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20" activeTab="3"/>
  </bookViews>
  <sheets>
    <sheet name="Vector Overview" sheetId="1" r:id="rId1"/>
    <sheet name="Vectors simple" sheetId="4" r:id="rId2"/>
    <sheet name="Vectors detailed" sheetId="5" r:id="rId3"/>
    <sheet name="Risk assessment formula" sheetId="2" r:id="rId4"/>
    <sheet name="Vector Details_OLD" sheetId="3" r:id="rId5"/>
  </sheets>
  <definedNames>
    <definedName name="ISFOXAutomaticLabelingDisabled" hidden="1">TRUE</definedName>
    <definedName name="ISFOXClassificationHistory_0" hidden="1">"HVS\grams;7d788e96-5802-48f7-b87f-ef0226e41b7c;Public;2019-04-26T10:35:13;;HvS|"</definedName>
    <definedName name="ISFOXClassificationId" hidden="1">"7d788e96-5802-48f7-b87f-ef0226e41b7c"</definedName>
    <definedName name="ISFOXClassificationInKeywords" hidden="1">"Public"</definedName>
    <definedName name="ISFOXClassificationName" hidden="1">"Public"</definedName>
    <definedName name="ISFOXOldClassificationId" hidden="1">"7d788e96-5802-48f7-b87f-ef0226e41b7c"</definedName>
    <definedName name="ISFOXOldClassificationIdBackup" hidden="1">"00000000-0000-0000-0000-000000000000"</definedName>
    <definedName name="ISFOXPrefix" hidden="1">"HvS"</definedName>
    <definedName name="ISFOXPreviousClassificationId" hidden="1">"7d788e96-5802-48f7-b87f-ef0226e41b7c"</definedName>
    <definedName name="ISFOXSaveAsProcess" hidden="1">TRUE</definedName>
    <definedName name="ISFOXShowClassificationRequestWindow" hidden="1">FALSE</definedName>
    <definedName name="ISFOXVersionHistoryCount" hidden="1">1</definedName>
    <definedName name="ISFOXVersioningChanged" hidden="1">FALSE</definedName>
    <definedName name="ISFOXWorkbookInitialized" hidden="1">FALSE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" i="5" l="1"/>
  <c r="R7" i="5"/>
  <c r="R8" i="5"/>
  <c r="R9" i="5"/>
  <c r="R10" i="5"/>
  <c r="R11" i="5"/>
  <c r="R12" i="5"/>
  <c r="R13" i="5"/>
  <c r="U13" i="5" s="1"/>
  <c r="V13" i="5" s="1"/>
  <c r="R14" i="5"/>
  <c r="R15" i="5"/>
  <c r="U15" i="5" s="1"/>
  <c r="V15" i="5" s="1"/>
  <c r="R16" i="5"/>
  <c r="R17" i="5"/>
  <c r="R18" i="5"/>
  <c r="R19" i="5"/>
  <c r="R20" i="5"/>
  <c r="R21" i="5"/>
  <c r="U21" i="5" s="1"/>
  <c r="V21" i="5" s="1"/>
  <c r="R22" i="5"/>
  <c r="U22" i="5" s="1"/>
  <c r="V22" i="5" s="1"/>
  <c r="R23" i="5"/>
  <c r="U23" i="5" s="1"/>
  <c r="V23" i="5" s="1"/>
  <c r="R24" i="5"/>
  <c r="R25" i="5"/>
  <c r="R26" i="5"/>
  <c r="R27" i="5"/>
  <c r="R28" i="5"/>
  <c r="R29" i="5"/>
  <c r="U29" i="5" s="1"/>
  <c r="V29" i="5" s="1"/>
  <c r="R30" i="5"/>
  <c r="U30" i="5" s="1"/>
  <c r="V30" i="5" s="1"/>
  <c r="V5" i="5"/>
  <c r="V20" i="5"/>
  <c r="V4" i="5"/>
  <c r="U28" i="5"/>
  <c r="V28" i="5" s="1"/>
  <c r="U27" i="5"/>
  <c r="V27" i="5" s="1"/>
  <c r="U26" i="5"/>
  <c r="V26" i="5" s="1"/>
  <c r="U25" i="5"/>
  <c r="V25" i="5" s="1"/>
  <c r="U24" i="5"/>
  <c r="V24" i="5" s="1"/>
  <c r="U20" i="5"/>
  <c r="U19" i="5"/>
  <c r="V19" i="5" s="1"/>
  <c r="U18" i="5"/>
  <c r="V18" i="5" s="1"/>
  <c r="U17" i="5"/>
  <c r="V17" i="5" s="1"/>
  <c r="U16" i="5"/>
  <c r="V16" i="5" s="1"/>
  <c r="U14" i="5"/>
  <c r="V14" i="5" s="1"/>
  <c r="U12" i="5"/>
  <c r="V12" i="5" s="1"/>
  <c r="U11" i="5"/>
  <c r="V11" i="5" s="1"/>
  <c r="U10" i="5"/>
  <c r="V10" i="5" s="1"/>
  <c r="U9" i="5"/>
  <c r="V9" i="5" s="1"/>
  <c r="U8" i="5"/>
  <c r="V8" i="5" s="1"/>
  <c r="U7" i="5"/>
  <c r="V7" i="5" s="1"/>
  <c r="U6" i="5"/>
  <c r="V6" i="5" s="1"/>
  <c r="U5" i="5"/>
  <c r="U4" i="5"/>
  <c r="R5" i="5"/>
  <c r="R4" i="5"/>
  <c r="K11" i="5"/>
  <c r="K12" i="5"/>
  <c r="K13" i="5"/>
  <c r="K14" i="5"/>
  <c r="K28" i="5"/>
  <c r="H5" i="5"/>
  <c r="K5" i="5" s="1"/>
  <c r="H6" i="5"/>
  <c r="K6" i="5" s="1"/>
  <c r="H7" i="5"/>
  <c r="K7" i="5" s="1"/>
  <c r="H8" i="5"/>
  <c r="K8" i="5" s="1"/>
  <c r="H9" i="5"/>
  <c r="K9" i="5" s="1"/>
  <c r="H10" i="5"/>
  <c r="K10" i="5" s="1"/>
  <c r="H14" i="5"/>
  <c r="H15" i="5"/>
  <c r="K15" i="5" s="1"/>
  <c r="H16" i="5"/>
  <c r="K16" i="5" s="1"/>
  <c r="H17" i="5"/>
  <c r="K17" i="5" s="1"/>
  <c r="H18" i="5"/>
  <c r="K18" i="5" s="1"/>
  <c r="H19" i="5"/>
  <c r="K19" i="5" s="1"/>
  <c r="H20" i="5"/>
  <c r="K20" i="5" s="1"/>
  <c r="H21" i="5"/>
  <c r="K21" i="5" s="1"/>
  <c r="H22" i="5"/>
  <c r="K22" i="5" s="1"/>
  <c r="H23" i="5"/>
  <c r="K23" i="5" s="1"/>
  <c r="H24" i="5"/>
  <c r="K24" i="5" s="1"/>
  <c r="H25" i="5"/>
  <c r="K25" i="5" s="1"/>
  <c r="H26" i="5"/>
  <c r="K26" i="5" s="1"/>
  <c r="H27" i="5"/>
  <c r="K27" i="5" s="1"/>
  <c r="H29" i="5"/>
  <c r="K29" i="5" s="1"/>
  <c r="H30" i="5"/>
  <c r="K30" i="5" s="1"/>
  <c r="K4" i="5"/>
  <c r="H4" i="5"/>
  <c r="T30" i="5" l="1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T5" i="5"/>
  <c r="T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4" i="5"/>
  <c r="G5" i="5"/>
  <c r="G6" i="5"/>
  <c r="G7" i="5"/>
  <c r="G8" i="5"/>
  <c r="G9" i="5"/>
  <c r="G10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9" i="5"/>
  <c r="G30" i="5"/>
  <c r="G4" i="5"/>
  <c r="H23" i="4" l="1"/>
  <c r="D23" i="4"/>
  <c r="H27" i="4"/>
  <c r="D27" i="4"/>
  <c r="H30" i="4"/>
  <c r="D30" i="4"/>
  <c r="H24" i="4"/>
  <c r="D24" i="4"/>
  <c r="H26" i="4"/>
  <c r="H28" i="4"/>
  <c r="H29" i="4"/>
  <c r="D26" i="4"/>
  <c r="D28" i="4"/>
  <c r="D29" i="4"/>
  <c r="H20" i="4"/>
  <c r="H21" i="4"/>
  <c r="H22" i="4"/>
  <c r="H25" i="4"/>
  <c r="D25" i="4"/>
  <c r="D22" i="4"/>
  <c r="D21" i="4"/>
  <c r="D20" i="4"/>
  <c r="H10" i="4"/>
  <c r="D10" i="4"/>
  <c r="H7" i="4"/>
  <c r="H8" i="4"/>
  <c r="H9" i="4"/>
  <c r="H11" i="4"/>
  <c r="H12" i="4"/>
  <c r="H13" i="4"/>
  <c r="H14" i="4"/>
  <c r="H15" i="4"/>
  <c r="H16" i="4"/>
  <c r="H17" i="4"/>
  <c r="H18" i="4"/>
  <c r="H19" i="4"/>
  <c r="D7" i="4"/>
  <c r="D8" i="4"/>
  <c r="D9" i="4"/>
  <c r="D11" i="4"/>
  <c r="D12" i="4"/>
  <c r="D13" i="4"/>
  <c r="D14" i="4"/>
  <c r="D15" i="4"/>
  <c r="D16" i="4"/>
  <c r="D17" i="4"/>
  <c r="D18" i="4"/>
  <c r="D19" i="4"/>
  <c r="H5" i="4"/>
  <c r="H6" i="4"/>
  <c r="D5" i="4"/>
  <c r="D6" i="4"/>
  <c r="H4" i="4"/>
  <c r="D4" i="4"/>
  <c r="J22" i="2" l="1"/>
  <c r="L22" i="2" s="1"/>
  <c r="J21" i="2"/>
  <c r="L21" i="2" s="1"/>
  <c r="F16" i="3" l="1"/>
  <c r="F15" i="3"/>
  <c r="F37" i="3"/>
  <c r="F68" i="3" l="1"/>
  <c r="F67" i="3"/>
  <c r="F66" i="3"/>
  <c r="F65" i="3"/>
  <c r="F64" i="3"/>
  <c r="F63" i="3"/>
  <c r="F62" i="3"/>
  <c r="F61" i="3"/>
  <c r="F60" i="3"/>
  <c r="F57" i="3"/>
  <c r="F56" i="3"/>
  <c r="F55" i="3"/>
  <c r="F54" i="3"/>
  <c r="F53" i="3"/>
  <c r="F52" i="3"/>
  <c r="F51" i="3"/>
  <c r="F50" i="3"/>
  <c r="F49" i="3"/>
  <c r="F46" i="3"/>
  <c r="F45" i="3"/>
  <c r="F44" i="3"/>
  <c r="F43" i="3"/>
  <c r="F40" i="3"/>
  <c r="F39" i="3"/>
  <c r="F38" i="3"/>
  <c r="F36" i="3"/>
  <c r="F35" i="3"/>
  <c r="F34" i="3"/>
  <c r="F33" i="3"/>
  <c r="F32" i="3"/>
  <c r="F31" i="3"/>
  <c r="F30" i="3"/>
  <c r="F29" i="3"/>
  <c r="F26" i="3"/>
  <c r="F25" i="3"/>
  <c r="F22" i="3"/>
  <c r="F21" i="3"/>
  <c r="F20" i="3"/>
  <c r="F19" i="3"/>
  <c r="F18" i="3"/>
  <c r="F14" i="3"/>
  <c r="F5" i="3"/>
  <c r="F6" i="3"/>
  <c r="F7" i="3"/>
  <c r="F8" i="3"/>
  <c r="F9" i="3"/>
  <c r="F10" i="3"/>
  <c r="F4" i="3"/>
</calcChain>
</file>

<file path=xl/sharedStrings.xml><?xml version="1.0" encoding="utf-8"?>
<sst xmlns="http://schemas.openxmlformats.org/spreadsheetml/2006/main" count="474" uniqueCount="169">
  <si>
    <t>Attack Vectors Overview</t>
  </si>
  <si>
    <t>From public www</t>
  </si>
  <si>
    <t>From company network</t>
  </si>
  <si>
    <t>From within container</t>
  </si>
  <si>
    <t xml:space="preserve"> = Out of scope</t>
  </si>
  <si>
    <t>supply compromised container (base) image</t>
  </si>
  <si>
    <t>supply compromised Kubernetes configuration</t>
  </si>
  <si>
    <t>supply compromised dependencies (i.e. npm packages)</t>
  </si>
  <si>
    <t>cloud provider management console / api</t>
  </si>
  <si>
    <t>Kubernetes dashboard(s)</t>
  </si>
  <si>
    <t>Application components that shouldn't be accessible from this POV</t>
  </si>
  <si>
    <t>Kubernetes control plane (apiserver, kubelets)</t>
  </si>
  <si>
    <t>breakout to host / Priviledge Escalation</t>
  </si>
  <si>
    <t>compromise local image cache</t>
  </si>
  <si>
    <t>R/W on host file systems</t>
  </si>
  <si>
    <t>add new node</t>
  </si>
  <si>
    <t>add new container</t>
  </si>
  <si>
    <t>modify existing container</t>
  </si>
  <si>
    <t>information gathering</t>
  </si>
  <si>
    <t>circumvent detection / logging / monitoring</t>
  </si>
  <si>
    <t>cross-tenancy influcence</t>
  </si>
  <si>
    <t>Infrastructure components that shouln't be accessible from this POV 
(image repository, etcd…)</t>
  </si>
  <si>
    <t>Infrastructure components that shouln't be accessible from this POV 
(internal image repository, etcd…)</t>
  </si>
  <si>
    <t>hoard node resources (DOS)</t>
  </si>
  <si>
    <t>misuse node resources (cryptojacking)</t>
  </si>
  <si>
    <t>hoard orchestration resources (DOS)</t>
  </si>
  <si>
    <t>misuse orchestration resources (cryptojacking)</t>
  </si>
  <si>
    <t>manipulate cluster configuration</t>
  </si>
  <si>
    <t>on application logic</t>
  </si>
  <si>
    <t>on (underlying) infrastructure</t>
  </si>
  <si>
    <t>cloud provider management console / api (i.e. azure subscription file)</t>
  </si>
  <si>
    <t>From Node</t>
  </si>
  <si>
    <t>compromise orchestration-external resources</t>
  </si>
  <si>
    <t>gain persistence</t>
  </si>
  <si>
    <t>From management interfaces 
(api's &amp; webinterfaces of cloud &amp; k8s)</t>
  </si>
  <si>
    <t>Criteria:</t>
  </si>
  <si>
    <t>Impact</t>
  </si>
  <si>
    <t>App specific criticality</t>
  </si>
  <si>
    <t>out of scope</t>
  </si>
  <si>
    <t>Quellen:</t>
  </si>
  <si>
    <t>https://www.owasp.org/images/0/0b/Threat_Modeling_Using_STRIDE_v1.1.pdf</t>
  </si>
  <si>
    <t>Vector</t>
  </si>
  <si>
    <t>Resulting Risk</t>
  </si>
  <si>
    <t>1 (cloud)
3 (on-prem)</t>
  </si>
  <si>
    <t>Detectability</t>
  </si>
  <si>
    <t>Exploitability</t>
  </si>
  <si>
    <t>Low (1)</t>
  </si>
  <si>
    <t>Moderate (2)</t>
  </si>
  <si>
    <t>Severe (3)</t>
  </si>
  <si>
    <t>Theoretical (0)</t>
  </si>
  <si>
    <t>Difficult (1)</t>
  </si>
  <si>
    <t>Average (2)</t>
  </si>
  <si>
    <t>Easy (3)</t>
  </si>
  <si>
    <t xml:space="preserve">Prevalence </t>
  </si>
  <si>
    <t>Excluded (generic view)</t>
  </si>
  <si>
    <t>Risk</t>
  </si>
  <si>
    <t>^Risk = ROUND(Probability * Impact)</t>
  </si>
  <si>
    <t>HvS-Interna</t>
  </si>
  <si>
    <t>Infrastructure components that shouldn't be accessible from this POV 
(image repository, etcd…)</t>
  </si>
  <si>
    <t>nonexistent in On-Prem</t>
  </si>
  <si>
    <t>Diff Cloud/On-Prem?</t>
  </si>
  <si>
    <t>additional api-endpoints to poll in cloud</t>
  </si>
  <si>
    <t>better logging/analytics capabilities in cloud</t>
  </si>
  <si>
    <t>better defaults in cloud, dedicated master nodes</t>
  </si>
  <si>
    <t>breakout to host / Privilege Escalation</t>
  </si>
  <si>
    <t>auto-updates in cloud</t>
  </si>
  <si>
    <t>far worse in cloud</t>
  </si>
  <si>
    <t>worse in On-Prem?</t>
  </si>
  <si>
    <t>node rotation easier in cloud?</t>
  </si>
  <si>
    <t>not through cloud-api/webinterface for On-Prem</t>
  </si>
  <si>
    <t>worse in cloud?</t>
  </si>
  <si>
    <t>more complicated in cloud, but: 
also through cloud-api/webinterface…?</t>
  </si>
  <si>
    <t>projects/resource group rights in cloud</t>
  </si>
  <si>
    <t>(mitigation: chaos monkey!)</t>
  </si>
  <si>
    <t>Required Access Level (worst case?)</t>
  </si>
  <si>
    <t>Range: 0 - 11 ( 0-3 Low; 4-7 Medium; 8-11 High )</t>
  </si>
  <si>
    <t>3?</t>
  </si>
  <si>
    <t>? (cloud)
none (onPrem)</t>
  </si>
  <si>
    <t>2 / 3 ?</t>
  </si>
  <si>
    <t>?</t>
  </si>
  <si>
    <t>2 (cloud)
? (onPrem)</t>
  </si>
  <si>
    <t>1 (cloud)
? (on-prem)</t>
  </si>
  <si>
    <t>2 / 3?</t>
  </si>
  <si>
    <t>1 / 2?</t>
  </si>
  <si>
    <t>1 (cloud)
2 (on-prem)</t>
  </si>
  <si>
    <t xml:space="preserve"> @LGR?</t>
  </si>
  <si>
    <t>modify this container</t>
  </si>
  <si>
    <t>modify running container</t>
  </si>
  <si>
    <t>modify (other) running container</t>
  </si>
  <si>
    <t>gather secrets, passwords, tokens, keys, …</t>
  </si>
  <si>
    <t>gather source code</t>
  </si>
  <si>
    <t>gather setup-information (HW/SW, versions, dockerfiles, config), mail-adresses, usernames, …</t>
  </si>
  <si>
    <t>unauthenticated (4)</t>
  </si>
  <si>
    <t>read only (3)</t>
  </si>
  <si>
    <t>cluster/system user (2)</t>
  </si>
  <si>
    <t>cluster/system admin (1)</t>
  </si>
  <si>
    <t>cloud/infrastructure admin (0)</t>
  </si>
  <si>
    <t>Access to dashboard</t>
  </si>
  <si>
    <t>Read access</t>
  </si>
  <si>
    <t>User access</t>
  </si>
  <si>
    <t>Admin access???</t>
  </si>
  <si>
    <t>Critical (4)</t>
  </si>
  <si>
    <t>EW</t>
  </si>
  <si>
    <t>Imp</t>
  </si>
  <si>
    <t>detect</t>
  </si>
  <si>
    <t>expl</t>
  </si>
  <si>
    <t>vantage</t>
  </si>
  <si>
    <t>access level</t>
  </si>
  <si>
    <t>comprise user</t>
  </si>
  <si>
    <t>compromise admin</t>
  </si>
  <si>
    <t>None/Theoretical (0)</t>
  </si>
  <si>
    <t>Vantage Point</t>
  </si>
  <si>
    <t>Public www (4)</t>
  </si>
  <si>
    <t>Container (2)</t>
  </si>
  <si>
    <t>Company network (3)</t>
  </si>
  <si>
    <t>Node/Mgmt Interface (1)</t>
  </si>
  <si>
    <t>Physical Access (0)</t>
  </si>
  <si>
    <t>Required Access Level (RAL)</t>
  </si>
  <si>
    <t xml:space="preserve">^Probability = (RAL + Vantage + Detectability + Exploitability)/4 </t>
  </si>
  <si>
    <t>Unpublished 0-Days = Theoretical</t>
  </si>
  <si>
    <t>Multi-tenant pwning = Severe</t>
  </si>
  <si>
    <t>Intermediate Step = Low</t>
  </si>
  <si>
    <t>Single-Tenant pwning = Moderate</t>
  </si>
  <si>
    <t>Range: 0,25 - 3,5 (  0,25-1,25 Low; 1,5-2,25 Medium; 2,5-3,5  High )</t>
  </si>
  <si>
    <t>Rating: see below</t>
  </si>
  <si>
    <t>Example stuff:</t>
  </si>
  <si>
    <t>Vector risk assessment, simplified</t>
  </si>
  <si>
    <t>Probability</t>
  </si>
  <si>
    <t>Resulting risk</t>
  </si>
  <si>
    <t>Change configuration through dashboard</t>
  </si>
  <si>
    <t>Reconaissance through dashboard</t>
  </si>
  <si>
    <t>OpenShift Container Platform On-Premise</t>
  </si>
  <si>
    <t>Azure Kubernetes Cluster Cloud-Hosted</t>
  </si>
  <si>
    <t>Probability:</t>
  </si>
  <si>
    <t>High (3)</t>
  </si>
  <si>
    <t>Medium (2)</t>
  </si>
  <si>
    <t>Read confidentials through dashboard</t>
  </si>
  <si>
    <t>Multi-tenant pwning = Critical</t>
  </si>
  <si>
    <t>Single-Tenant pwning = Severe</t>
  </si>
  <si>
    <t>CIA violated = Moderate</t>
  </si>
  <si>
    <t>Reconaissance through k8s-apiserver, kubelets</t>
  </si>
  <si>
    <t>Read confidentials through k8s-apiserver, kubelets</t>
  </si>
  <si>
    <t>Change configuration through k8s-apiserver, kubelets</t>
  </si>
  <si>
    <t>Reconaissance through cloud provider mgmt console / API</t>
  </si>
  <si>
    <t>Read confidentials through cloud provider mgmt console / API</t>
  </si>
  <si>
    <t>Change configuration through cloud provider mgmt console / API</t>
  </si>
  <si>
    <t>supply compromised k8s configuration</t>
  </si>
  <si>
    <t>Compromise application components</t>
  </si>
  <si>
    <t>Compromise other k8s control plane components</t>
  </si>
  <si>
    <t>gain persistence in container</t>
  </si>
  <si>
    <t>entry though known, unpatched vulnerabilities</t>
  </si>
  <si>
    <t>Assumption: Default configs for everything!</t>
  </si>
  <si>
    <t>Assumption: Tenants only divided by namespace, NOT cluster!</t>
  </si>
  <si>
    <t>&lt;- impact lower on cluster split</t>
  </si>
  <si>
    <t>gain persistence in k8s control plane</t>
  </si>
  <si>
    <t>gain persistence in cloud mgmt</t>
  </si>
  <si>
    <t>&lt;- diff -&gt;</t>
  </si>
  <si>
    <t>&lt;- On-Prem impact lower on cluster split</t>
  </si>
  <si>
    <t>Vector risk assessment, detailed</t>
  </si>
  <si>
    <t>RAL</t>
  </si>
  <si>
    <t>n/a</t>
  </si>
  <si>
    <t>Assumption: Average "usual" (non container-specific) application security measures taken</t>
  </si>
  <si>
    <t>Probability (+)</t>
  </si>
  <si>
    <t>Resulting risk (+)</t>
  </si>
  <si>
    <t>Note: Probability is multiplication of factors and not addition, since that proberly resembles reality! If its twice as difficult to exploit something, the probability should be half, not 1/4th or less. Also: if there's one zero, the resulting probability should come out as zero.</t>
  </si>
  <si>
    <t>probability simple est.</t>
  </si>
  <si>
    <t>Range (nach Runden): 0 bis 21,3</t>
  </si>
  <si>
    <t>0-7,1 / 7,2-14,2 / 14,3 - 21,3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</si>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</sst>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4" borderId="1" xfId="0" applyFill="1" applyBorder="1"/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0" borderId="6" xfId="0" applyBorder="1" applyAlignment="1">
      <alignment horizontal="center"/>
    </xf>
    <xf numFmtId="0" fontId="0" fillId="5" borderId="1" xfId="0" applyFill="1" applyBorder="1"/>
    <xf numFmtId="0" fontId="0" fillId="5" borderId="4" xfId="0" applyFill="1" applyBorder="1"/>
    <xf numFmtId="0" fontId="1" fillId="5" borderId="4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0" fillId="0" borderId="0" xfId="0" applyBorder="1"/>
    <xf numFmtId="0" fontId="0" fillId="3" borderId="1" xfId="0" applyFill="1" applyBorder="1"/>
    <xf numFmtId="0" fontId="0" fillId="3" borderId="4" xfId="0" applyFill="1" applyBorder="1"/>
    <xf numFmtId="0" fontId="3" fillId="3" borderId="2" xfId="0" applyFont="1" applyFill="1" applyBorder="1" applyAlignment="1">
      <alignment horizontal="center"/>
    </xf>
    <xf numFmtId="0" fontId="0" fillId="3" borderId="3" xfId="0" applyFill="1" applyBorder="1"/>
    <xf numFmtId="0" fontId="0" fillId="5" borderId="10" xfId="0" applyFill="1" applyBorder="1"/>
    <xf numFmtId="0" fontId="0" fillId="4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4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15" xfId="0" applyBorder="1"/>
    <xf numFmtId="0" fontId="0" fillId="4" borderId="15" xfId="0" applyFill="1" applyBorder="1" applyAlignment="1">
      <alignment horizontal="right"/>
    </xf>
    <xf numFmtId="0" fontId="0" fillId="4" borderId="14" xfId="0" applyFill="1" applyBorder="1"/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Alignment="1">
      <alignment wrapText="1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3" fillId="0" borderId="0" xfId="0" applyFont="1" applyAlignment="1">
      <alignment horizontal="right"/>
    </xf>
    <xf numFmtId="0" fontId="0" fillId="5" borderId="0" xfId="0" applyFill="1" applyBorder="1"/>
    <xf numFmtId="0" fontId="0" fillId="5" borderId="3" xfId="0" applyFill="1" applyBorder="1"/>
    <xf numFmtId="0" fontId="0" fillId="5" borderId="17" xfId="0" applyFill="1" applyBorder="1"/>
    <xf numFmtId="0" fontId="5" fillId="5" borderId="0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0" xfId="0" applyBorder="1"/>
    <xf numFmtId="0" fontId="0" fillId="0" borderId="4" xfId="0" applyBorder="1"/>
    <xf numFmtId="0" fontId="3" fillId="0" borderId="11" xfId="0" applyFont="1" applyBorder="1" applyAlignment="1">
      <alignment horizontal="center"/>
    </xf>
    <xf numFmtId="0" fontId="0" fillId="0" borderId="7" xfId="0" applyBorder="1"/>
    <xf numFmtId="0" fontId="0" fillId="0" borderId="0" xfId="0" applyFill="1" applyBorder="1"/>
    <xf numFmtId="0" fontId="1" fillId="0" borderId="0" xfId="0" applyFont="1" applyBorder="1"/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8" xfId="0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E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owasp.org/images/0/0b/Threat_Modeling_Using_STRIDE_v1.1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85" zoomScaleNormal="85" workbookViewId="0">
      <selection activeCell="B10" sqref="B10"/>
    </sheetView>
  </sheetViews>
  <sheetFormatPr defaultColWidth="9.140625" defaultRowHeight="15" x14ac:dyDescent="0.25"/>
  <cols>
    <col min="1" max="1" width="65.7109375" bestFit="1" customWidth="1"/>
    <col min="2" max="2" width="65.7109375" style="2" bestFit="1" customWidth="1"/>
    <col min="3" max="3" width="67.5703125" style="2" bestFit="1" customWidth="1"/>
    <col min="4" max="4" width="44.140625" bestFit="1" customWidth="1"/>
    <col min="5" max="5" width="45" style="2" bestFit="1" customWidth="1"/>
  </cols>
  <sheetData>
    <row r="1" spans="1:5" ht="26.25" x14ac:dyDescent="0.4">
      <c r="A1" s="1" t="s">
        <v>0</v>
      </c>
    </row>
    <row r="3" spans="1:5" x14ac:dyDescent="0.25">
      <c r="A3" s="3"/>
      <c r="B3" t="s">
        <v>4</v>
      </c>
    </row>
    <row r="4" spans="1:5" x14ac:dyDescent="0.25">
      <c r="A4">
        <v>4</v>
      </c>
      <c r="B4" s="2">
        <v>3</v>
      </c>
      <c r="C4" s="2">
        <v>2</v>
      </c>
      <c r="D4">
        <v>1</v>
      </c>
      <c r="E4" s="57" t="s">
        <v>79</v>
      </c>
    </row>
    <row r="5" spans="1:5" ht="30" x14ac:dyDescent="0.25">
      <c r="A5" s="5" t="s">
        <v>1</v>
      </c>
      <c r="B5" s="5" t="s">
        <v>2</v>
      </c>
      <c r="C5" s="5" t="s">
        <v>3</v>
      </c>
      <c r="D5" s="5" t="s">
        <v>31</v>
      </c>
      <c r="E5" s="9" t="s">
        <v>34</v>
      </c>
    </row>
    <row r="6" spans="1:5" x14ac:dyDescent="0.25">
      <c r="A6" s="4" t="s">
        <v>9</v>
      </c>
      <c r="B6" s="8" t="s">
        <v>9</v>
      </c>
      <c r="C6" s="4" t="s">
        <v>9</v>
      </c>
      <c r="D6" s="4"/>
      <c r="E6" s="4" t="s">
        <v>15</v>
      </c>
    </row>
    <row r="7" spans="1:5" x14ac:dyDescent="0.25">
      <c r="A7" s="4" t="s">
        <v>11</v>
      </c>
      <c r="B7" s="8" t="s">
        <v>11</v>
      </c>
      <c r="C7" s="4" t="s">
        <v>11</v>
      </c>
      <c r="D7" s="4" t="s">
        <v>16</v>
      </c>
      <c r="E7" s="4" t="s">
        <v>16</v>
      </c>
    </row>
    <row r="8" spans="1:5" ht="30" x14ac:dyDescent="0.25">
      <c r="A8" s="8" t="s">
        <v>21</v>
      </c>
      <c r="B8" s="8" t="s">
        <v>22</v>
      </c>
      <c r="C8" s="8" t="s">
        <v>22</v>
      </c>
      <c r="D8" s="4" t="s">
        <v>27</v>
      </c>
      <c r="E8" s="4" t="s">
        <v>27</v>
      </c>
    </row>
    <row r="9" spans="1:5" x14ac:dyDescent="0.25">
      <c r="A9" s="4" t="s">
        <v>10</v>
      </c>
      <c r="B9" s="8" t="s">
        <v>10</v>
      </c>
      <c r="C9" s="4" t="s">
        <v>10</v>
      </c>
      <c r="E9" s="4"/>
    </row>
    <row r="10" spans="1:5" x14ac:dyDescent="0.25">
      <c r="A10" s="4" t="s">
        <v>8</v>
      </c>
      <c r="B10" s="8" t="s">
        <v>8</v>
      </c>
      <c r="C10" s="8" t="s">
        <v>30</v>
      </c>
      <c r="D10" s="4"/>
      <c r="E10" s="4"/>
    </row>
    <row r="11" spans="1:5" x14ac:dyDescent="0.25">
      <c r="A11" s="4" t="s">
        <v>5</v>
      </c>
      <c r="B11" s="6" t="s">
        <v>29</v>
      </c>
      <c r="C11" s="4" t="s">
        <v>12</v>
      </c>
      <c r="D11" s="4"/>
      <c r="E11" s="4"/>
    </row>
    <row r="12" spans="1:5" x14ac:dyDescent="0.25">
      <c r="A12" s="4" t="s">
        <v>6</v>
      </c>
      <c r="B12" s="6" t="s">
        <v>28</v>
      </c>
      <c r="C12" s="4" t="s">
        <v>13</v>
      </c>
      <c r="D12" s="4"/>
      <c r="E12" s="4"/>
    </row>
    <row r="13" spans="1:5" x14ac:dyDescent="0.25">
      <c r="A13" s="6" t="s">
        <v>7</v>
      </c>
      <c r="C13" s="4" t="s">
        <v>14</v>
      </c>
      <c r="D13" s="4"/>
      <c r="E13" s="4"/>
    </row>
    <row r="14" spans="1:5" x14ac:dyDescent="0.25">
      <c r="A14" s="6" t="s">
        <v>29</v>
      </c>
      <c r="C14" s="7" t="s">
        <v>17</v>
      </c>
      <c r="D14" s="7" t="s">
        <v>17</v>
      </c>
      <c r="E14" s="4"/>
    </row>
    <row r="15" spans="1:5" x14ac:dyDescent="0.25">
      <c r="A15" s="6" t="s">
        <v>28</v>
      </c>
      <c r="B15" s="8"/>
      <c r="C15" s="4" t="s">
        <v>23</v>
      </c>
      <c r="D15" s="4" t="s">
        <v>23</v>
      </c>
      <c r="E15" s="4" t="s">
        <v>25</v>
      </c>
    </row>
    <row r="16" spans="1:5" x14ac:dyDescent="0.25">
      <c r="A16" s="2"/>
      <c r="B16" s="8"/>
      <c r="C16" s="4" t="s">
        <v>24</v>
      </c>
      <c r="D16" s="4" t="s">
        <v>24</v>
      </c>
      <c r="E16" s="4" t="s">
        <v>26</v>
      </c>
    </row>
    <row r="17" spans="1:5" x14ac:dyDescent="0.25">
      <c r="A17" s="2"/>
      <c r="B17" s="8"/>
      <c r="C17" s="6" t="s">
        <v>29</v>
      </c>
      <c r="D17" s="4"/>
      <c r="E17" s="4"/>
    </row>
    <row r="18" spans="1:5" x14ac:dyDescent="0.25">
      <c r="A18" s="4"/>
      <c r="B18" s="8"/>
      <c r="C18" s="6" t="s">
        <v>28</v>
      </c>
      <c r="D18" s="4"/>
      <c r="E18" s="4"/>
    </row>
    <row r="19" spans="1:5" x14ac:dyDescent="0.25">
      <c r="A19" s="4"/>
      <c r="B19" s="8"/>
      <c r="D19" s="4"/>
      <c r="E19" s="4"/>
    </row>
    <row r="20" spans="1:5" x14ac:dyDescent="0.25">
      <c r="A20" s="4"/>
      <c r="B20" s="8"/>
      <c r="D20" s="4"/>
      <c r="E20" s="4"/>
    </row>
    <row r="21" spans="1:5" x14ac:dyDescent="0.25">
      <c r="A21" s="4" t="s">
        <v>18</v>
      </c>
      <c r="B21" s="4" t="s">
        <v>18</v>
      </c>
      <c r="C21" s="4" t="s">
        <v>18</v>
      </c>
      <c r="D21" s="4" t="s">
        <v>18</v>
      </c>
      <c r="E21" s="4" t="s">
        <v>18</v>
      </c>
    </row>
    <row r="22" spans="1:5" x14ac:dyDescent="0.25">
      <c r="A22" s="4"/>
      <c r="B22" s="4" t="s">
        <v>19</v>
      </c>
      <c r="C22" s="4" t="s">
        <v>19</v>
      </c>
      <c r="D22" s="4" t="s">
        <v>19</v>
      </c>
      <c r="E22" s="4" t="s">
        <v>19</v>
      </c>
    </row>
    <row r="23" spans="1:5" x14ac:dyDescent="0.25">
      <c r="A23" s="4"/>
      <c r="B23" s="6" t="s">
        <v>32</v>
      </c>
      <c r="C23" s="4" t="s">
        <v>20</v>
      </c>
      <c r="D23" s="4" t="s">
        <v>20</v>
      </c>
      <c r="E23" s="4" t="s">
        <v>20</v>
      </c>
    </row>
    <row r="24" spans="1:5" x14ac:dyDescent="0.25">
      <c r="A24" s="4"/>
      <c r="C24" s="4" t="s">
        <v>33</v>
      </c>
      <c r="D24" s="4" t="s">
        <v>33</v>
      </c>
      <c r="E24" s="4" t="s">
        <v>33</v>
      </c>
    </row>
    <row r="25" spans="1:5" x14ac:dyDescent="0.25">
      <c r="A25" s="4"/>
      <c r="B25" s="4"/>
      <c r="C25" s="6" t="s">
        <v>32</v>
      </c>
      <c r="D25" s="6" t="s">
        <v>32</v>
      </c>
      <c r="E25" s="6" t="s">
        <v>32</v>
      </c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C8" sqref="C8"/>
    </sheetView>
  </sheetViews>
  <sheetFormatPr defaultColWidth="9.140625" defaultRowHeight="15" x14ac:dyDescent="0.25"/>
  <cols>
    <col min="1" max="1" width="57.85546875" bestFit="1" customWidth="1"/>
    <col min="2" max="2" width="13.140625" customWidth="1"/>
    <col min="3" max="3" width="12.5703125" customWidth="1"/>
    <col min="4" max="4" width="17.42578125" customWidth="1"/>
    <col min="5" max="5" width="10.7109375" bestFit="1" customWidth="1"/>
    <col min="6" max="6" width="18.140625" customWidth="1"/>
    <col min="7" max="7" width="14.28515625" customWidth="1"/>
    <col min="8" max="8" width="12.85546875" bestFit="1" customWidth="1"/>
    <col min="13" max="13" width="6.5703125" customWidth="1"/>
    <col min="14" max="14" width="14" bestFit="1" customWidth="1"/>
    <col min="15" max="15" width="31.140625" bestFit="1" customWidth="1"/>
  </cols>
  <sheetData>
    <row r="1" spans="1:15" ht="26.25" x14ac:dyDescent="0.4">
      <c r="A1" s="1" t="s">
        <v>126</v>
      </c>
    </row>
    <row r="2" spans="1:15" x14ac:dyDescent="0.25">
      <c r="C2" s="66" t="s">
        <v>131</v>
      </c>
      <c r="G2" s="66" t="s">
        <v>132</v>
      </c>
    </row>
    <row r="3" spans="1:15" x14ac:dyDescent="0.25">
      <c r="A3" s="68" t="s">
        <v>41</v>
      </c>
      <c r="B3" s="68" t="s">
        <v>127</v>
      </c>
      <c r="C3" s="68" t="s">
        <v>36</v>
      </c>
      <c r="D3" s="71" t="s">
        <v>128</v>
      </c>
      <c r="E3" s="4"/>
      <c r="F3" s="68" t="s">
        <v>127</v>
      </c>
      <c r="G3" s="68" t="s">
        <v>36</v>
      </c>
      <c r="H3" s="68" t="s">
        <v>128</v>
      </c>
    </row>
    <row r="4" spans="1:15" x14ac:dyDescent="0.25">
      <c r="A4" t="s">
        <v>130</v>
      </c>
      <c r="B4" s="20">
        <v>0.5</v>
      </c>
      <c r="C4" s="10">
        <v>1</v>
      </c>
      <c r="D4" s="76">
        <f>B4*C4</f>
        <v>0.5</v>
      </c>
      <c r="E4" s="10" t="s">
        <v>156</v>
      </c>
      <c r="F4" s="20">
        <v>1</v>
      </c>
      <c r="G4" s="10">
        <v>1</v>
      </c>
      <c r="H4" s="76">
        <f>F4*G4</f>
        <v>1</v>
      </c>
    </row>
    <row r="5" spans="1:15" x14ac:dyDescent="0.25">
      <c r="A5" t="s">
        <v>136</v>
      </c>
      <c r="B5" s="20">
        <v>0.5</v>
      </c>
      <c r="C5" s="10">
        <v>4</v>
      </c>
      <c r="D5" s="75">
        <f t="shared" ref="D5:D24" si="0">B5*C5</f>
        <v>2</v>
      </c>
      <c r="E5" s="10" t="s">
        <v>156</v>
      </c>
      <c r="F5" s="20">
        <v>1</v>
      </c>
      <c r="G5" s="10">
        <v>4</v>
      </c>
      <c r="H5" s="75">
        <f t="shared" ref="H5:H24" si="1">F5*G5</f>
        <v>4</v>
      </c>
      <c r="J5" t="s">
        <v>153</v>
      </c>
    </row>
    <row r="6" spans="1:15" x14ac:dyDescent="0.25">
      <c r="A6" t="s">
        <v>129</v>
      </c>
      <c r="B6" s="20">
        <v>0.5</v>
      </c>
      <c r="C6" s="10">
        <v>4</v>
      </c>
      <c r="D6" s="75">
        <f t="shared" si="0"/>
        <v>2</v>
      </c>
      <c r="E6" s="10" t="s">
        <v>156</v>
      </c>
      <c r="F6" s="20">
        <v>1</v>
      </c>
      <c r="G6" s="10">
        <v>4</v>
      </c>
      <c r="H6" s="75">
        <f t="shared" si="1"/>
        <v>4</v>
      </c>
      <c r="J6" t="s">
        <v>153</v>
      </c>
    </row>
    <row r="7" spans="1:15" x14ac:dyDescent="0.25">
      <c r="A7" t="s">
        <v>140</v>
      </c>
      <c r="B7" s="56">
        <v>2</v>
      </c>
      <c r="C7" s="10">
        <v>1</v>
      </c>
      <c r="D7" s="75">
        <f t="shared" si="0"/>
        <v>2</v>
      </c>
      <c r="E7" s="10"/>
      <c r="F7" s="56">
        <v>2</v>
      </c>
      <c r="G7" s="10">
        <v>1</v>
      </c>
      <c r="H7" s="75">
        <f t="shared" si="1"/>
        <v>2</v>
      </c>
      <c r="N7" s="68" t="s">
        <v>133</v>
      </c>
      <c r="O7" s="27" t="s">
        <v>36</v>
      </c>
    </row>
    <row r="8" spans="1:15" x14ac:dyDescent="0.25">
      <c r="A8" t="s">
        <v>141</v>
      </c>
      <c r="B8" s="56">
        <v>1</v>
      </c>
      <c r="C8" s="10">
        <v>4</v>
      </c>
      <c r="D8" s="75">
        <f t="shared" si="0"/>
        <v>4</v>
      </c>
      <c r="E8" s="10"/>
      <c r="F8" s="56">
        <v>1</v>
      </c>
      <c r="G8" s="10">
        <v>4</v>
      </c>
      <c r="H8" s="75">
        <f t="shared" si="1"/>
        <v>4</v>
      </c>
      <c r="J8" t="s">
        <v>153</v>
      </c>
      <c r="N8" s="69" t="s">
        <v>134</v>
      </c>
      <c r="O8" s="21" t="s">
        <v>101</v>
      </c>
    </row>
    <row r="9" spans="1:15" x14ac:dyDescent="0.25">
      <c r="A9" t="s">
        <v>142</v>
      </c>
      <c r="B9" s="56">
        <v>1</v>
      </c>
      <c r="C9" s="10">
        <v>4</v>
      </c>
      <c r="D9" s="75">
        <f t="shared" si="0"/>
        <v>4</v>
      </c>
      <c r="E9" s="10"/>
      <c r="F9" s="56">
        <v>1</v>
      </c>
      <c r="G9" s="10">
        <v>4</v>
      </c>
      <c r="H9" s="75">
        <f t="shared" si="1"/>
        <v>4</v>
      </c>
      <c r="J9" t="s">
        <v>153</v>
      </c>
      <c r="N9" s="4" t="s">
        <v>135</v>
      </c>
      <c r="O9" s="21" t="s">
        <v>48</v>
      </c>
    </row>
    <row r="10" spans="1:15" x14ac:dyDescent="0.25">
      <c r="A10" s="72" t="s">
        <v>148</v>
      </c>
      <c r="B10" s="20">
        <v>0.5</v>
      </c>
      <c r="C10" s="10">
        <v>4</v>
      </c>
      <c r="D10" s="75">
        <f t="shared" ref="D10:D16" si="2">B10*C10</f>
        <v>2</v>
      </c>
      <c r="E10" s="10"/>
      <c r="F10" s="20">
        <v>0.5</v>
      </c>
      <c r="G10" s="10">
        <v>4</v>
      </c>
      <c r="H10" s="75">
        <f t="shared" ref="H10:H16" si="3">F10*G10</f>
        <v>2</v>
      </c>
      <c r="J10" t="s">
        <v>153</v>
      </c>
      <c r="N10" s="4" t="s">
        <v>46</v>
      </c>
      <c r="O10" s="21" t="s">
        <v>47</v>
      </c>
    </row>
    <row r="11" spans="1:15" x14ac:dyDescent="0.25">
      <c r="A11" t="s">
        <v>143</v>
      </c>
      <c r="B11" s="20">
        <v>0</v>
      </c>
      <c r="C11" s="10">
        <v>1</v>
      </c>
      <c r="D11" s="75">
        <f t="shared" si="2"/>
        <v>0</v>
      </c>
      <c r="E11" s="10" t="s">
        <v>156</v>
      </c>
      <c r="F11" s="56">
        <v>2</v>
      </c>
      <c r="G11" s="10">
        <v>1</v>
      </c>
      <c r="H11" s="75">
        <f t="shared" si="3"/>
        <v>2</v>
      </c>
      <c r="N11" s="70" t="s">
        <v>49</v>
      </c>
      <c r="O11" s="21" t="s">
        <v>46</v>
      </c>
    </row>
    <row r="12" spans="1:15" x14ac:dyDescent="0.25">
      <c r="A12" t="s">
        <v>144</v>
      </c>
      <c r="B12" s="20">
        <v>0</v>
      </c>
      <c r="C12" s="10">
        <v>4</v>
      </c>
      <c r="D12" s="75">
        <f t="shared" si="2"/>
        <v>0</v>
      </c>
      <c r="E12" s="10" t="s">
        <v>156</v>
      </c>
      <c r="F12" s="56">
        <v>1</v>
      </c>
      <c r="G12" s="10">
        <v>4</v>
      </c>
      <c r="H12" s="75">
        <f t="shared" si="3"/>
        <v>4</v>
      </c>
      <c r="O12" s="21" t="s">
        <v>110</v>
      </c>
    </row>
    <row r="13" spans="1:15" x14ac:dyDescent="0.25">
      <c r="A13" t="s">
        <v>145</v>
      </c>
      <c r="B13" s="20">
        <v>0</v>
      </c>
      <c r="C13" s="10">
        <v>4</v>
      </c>
      <c r="D13" s="75">
        <f t="shared" si="2"/>
        <v>0</v>
      </c>
      <c r="E13" s="10" t="s">
        <v>156</v>
      </c>
      <c r="F13" s="56">
        <v>1</v>
      </c>
      <c r="G13" s="10">
        <v>4</v>
      </c>
      <c r="H13" s="75">
        <f t="shared" si="3"/>
        <v>4</v>
      </c>
      <c r="O13" s="65" t="s">
        <v>124</v>
      </c>
    </row>
    <row r="14" spans="1:15" x14ac:dyDescent="0.25">
      <c r="A14" t="s">
        <v>5</v>
      </c>
      <c r="B14" s="20">
        <v>3</v>
      </c>
      <c r="C14" s="10">
        <v>2</v>
      </c>
      <c r="D14" s="75">
        <f t="shared" si="2"/>
        <v>6</v>
      </c>
      <c r="E14" s="10"/>
      <c r="F14" s="20">
        <v>3</v>
      </c>
      <c r="G14" s="77">
        <v>2</v>
      </c>
      <c r="H14" s="75">
        <f t="shared" si="3"/>
        <v>6</v>
      </c>
      <c r="O14" s="22"/>
    </row>
    <row r="15" spans="1:15" x14ac:dyDescent="0.25">
      <c r="A15" t="s">
        <v>146</v>
      </c>
      <c r="B15" s="20">
        <v>2.5</v>
      </c>
      <c r="C15" s="10">
        <v>4</v>
      </c>
      <c r="D15" s="75">
        <f t="shared" si="2"/>
        <v>10</v>
      </c>
      <c r="E15" s="10"/>
      <c r="F15" s="20">
        <v>2.5</v>
      </c>
      <c r="G15" s="77">
        <v>4</v>
      </c>
      <c r="H15" s="75">
        <f t="shared" si="3"/>
        <v>10</v>
      </c>
      <c r="J15" t="s">
        <v>153</v>
      </c>
      <c r="O15" t="s">
        <v>137</v>
      </c>
    </row>
    <row r="16" spans="1:15" x14ac:dyDescent="0.25">
      <c r="A16" t="s">
        <v>147</v>
      </c>
      <c r="B16" s="20">
        <v>2</v>
      </c>
      <c r="C16" s="10">
        <v>2</v>
      </c>
      <c r="D16" s="75">
        <f t="shared" si="2"/>
        <v>4</v>
      </c>
      <c r="E16" s="10"/>
      <c r="F16" s="20">
        <v>2</v>
      </c>
      <c r="G16" s="77">
        <v>2</v>
      </c>
      <c r="H16" s="75">
        <f t="shared" si="3"/>
        <v>4</v>
      </c>
      <c r="O16" t="s">
        <v>138</v>
      </c>
    </row>
    <row r="17" spans="1:15" x14ac:dyDescent="0.25">
      <c r="A17" s="4" t="s">
        <v>64</v>
      </c>
      <c r="B17" s="56">
        <v>2</v>
      </c>
      <c r="C17" s="10">
        <v>4</v>
      </c>
      <c r="D17" s="75">
        <f t="shared" si="0"/>
        <v>8</v>
      </c>
      <c r="E17" s="10"/>
      <c r="F17" s="20">
        <v>2</v>
      </c>
      <c r="G17" s="77">
        <v>4</v>
      </c>
      <c r="H17" s="75">
        <f t="shared" si="1"/>
        <v>8</v>
      </c>
      <c r="J17" t="s">
        <v>153</v>
      </c>
      <c r="O17" t="s">
        <v>139</v>
      </c>
    </row>
    <row r="18" spans="1:15" x14ac:dyDescent="0.25">
      <c r="A18" s="4" t="s">
        <v>13</v>
      </c>
      <c r="B18" s="20">
        <v>1</v>
      </c>
      <c r="C18" s="10">
        <v>2</v>
      </c>
      <c r="D18" s="75">
        <f t="shared" si="0"/>
        <v>2</v>
      </c>
      <c r="E18" s="10"/>
      <c r="F18" s="20">
        <v>1</v>
      </c>
      <c r="G18" s="77">
        <v>2</v>
      </c>
      <c r="H18" s="75">
        <f t="shared" si="1"/>
        <v>2</v>
      </c>
      <c r="O18" t="s">
        <v>121</v>
      </c>
    </row>
    <row r="19" spans="1:15" x14ac:dyDescent="0.25">
      <c r="A19" s="4" t="s">
        <v>14</v>
      </c>
      <c r="B19" s="20">
        <v>2</v>
      </c>
      <c r="C19" s="10">
        <v>4</v>
      </c>
      <c r="D19" s="75">
        <f t="shared" si="0"/>
        <v>8</v>
      </c>
      <c r="E19" s="10"/>
      <c r="F19" s="20">
        <v>2</v>
      </c>
      <c r="G19" s="77">
        <v>4</v>
      </c>
      <c r="H19" s="75">
        <f t="shared" si="1"/>
        <v>8</v>
      </c>
      <c r="J19" t="s">
        <v>153</v>
      </c>
      <c r="O19" t="s">
        <v>119</v>
      </c>
    </row>
    <row r="20" spans="1:15" x14ac:dyDescent="0.25">
      <c r="A20" s="7" t="s">
        <v>87</v>
      </c>
      <c r="B20" s="56">
        <v>2</v>
      </c>
      <c r="C20" s="10">
        <v>2</v>
      </c>
      <c r="D20" s="75">
        <f t="shared" si="0"/>
        <v>4</v>
      </c>
      <c r="E20" s="10"/>
      <c r="F20" s="56">
        <v>2</v>
      </c>
      <c r="G20" s="77">
        <v>2</v>
      </c>
      <c r="H20" s="75">
        <f t="shared" si="1"/>
        <v>4</v>
      </c>
    </row>
    <row r="21" spans="1:15" x14ac:dyDescent="0.25">
      <c r="A21" s="4" t="s">
        <v>23</v>
      </c>
      <c r="B21" s="56">
        <v>2</v>
      </c>
      <c r="C21" s="10">
        <v>1</v>
      </c>
      <c r="D21" s="75">
        <f t="shared" si="0"/>
        <v>2</v>
      </c>
      <c r="E21" s="10"/>
      <c r="F21" s="56">
        <v>2</v>
      </c>
      <c r="G21" s="77">
        <v>1</v>
      </c>
      <c r="H21" s="75">
        <f t="shared" si="1"/>
        <v>2</v>
      </c>
    </row>
    <row r="22" spans="1:15" x14ac:dyDescent="0.25">
      <c r="A22" s="4" t="s">
        <v>24</v>
      </c>
      <c r="B22" s="56">
        <v>2</v>
      </c>
      <c r="C22" s="10">
        <v>1</v>
      </c>
      <c r="D22" s="75">
        <f t="shared" si="0"/>
        <v>2</v>
      </c>
      <c r="E22" s="10"/>
      <c r="F22" s="56">
        <v>2</v>
      </c>
      <c r="G22" s="77">
        <v>1</v>
      </c>
      <c r="H22" s="75">
        <f t="shared" si="1"/>
        <v>2</v>
      </c>
    </row>
    <row r="23" spans="1:15" x14ac:dyDescent="0.25">
      <c r="A23" s="4" t="s">
        <v>25</v>
      </c>
      <c r="B23" s="56">
        <v>2</v>
      </c>
      <c r="C23" s="10">
        <v>4</v>
      </c>
      <c r="D23" s="75">
        <f t="shared" ref="D23" si="4">B23*C23</f>
        <v>8</v>
      </c>
      <c r="E23" s="10" t="s">
        <v>156</v>
      </c>
      <c r="F23" s="56">
        <v>2</v>
      </c>
      <c r="G23" s="77">
        <v>2</v>
      </c>
      <c r="H23" s="75">
        <f t="shared" ref="H23" si="5">F23*G23</f>
        <v>4</v>
      </c>
      <c r="J23" t="s">
        <v>157</v>
      </c>
    </row>
    <row r="24" spans="1:15" x14ac:dyDescent="0.25">
      <c r="A24" s="4" t="s">
        <v>26</v>
      </c>
      <c r="B24" s="56">
        <v>2</v>
      </c>
      <c r="C24" s="10">
        <v>2</v>
      </c>
      <c r="D24" s="75">
        <f t="shared" si="0"/>
        <v>4</v>
      </c>
      <c r="E24" s="10" t="s">
        <v>156</v>
      </c>
      <c r="F24" s="56">
        <v>2</v>
      </c>
      <c r="G24" s="77">
        <v>3</v>
      </c>
      <c r="H24" s="75">
        <f t="shared" si="1"/>
        <v>6</v>
      </c>
    </row>
    <row r="25" spans="1:15" x14ac:dyDescent="0.25">
      <c r="A25" s="4" t="s">
        <v>16</v>
      </c>
      <c r="B25" s="56">
        <v>1</v>
      </c>
      <c r="C25" s="10">
        <v>2</v>
      </c>
      <c r="D25" s="75">
        <f>B25*C25</f>
        <v>2</v>
      </c>
      <c r="E25" s="10"/>
      <c r="F25" s="56">
        <v>1</v>
      </c>
      <c r="G25" s="77">
        <v>2</v>
      </c>
      <c r="H25" s="75">
        <f>F25*G25</f>
        <v>2</v>
      </c>
    </row>
    <row r="26" spans="1:15" x14ac:dyDescent="0.25">
      <c r="A26" s="4" t="s">
        <v>15</v>
      </c>
      <c r="B26" s="56">
        <v>2</v>
      </c>
      <c r="C26" s="10">
        <v>4</v>
      </c>
      <c r="D26" s="75">
        <f t="shared" ref="D26:D30" si="6">B26*C26</f>
        <v>8</v>
      </c>
      <c r="E26" s="10" t="s">
        <v>156</v>
      </c>
      <c r="F26" s="56">
        <v>1</v>
      </c>
      <c r="G26" s="77">
        <v>4</v>
      </c>
      <c r="H26" s="75">
        <f>F26*G26</f>
        <v>4</v>
      </c>
      <c r="J26" t="s">
        <v>153</v>
      </c>
    </row>
    <row r="27" spans="1:15" x14ac:dyDescent="0.25">
      <c r="A27" s="4" t="s">
        <v>154</v>
      </c>
      <c r="B27" s="56">
        <v>1</v>
      </c>
      <c r="C27" s="10">
        <v>4</v>
      </c>
      <c r="D27" s="75">
        <f t="shared" ref="D27" si="7">B27*C27</f>
        <v>4</v>
      </c>
      <c r="E27" s="10"/>
      <c r="F27" s="56">
        <v>1</v>
      </c>
      <c r="G27" s="77">
        <v>4</v>
      </c>
      <c r="H27" s="75">
        <f t="shared" ref="H27" si="8">F27*G27</f>
        <v>4</v>
      </c>
      <c r="J27" t="s">
        <v>153</v>
      </c>
    </row>
    <row r="28" spans="1:15" x14ac:dyDescent="0.25">
      <c r="A28" s="4" t="s">
        <v>155</v>
      </c>
      <c r="B28" s="56">
        <v>1</v>
      </c>
      <c r="C28" s="10">
        <v>4</v>
      </c>
      <c r="D28" s="75">
        <f t="shared" si="6"/>
        <v>4</v>
      </c>
      <c r="E28" s="10"/>
      <c r="F28" s="56">
        <v>1</v>
      </c>
      <c r="G28" s="77">
        <v>4</v>
      </c>
      <c r="H28" s="75">
        <f>F28*G28</f>
        <v>4</v>
      </c>
    </row>
    <row r="29" spans="1:15" x14ac:dyDescent="0.25">
      <c r="A29" s="4" t="s">
        <v>149</v>
      </c>
      <c r="B29" s="56">
        <v>2</v>
      </c>
      <c r="C29" s="10">
        <v>2</v>
      </c>
      <c r="D29" s="75">
        <f t="shared" si="6"/>
        <v>4</v>
      </c>
      <c r="E29" s="10"/>
      <c r="F29" s="56">
        <v>2</v>
      </c>
      <c r="G29" s="77">
        <v>2</v>
      </c>
      <c r="H29" s="75">
        <f>F29*G29</f>
        <v>4</v>
      </c>
    </row>
    <row r="30" spans="1:15" x14ac:dyDescent="0.25">
      <c r="A30" s="70" t="s">
        <v>150</v>
      </c>
      <c r="B30" s="78">
        <v>3</v>
      </c>
      <c r="C30" s="12">
        <v>4</v>
      </c>
      <c r="D30" s="79">
        <f t="shared" si="6"/>
        <v>12</v>
      </c>
      <c r="E30" s="12" t="s">
        <v>156</v>
      </c>
      <c r="F30" s="78">
        <v>2</v>
      </c>
      <c r="G30" s="80">
        <v>4</v>
      </c>
      <c r="H30" s="79">
        <f>F30*G30</f>
        <v>8</v>
      </c>
      <c r="J30" t="s">
        <v>153</v>
      </c>
    </row>
    <row r="32" spans="1:15" x14ac:dyDescent="0.25">
      <c r="E32" s="67" t="s">
        <v>152</v>
      </c>
      <c r="F32" s="74"/>
    </row>
    <row r="33" spans="1:7" x14ac:dyDescent="0.25">
      <c r="E33" s="67" t="s">
        <v>151</v>
      </c>
      <c r="F33" s="74"/>
    </row>
    <row r="34" spans="1:7" x14ac:dyDescent="0.25">
      <c r="A34" s="28"/>
      <c r="B34" s="73"/>
      <c r="E34" s="73"/>
      <c r="F34" s="73"/>
      <c r="G34" s="74"/>
    </row>
    <row r="35" spans="1:7" x14ac:dyDescent="0.25">
      <c r="A35" s="28"/>
      <c r="B35" s="73"/>
      <c r="E35" s="73"/>
      <c r="F35" s="73"/>
      <c r="G35" s="74"/>
    </row>
    <row r="36" spans="1:7" x14ac:dyDescent="0.25">
      <c r="A36" s="28"/>
      <c r="B36" s="73"/>
      <c r="D36" s="74"/>
      <c r="E36" s="73"/>
      <c r="F36" s="73"/>
      <c r="G36" s="74"/>
    </row>
    <row r="37" spans="1:7" x14ac:dyDescent="0.25">
      <c r="A37" s="28"/>
      <c r="B37" s="73"/>
      <c r="D37" s="74"/>
      <c r="E37" s="73"/>
      <c r="F37" s="73"/>
      <c r="G37" s="74"/>
    </row>
  </sheetData>
  <conditionalFormatting sqref="D4:D22 H4:H22 H24:H30 D24:D3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3 H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F13" sqref="A13:XFD13"/>
    </sheetView>
  </sheetViews>
  <sheetFormatPr defaultColWidth="11.42578125" defaultRowHeight="15" x14ac:dyDescent="0.25"/>
  <cols>
    <col min="1" max="1" width="59.42578125" bestFit="1" customWidth="1"/>
    <col min="2" max="2" width="15.28515625" customWidth="1"/>
    <col min="3" max="3" width="13.42578125" bestFit="1" customWidth="1"/>
    <col min="4" max="4" width="12.42578125" bestFit="1" customWidth="1"/>
    <col min="5" max="5" width="12.7109375" bestFit="1" customWidth="1"/>
    <col min="6" max="6" width="21" bestFit="1" customWidth="1"/>
    <col min="7" max="7" width="12.7109375" customWidth="1"/>
    <col min="8" max="8" width="13.5703125" bestFit="1" customWidth="1"/>
    <col min="9" max="9" width="14.7109375" customWidth="1"/>
    <col min="10" max="10" width="15.140625" customWidth="1"/>
    <col min="11" max="11" width="15.7109375" bestFit="1" customWidth="1"/>
    <col min="12" max="12" width="10.7109375" bestFit="1" customWidth="1"/>
    <col min="13" max="13" width="13.42578125" bestFit="1" customWidth="1"/>
    <col min="14" max="14" width="19.85546875" customWidth="1"/>
    <col min="15" max="15" width="12.7109375" bestFit="1" customWidth="1"/>
    <col min="16" max="16" width="21" bestFit="1" customWidth="1"/>
    <col min="17" max="17" width="17.28515625" customWidth="1"/>
    <col min="18" max="18" width="13.5703125" bestFit="1" customWidth="1"/>
    <col min="19" max="20" width="12.85546875" bestFit="1" customWidth="1"/>
    <col min="21" max="21" width="15.7109375" bestFit="1" customWidth="1"/>
  </cols>
  <sheetData>
    <row r="1" spans="1:28" ht="26.25" x14ac:dyDescent="0.4">
      <c r="A1" s="1" t="s">
        <v>158</v>
      </c>
      <c r="F1" s="1"/>
    </row>
    <row r="2" spans="1:28" x14ac:dyDescent="0.25">
      <c r="B2" s="10"/>
      <c r="D2" s="66" t="s">
        <v>131</v>
      </c>
      <c r="N2" s="66" t="s">
        <v>132</v>
      </c>
    </row>
    <row r="3" spans="1:28" x14ac:dyDescent="0.25">
      <c r="A3" s="68" t="s">
        <v>41</v>
      </c>
      <c r="B3" s="68" t="s">
        <v>159</v>
      </c>
      <c r="C3" s="68" t="s">
        <v>111</v>
      </c>
      <c r="D3" s="68" t="s">
        <v>44</v>
      </c>
      <c r="E3" s="68" t="s">
        <v>45</v>
      </c>
      <c r="F3" s="90" t="s">
        <v>165</v>
      </c>
      <c r="G3" s="91" t="s">
        <v>127</v>
      </c>
      <c r="H3" s="31" t="s">
        <v>162</v>
      </c>
      <c r="I3" s="68" t="s">
        <v>36</v>
      </c>
      <c r="J3" s="71" t="s">
        <v>128</v>
      </c>
      <c r="K3" s="90" t="s">
        <v>163</v>
      </c>
      <c r="L3" s="68" t="s">
        <v>159</v>
      </c>
      <c r="M3" s="68" t="s">
        <v>111</v>
      </c>
      <c r="N3" s="68" t="s">
        <v>44</v>
      </c>
      <c r="O3" s="68" t="s">
        <v>45</v>
      </c>
      <c r="P3" s="90" t="s">
        <v>165</v>
      </c>
      <c r="Q3" s="68" t="s">
        <v>127</v>
      </c>
      <c r="R3" s="31" t="s">
        <v>162</v>
      </c>
      <c r="S3" s="68" t="s">
        <v>36</v>
      </c>
      <c r="T3" s="68" t="s">
        <v>128</v>
      </c>
      <c r="U3" s="90" t="s">
        <v>163</v>
      </c>
      <c r="V3" s="97" t="s">
        <v>168</v>
      </c>
    </row>
    <row r="4" spans="1:28" x14ac:dyDescent="0.25">
      <c r="A4" t="s">
        <v>130</v>
      </c>
      <c r="B4" s="84">
        <v>1</v>
      </c>
      <c r="C4" s="81">
        <v>1</v>
      </c>
      <c r="D4" s="81">
        <v>3</v>
      </c>
      <c r="E4" s="81">
        <v>2</v>
      </c>
      <c r="F4" s="82">
        <v>0.5</v>
      </c>
      <c r="G4" s="81">
        <f>ROUND(((B4*C4*D4*E4)/81*3), 2)</f>
        <v>0.22</v>
      </c>
      <c r="H4" s="94">
        <f>ROUND(((B4+C4+D4+E4)/4), 2)</f>
        <v>1.75</v>
      </c>
      <c r="I4" s="10">
        <v>1</v>
      </c>
      <c r="J4" s="86">
        <f>ROUND(G4*I4, 1)</f>
        <v>0.2</v>
      </c>
      <c r="K4" s="92">
        <f>ROUND(H4*I4, 1)</f>
        <v>1.8</v>
      </c>
      <c r="L4" s="84">
        <v>1</v>
      </c>
      <c r="M4" s="81">
        <v>1</v>
      </c>
      <c r="N4" s="81">
        <v>3</v>
      </c>
      <c r="O4" s="81">
        <v>2</v>
      </c>
      <c r="P4" s="82">
        <v>1</v>
      </c>
      <c r="Q4" s="88">
        <f>ROUND(((L4*M4*N4*O4)/81*3), 2)</f>
        <v>0.22</v>
      </c>
      <c r="R4" s="94">
        <f>ROUND(((L4+M4+N4+O4)/4), 2)</f>
        <v>1.75</v>
      </c>
      <c r="S4" s="10">
        <v>1</v>
      </c>
      <c r="T4" s="86">
        <f>ROUND(Q4*S4, 1)</f>
        <v>0.2</v>
      </c>
      <c r="U4" s="92">
        <f>ROUND(R4*S4, 1)</f>
        <v>1.8</v>
      </c>
      <c r="V4">
        <f>K4-U4</f>
        <v>0</v>
      </c>
    </row>
    <row r="5" spans="1:28" x14ac:dyDescent="0.25">
      <c r="A5" t="s">
        <v>136</v>
      </c>
      <c r="B5" s="20">
        <v>1</v>
      </c>
      <c r="C5" s="81">
        <v>1</v>
      </c>
      <c r="D5" s="81">
        <v>3</v>
      </c>
      <c r="E5" s="81">
        <v>3</v>
      </c>
      <c r="F5" s="82">
        <v>0.5</v>
      </c>
      <c r="G5" s="81">
        <f t="shared" ref="G5:G30" si="0">ROUND(((B5*C5*D5*E5)/81*3), 2)</f>
        <v>0.33</v>
      </c>
      <c r="H5" s="95">
        <f t="shared" ref="H5:H30" si="1">ROUND(((B5+C5+D5+E5)/4), 2)</f>
        <v>2</v>
      </c>
      <c r="I5" s="10">
        <v>4</v>
      </c>
      <c r="J5" s="86">
        <f t="shared" ref="J5:J30" si="2">ROUND(G5*I5, 1)</f>
        <v>1.3</v>
      </c>
      <c r="K5" s="92">
        <f t="shared" ref="K5:K30" si="3">ROUND(H5*I5, 1)</f>
        <v>8</v>
      </c>
      <c r="L5" s="20">
        <v>1</v>
      </c>
      <c r="M5" s="81">
        <v>1</v>
      </c>
      <c r="N5" s="81">
        <v>3</v>
      </c>
      <c r="O5" s="81">
        <v>3</v>
      </c>
      <c r="P5" s="82">
        <v>1</v>
      </c>
      <c r="Q5" s="81">
        <f t="shared" ref="Q5:Q30" si="4">ROUND(((L5*M5*N5*O5)/81*3), 2)</f>
        <v>0.33</v>
      </c>
      <c r="R5" s="95">
        <f t="shared" ref="R5:R30" si="5">ROUND(((L5+M5+N5+O5)/4), 2)</f>
        <v>2</v>
      </c>
      <c r="S5" s="10">
        <v>4</v>
      </c>
      <c r="T5" s="86">
        <f t="shared" ref="T5:T30" si="6">ROUND(Q5*S5, 1)</f>
        <v>1.3</v>
      </c>
      <c r="U5" s="92">
        <f t="shared" ref="U5:U30" si="7">ROUND(R5*S5, 1)</f>
        <v>8</v>
      </c>
      <c r="V5">
        <f t="shared" ref="V5:V30" si="8">K5-U5</f>
        <v>0</v>
      </c>
      <c r="W5" t="s">
        <v>153</v>
      </c>
    </row>
    <row r="6" spans="1:28" x14ac:dyDescent="0.25">
      <c r="A6" t="s">
        <v>129</v>
      </c>
      <c r="B6" s="20">
        <v>1</v>
      </c>
      <c r="C6" s="81">
        <v>1</v>
      </c>
      <c r="D6" s="81">
        <v>3</v>
      </c>
      <c r="E6" s="81">
        <v>3</v>
      </c>
      <c r="F6" s="82">
        <v>0.5</v>
      </c>
      <c r="G6" s="81">
        <f t="shared" si="0"/>
        <v>0.33</v>
      </c>
      <c r="H6" s="95">
        <f t="shared" si="1"/>
        <v>2</v>
      </c>
      <c r="I6" s="10">
        <v>4</v>
      </c>
      <c r="J6" s="86">
        <f t="shared" si="2"/>
        <v>1.3</v>
      </c>
      <c r="K6" s="92">
        <f t="shared" si="3"/>
        <v>8</v>
      </c>
      <c r="L6" s="20">
        <v>1</v>
      </c>
      <c r="M6" s="81">
        <v>1</v>
      </c>
      <c r="N6" s="81">
        <v>3</v>
      </c>
      <c r="O6" s="81">
        <v>3</v>
      </c>
      <c r="P6" s="82">
        <v>1</v>
      </c>
      <c r="Q6" s="81">
        <f t="shared" si="4"/>
        <v>0.33</v>
      </c>
      <c r="R6" s="95">
        <f t="shared" si="5"/>
        <v>2</v>
      </c>
      <c r="S6" s="10">
        <v>4</v>
      </c>
      <c r="T6" s="86">
        <f t="shared" si="6"/>
        <v>1.3</v>
      </c>
      <c r="U6" s="92">
        <f t="shared" si="7"/>
        <v>8</v>
      </c>
      <c r="V6">
        <f t="shared" si="8"/>
        <v>0</v>
      </c>
      <c r="W6" t="s">
        <v>153</v>
      </c>
    </row>
    <row r="7" spans="1:28" x14ac:dyDescent="0.25">
      <c r="A7" t="s">
        <v>140</v>
      </c>
      <c r="B7" s="20">
        <v>3</v>
      </c>
      <c r="C7" s="81">
        <v>3</v>
      </c>
      <c r="D7" s="81">
        <v>2</v>
      </c>
      <c r="E7" s="81">
        <v>2</v>
      </c>
      <c r="F7" s="82">
        <v>2</v>
      </c>
      <c r="G7" s="81">
        <f t="shared" si="0"/>
        <v>1.33</v>
      </c>
      <c r="H7" s="95">
        <f t="shared" si="1"/>
        <v>2.5</v>
      </c>
      <c r="I7" s="10">
        <v>1</v>
      </c>
      <c r="J7" s="86">
        <f t="shared" si="2"/>
        <v>1.3</v>
      </c>
      <c r="K7" s="92">
        <f t="shared" si="3"/>
        <v>2.5</v>
      </c>
      <c r="L7" s="20">
        <v>3</v>
      </c>
      <c r="M7" s="81">
        <v>3</v>
      </c>
      <c r="N7" s="81">
        <v>2</v>
      </c>
      <c r="O7" s="81">
        <v>2</v>
      </c>
      <c r="P7" s="82">
        <v>2</v>
      </c>
      <c r="Q7" s="81">
        <f t="shared" si="4"/>
        <v>1.33</v>
      </c>
      <c r="R7" s="95">
        <f t="shared" si="5"/>
        <v>2.5</v>
      </c>
      <c r="S7" s="10">
        <v>1</v>
      </c>
      <c r="T7" s="86">
        <f t="shared" si="6"/>
        <v>1.3</v>
      </c>
      <c r="U7" s="92">
        <f t="shared" si="7"/>
        <v>2.5</v>
      </c>
      <c r="V7">
        <f t="shared" si="8"/>
        <v>0</v>
      </c>
      <c r="AA7" s="68" t="s">
        <v>133</v>
      </c>
      <c r="AB7" s="27" t="s">
        <v>36</v>
      </c>
    </row>
    <row r="8" spans="1:28" x14ac:dyDescent="0.25">
      <c r="A8" t="s">
        <v>141</v>
      </c>
      <c r="B8" s="20">
        <v>2</v>
      </c>
      <c r="C8" s="81">
        <v>3</v>
      </c>
      <c r="D8" s="77">
        <v>2</v>
      </c>
      <c r="E8" s="77">
        <v>2</v>
      </c>
      <c r="F8" s="82">
        <v>1</v>
      </c>
      <c r="G8" s="81">
        <f t="shared" si="0"/>
        <v>0.89</v>
      </c>
      <c r="H8" s="95">
        <f t="shared" si="1"/>
        <v>2.25</v>
      </c>
      <c r="I8" s="10">
        <v>4</v>
      </c>
      <c r="J8" s="86">
        <f t="shared" si="2"/>
        <v>3.6</v>
      </c>
      <c r="K8" s="92">
        <f t="shared" si="3"/>
        <v>9</v>
      </c>
      <c r="L8" s="20">
        <v>2</v>
      </c>
      <c r="M8" s="81">
        <v>3</v>
      </c>
      <c r="N8" s="77">
        <v>2</v>
      </c>
      <c r="O8" s="77">
        <v>2</v>
      </c>
      <c r="P8" s="82">
        <v>1</v>
      </c>
      <c r="Q8" s="81">
        <f t="shared" si="4"/>
        <v>0.89</v>
      </c>
      <c r="R8" s="95">
        <f t="shared" si="5"/>
        <v>2.25</v>
      </c>
      <c r="S8" s="10">
        <v>4</v>
      </c>
      <c r="T8" s="86">
        <f t="shared" si="6"/>
        <v>3.6</v>
      </c>
      <c r="U8" s="92">
        <f t="shared" si="7"/>
        <v>9</v>
      </c>
      <c r="V8">
        <f t="shared" si="8"/>
        <v>0</v>
      </c>
      <c r="W8" t="s">
        <v>153</v>
      </c>
      <c r="AA8" s="69" t="s">
        <v>134</v>
      </c>
      <c r="AB8" s="21" t="s">
        <v>101</v>
      </c>
    </row>
    <row r="9" spans="1:28" x14ac:dyDescent="0.25">
      <c r="A9" t="s">
        <v>142</v>
      </c>
      <c r="B9" s="20">
        <v>1</v>
      </c>
      <c r="C9" s="81">
        <v>1</v>
      </c>
      <c r="D9" s="77">
        <v>2</v>
      </c>
      <c r="E9" s="77">
        <v>2</v>
      </c>
      <c r="F9" s="82">
        <v>1</v>
      </c>
      <c r="G9" s="81">
        <f t="shared" si="0"/>
        <v>0.15</v>
      </c>
      <c r="H9" s="95">
        <f t="shared" si="1"/>
        <v>1.5</v>
      </c>
      <c r="I9" s="10">
        <v>4</v>
      </c>
      <c r="J9" s="86">
        <f t="shared" si="2"/>
        <v>0.6</v>
      </c>
      <c r="K9" s="92">
        <f t="shared" si="3"/>
        <v>6</v>
      </c>
      <c r="L9" s="20">
        <v>1</v>
      </c>
      <c r="M9" s="81">
        <v>1</v>
      </c>
      <c r="N9" s="77">
        <v>2</v>
      </c>
      <c r="O9" s="77">
        <v>2</v>
      </c>
      <c r="P9" s="82">
        <v>1</v>
      </c>
      <c r="Q9" s="81">
        <f t="shared" si="4"/>
        <v>0.15</v>
      </c>
      <c r="R9" s="95">
        <f t="shared" si="5"/>
        <v>1.5</v>
      </c>
      <c r="S9" s="10">
        <v>4</v>
      </c>
      <c r="T9" s="86">
        <f t="shared" si="6"/>
        <v>0.6</v>
      </c>
      <c r="U9" s="92">
        <f t="shared" si="7"/>
        <v>6</v>
      </c>
      <c r="V9">
        <f t="shared" si="8"/>
        <v>0</v>
      </c>
      <c r="W9" t="s">
        <v>153</v>
      </c>
      <c r="AA9" s="4" t="s">
        <v>135</v>
      </c>
      <c r="AB9" s="21" t="s">
        <v>48</v>
      </c>
    </row>
    <row r="10" spans="1:28" x14ac:dyDescent="0.25">
      <c r="A10" s="72" t="s">
        <v>148</v>
      </c>
      <c r="B10" s="20">
        <v>1</v>
      </c>
      <c r="C10" s="81">
        <v>3</v>
      </c>
      <c r="D10" s="81">
        <v>1</v>
      </c>
      <c r="E10" s="81">
        <v>1</v>
      </c>
      <c r="F10" s="82">
        <v>0.5</v>
      </c>
      <c r="G10" s="81">
        <f t="shared" si="0"/>
        <v>0.11</v>
      </c>
      <c r="H10" s="95">
        <f t="shared" si="1"/>
        <v>1.5</v>
      </c>
      <c r="I10" s="10">
        <v>4</v>
      </c>
      <c r="J10" s="86">
        <f t="shared" si="2"/>
        <v>0.4</v>
      </c>
      <c r="K10" s="92">
        <f t="shared" si="3"/>
        <v>6</v>
      </c>
      <c r="L10" s="20">
        <v>1</v>
      </c>
      <c r="M10" s="81">
        <v>3</v>
      </c>
      <c r="N10" s="81">
        <v>1</v>
      </c>
      <c r="O10" s="81">
        <v>1</v>
      </c>
      <c r="P10" s="82">
        <v>0.5</v>
      </c>
      <c r="Q10" s="81">
        <f t="shared" si="4"/>
        <v>0.11</v>
      </c>
      <c r="R10" s="95">
        <f t="shared" si="5"/>
        <v>1.5</v>
      </c>
      <c r="S10" s="10">
        <v>4</v>
      </c>
      <c r="T10" s="86">
        <f t="shared" si="6"/>
        <v>0.4</v>
      </c>
      <c r="U10" s="92">
        <f t="shared" si="7"/>
        <v>6</v>
      </c>
      <c r="V10">
        <f t="shared" si="8"/>
        <v>0</v>
      </c>
      <c r="W10" t="s">
        <v>153</v>
      </c>
      <c r="AA10" s="4" t="s">
        <v>46</v>
      </c>
      <c r="AB10" s="21" t="s">
        <v>47</v>
      </c>
    </row>
    <row r="11" spans="1:28" x14ac:dyDescent="0.25">
      <c r="A11" t="s">
        <v>143</v>
      </c>
      <c r="B11" s="20" t="s">
        <v>160</v>
      </c>
      <c r="C11" s="10" t="s">
        <v>160</v>
      </c>
      <c r="D11" s="10" t="s">
        <v>160</v>
      </c>
      <c r="E11" s="10" t="s">
        <v>160</v>
      </c>
      <c r="F11" s="82">
        <v>0</v>
      </c>
      <c r="G11" s="81">
        <v>0</v>
      </c>
      <c r="H11" s="95">
        <v>0</v>
      </c>
      <c r="I11" s="10">
        <v>1</v>
      </c>
      <c r="J11" s="86">
        <f t="shared" si="2"/>
        <v>0</v>
      </c>
      <c r="K11" s="92">
        <f t="shared" si="3"/>
        <v>0</v>
      </c>
      <c r="L11" s="56">
        <v>2</v>
      </c>
      <c r="M11" s="77">
        <v>4</v>
      </c>
      <c r="N11" s="77">
        <v>3</v>
      </c>
      <c r="O11" s="77">
        <v>2</v>
      </c>
      <c r="P11" s="82">
        <v>2</v>
      </c>
      <c r="Q11" s="81">
        <f t="shared" si="4"/>
        <v>1.78</v>
      </c>
      <c r="R11" s="95">
        <f t="shared" si="5"/>
        <v>2.75</v>
      </c>
      <c r="S11" s="10">
        <v>1</v>
      </c>
      <c r="T11" s="86">
        <f t="shared" si="6"/>
        <v>1.8</v>
      </c>
      <c r="U11" s="92">
        <f t="shared" si="7"/>
        <v>2.8</v>
      </c>
      <c r="V11">
        <f t="shared" si="8"/>
        <v>-2.8</v>
      </c>
      <c r="AA11" s="70" t="s">
        <v>49</v>
      </c>
      <c r="AB11" s="21" t="s">
        <v>46</v>
      </c>
    </row>
    <row r="12" spans="1:28" x14ac:dyDescent="0.25">
      <c r="A12" t="s">
        <v>144</v>
      </c>
      <c r="B12" s="20" t="s">
        <v>160</v>
      </c>
      <c r="C12" s="10" t="s">
        <v>160</v>
      </c>
      <c r="D12" s="10" t="s">
        <v>160</v>
      </c>
      <c r="E12" s="10" t="s">
        <v>160</v>
      </c>
      <c r="F12" s="82">
        <v>0</v>
      </c>
      <c r="G12" s="81">
        <v>0</v>
      </c>
      <c r="H12" s="95">
        <v>0</v>
      </c>
      <c r="I12" s="10">
        <v>4</v>
      </c>
      <c r="J12" s="86">
        <f t="shared" si="2"/>
        <v>0</v>
      </c>
      <c r="K12" s="92">
        <f t="shared" si="3"/>
        <v>0</v>
      </c>
      <c r="L12" s="56">
        <v>2</v>
      </c>
      <c r="M12" s="77">
        <v>4</v>
      </c>
      <c r="N12" s="77">
        <v>3</v>
      </c>
      <c r="O12" s="77">
        <v>3</v>
      </c>
      <c r="P12" s="82">
        <v>1</v>
      </c>
      <c r="Q12" s="81">
        <f t="shared" si="4"/>
        <v>2.67</v>
      </c>
      <c r="R12" s="95">
        <f t="shared" si="5"/>
        <v>3</v>
      </c>
      <c r="S12" s="10">
        <v>4</v>
      </c>
      <c r="T12" s="86">
        <f t="shared" si="6"/>
        <v>10.7</v>
      </c>
      <c r="U12" s="92">
        <f t="shared" si="7"/>
        <v>12</v>
      </c>
      <c r="V12">
        <f t="shared" si="8"/>
        <v>-12</v>
      </c>
      <c r="AB12" s="21" t="s">
        <v>110</v>
      </c>
    </row>
    <row r="13" spans="1:28" x14ac:dyDescent="0.25">
      <c r="A13" t="s">
        <v>145</v>
      </c>
      <c r="B13" s="20" t="s">
        <v>160</v>
      </c>
      <c r="C13" s="10" t="s">
        <v>160</v>
      </c>
      <c r="D13" s="10" t="s">
        <v>160</v>
      </c>
      <c r="E13" s="10" t="s">
        <v>160</v>
      </c>
      <c r="F13" s="82">
        <v>0</v>
      </c>
      <c r="G13" s="81">
        <v>0</v>
      </c>
      <c r="H13" s="95">
        <v>0</v>
      </c>
      <c r="I13" s="10">
        <v>4</v>
      </c>
      <c r="J13" s="86">
        <f t="shared" si="2"/>
        <v>0</v>
      </c>
      <c r="K13" s="92">
        <f t="shared" si="3"/>
        <v>0</v>
      </c>
      <c r="L13" s="56">
        <v>1</v>
      </c>
      <c r="M13" s="77">
        <v>4</v>
      </c>
      <c r="N13" s="77">
        <v>3</v>
      </c>
      <c r="O13" s="77">
        <v>3</v>
      </c>
      <c r="P13" s="82">
        <v>1</v>
      </c>
      <c r="Q13" s="81">
        <f t="shared" si="4"/>
        <v>1.33</v>
      </c>
      <c r="R13" s="95">
        <f t="shared" si="5"/>
        <v>2.75</v>
      </c>
      <c r="S13" s="10">
        <v>4</v>
      </c>
      <c r="T13" s="86">
        <f t="shared" si="6"/>
        <v>5.3</v>
      </c>
      <c r="U13" s="92">
        <f t="shared" si="7"/>
        <v>11</v>
      </c>
      <c r="V13">
        <f t="shared" si="8"/>
        <v>-11</v>
      </c>
      <c r="AB13" s="65" t="s">
        <v>124</v>
      </c>
    </row>
    <row r="14" spans="1:28" x14ac:dyDescent="0.25">
      <c r="A14" t="s">
        <v>5</v>
      </c>
      <c r="B14" s="20">
        <v>4</v>
      </c>
      <c r="C14" s="81">
        <v>4</v>
      </c>
      <c r="D14" s="81">
        <v>3</v>
      </c>
      <c r="E14" s="81">
        <v>3</v>
      </c>
      <c r="F14" s="82">
        <v>3</v>
      </c>
      <c r="G14" s="81">
        <f t="shared" si="0"/>
        <v>5.33</v>
      </c>
      <c r="H14" s="95">
        <f t="shared" si="1"/>
        <v>3.5</v>
      </c>
      <c r="I14" s="10">
        <v>2</v>
      </c>
      <c r="J14" s="86">
        <f t="shared" si="2"/>
        <v>10.7</v>
      </c>
      <c r="K14" s="92">
        <f t="shared" si="3"/>
        <v>7</v>
      </c>
      <c r="L14" s="20">
        <v>4</v>
      </c>
      <c r="M14" s="81">
        <v>4</v>
      </c>
      <c r="N14" s="81">
        <v>3</v>
      </c>
      <c r="O14" s="81">
        <v>3</v>
      </c>
      <c r="P14" s="82">
        <v>3</v>
      </c>
      <c r="Q14" s="81">
        <f t="shared" si="4"/>
        <v>5.33</v>
      </c>
      <c r="R14" s="95">
        <f t="shared" si="5"/>
        <v>3.5</v>
      </c>
      <c r="S14" s="77">
        <v>2</v>
      </c>
      <c r="T14" s="86">
        <f t="shared" si="6"/>
        <v>10.7</v>
      </c>
      <c r="U14" s="92">
        <f t="shared" si="7"/>
        <v>7</v>
      </c>
      <c r="V14">
        <f t="shared" si="8"/>
        <v>0</v>
      </c>
      <c r="AB14" s="22"/>
    </row>
    <row r="15" spans="1:28" x14ac:dyDescent="0.25">
      <c r="A15" t="s">
        <v>146</v>
      </c>
      <c r="B15" s="20">
        <v>4</v>
      </c>
      <c r="C15" s="81">
        <v>4</v>
      </c>
      <c r="D15" s="81">
        <v>3</v>
      </c>
      <c r="E15" s="81">
        <v>2</v>
      </c>
      <c r="F15" s="82">
        <v>2.5</v>
      </c>
      <c r="G15" s="81">
        <f t="shared" si="0"/>
        <v>3.56</v>
      </c>
      <c r="H15" s="95">
        <f t="shared" si="1"/>
        <v>3.25</v>
      </c>
      <c r="I15" s="10">
        <v>4</v>
      </c>
      <c r="J15" s="86">
        <f t="shared" si="2"/>
        <v>14.2</v>
      </c>
      <c r="K15" s="92">
        <f t="shared" si="3"/>
        <v>13</v>
      </c>
      <c r="L15" s="20">
        <v>4</v>
      </c>
      <c r="M15" s="81">
        <v>4</v>
      </c>
      <c r="N15" s="81">
        <v>3</v>
      </c>
      <c r="O15" s="81">
        <v>2</v>
      </c>
      <c r="P15" s="82">
        <v>2.5</v>
      </c>
      <c r="Q15" s="81">
        <f t="shared" si="4"/>
        <v>3.56</v>
      </c>
      <c r="R15" s="95">
        <f t="shared" si="5"/>
        <v>3.25</v>
      </c>
      <c r="S15" s="77">
        <v>4</v>
      </c>
      <c r="T15" s="86">
        <f t="shared" si="6"/>
        <v>14.2</v>
      </c>
      <c r="U15" s="92">
        <f t="shared" si="7"/>
        <v>13</v>
      </c>
      <c r="V15">
        <f t="shared" si="8"/>
        <v>0</v>
      </c>
      <c r="W15" t="s">
        <v>153</v>
      </c>
      <c r="AB15" t="s">
        <v>137</v>
      </c>
    </row>
    <row r="16" spans="1:28" x14ac:dyDescent="0.25">
      <c r="A16" t="s">
        <v>147</v>
      </c>
      <c r="B16" s="56">
        <v>2</v>
      </c>
      <c r="C16" s="81">
        <v>2</v>
      </c>
      <c r="D16" s="81">
        <v>2</v>
      </c>
      <c r="E16" s="81">
        <v>2</v>
      </c>
      <c r="F16" s="82">
        <v>2</v>
      </c>
      <c r="G16" s="81">
        <f t="shared" si="0"/>
        <v>0.59</v>
      </c>
      <c r="H16" s="95">
        <f t="shared" si="1"/>
        <v>2</v>
      </c>
      <c r="I16" s="10">
        <v>2</v>
      </c>
      <c r="J16" s="86">
        <f t="shared" si="2"/>
        <v>1.2</v>
      </c>
      <c r="K16" s="92">
        <f t="shared" si="3"/>
        <v>4</v>
      </c>
      <c r="L16" s="56">
        <v>2</v>
      </c>
      <c r="M16" s="81">
        <v>2</v>
      </c>
      <c r="N16" s="81">
        <v>2</v>
      </c>
      <c r="O16" s="81">
        <v>2</v>
      </c>
      <c r="P16" s="82">
        <v>2</v>
      </c>
      <c r="Q16" s="81">
        <f t="shared" si="4"/>
        <v>0.59</v>
      </c>
      <c r="R16" s="95">
        <f t="shared" si="5"/>
        <v>2</v>
      </c>
      <c r="S16" s="77">
        <v>2</v>
      </c>
      <c r="T16" s="86">
        <f t="shared" si="6"/>
        <v>1.2</v>
      </c>
      <c r="U16" s="92">
        <f t="shared" si="7"/>
        <v>4</v>
      </c>
      <c r="V16">
        <f t="shared" si="8"/>
        <v>0</v>
      </c>
      <c r="AB16" t="s">
        <v>138</v>
      </c>
    </row>
    <row r="17" spans="1:28" x14ac:dyDescent="0.25">
      <c r="A17" s="4" t="s">
        <v>64</v>
      </c>
      <c r="B17" s="20">
        <v>3</v>
      </c>
      <c r="C17" s="77">
        <v>2</v>
      </c>
      <c r="D17" s="77">
        <v>3</v>
      </c>
      <c r="E17" s="77">
        <v>2</v>
      </c>
      <c r="F17" s="82">
        <v>2</v>
      </c>
      <c r="G17" s="81">
        <f t="shared" si="0"/>
        <v>1.33</v>
      </c>
      <c r="H17" s="95">
        <f t="shared" si="1"/>
        <v>2.5</v>
      </c>
      <c r="I17" s="10">
        <v>4</v>
      </c>
      <c r="J17" s="86">
        <f t="shared" si="2"/>
        <v>5.3</v>
      </c>
      <c r="K17" s="92">
        <f t="shared" si="3"/>
        <v>10</v>
      </c>
      <c r="L17" s="20">
        <v>3</v>
      </c>
      <c r="M17" s="77">
        <v>2</v>
      </c>
      <c r="N17" s="77">
        <v>3</v>
      </c>
      <c r="O17" s="77">
        <v>2</v>
      </c>
      <c r="P17" s="82">
        <v>2</v>
      </c>
      <c r="Q17" s="81">
        <f t="shared" si="4"/>
        <v>1.33</v>
      </c>
      <c r="R17" s="95">
        <f t="shared" si="5"/>
        <v>2.5</v>
      </c>
      <c r="S17" s="77">
        <v>4</v>
      </c>
      <c r="T17" s="86">
        <f t="shared" si="6"/>
        <v>5.3</v>
      </c>
      <c r="U17" s="92">
        <f t="shared" si="7"/>
        <v>10</v>
      </c>
      <c r="V17">
        <f t="shared" si="8"/>
        <v>0</v>
      </c>
      <c r="W17" t="s">
        <v>153</v>
      </c>
      <c r="AB17" t="s">
        <v>139</v>
      </c>
    </row>
    <row r="18" spans="1:28" x14ac:dyDescent="0.25">
      <c r="A18" s="4" t="s">
        <v>13</v>
      </c>
      <c r="B18" s="20">
        <v>2</v>
      </c>
      <c r="C18" s="81">
        <v>1</v>
      </c>
      <c r="D18" s="81">
        <v>2</v>
      </c>
      <c r="E18" s="81">
        <v>1</v>
      </c>
      <c r="F18" s="82">
        <v>1</v>
      </c>
      <c r="G18" s="81">
        <f t="shared" si="0"/>
        <v>0.15</v>
      </c>
      <c r="H18" s="95">
        <f t="shared" si="1"/>
        <v>1.5</v>
      </c>
      <c r="I18" s="10">
        <v>2</v>
      </c>
      <c r="J18" s="86">
        <f t="shared" si="2"/>
        <v>0.3</v>
      </c>
      <c r="K18" s="92">
        <f t="shared" si="3"/>
        <v>3</v>
      </c>
      <c r="L18" s="20">
        <v>2</v>
      </c>
      <c r="M18" s="81">
        <v>1</v>
      </c>
      <c r="N18" s="81">
        <v>2</v>
      </c>
      <c r="O18" s="81">
        <v>1</v>
      </c>
      <c r="P18" s="82">
        <v>1</v>
      </c>
      <c r="Q18" s="81">
        <f t="shared" si="4"/>
        <v>0.15</v>
      </c>
      <c r="R18" s="95">
        <f t="shared" si="5"/>
        <v>1.5</v>
      </c>
      <c r="S18" s="77">
        <v>2</v>
      </c>
      <c r="T18" s="86">
        <f t="shared" si="6"/>
        <v>0.3</v>
      </c>
      <c r="U18" s="92">
        <f t="shared" si="7"/>
        <v>3</v>
      </c>
      <c r="V18">
        <f t="shared" si="8"/>
        <v>0</v>
      </c>
      <c r="AB18" t="s">
        <v>121</v>
      </c>
    </row>
    <row r="19" spans="1:28" x14ac:dyDescent="0.25">
      <c r="A19" s="4" t="s">
        <v>14</v>
      </c>
      <c r="B19" s="20">
        <v>2</v>
      </c>
      <c r="C19" s="81">
        <v>2</v>
      </c>
      <c r="D19" s="81">
        <v>3</v>
      </c>
      <c r="E19" s="81">
        <v>3</v>
      </c>
      <c r="F19" s="82">
        <v>2</v>
      </c>
      <c r="G19" s="81">
        <f t="shared" si="0"/>
        <v>1.33</v>
      </c>
      <c r="H19" s="95">
        <f t="shared" si="1"/>
        <v>2.5</v>
      </c>
      <c r="I19" s="10">
        <v>4</v>
      </c>
      <c r="J19" s="86">
        <f t="shared" si="2"/>
        <v>5.3</v>
      </c>
      <c r="K19" s="92">
        <f t="shared" si="3"/>
        <v>10</v>
      </c>
      <c r="L19" s="20">
        <v>2</v>
      </c>
      <c r="M19" s="81">
        <v>2</v>
      </c>
      <c r="N19" s="81">
        <v>3</v>
      </c>
      <c r="O19" s="81">
        <v>3</v>
      </c>
      <c r="P19" s="82">
        <v>2</v>
      </c>
      <c r="Q19" s="81">
        <f t="shared" si="4"/>
        <v>1.33</v>
      </c>
      <c r="R19" s="95">
        <f t="shared" si="5"/>
        <v>2.5</v>
      </c>
      <c r="S19" s="77">
        <v>4</v>
      </c>
      <c r="T19" s="86">
        <f t="shared" si="6"/>
        <v>5.3</v>
      </c>
      <c r="U19" s="92">
        <f t="shared" si="7"/>
        <v>10</v>
      </c>
      <c r="V19">
        <f t="shared" si="8"/>
        <v>0</v>
      </c>
      <c r="W19" t="s">
        <v>153</v>
      </c>
      <c r="AB19" t="s">
        <v>119</v>
      </c>
    </row>
    <row r="20" spans="1:28" x14ac:dyDescent="0.25">
      <c r="A20" s="7" t="s">
        <v>87</v>
      </c>
      <c r="B20" s="20">
        <v>2</v>
      </c>
      <c r="C20" s="77">
        <v>2</v>
      </c>
      <c r="D20" s="77">
        <v>3</v>
      </c>
      <c r="E20" s="77">
        <v>3</v>
      </c>
      <c r="F20" s="82">
        <v>2</v>
      </c>
      <c r="G20" s="81">
        <f t="shared" si="0"/>
        <v>1.33</v>
      </c>
      <c r="H20" s="95">
        <f t="shared" si="1"/>
        <v>2.5</v>
      </c>
      <c r="I20" s="10">
        <v>2</v>
      </c>
      <c r="J20" s="86">
        <f t="shared" si="2"/>
        <v>2.7</v>
      </c>
      <c r="K20" s="92">
        <f t="shared" si="3"/>
        <v>5</v>
      </c>
      <c r="L20" s="20">
        <v>2</v>
      </c>
      <c r="M20" s="77">
        <v>2</v>
      </c>
      <c r="N20" s="77">
        <v>3</v>
      </c>
      <c r="O20" s="77">
        <v>3</v>
      </c>
      <c r="P20" s="82">
        <v>2</v>
      </c>
      <c r="Q20" s="81">
        <f t="shared" si="4"/>
        <v>1.33</v>
      </c>
      <c r="R20" s="95">
        <f t="shared" si="5"/>
        <v>2.5</v>
      </c>
      <c r="S20" s="77">
        <v>2</v>
      </c>
      <c r="T20" s="86">
        <f t="shared" si="6"/>
        <v>2.7</v>
      </c>
      <c r="U20" s="92">
        <f t="shared" si="7"/>
        <v>5</v>
      </c>
      <c r="V20">
        <f t="shared" si="8"/>
        <v>0</v>
      </c>
    </row>
    <row r="21" spans="1:28" x14ac:dyDescent="0.25">
      <c r="A21" s="4" t="s">
        <v>23</v>
      </c>
      <c r="B21" s="20">
        <v>2</v>
      </c>
      <c r="C21" s="77">
        <v>2</v>
      </c>
      <c r="D21" s="77">
        <v>3</v>
      </c>
      <c r="E21" s="77">
        <v>3</v>
      </c>
      <c r="F21" s="82">
        <v>2</v>
      </c>
      <c r="G21" s="81">
        <f t="shared" si="0"/>
        <v>1.33</v>
      </c>
      <c r="H21" s="95">
        <f t="shared" si="1"/>
        <v>2.5</v>
      </c>
      <c r="I21" s="10">
        <v>1</v>
      </c>
      <c r="J21" s="86">
        <f t="shared" si="2"/>
        <v>1.3</v>
      </c>
      <c r="K21" s="92">
        <f t="shared" si="3"/>
        <v>2.5</v>
      </c>
      <c r="L21" s="20">
        <v>2</v>
      </c>
      <c r="M21" s="77">
        <v>2</v>
      </c>
      <c r="N21" s="77">
        <v>3</v>
      </c>
      <c r="O21" s="77">
        <v>3</v>
      </c>
      <c r="P21" s="82">
        <v>2</v>
      </c>
      <c r="Q21" s="81">
        <f t="shared" si="4"/>
        <v>1.33</v>
      </c>
      <c r="R21" s="95">
        <f t="shared" si="5"/>
        <v>2.5</v>
      </c>
      <c r="S21" s="77">
        <v>1</v>
      </c>
      <c r="T21" s="86">
        <f t="shared" si="6"/>
        <v>1.3</v>
      </c>
      <c r="U21" s="92">
        <f t="shared" si="7"/>
        <v>2.5</v>
      </c>
      <c r="V21">
        <f t="shared" si="8"/>
        <v>0</v>
      </c>
    </row>
    <row r="22" spans="1:28" x14ac:dyDescent="0.25">
      <c r="A22" s="4" t="s">
        <v>24</v>
      </c>
      <c r="B22" s="20">
        <v>2</v>
      </c>
      <c r="C22" s="77">
        <v>2</v>
      </c>
      <c r="D22" s="77">
        <v>3</v>
      </c>
      <c r="E22" s="77">
        <v>3</v>
      </c>
      <c r="F22" s="82">
        <v>2</v>
      </c>
      <c r="G22" s="81">
        <f t="shared" si="0"/>
        <v>1.33</v>
      </c>
      <c r="H22" s="95">
        <f t="shared" si="1"/>
        <v>2.5</v>
      </c>
      <c r="I22" s="10">
        <v>1</v>
      </c>
      <c r="J22" s="86">
        <f t="shared" si="2"/>
        <v>1.3</v>
      </c>
      <c r="K22" s="92">
        <f t="shared" si="3"/>
        <v>2.5</v>
      </c>
      <c r="L22" s="20">
        <v>2</v>
      </c>
      <c r="M22" s="77">
        <v>2</v>
      </c>
      <c r="N22" s="77">
        <v>3</v>
      </c>
      <c r="O22" s="77">
        <v>3</v>
      </c>
      <c r="P22" s="82">
        <v>2</v>
      </c>
      <c r="Q22" s="81">
        <f t="shared" si="4"/>
        <v>1.33</v>
      </c>
      <c r="R22" s="95">
        <f t="shared" si="5"/>
        <v>2.5</v>
      </c>
      <c r="S22" s="77">
        <v>1</v>
      </c>
      <c r="T22" s="86">
        <f t="shared" si="6"/>
        <v>1.3</v>
      </c>
      <c r="U22" s="92">
        <f t="shared" si="7"/>
        <v>2.5</v>
      </c>
      <c r="V22">
        <f t="shared" si="8"/>
        <v>0</v>
      </c>
    </row>
    <row r="23" spans="1:28" x14ac:dyDescent="0.25">
      <c r="A23" s="4" t="s">
        <v>25</v>
      </c>
      <c r="B23" s="20">
        <v>1</v>
      </c>
      <c r="C23" s="77">
        <v>2</v>
      </c>
      <c r="D23" s="77">
        <v>3</v>
      </c>
      <c r="E23" s="77">
        <v>3</v>
      </c>
      <c r="F23" s="82">
        <v>2</v>
      </c>
      <c r="G23" s="81">
        <f t="shared" si="0"/>
        <v>0.67</v>
      </c>
      <c r="H23" s="95">
        <f t="shared" si="1"/>
        <v>2.25</v>
      </c>
      <c r="I23" s="10">
        <v>4</v>
      </c>
      <c r="J23" s="86">
        <f t="shared" si="2"/>
        <v>2.7</v>
      </c>
      <c r="K23" s="92">
        <f t="shared" si="3"/>
        <v>9</v>
      </c>
      <c r="L23" s="20">
        <v>1</v>
      </c>
      <c r="M23" s="77">
        <v>2</v>
      </c>
      <c r="N23" s="77">
        <v>3</v>
      </c>
      <c r="O23" s="77">
        <v>3</v>
      </c>
      <c r="P23" s="82">
        <v>2</v>
      </c>
      <c r="Q23" s="81">
        <f t="shared" si="4"/>
        <v>0.67</v>
      </c>
      <c r="R23" s="95">
        <f t="shared" si="5"/>
        <v>2.25</v>
      </c>
      <c r="S23" s="77">
        <v>2</v>
      </c>
      <c r="T23" s="86">
        <f t="shared" si="6"/>
        <v>1.3</v>
      </c>
      <c r="U23" s="92">
        <f t="shared" si="7"/>
        <v>4.5</v>
      </c>
      <c r="V23">
        <f t="shared" si="8"/>
        <v>4.5</v>
      </c>
      <c r="W23" t="s">
        <v>157</v>
      </c>
    </row>
    <row r="24" spans="1:28" x14ac:dyDescent="0.25">
      <c r="A24" s="4" t="s">
        <v>26</v>
      </c>
      <c r="B24" s="20">
        <v>1</v>
      </c>
      <c r="C24" s="77">
        <v>2</v>
      </c>
      <c r="D24" s="77">
        <v>3</v>
      </c>
      <c r="E24" s="77">
        <v>3</v>
      </c>
      <c r="F24" s="82">
        <v>2</v>
      </c>
      <c r="G24" s="81">
        <f t="shared" si="0"/>
        <v>0.67</v>
      </c>
      <c r="H24" s="95">
        <f t="shared" si="1"/>
        <v>2.25</v>
      </c>
      <c r="I24" s="10">
        <v>2</v>
      </c>
      <c r="J24" s="86">
        <f t="shared" si="2"/>
        <v>1.3</v>
      </c>
      <c r="K24" s="92">
        <f t="shared" si="3"/>
        <v>4.5</v>
      </c>
      <c r="L24" s="20">
        <v>1</v>
      </c>
      <c r="M24" s="77">
        <v>2</v>
      </c>
      <c r="N24" s="77">
        <v>3</v>
      </c>
      <c r="O24" s="77">
        <v>3</v>
      </c>
      <c r="P24" s="82">
        <v>2</v>
      </c>
      <c r="Q24" s="81">
        <f t="shared" si="4"/>
        <v>0.67</v>
      </c>
      <c r="R24" s="95">
        <f t="shared" si="5"/>
        <v>2.25</v>
      </c>
      <c r="S24" s="77">
        <v>3</v>
      </c>
      <c r="T24" s="86">
        <f t="shared" si="6"/>
        <v>2</v>
      </c>
      <c r="U24" s="92">
        <f t="shared" si="7"/>
        <v>6.8</v>
      </c>
      <c r="V24">
        <f t="shared" si="8"/>
        <v>-2.2999999999999998</v>
      </c>
    </row>
    <row r="25" spans="1:28" x14ac:dyDescent="0.25">
      <c r="A25" s="4" t="s">
        <v>16</v>
      </c>
      <c r="B25" s="20">
        <v>2</v>
      </c>
      <c r="C25" s="77">
        <v>1</v>
      </c>
      <c r="D25" s="77">
        <v>3</v>
      </c>
      <c r="E25" s="77">
        <v>3</v>
      </c>
      <c r="F25" s="82">
        <v>1</v>
      </c>
      <c r="G25" s="81">
        <f t="shared" si="0"/>
        <v>0.67</v>
      </c>
      <c r="H25" s="95">
        <f t="shared" si="1"/>
        <v>2.25</v>
      </c>
      <c r="I25" s="10">
        <v>2</v>
      </c>
      <c r="J25" s="86">
        <f t="shared" si="2"/>
        <v>1.3</v>
      </c>
      <c r="K25" s="92">
        <f t="shared" si="3"/>
        <v>4.5</v>
      </c>
      <c r="L25" s="20">
        <v>2</v>
      </c>
      <c r="M25" s="77">
        <v>1</v>
      </c>
      <c r="N25" s="77">
        <v>3</v>
      </c>
      <c r="O25" s="77">
        <v>3</v>
      </c>
      <c r="P25" s="82">
        <v>1</v>
      </c>
      <c r="Q25" s="81">
        <f t="shared" si="4"/>
        <v>0.67</v>
      </c>
      <c r="R25" s="95">
        <f t="shared" si="5"/>
        <v>2.25</v>
      </c>
      <c r="S25" s="77">
        <v>2</v>
      </c>
      <c r="T25" s="86">
        <f t="shared" si="6"/>
        <v>1.3</v>
      </c>
      <c r="U25" s="92">
        <f t="shared" si="7"/>
        <v>4.5</v>
      </c>
      <c r="V25">
        <f t="shared" si="8"/>
        <v>0</v>
      </c>
    </row>
    <row r="26" spans="1:28" x14ac:dyDescent="0.25">
      <c r="A26" s="4" t="s">
        <v>15</v>
      </c>
      <c r="B26" s="20">
        <v>1</v>
      </c>
      <c r="C26" s="77">
        <v>1</v>
      </c>
      <c r="D26" s="77">
        <v>2</v>
      </c>
      <c r="E26" s="77">
        <v>2</v>
      </c>
      <c r="F26" s="82">
        <v>2</v>
      </c>
      <c r="G26" s="81">
        <f t="shared" si="0"/>
        <v>0.15</v>
      </c>
      <c r="H26" s="95">
        <f t="shared" si="1"/>
        <v>1.5</v>
      </c>
      <c r="I26" s="10">
        <v>4</v>
      </c>
      <c r="J26" s="86">
        <f t="shared" si="2"/>
        <v>0.6</v>
      </c>
      <c r="K26" s="92">
        <f t="shared" si="3"/>
        <v>6</v>
      </c>
      <c r="L26" s="20">
        <v>1</v>
      </c>
      <c r="M26" s="77">
        <v>1</v>
      </c>
      <c r="N26" s="77">
        <v>2</v>
      </c>
      <c r="O26" s="77">
        <v>1</v>
      </c>
      <c r="P26" s="82">
        <v>1</v>
      </c>
      <c r="Q26" s="81">
        <f t="shared" si="4"/>
        <v>7.0000000000000007E-2</v>
      </c>
      <c r="R26" s="95">
        <f t="shared" si="5"/>
        <v>1.25</v>
      </c>
      <c r="S26" s="77">
        <v>4</v>
      </c>
      <c r="T26" s="86">
        <f t="shared" si="6"/>
        <v>0.3</v>
      </c>
      <c r="U26" s="92">
        <f t="shared" si="7"/>
        <v>5</v>
      </c>
      <c r="V26">
        <f t="shared" si="8"/>
        <v>1</v>
      </c>
      <c r="W26" t="s">
        <v>153</v>
      </c>
    </row>
    <row r="27" spans="1:28" x14ac:dyDescent="0.25">
      <c r="A27" s="4" t="s">
        <v>154</v>
      </c>
      <c r="B27" s="20">
        <v>1</v>
      </c>
      <c r="C27" s="77">
        <v>1</v>
      </c>
      <c r="D27" s="77">
        <v>2</v>
      </c>
      <c r="E27" s="77">
        <v>3</v>
      </c>
      <c r="F27" s="82">
        <v>1</v>
      </c>
      <c r="G27" s="81">
        <f t="shared" si="0"/>
        <v>0.22</v>
      </c>
      <c r="H27" s="95">
        <f t="shared" si="1"/>
        <v>1.75</v>
      </c>
      <c r="I27" s="10">
        <v>4</v>
      </c>
      <c r="J27" s="86">
        <f t="shared" si="2"/>
        <v>0.9</v>
      </c>
      <c r="K27" s="92">
        <f t="shared" si="3"/>
        <v>7</v>
      </c>
      <c r="L27" s="20">
        <v>1</v>
      </c>
      <c r="M27" s="77">
        <v>1</v>
      </c>
      <c r="N27" s="77">
        <v>2</v>
      </c>
      <c r="O27" s="77">
        <v>3</v>
      </c>
      <c r="P27" s="82">
        <v>1</v>
      </c>
      <c r="Q27" s="81">
        <f t="shared" si="4"/>
        <v>0.22</v>
      </c>
      <c r="R27" s="95">
        <f t="shared" si="5"/>
        <v>1.75</v>
      </c>
      <c r="S27" s="77">
        <v>4</v>
      </c>
      <c r="T27" s="86">
        <f t="shared" si="6"/>
        <v>0.9</v>
      </c>
      <c r="U27" s="92">
        <f t="shared" si="7"/>
        <v>7</v>
      </c>
      <c r="V27">
        <f t="shared" si="8"/>
        <v>0</v>
      </c>
      <c r="W27" t="s">
        <v>153</v>
      </c>
    </row>
    <row r="28" spans="1:28" x14ac:dyDescent="0.25">
      <c r="A28" s="4" t="s">
        <v>155</v>
      </c>
      <c r="B28" s="20" t="s">
        <v>160</v>
      </c>
      <c r="C28" s="81" t="s">
        <v>160</v>
      </c>
      <c r="D28" s="81" t="s">
        <v>160</v>
      </c>
      <c r="E28" s="81" t="s">
        <v>160</v>
      </c>
      <c r="F28" s="82">
        <v>1</v>
      </c>
      <c r="G28" s="81">
        <v>0</v>
      </c>
      <c r="H28" s="95">
        <v>0</v>
      </c>
      <c r="I28" s="10">
        <v>4</v>
      </c>
      <c r="J28" s="86">
        <f t="shared" si="2"/>
        <v>0</v>
      </c>
      <c r="K28" s="92">
        <f t="shared" si="3"/>
        <v>0</v>
      </c>
      <c r="L28" s="56">
        <v>1</v>
      </c>
      <c r="M28" s="77">
        <v>3</v>
      </c>
      <c r="N28" s="77">
        <v>3</v>
      </c>
      <c r="O28" s="77">
        <v>3</v>
      </c>
      <c r="P28" s="82">
        <v>1</v>
      </c>
      <c r="Q28" s="81">
        <f t="shared" si="4"/>
        <v>1</v>
      </c>
      <c r="R28" s="95">
        <f t="shared" si="5"/>
        <v>2.5</v>
      </c>
      <c r="S28" s="77">
        <v>4</v>
      </c>
      <c r="T28" s="86">
        <f t="shared" si="6"/>
        <v>4</v>
      </c>
      <c r="U28" s="92">
        <f t="shared" si="7"/>
        <v>10</v>
      </c>
      <c r="V28">
        <f t="shared" si="8"/>
        <v>-10</v>
      </c>
    </row>
    <row r="29" spans="1:28" x14ac:dyDescent="0.25">
      <c r="A29" s="4" t="s">
        <v>149</v>
      </c>
      <c r="B29" s="20">
        <v>2</v>
      </c>
      <c r="C29" s="77">
        <v>2</v>
      </c>
      <c r="D29" s="77">
        <v>3</v>
      </c>
      <c r="E29" s="77">
        <v>3</v>
      </c>
      <c r="F29" s="82">
        <v>2</v>
      </c>
      <c r="G29" s="81">
        <f t="shared" si="0"/>
        <v>1.33</v>
      </c>
      <c r="H29" s="95">
        <f t="shared" si="1"/>
        <v>2.5</v>
      </c>
      <c r="I29" s="10">
        <v>2</v>
      </c>
      <c r="J29" s="86">
        <f t="shared" si="2"/>
        <v>2.7</v>
      </c>
      <c r="K29" s="92">
        <f t="shared" si="3"/>
        <v>5</v>
      </c>
      <c r="L29" s="20">
        <v>2</v>
      </c>
      <c r="M29" s="77">
        <v>2</v>
      </c>
      <c r="N29" s="77">
        <v>3</v>
      </c>
      <c r="O29" s="77">
        <v>3</v>
      </c>
      <c r="P29" s="82">
        <v>2</v>
      </c>
      <c r="Q29" s="81">
        <f t="shared" si="4"/>
        <v>1.33</v>
      </c>
      <c r="R29" s="95">
        <f t="shared" si="5"/>
        <v>2.5</v>
      </c>
      <c r="S29" s="77">
        <v>2</v>
      </c>
      <c r="T29" s="86">
        <f t="shared" si="6"/>
        <v>2.7</v>
      </c>
      <c r="U29" s="92">
        <f t="shared" si="7"/>
        <v>5</v>
      </c>
      <c r="V29">
        <f t="shared" si="8"/>
        <v>0</v>
      </c>
    </row>
    <row r="30" spans="1:28" x14ac:dyDescent="0.25">
      <c r="A30" s="70" t="s">
        <v>150</v>
      </c>
      <c r="B30" s="85">
        <v>4</v>
      </c>
      <c r="C30" s="80">
        <v>4</v>
      </c>
      <c r="D30" s="80">
        <v>3</v>
      </c>
      <c r="E30" s="80">
        <v>3</v>
      </c>
      <c r="F30" s="83">
        <v>3</v>
      </c>
      <c r="G30" s="12">
        <f t="shared" si="0"/>
        <v>5.33</v>
      </c>
      <c r="H30" s="96">
        <f t="shared" si="1"/>
        <v>3.5</v>
      </c>
      <c r="I30" s="12">
        <v>4</v>
      </c>
      <c r="J30" s="5">
        <f t="shared" si="2"/>
        <v>21.3</v>
      </c>
      <c r="K30" s="93">
        <f t="shared" si="3"/>
        <v>14</v>
      </c>
      <c r="L30" s="85">
        <v>4</v>
      </c>
      <c r="M30" s="80">
        <v>4</v>
      </c>
      <c r="N30" s="80">
        <v>3</v>
      </c>
      <c r="O30" s="80">
        <v>3</v>
      </c>
      <c r="P30" s="83">
        <v>2</v>
      </c>
      <c r="Q30" s="12">
        <f t="shared" si="4"/>
        <v>5.33</v>
      </c>
      <c r="R30" s="96">
        <f t="shared" si="5"/>
        <v>3.5</v>
      </c>
      <c r="S30" s="80">
        <v>4</v>
      </c>
      <c r="T30" s="5">
        <f t="shared" si="6"/>
        <v>21.3</v>
      </c>
      <c r="U30" s="93">
        <f t="shared" si="7"/>
        <v>14</v>
      </c>
      <c r="V30">
        <f t="shared" si="8"/>
        <v>0</v>
      </c>
      <c r="W30" t="s">
        <v>153</v>
      </c>
    </row>
    <row r="32" spans="1:28" x14ac:dyDescent="0.25">
      <c r="A32" s="87" t="s">
        <v>152</v>
      </c>
      <c r="L32" s="74"/>
      <c r="M32" s="74"/>
      <c r="N32" s="74"/>
      <c r="O32" s="74"/>
      <c r="P32" s="67"/>
    </row>
    <row r="33" spans="1:18" x14ac:dyDescent="0.25">
      <c r="A33" s="87" t="s">
        <v>151</v>
      </c>
      <c r="L33" s="74"/>
      <c r="M33" s="74"/>
      <c r="N33" s="74"/>
      <c r="O33" s="74"/>
      <c r="P33" s="67"/>
    </row>
    <row r="34" spans="1:18" x14ac:dyDescent="0.25">
      <c r="A34" s="87" t="s">
        <v>161</v>
      </c>
    </row>
    <row r="35" spans="1:18" x14ac:dyDescent="0.25">
      <c r="A35" s="89" t="s">
        <v>164</v>
      </c>
      <c r="H35" s="81"/>
      <c r="R35" s="81"/>
    </row>
    <row r="37" spans="1:18" x14ac:dyDescent="0.25">
      <c r="A37" s="89" t="s">
        <v>166</v>
      </c>
      <c r="B37" t="s">
        <v>167</v>
      </c>
    </row>
  </sheetData>
  <conditionalFormatting sqref="J4:J30">
    <cfRule type="iconSet" priority="4">
      <iconSet reverse="1">
        <cfvo type="percent" val="0"/>
        <cfvo type="num" val="7.2"/>
        <cfvo type="num" val="14.3"/>
      </iconSet>
    </cfRule>
  </conditionalFormatting>
  <conditionalFormatting sqref="T4:T30">
    <cfRule type="iconSet" priority="3">
      <iconSet reverse="1">
        <cfvo type="percent" val="0"/>
        <cfvo type="num" val="7.2"/>
        <cfvo type="num" val="14.3"/>
      </iconSet>
    </cfRule>
  </conditionalFormatting>
  <conditionalFormatting sqref="K4:K30">
    <cfRule type="iconSet" priority="2">
      <iconSet reverse="1">
        <cfvo type="percent" val="0"/>
        <cfvo type="num" val="4.5999999999999996"/>
        <cfvo type="num" val="9.3000000000000007"/>
      </iconSet>
    </cfRule>
  </conditionalFormatting>
  <conditionalFormatting sqref="U4:U30">
    <cfRule type="iconSet" priority="1">
      <iconSet reverse="1">
        <cfvo type="percent" val="0"/>
        <cfvo type="num" val="4.5999999999999996"/>
        <cfvo type="num" val="9.3000000000000007"/>
      </iconSet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C6" sqref="C6"/>
    </sheetView>
  </sheetViews>
  <sheetFormatPr defaultColWidth="11.42578125" defaultRowHeight="15" x14ac:dyDescent="0.25"/>
  <cols>
    <col min="1" max="1" width="28.140625" customWidth="1"/>
    <col min="2" max="3" width="32" bestFit="1" customWidth="1"/>
    <col min="4" max="4" width="19.85546875" bestFit="1" customWidth="1"/>
    <col min="5" max="6" width="43.42578125" bestFit="1" customWidth="1"/>
    <col min="8" max="8" width="22.5703125" bestFit="1" customWidth="1"/>
    <col min="9" max="9" width="33" bestFit="1" customWidth="1"/>
  </cols>
  <sheetData>
    <row r="1" spans="1:8" ht="26.25" x14ac:dyDescent="0.4">
      <c r="A1" s="1" t="s">
        <v>35</v>
      </c>
    </row>
    <row r="2" spans="1:8" x14ac:dyDescent="0.25">
      <c r="A2" s="28"/>
      <c r="B2" s="28"/>
      <c r="C2" s="28"/>
      <c r="H2" s="32" t="s">
        <v>54</v>
      </c>
    </row>
    <row r="3" spans="1:8" x14ac:dyDescent="0.25">
      <c r="A3" s="24" t="s">
        <v>117</v>
      </c>
      <c r="B3" s="24" t="s">
        <v>111</v>
      </c>
      <c r="C3" s="25" t="s">
        <v>44</v>
      </c>
      <c r="D3" s="26" t="s">
        <v>45</v>
      </c>
      <c r="E3" s="27" t="s">
        <v>36</v>
      </c>
      <c r="F3" s="27" t="s">
        <v>55</v>
      </c>
      <c r="H3" s="31" t="s">
        <v>37</v>
      </c>
    </row>
    <row r="4" spans="1:8" x14ac:dyDescent="0.25">
      <c r="A4" s="33" t="s">
        <v>92</v>
      </c>
      <c r="B4" s="33" t="s">
        <v>112</v>
      </c>
      <c r="C4" s="33"/>
      <c r="D4" s="33"/>
      <c r="E4" s="17"/>
      <c r="F4" s="21"/>
      <c r="H4" s="64" t="s">
        <v>38</v>
      </c>
    </row>
    <row r="5" spans="1:8" x14ac:dyDescent="0.25">
      <c r="A5" s="21" t="s">
        <v>93</v>
      </c>
      <c r="B5" s="21" t="s">
        <v>114</v>
      </c>
      <c r="C5" s="21" t="s">
        <v>52</v>
      </c>
      <c r="D5" s="17" t="s">
        <v>52</v>
      </c>
      <c r="E5" s="21" t="s">
        <v>48</v>
      </c>
      <c r="F5" s="21"/>
      <c r="H5" s="29"/>
    </row>
    <row r="6" spans="1:8" x14ac:dyDescent="0.25">
      <c r="A6" s="21" t="s">
        <v>94</v>
      </c>
      <c r="B6" s="21" t="s">
        <v>113</v>
      </c>
      <c r="C6" s="21" t="s">
        <v>51</v>
      </c>
      <c r="D6" s="17" t="s">
        <v>51</v>
      </c>
      <c r="E6" s="21" t="s">
        <v>47</v>
      </c>
      <c r="F6" s="21"/>
      <c r="H6" s="29"/>
    </row>
    <row r="7" spans="1:8" x14ac:dyDescent="0.25">
      <c r="A7" s="21" t="s">
        <v>95</v>
      </c>
      <c r="B7" s="21" t="s">
        <v>115</v>
      </c>
      <c r="C7" s="21" t="s">
        <v>50</v>
      </c>
      <c r="D7" s="17" t="s">
        <v>50</v>
      </c>
      <c r="E7" s="21" t="s">
        <v>46</v>
      </c>
      <c r="F7" s="21"/>
      <c r="H7" s="29"/>
    </row>
    <row r="8" spans="1:8" x14ac:dyDescent="0.25">
      <c r="A8" s="22" t="s">
        <v>96</v>
      </c>
      <c r="B8" s="22" t="s">
        <v>116</v>
      </c>
      <c r="C8" s="22"/>
      <c r="D8" s="22" t="s">
        <v>49</v>
      </c>
      <c r="E8" s="21" t="s">
        <v>110</v>
      </c>
      <c r="F8" s="21"/>
      <c r="H8" s="30"/>
    </row>
    <row r="9" spans="1:8" x14ac:dyDescent="0.25">
      <c r="A9" s="60"/>
      <c r="B9" s="61" t="s">
        <v>118</v>
      </c>
      <c r="C9" s="58"/>
      <c r="D9" s="17"/>
      <c r="E9" s="65" t="s">
        <v>124</v>
      </c>
      <c r="F9" s="63" t="s">
        <v>56</v>
      </c>
    </row>
    <row r="10" spans="1:8" x14ac:dyDescent="0.25">
      <c r="A10" s="18"/>
      <c r="B10" s="62" t="s">
        <v>123</v>
      </c>
      <c r="C10" s="59"/>
      <c r="D10" s="19"/>
      <c r="E10" s="19"/>
      <c r="F10" s="23" t="s">
        <v>75</v>
      </c>
    </row>
    <row r="11" spans="1:8" x14ac:dyDescent="0.25">
      <c r="E11" t="s">
        <v>120</v>
      </c>
    </row>
    <row r="12" spans="1:8" x14ac:dyDescent="0.25">
      <c r="E12" t="s">
        <v>122</v>
      </c>
    </row>
    <row r="13" spans="1:8" x14ac:dyDescent="0.25">
      <c r="E13" t="s">
        <v>121</v>
      </c>
    </row>
    <row r="14" spans="1:8" x14ac:dyDescent="0.25">
      <c r="E14" t="s">
        <v>119</v>
      </c>
    </row>
    <row r="19" spans="1:12" x14ac:dyDescent="0.25">
      <c r="E19" s="2" t="s">
        <v>125</v>
      </c>
    </row>
    <row r="20" spans="1:12" x14ac:dyDescent="0.25">
      <c r="A20" t="s">
        <v>39</v>
      </c>
      <c r="F20" t="s">
        <v>106</v>
      </c>
      <c r="G20" t="s">
        <v>107</v>
      </c>
      <c r="H20" t="s">
        <v>104</v>
      </c>
      <c r="I20" t="s">
        <v>105</v>
      </c>
      <c r="J20" t="s">
        <v>102</v>
      </c>
      <c r="K20" t="s">
        <v>103</v>
      </c>
      <c r="L20" t="s">
        <v>55</v>
      </c>
    </row>
    <row r="21" spans="1:12" x14ac:dyDescent="0.25">
      <c r="A21" s="11" t="s">
        <v>40</v>
      </c>
      <c r="E21" t="s">
        <v>108</v>
      </c>
      <c r="F21">
        <v>3</v>
      </c>
      <c r="G21">
        <v>2</v>
      </c>
      <c r="H21">
        <v>3</v>
      </c>
      <c r="I21">
        <v>3</v>
      </c>
      <c r="J21">
        <f>(F21+G21+H21+I21)/4</f>
        <v>2.75</v>
      </c>
      <c r="K21">
        <v>3</v>
      </c>
      <c r="L21">
        <f>K21*J21</f>
        <v>8.25</v>
      </c>
    </row>
    <row r="22" spans="1:12" x14ac:dyDescent="0.25">
      <c r="A22" t="s">
        <v>57</v>
      </c>
      <c r="E22" t="s">
        <v>109</v>
      </c>
      <c r="F22">
        <v>3</v>
      </c>
      <c r="G22">
        <v>1</v>
      </c>
      <c r="H22">
        <v>2</v>
      </c>
      <c r="I22">
        <v>2</v>
      </c>
      <c r="J22">
        <f>(F22+G22+H22+I22)/4</f>
        <v>2</v>
      </c>
      <c r="K22">
        <v>4</v>
      </c>
      <c r="L22">
        <f>K22*J22</f>
        <v>8</v>
      </c>
    </row>
    <row r="31" spans="1:12" x14ac:dyDescent="0.25">
      <c r="G31">
        <v>3</v>
      </c>
      <c r="H31">
        <v>2</v>
      </c>
      <c r="I31">
        <v>2</v>
      </c>
    </row>
    <row r="32" spans="1:12" x14ac:dyDescent="0.25">
      <c r="G32">
        <v>3</v>
      </c>
      <c r="H32">
        <v>3</v>
      </c>
      <c r="I32">
        <v>3</v>
      </c>
    </row>
  </sheetData>
  <hyperlinks>
    <hyperlink ref="A21" r:id="rId1"/>
  </hyperlinks>
  <pageMargins left="0.7" right="0.7" top="0.78740157499999996" bottom="0.78740157499999996" header="0.3" footer="0.3"/>
  <pageSetup paperSize="9" orientation="portrait" horizontalDpi="4294967295" verticalDpi="4294967295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4"/>
  <sheetViews>
    <sheetView workbookViewId="0">
      <selection activeCell="B37" sqref="B37"/>
    </sheetView>
  </sheetViews>
  <sheetFormatPr defaultColWidth="11.42578125" defaultRowHeight="15" x14ac:dyDescent="0.25"/>
  <cols>
    <col min="1" max="1" width="64.28515625" bestFit="1" customWidth="1"/>
    <col min="2" max="2" width="11.28515625" style="10" bestFit="1" customWidth="1"/>
    <col min="3" max="3" width="14.5703125" customWidth="1"/>
    <col min="4" max="4" width="14.85546875" customWidth="1"/>
    <col min="5" max="5" width="11.42578125" bestFit="1" customWidth="1"/>
    <col min="6" max="6" width="13.28515625" bestFit="1" customWidth="1"/>
    <col min="8" max="8" width="35.5703125" customWidth="1"/>
    <col min="12" max="12" width="20.7109375" bestFit="1" customWidth="1"/>
  </cols>
  <sheetData>
    <row r="2" spans="1:12" x14ac:dyDescent="0.25">
      <c r="A2" s="12" t="s">
        <v>41</v>
      </c>
      <c r="B2" s="12" t="s">
        <v>53</v>
      </c>
      <c r="C2" s="12" t="s">
        <v>44</v>
      </c>
      <c r="D2" s="12" t="s">
        <v>45</v>
      </c>
      <c r="E2" s="12" t="s">
        <v>36</v>
      </c>
      <c r="F2" s="13" t="s">
        <v>42</v>
      </c>
      <c r="H2" s="50" t="s">
        <v>60</v>
      </c>
      <c r="L2" s="12" t="s">
        <v>74</v>
      </c>
    </row>
    <row r="3" spans="1:12" x14ac:dyDescent="0.25">
      <c r="A3" s="9" t="s">
        <v>1</v>
      </c>
      <c r="B3" s="35"/>
      <c r="C3" s="36"/>
      <c r="D3" s="36"/>
      <c r="E3" s="35"/>
      <c r="F3" s="44"/>
      <c r="L3" s="40"/>
    </row>
    <row r="4" spans="1:12" x14ac:dyDescent="0.25">
      <c r="A4" s="4" t="s">
        <v>9</v>
      </c>
      <c r="B4" s="20">
        <v>4</v>
      </c>
      <c r="C4" s="10">
        <v>3</v>
      </c>
      <c r="D4" s="10">
        <v>3</v>
      </c>
      <c r="E4" s="20">
        <v>3</v>
      </c>
      <c r="F4" s="45">
        <f>ROUND(((L4+C4+D4)/3*E4), 2)</f>
        <v>11</v>
      </c>
      <c r="L4" s="41">
        <v>5</v>
      </c>
    </row>
    <row r="5" spans="1:12" x14ac:dyDescent="0.25">
      <c r="A5" s="4" t="s">
        <v>11</v>
      </c>
      <c r="B5" s="20"/>
      <c r="C5" s="52" t="s">
        <v>78</v>
      </c>
      <c r="D5" s="54">
        <v>3</v>
      </c>
      <c r="E5" s="20">
        <v>3</v>
      </c>
      <c r="F5" s="45" t="e">
        <f t="shared" ref="F5:F10" si="0">ROUND(((L5+C5+D5)/3*E5), 2)</f>
        <v>#VALUE!</v>
      </c>
      <c r="L5" s="41">
        <v>5</v>
      </c>
    </row>
    <row r="6" spans="1:12" ht="32.25" customHeight="1" x14ac:dyDescent="0.25">
      <c r="A6" s="8" t="s">
        <v>58</v>
      </c>
      <c r="B6" s="20"/>
      <c r="C6" s="52" t="s">
        <v>79</v>
      </c>
      <c r="D6" s="16" t="s">
        <v>43</v>
      </c>
      <c r="E6" s="55" t="s">
        <v>76</v>
      </c>
      <c r="F6" s="45" t="e">
        <f t="shared" si="0"/>
        <v>#VALUE!</v>
      </c>
      <c r="H6" t="s">
        <v>63</v>
      </c>
      <c r="L6" s="41">
        <v>5</v>
      </c>
    </row>
    <row r="7" spans="1:12" x14ac:dyDescent="0.25">
      <c r="A7" s="4" t="s">
        <v>10</v>
      </c>
      <c r="B7" s="20"/>
      <c r="C7" s="52" t="s">
        <v>79</v>
      </c>
      <c r="D7" s="52" t="s">
        <v>79</v>
      </c>
      <c r="E7" s="55" t="s">
        <v>79</v>
      </c>
      <c r="F7" s="45" t="e">
        <f t="shared" si="0"/>
        <v>#VALUE!</v>
      </c>
      <c r="L7" s="41">
        <v>5</v>
      </c>
    </row>
    <row r="8" spans="1:12" ht="34.5" customHeight="1" x14ac:dyDescent="0.25">
      <c r="A8" s="4" t="s">
        <v>8</v>
      </c>
      <c r="B8" s="20">
        <v>4</v>
      </c>
      <c r="C8" s="53" t="s">
        <v>77</v>
      </c>
      <c r="D8" s="53" t="s">
        <v>77</v>
      </c>
      <c r="E8" s="20">
        <v>3</v>
      </c>
      <c r="F8" s="45" t="e">
        <f t="shared" si="0"/>
        <v>#VALUE!</v>
      </c>
      <c r="H8" t="s">
        <v>59</v>
      </c>
      <c r="L8" s="41">
        <v>1</v>
      </c>
    </row>
    <row r="9" spans="1:12" x14ac:dyDescent="0.25">
      <c r="A9" s="4" t="s">
        <v>5</v>
      </c>
      <c r="B9" s="55" t="s">
        <v>82</v>
      </c>
      <c r="C9" s="10">
        <v>3</v>
      </c>
      <c r="D9" s="54">
        <v>2</v>
      </c>
      <c r="E9" s="55" t="s">
        <v>82</v>
      </c>
      <c r="F9" s="45" t="e">
        <f t="shared" si="0"/>
        <v>#VALUE!</v>
      </c>
      <c r="L9" s="41">
        <v>5</v>
      </c>
    </row>
    <row r="10" spans="1:12" x14ac:dyDescent="0.25">
      <c r="A10" s="4" t="s">
        <v>6</v>
      </c>
      <c r="B10" s="55" t="s">
        <v>83</v>
      </c>
      <c r="C10" s="10">
        <v>3</v>
      </c>
      <c r="D10" s="54">
        <v>2</v>
      </c>
      <c r="E10" s="20">
        <v>3</v>
      </c>
      <c r="F10" s="45">
        <f t="shared" si="0"/>
        <v>10</v>
      </c>
      <c r="L10" s="41">
        <v>5</v>
      </c>
    </row>
    <row r="11" spans="1:12" x14ac:dyDescent="0.25">
      <c r="A11" s="14" t="s">
        <v>7</v>
      </c>
      <c r="B11" s="37"/>
      <c r="C11" s="15"/>
      <c r="D11" s="15"/>
      <c r="E11" s="37"/>
      <c r="F11" s="46"/>
      <c r="L11" s="40"/>
    </row>
    <row r="12" spans="1:12" x14ac:dyDescent="0.25">
      <c r="A12" s="6" t="s">
        <v>29</v>
      </c>
      <c r="B12" s="37"/>
      <c r="C12" s="15"/>
      <c r="D12" s="15"/>
      <c r="E12" s="37"/>
      <c r="F12" s="46"/>
      <c r="L12" s="40"/>
    </row>
    <row r="13" spans="1:12" x14ac:dyDescent="0.25">
      <c r="A13" s="6" t="s">
        <v>28</v>
      </c>
      <c r="B13" s="37"/>
      <c r="C13" s="15"/>
      <c r="D13" s="15"/>
      <c r="E13" s="37"/>
      <c r="F13" s="46"/>
      <c r="L13" s="40"/>
    </row>
    <row r="14" spans="1:12" x14ac:dyDescent="0.25">
      <c r="A14" s="4" t="s">
        <v>89</v>
      </c>
      <c r="B14" s="20">
        <v>2</v>
      </c>
      <c r="C14" s="10"/>
      <c r="D14" s="10"/>
      <c r="E14" s="56">
        <v>3</v>
      </c>
      <c r="F14" s="45">
        <f t="shared" ref="F14:F16" si="1">ROUND(((L14+C14+D14)/3*E14), 2)</f>
        <v>0</v>
      </c>
      <c r="H14" t="s">
        <v>61</v>
      </c>
      <c r="L14" s="41"/>
    </row>
    <row r="15" spans="1:12" x14ac:dyDescent="0.25">
      <c r="A15" s="4" t="s">
        <v>90</v>
      </c>
      <c r="B15" s="20">
        <v>2</v>
      </c>
      <c r="C15" s="10"/>
      <c r="D15" s="10"/>
      <c r="E15" s="56">
        <v>3</v>
      </c>
      <c r="F15" s="45">
        <f t="shared" si="1"/>
        <v>0</v>
      </c>
      <c r="L15" s="41"/>
    </row>
    <row r="16" spans="1:12" x14ac:dyDescent="0.25">
      <c r="A16" s="4" t="s">
        <v>91</v>
      </c>
      <c r="B16" s="20"/>
      <c r="C16" s="10"/>
      <c r="D16" s="10"/>
      <c r="E16" s="56"/>
      <c r="F16" s="45">
        <f t="shared" si="1"/>
        <v>0</v>
      </c>
      <c r="L16" s="41"/>
    </row>
    <row r="17" spans="1:12" x14ac:dyDescent="0.25">
      <c r="A17" s="9" t="s">
        <v>2</v>
      </c>
      <c r="B17" s="35"/>
      <c r="C17" s="36"/>
      <c r="D17" s="36"/>
      <c r="E17" s="35"/>
      <c r="F17" s="47"/>
      <c r="L17" s="42"/>
    </row>
    <row r="18" spans="1:12" x14ac:dyDescent="0.25">
      <c r="A18" s="4" t="s">
        <v>9</v>
      </c>
      <c r="B18" s="20"/>
      <c r="C18" s="10">
        <v>3</v>
      </c>
      <c r="D18" s="54">
        <v>2</v>
      </c>
      <c r="E18" s="20">
        <v>3</v>
      </c>
      <c r="F18" s="45">
        <f t="shared" ref="F18:F22" si="2">ROUND(((L18+C18+D18)/3*E18), 2)</f>
        <v>10</v>
      </c>
      <c r="L18" s="41">
        <v>5</v>
      </c>
    </row>
    <row r="19" spans="1:12" x14ac:dyDescent="0.25">
      <c r="A19" s="4" t="s">
        <v>11</v>
      </c>
      <c r="B19" s="20"/>
      <c r="C19" s="52" t="s">
        <v>78</v>
      </c>
      <c r="D19" s="54">
        <v>2</v>
      </c>
      <c r="E19" s="20">
        <v>3</v>
      </c>
      <c r="F19" s="45" t="e">
        <f t="shared" si="2"/>
        <v>#VALUE!</v>
      </c>
      <c r="L19" s="41">
        <v>5</v>
      </c>
    </row>
    <row r="20" spans="1:12" ht="30" x14ac:dyDescent="0.25">
      <c r="A20" s="8" t="s">
        <v>58</v>
      </c>
      <c r="B20" s="20"/>
      <c r="C20" s="52" t="s">
        <v>79</v>
      </c>
      <c r="D20" s="53" t="s">
        <v>84</v>
      </c>
      <c r="E20" s="55" t="s">
        <v>76</v>
      </c>
      <c r="F20" s="45" t="e">
        <f t="shared" si="2"/>
        <v>#VALUE!</v>
      </c>
      <c r="H20" t="s">
        <v>63</v>
      </c>
      <c r="L20" s="41">
        <v>5</v>
      </c>
    </row>
    <row r="21" spans="1:12" x14ac:dyDescent="0.25">
      <c r="A21" s="4" t="s">
        <v>10</v>
      </c>
      <c r="B21" s="20"/>
      <c r="C21" s="52" t="s">
        <v>79</v>
      </c>
      <c r="D21" s="52" t="s">
        <v>79</v>
      </c>
      <c r="E21" s="20"/>
      <c r="F21" s="45" t="e">
        <f t="shared" si="2"/>
        <v>#VALUE!</v>
      </c>
      <c r="L21" s="41">
        <v>5</v>
      </c>
    </row>
    <row r="22" spans="1:12" ht="30" x14ac:dyDescent="0.25">
      <c r="A22" s="4" t="s">
        <v>8</v>
      </c>
      <c r="B22" s="20"/>
      <c r="C22" s="53" t="s">
        <v>77</v>
      </c>
      <c r="D22" s="53" t="s">
        <v>77</v>
      </c>
      <c r="E22" s="20">
        <v>3</v>
      </c>
      <c r="F22" s="45" t="e">
        <f t="shared" si="2"/>
        <v>#VALUE!</v>
      </c>
      <c r="H22" t="s">
        <v>59</v>
      </c>
      <c r="L22" s="41">
        <v>1</v>
      </c>
    </row>
    <row r="23" spans="1:12" x14ac:dyDescent="0.25">
      <c r="A23" s="6" t="s">
        <v>29</v>
      </c>
      <c r="B23" s="37"/>
      <c r="C23" s="15"/>
      <c r="D23" s="15"/>
      <c r="E23" s="37"/>
      <c r="F23" s="48"/>
      <c r="L23" s="40"/>
    </row>
    <row r="24" spans="1:12" x14ac:dyDescent="0.25">
      <c r="A24" s="6" t="s">
        <v>28</v>
      </c>
      <c r="B24" s="37"/>
      <c r="C24" s="15"/>
      <c r="D24" s="15"/>
      <c r="E24" s="37"/>
      <c r="F24" s="48"/>
      <c r="L24" s="40"/>
    </row>
    <row r="25" spans="1:12" x14ac:dyDescent="0.25">
      <c r="A25" s="4" t="s">
        <v>18</v>
      </c>
      <c r="B25" s="20"/>
      <c r="C25" s="10">
        <v>3</v>
      </c>
      <c r="D25" s="10">
        <v>3</v>
      </c>
      <c r="E25" s="55">
        <v>1</v>
      </c>
      <c r="F25" s="45">
        <f t="shared" ref="F25:F26" si="3">ROUND(((L25+C25+D25)/3*E25), 2)</f>
        <v>2</v>
      </c>
      <c r="H25" t="s">
        <v>61</v>
      </c>
      <c r="L25" s="41"/>
    </row>
    <row r="26" spans="1:12" x14ac:dyDescent="0.25">
      <c r="A26" s="4" t="s">
        <v>19</v>
      </c>
      <c r="B26" s="20"/>
      <c r="C26" s="52" t="s">
        <v>79</v>
      </c>
      <c r="D26" s="52" t="s">
        <v>79</v>
      </c>
      <c r="E26" s="20"/>
      <c r="F26" s="45" t="e">
        <f t="shared" si="3"/>
        <v>#VALUE!</v>
      </c>
      <c r="H26" t="s">
        <v>62</v>
      </c>
      <c r="L26" s="41"/>
    </row>
    <row r="27" spans="1:12" x14ac:dyDescent="0.25">
      <c r="A27" s="6" t="s">
        <v>32</v>
      </c>
      <c r="B27" s="34"/>
      <c r="C27" s="15"/>
      <c r="D27" s="15"/>
      <c r="E27" s="37"/>
      <c r="F27" s="48"/>
      <c r="L27" s="40"/>
    </row>
    <row r="28" spans="1:12" x14ac:dyDescent="0.25">
      <c r="A28" s="9" t="s">
        <v>3</v>
      </c>
      <c r="B28" s="35"/>
      <c r="C28" s="36"/>
      <c r="D28" s="36"/>
      <c r="E28" s="35"/>
      <c r="F28" s="47"/>
      <c r="L28" s="42"/>
    </row>
    <row r="29" spans="1:12" x14ac:dyDescent="0.25">
      <c r="A29" s="4" t="s">
        <v>9</v>
      </c>
      <c r="B29" s="20"/>
      <c r="C29" s="10">
        <v>3</v>
      </c>
      <c r="D29" s="10">
        <v>2</v>
      </c>
      <c r="E29" s="20">
        <v>3</v>
      </c>
      <c r="F29" s="45">
        <f t="shared" ref="F29:F40" si="4">ROUND(((L29+C29+D29)/3*E29), 2)</f>
        <v>8</v>
      </c>
      <c r="L29" s="41">
        <v>3</v>
      </c>
    </row>
    <row r="30" spans="1:12" x14ac:dyDescent="0.25">
      <c r="A30" s="4" t="s">
        <v>11</v>
      </c>
      <c r="B30" s="20"/>
      <c r="C30" s="52" t="s">
        <v>78</v>
      </c>
      <c r="D30" s="10">
        <v>2</v>
      </c>
      <c r="E30" s="20">
        <v>3</v>
      </c>
      <c r="F30" s="45" t="e">
        <f t="shared" si="4"/>
        <v>#VALUE!</v>
      </c>
      <c r="L30" s="41">
        <v>3</v>
      </c>
    </row>
    <row r="31" spans="1:12" ht="30" customHeight="1" x14ac:dyDescent="0.25">
      <c r="A31" s="8" t="s">
        <v>58</v>
      </c>
      <c r="B31" s="20"/>
      <c r="C31" s="52" t="s">
        <v>79</v>
      </c>
      <c r="D31" s="53" t="s">
        <v>81</v>
      </c>
      <c r="E31" s="55" t="s">
        <v>76</v>
      </c>
      <c r="F31" s="45" t="e">
        <f t="shared" si="4"/>
        <v>#VALUE!</v>
      </c>
      <c r="H31" t="s">
        <v>63</v>
      </c>
      <c r="L31" s="41">
        <v>3</v>
      </c>
    </row>
    <row r="32" spans="1:12" x14ac:dyDescent="0.25">
      <c r="A32" s="4" t="s">
        <v>10</v>
      </c>
      <c r="B32" s="20"/>
      <c r="C32" s="52" t="s">
        <v>79</v>
      </c>
      <c r="D32" s="52" t="s">
        <v>79</v>
      </c>
      <c r="E32" s="20"/>
      <c r="F32" s="45" t="e">
        <f t="shared" si="4"/>
        <v>#VALUE!</v>
      </c>
      <c r="L32" s="41">
        <v>3</v>
      </c>
    </row>
    <row r="33" spans="1:12" ht="30" x14ac:dyDescent="0.25">
      <c r="A33" s="8" t="s">
        <v>30</v>
      </c>
      <c r="B33" s="20"/>
      <c r="C33" s="53" t="s">
        <v>77</v>
      </c>
      <c r="D33" s="53" t="s">
        <v>77</v>
      </c>
      <c r="E33" s="20">
        <v>3</v>
      </c>
      <c r="F33" s="45" t="e">
        <f t="shared" si="4"/>
        <v>#VALUE!</v>
      </c>
      <c r="H33" t="s">
        <v>59</v>
      </c>
      <c r="L33" s="41">
        <v>3</v>
      </c>
    </row>
    <row r="34" spans="1:12" x14ac:dyDescent="0.25">
      <c r="A34" s="4" t="s">
        <v>64</v>
      </c>
      <c r="B34" s="20"/>
      <c r="C34" s="52" t="s">
        <v>79</v>
      </c>
      <c r="D34" s="10">
        <v>2</v>
      </c>
      <c r="E34" s="20">
        <v>3</v>
      </c>
      <c r="F34" s="45" t="e">
        <f t="shared" si="4"/>
        <v>#VALUE!</v>
      </c>
      <c r="H34" t="s">
        <v>65</v>
      </c>
      <c r="L34" s="41">
        <v>3</v>
      </c>
    </row>
    <row r="35" spans="1:12" x14ac:dyDescent="0.25">
      <c r="A35" s="4" t="s">
        <v>13</v>
      </c>
      <c r="B35" s="20"/>
      <c r="C35" s="10">
        <v>1</v>
      </c>
      <c r="D35" s="10">
        <v>1</v>
      </c>
      <c r="E35" s="20">
        <v>3</v>
      </c>
      <c r="F35" s="45">
        <f t="shared" si="4"/>
        <v>5</v>
      </c>
      <c r="L35" s="41">
        <v>3</v>
      </c>
    </row>
    <row r="36" spans="1:12" x14ac:dyDescent="0.25">
      <c r="A36" s="4" t="s">
        <v>14</v>
      </c>
      <c r="B36" s="20"/>
      <c r="C36" s="52" t="s">
        <v>82</v>
      </c>
      <c r="D36" s="10">
        <v>2</v>
      </c>
      <c r="E36" s="55" t="s">
        <v>82</v>
      </c>
      <c r="F36" s="45" t="e">
        <f t="shared" si="4"/>
        <v>#VALUE!</v>
      </c>
      <c r="L36" s="41">
        <v>3</v>
      </c>
    </row>
    <row r="37" spans="1:12" x14ac:dyDescent="0.25">
      <c r="A37" s="4" t="s">
        <v>86</v>
      </c>
      <c r="B37" s="20"/>
      <c r="C37" s="52" t="s">
        <v>79</v>
      </c>
      <c r="D37" s="52" t="s">
        <v>79</v>
      </c>
      <c r="E37" s="55" t="s">
        <v>79</v>
      </c>
      <c r="F37" s="45" t="e">
        <f t="shared" si="4"/>
        <v>#VALUE!</v>
      </c>
      <c r="L37" s="41"/>
    </row>
    <row r="38" spans="1:12" x14ac:dyDescent="0.25">
      <c r="A38" s="7" t="s">
        <v>88</v>
      </c>
      <c r="B38" s="20"/>
      <c r="C38" s="10">
        <v>3</v>
      </c>
      <c r="D38" s="10">
        <v>2</v>
      </c>
      <c r="E38" s="55" t="s">
        <v>79</v>
      </c>
      <c r="F38" s="45" t="e">
        <f t="shared" si="4"/>
        <v>#VALUE!</v>
      </c>
      <c r="L38" s="41">
        <v>3</v>
      </c>
    </row>
    <row r="39" spans="1:12" x14ac:dyDescent="0.25">
      <c r="A39" s="4" t="s">
        <v>23</v>
      </c>
      <c r="B39" s="20"/>
      <c r="C39" s="10">
        <v>3</v>
      </c>
      <c r="D39" s="10">
        <v>2</v>
      </c>
      <c r="E39" s="55" t="s">
        <v>83</v>
      </c>
      <c r="F39" s="45" t="e">
        <f t="shared" si="4"/>
        <v>#VALUE!</v>
      </c>
      <c r="L39" s="41">
        <v>3</v>
      </c>
    </row>
    <row r="40" spans="1:12" x14ac:dyDescent="0.25">
      <c r="A40" s="4" t="s">
        <v>24</v>
      </c>
      <c r="B40" s="20"/>
      <c r="C40" s="10">
        <v>3</v>
      </c>
      <c r="D40" s="10">
        <v>2</v>
      </c>
      <c r="E40" s="55" t="s">
        <v>83</v>
      </c>
      <c r="F40" s="45" t="e">
        <f t="shared" si="4"/>
        <v>#VALUE!</v>
      </c>
      <c r="L40" s="41">
        <v>3</v>
      </c>
    </row>
    <row r="41" spans="1:12" x14ac:dyDescent="0.25">
      <c r="A41" s="6" t="s">
        <v>29</v>
      </c>
      <c r="B41" s="37"/>
      <c r="C41" s="15"/>
      <c r="D41" s="15"/>
      <c r="E41" s="37"/>
      <c r="F41" s="48"/>
      <c r="L41" s="40"/>
    </row>
    <row r="42" spans="1:12" x14ac:dyDescent="0.25">
      <c r="A42" s="6" t="s">
        <v>28</v>
      </c>
      <c r="B42" s="37"/>
      <c r="C42" s="15"/>
      <c r="D42" s="15"/>
      <c r="E42" s="37"/>
      <c r="F42" s="48"/>
      <c r="L42" s="40"/>
    </row>
    <row r="43" spans="1:12" x14ac:dyDescent="0.25">
      <c r="A43" s="4" t="s">
        <v>18</v>
      </c>
      <c r="B43" s="20"/>
      <c r="C43" s="10">
        <v>3</v>
      </c>
      <c r="D43" s="10">
        <v>2</v>
      </c>
      <c r="E43" s="55" t="s">
        <v>79</v>
      </c>
      <c r="F43" s="45" t="e">
        <f t="shared" ref="F43:F46" si="5">ROUND(((L43+C43+D43)/3*E43), 2)</f>
        <v>#VALUE!</v>
      </c>
      <c r="H43" t="s">
        <v>61</v>
      </c>
      <c r="L43" s="41"/>
    </row>
    <row r="44" spans="1:12" x14ac:dyDescent="0.25">
      <c r="A44" s="4" t="s">
        <v>19</v>
      </c>
      <c r="B44" s="20"/>
      <c r="C44" s="52" t="s">
        <v>79</v>
      </c>
      <c r="D44" s="52" t="s">
        <v>79</v>
      </c>
      <c r="E44" s="55" t="s">
        <v>79</v>
      </c>
      <c r="F44" s="45" t="e">
        <f t="shared" si="5"/>
        <v>#VALUE!</v>
      </c>
      <c r="H44" t="s">
        <v>62</v>
      </c>
      <c r="L44" s="41"/>
    </row>
    <row r="45" spans="1:12" x14ac:dyDescent="0.25">
      <c r="A45" s="4" t="s">
        <v>20</v>
      </c>
      <c r="B45" s="20"/>
      <c r="C45" s="52" t="s">
        <v>79</v>
      </c>
      <c r="D45" s="10">
        <v>1</v>
      </c>
      <c r="E45" s="55" t="s">
        <v>82</v>
      </c>
      <c r="F45" s="45" t="e">
        <f t="shared" si="5"/>
        <v>#VALUE!</v>
      </c>
      <c r="H45" t="s">
        <v>72</v>
      </c>
      <c r="L45" s="41">
        <v>3</v>
      </c>
    </row>
    <row r="46" spans="1:12" x14ac:dyDescent="0.25">
      <c r="A46" s="4" t="s">
        <v>33</v>
      </c>
      <c r="B46" s="20"/>
      <c r="C46" s="10">
        <v>3</v>
      </c>
      <c r="D46" s="52" t="s">
        <v>83</v>
      </c>
      <c r="E46" s="55" t="s">
        <v>83</v>
      </c>
      <c r="F46" s="45" t="e">
        <f t="shared" si="5"/>
        <v>#VALUE!</v>
      </c>
      <c r="H46" t="s">
        <v>73</v>
      </c>
      <c r="L46" s="41"/>
    </row>
    <row r="47" spans="1:12" x14ac:dyDescent="0.25">
      <c r="A47" s="6" t="s">
        <v>32</v>
      </c>
      <c r="B47" s="34"/>
      <c r="C47" s="15"/>
      <c r="D47" s="15"/>
      <c r="E47" s="37"/>
      <c r="F47" s="48"/>
      <c r="L47" s="40"/>
    </row>
    <row r="48" spans="1:12" x14ac:dyDescent="0.25">
      <c r="A48" s="9" t="s">
        <v>31</v>
      </c>
      <c r="B48" s="35"/>
      <c r="C48" s="36"/>
      <c r="D48" s="36"/>
      <c r="E48" s="35"/>
      <c r="F48" s="47"/>
      <c r="L48" s="42"/>
    </row>
    <row r="49" spans="1:12" x14ac:dyDescent="0.25">
      <c r="A49" s="4" t="s">
        <v>16</v>
      </c>
      <c r="B49" s="20"/>
      <c r="C49" s="10">
        <v>3</v>
      </c>
      <c r="D49" s="10">
        <v>1</v>
      </c>
      <c r="E49" s="55" t="s">
        <v>82</v>
      </c>
      <c r="F49" s="45" t="e">
        <f t="shared" ref="F49:F57" si="6">ROUND(((L49+C49+D49)/3*E49), 2)</f>
        <v>#VALUE!</v>
      </c>
      <c r="L49" s="41">
        <v>2</v>
      </c>
    </row>
    <row r="50" spans="1:12" x14ac:dyDescent="0.25">
      <c r="A50" s="7" t="s">
        <v>87</v>
      </c>
      <c r="B50" s="20"/>
      <c r="C50" s="10">
        <v>3</v>
      </c>
      <c r="D50" s="10">
        <v>1</v>
      </c>
      <c r="E50" s="55" t="s">
        <v>82</v>
      </c>
      <c r="F50" s="45" t="e">
        <f t="shared" si="6"/>
        <v>#VALUE!</v>
      </c>
      <c r="L50" s="41">
        <v>3</v>
      </c>
    </row>
    <row r="51" spans="1:12" x14ac:dyDescent="0.25">
      <c r="A51" s="4" t="s">
        <v>27</v>
      </c>
      <c r="B51" s="20"/>
      <c r="C51" s="10" t="s">
        <v>79</v>
      </c>
      <c r="D51" s="10">
        <v>1</v>
      </c>
      <c r="E51" s="20">
        <v>3</v>
      </c>
      <c r="F51" s="45" t="e">
        <f t="shared" si="6"/>
        <v>#VALUE!</v>
      </c>
      <c r="L51" s="41">
        <v>2</v>
      </c>
    </row>
    <row r="52" spans="1:12" x14ac:dyDescent="0.25">
      <c r="A52" s="4" t="s">
        <v>23</v>
      </c>
      <c r="B52" s="20"/>
      <c r="C52" s="10">
        <v>3</v>
      </c>
      <c r="D52" s="10">
        <v>1</v>
      </c>
      <c r="E52" s="20">
        <v>1</v>
      </c>
      <c r="F52" s="45">
        <f t="shared" si="6"/>
        <v>2</v>
      </c>
      <c r="H52" t="s">
        <v>67</v>
      </c>
      <c r="L52" s="41">
        <v>2</v>
      </c>
    </row>
    <row r="53" spans="1:12" x14ac:dyDescent="0.25">
      <c r="A53" s="4" t="s">
        <v>24</v>
      </c>
      <c r="B53" s="20"/>
      <c r="C53" s="10">
        <v>3</v>
      </c>
      <c r="D53" s="10">
        <v>1</v>
      </c>
      <c r="E53" s="55" t="s">
        <v>83</v>
      </c>
      <c r="F53" s="45" t="e">
        <f t="shared" si="6"/>
        <v>#VALUE!</v>
      </c>
      <c r="H53" t="s">
        <v>70</v>
      </c>
      <c r="L53" s="41">
        <v>2</v>
      </c>
    </row>
    <row r="54" spans="1:12" x14ac:dyDescent="0.25">
      <c r="A54" s="4" t="s">
        <v>18</v>
      </c>
      <c r="B54" s="20"/>
      <c r="C54" s="10">
        <v>3</v>
      </c>
      <c r="D54" s="10">
        <v>1</v>
      </c>
      <c r="E54" s="55" t="s">
        <v>79</v>
      </c>
      <c r="F54" s="45" t="e">
        <f t="shared" si="6"/>
        <v>#VALUE!</v>
      </c>
      <c r="L54" s="41">
        <v>2</v>
      </c>
    </row>
    <row r="55" spans="1:12" x14ac:dyDescent="0.25">
      <c r="A55" s="4" t="s">
        <v>19</v>
      </c>
      <c r="B55" s="20"/>
      <c r="C55" s="52" t="s">
        <v>79</v>
      </c>
      <c r="D55" s="52" t="s">
        <v>79</v>
      </c>
      <c r="E55" s="55" t="s">
        <v>79</v>
      </c>
      <c r="F55" s="45" t="e">
        <f t="shared" si="6"/>
        <v>#VALUE!</v>
      </c>
      <c r="H55" t="s">
        <v>62</v>
      </c>
      <c r="L55" s="41"/>
    </row>
    <row r="56" spans="1:12" x14ac:dyDescent="0.25">
      <c r="A56" s="4" t="s">
        <v>20</v>
      </c>
      <c r="B56" s="20"/>
      <c r="C56" s="52" t="s">
        <v>83</v>
      </c>
      <c r="D56" s="10">
        <v>1</v>
      </c>
      <c r="E56" s="55" t="s">
        <v>82</v>
      </c>
      <c r="F56" s="45" t="e">
        <f t="shared" si="6"/>
        <v>#VALUE!</v>
      </c>
      <c r="L56" s="41">
        <v>3</v>
      </c>
    </row>
    <row r="57" spans="1:12" x14ac:dyDescent="0.25">
      <c r="A57" s="4" t="s">
        <v>33</v>
      </c>
      <c r="B57" s="20"/>
      <c r="C57" s="10">
        <v>3</v>
      </c>
      <c r="D57" s="10">
        <v>1</v>
      </c>
      <c r="E57" s="20">
        <v>3</v>
      </c>
      <c r="F57" s="45">
        <f t="shared" si="6"/>
        <v>7</v>
      </c>
      <c r="H57" t="s">
        <v>68</v>
      </c>
      <c r="L57" s="41">
        <v>3</v>
      </c>
    </row>
    <row r="58" spans="1:12" x14ac:dyDescent="0.25">
      <c r="A58" s="6" t="s">
        <v>32</v>
      </c>
      <c r="B58" s="37"/>
      <c r="C58" s="15"/>
      <c r="D58" s="15"/>
      <c r="E58" s="37"/>
      <c r="F58" s="48"/>
      <c r="L58" s="40"/>
    </row>
    <row r="59" spans="1:12" ht="30" x14ac:dyDescent="0.25">
      <c r="A59" s="9" t="s">
        <v>34</v>
      </c>
      <c r="B59" s="35"/>
      <c r="C59" s="36"/>
      <c r="D59" s="36"/>
      <c r="E59" s="35"/>
      <c r="F59" s="47"/>
      <c r="L59" s="42"/>
    </row>
    <row r="60" spans="1:12" ht="31.5" customHeight="1" x14ac:dyDescent="0.25">
      <c r="A60" s="4" t="s">
        <v>15</v>
      </c>
      <c r="B60" s="20"/>
      <c r="C60" s="53" t="s">
        <v>85</v>
      </c>
      <c r="D60" s="53" t="s">
        <v>80</v>
      </c>
      <c r="E60" s="20">
        <v>3</v>
      </c>
      <c r="F60" s="45" t="e">
        <f t="shared" ref="F60:F68" si="7">ROUND(((L60+C60+D60)/3*E60), 2)</f>
        <v>#VALUE!</v>
      </c>
      <c r="H60" s="51" t="s">
        <v>71</v>
      </c>
      <c r="L60" s="41">
        <v>3</v>
      </c>
    </row>
    <row r="61" spans="1:12" x14ac:dyDescent="0.25">
      <c r="A61" s="4" t="s">
        <v>16</v>
      </c>
      <c r="B61" s="20"/>
      <c r="C61" s="10">
        <v>3</v>
      </c>
      <c r="D61" s="10">
        <v>2</v>
      </c>
      <c r="E61" s="55" t="s">
        <v>82</v>
      </c>
      <c r="F61" s="45" t="e">
        <f t="shared" si="7"/>
        <v>#VALUE!</v>
      </c>
      <c r="H61" t="s">
        <v>69</v>
      </c>
      <c r="L61" s="41">
        <v>3</v>
      </c>
    </row>
    <row r="62" spans="1:12" x14ac:dyDescent="0.25">
      <c r="A62" s="4" t="s">
        <v>27</v>
      </c>
      <c r="B62" s="20"/>
      <c r="C62" s="10">
        <v>3</v>
      </c>
      <c r="D62" s="10">
        <v>2</v>
      </c>
      <c r="E62" s="20">
        <v>3</v>
      </c>
      <c r="F62" s="45">
        <f t="shared" si="7"/>
        <v>7</v>
      </c>
      <c r="L62" s="41">
        <v>2</v>
      </c>
    </row>
    <row r="63" spans="1:12" x14ac:dyDescent="0.25">
      <c r="A63" s="4" t="s">
        <v>25</v>
      </c>
      <c r="B63" s="20"/>
      <c r="C63" s="52" t="s">
        <v>79</v>
      </c>
      <c r="D63" s="10">
        <v>2</v>
      </c>
      <c r="E63" s="52" t="s">
        <v>79</v>
      </c>
      <c r="F63" s="45" t="e">
        <f t="shared" si="7"/>
        <v>#VALUE!</v>
      </c>
      <c r="H63" t="s">
        <v>67</v>
      </c>
      <c r="L63" s="41">
        <v>2</v>
      </c>
    </row>
    <row r="64" spans="1:12" x14ac:dyDescent="0.25">
      <c r="A64" s="4" t="s">
        <v>26</v>
      </c>
      <c r="B64" s="20">
        <v>3</v>
      </c>
      <c r="C64" s="10">
        <v>3</v>
      </c>
      <c r="D64" s="10">
        <v>2</v>
      </c>
      <c r="E64" s="55" t="s">
        <v>82</v>
      </c>
      <c r="F64" s="45" t="e">
        <f t="shared" si="7"/>
        <v>#VALUE!</v>
      </c>
      <c r="H64" t="s">
        <v>66</v>
      </c>
      <c r="L64" s="41">
        <v>2</v>
      </c>
    </row>
    <row r="65" spans="1:12" x14ac:dyDescent="0.25">
      <c r="A65" s="4" t="s">
        <v>18</v>
      </c>
      <c r="B65" s="20"/>
      <c r="C65" s="10">
        <v>3</v>
      </c>
      <c r="D65" s="10">
        <v>3</v>
      </c>
      <c r="E65" s="55" t="s">
        <v>79</v>
      </c>
      <c r="F65" s="45" t="e">
        <f t="shared" si="7"/>
        <v>#VALUE!</v>
      </c>
      <c r="L65" s="41">
        <v>3</v>
      </c>
    </row>
    <row r="66" spans="1:12" x14ac:dyDescent="0.25">
      <c r="A66" s="4" t="s">
        <v>19</v>
      </c>
      <c r="B66" s="20"/>
      <c r="C66" s="52" t="s">
        <v>79</v>
      </c>
      <c r="D66" s="52" t="s">
        <v>79</v>
      </c>
      <c r="E66" s="55" t="s">
        <v>79</v>
      </c>
      <c r="F66" s="45" t="e">
        <f t="shared" si="7"/>
        <v>#VALUE!</v>
      </c>
      <c r="H66" t="s">
        <v>62</v>
      </c>
      <c r="L66" s="41"/>
    </row>
    <row r="67" spans="1:12" x14ac:dyDescent="0.25">
      <c r="A67" s="4" t="s">
        <v>20</v>
      </c>
      <c r="B67" s="20"/>
      <c r="C67" s="53" t="s">
        <v>85</v>
      </c>
      <c r="D67" s="10">
        <v>2</v>
      </c>
      <c r="E67" s="55" t="s">
        <v>82</v>
      </c>
      <c r="F67" s="45" t="e">
        <f t="shared" si="7"/>
        <v>#VALUE!</v>
      </c>
      <c r="L67" s="41">
        <v>3</v>
      </c>
    </row>
    <row r="68" spans="1:12" x14ac:dyDescent="0.25">
      <c r="A68" s="4" t="s">
        <v>33</v>
      </c>
      <c r="B68" s="20"/>
      <c r="C68" s="52" t="s">
        <v>82</v>
      </c>
      <c r="D68" s="10">
        <v>1</v>
      </c>
      <c r="E68" s="20">
        <v>3</v>
      </c>
      <c r="F68" s="45" t="e">
        <f t="shared" si="7"/>
        <v>#VALUE!</v>
      </c>
      <c r="H68" t="s">
        <v>69</v>
      </c>
      <c r="L68" s="41">
        <v>2</v>
      </c>
    </row>
    <row r="69" spans="1:12" x14ac:dyDescent="0.25">
      <c r="A69" s="39" t="s">
        <v>32</v>
      </c>
      <c r="B69" s="34"/>
      <c r="C69" s="38"/>
      <c r="D69" s="38"/>
      <c r="E69" s="34"/>
      <c r="F69" s="49"/>
      <c r="L69" s="43"/>
    </row>
    <row r="71" spans="1:12" x14ac:dyDescent="0.25">
      <c r="A71" t="s">
        <v>97</v>
      </c>
      <c r="C71">
        <v>3</v>
      </c>
      <c r="D71">
        <v>1</v>
      </c>
      <c r="E71">
        <v>1</v>
      </c>
    </row>
    <row r="72" spans="1:12" x14ac:dyDescent="0.25">
      <c r="A72" t="s">
        <v>98</v>
      </c>
      <c r="C72">
        <v>3</v>
      </c>
      <c r="D72">
        <v>3</v>
      </c>
      <c r="E72">
        <v>1</v>
      </c>
    </row>
    <row r="73" spans="1:12" x14ac:dyDescent="0.25">
      <c r="A73" t="s">
        <v>99</v>
      </c>
      <c r="C73">
        <v>3</v>
      </c>
      <c r="D73">
        <v>2</v>
      </c>
      <c r="E73">
        <v>2</v>
      </c>
    </row>
    <row r="74" spans="1:12" x14ac:dyDescent="0.25">
      <c r="A74" t="s">
        <v>100</v>
      </c>
      <c r="C74">
        <v>3</v>
      </c>
      <c r="D74">
        <v>3</v>
      </c>
      <c r="E74">
        <v>3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Vector Overview</vt:lpstr>
      <vt:lpstr>Vectors simple</vt:lpstr>
      <vt:lpstr>Vectors detailed</vt:lpstr>
      <vt:lpstr>Risk assessment formula</vt:lpstr>
      <vt:lpstr>Vector Details_OLD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Public;</cp:keywords>
  <cp:lastModifiedBy/>
  <dcterms:created xsi:type="dcterms:W3CDTF">2015-06-05T18:19:34Z</dcterms:created>
  <dcterms:modified xsi:type="dcterms:W3CDTF">2019-05-10T14:25:37Z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FOXClassification">
    <vt:lpwstr>Public</vt:lpwstr>
  </property>
</Properties>
</file>