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60" windowHeight="7620" activeTab="1"/>
  </bookViews>
  <sheets>
    <sheet name="Vector Overview" sheetId="1" r:id="rId1"/>
    <sheet name="Vectors detailed" sheetId="5" r:id="rId2"/>
    <sheet name="Risk assessment formula" sheetId="2" r:id="rId3"/>
    <sheet name="Vectors simple" sheetId="4" r:id="rId4"/>
    <sheet name="Vector Details_OLD" sheetId="3" r:id="rId5"/>
  </sheets>
  <definedNames>
    <definedName name="ISFOXAutomaticLabelingDisabled" hidden="1">TRUE</definedName>
    <definedName name="ISFOXClassificationHistory_0" hidden="1">"HVS\grams;7d788e96-5802-48f7-b87f-ef0226e41b7c;Public;2019-04-26T10:35:13;;HvS|"</definedName>
    <definedName name="ISFOXClassificationId" hidden="1">"7d788e96-5802-48f7-b87f-ef0226e41b7c"</definedName>
    <definedName name="ISFOXClassificationInKeywords" hidden="1">"Public"</definedName>
    <definedName name="ISFOXClassificationName" hidden="1">"Public"</definedName>
    <definedName name="ISFOXOldClassificationId" hidden="1">"7d788e96-5802-48f7-b87f-ef0226e41b7c"</definedName>
    <definedName name="ISFOXOldClassificationIdBackup" hidden="1">"7d788e96-5802-48f7-b87f-ef0226e41b7c"</definedName>
    <definedName name="ISFOXPrefix" hidden="1">"HvS"</definedName>
    <definedName name="ISFOXPreviousClassificationId" hidden="1">"7d788e96-5802-48f7-b87f-ef0226e41b7c"</definedName>
    <definedName name="ISFOXSaveAsProcess" hidden="1">TRUE</definedName>
    <definedName name="ISFOXShowClassificationRequestWindow" hidden="1">FALSE</definedName>
    <definedName name="ISFOXVersionHistoryCount" hidden="1">1</definedName>
    <definedName name="ISFOXVersioningChanged" hidden="1">FALSE</definedName>
    <definedName name="ISFOXWorkbookInitialized" hidden="1">FALSE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5" l="1"/>
  <c r="H8" i="5"/>
  <c r="M21" i="5"/>
  <c r="O21" i="5" s="1"/>
  <c r="M22" i="5"/>
  <c r="O22" i="5" s="1"/>
  <c r="F22" i="5"/>
  <c r="H22" i="5" s="1"/>
  <c r="F21" i="5"/>
  <c r="H21" i="5" s="1"/>
  <c r="P21" i="5" l="1"/>
  <c r="P22" i="5"/>
  <c r="F10" i="5"/>
  <c r="H10" i="5" s="1"/>
  <c r="M10" i="5"/>
  <c r="O10" i="5" s="1"/>
  <c r="F9" i="5"/>
  <c r="H9" i="5" s="1"/>
  <c r="M9" i="5"/>
  <c r="O9" i="5" s="1"/>
  <c r="P9" i="5" l="1"/>
  <c r="P10" i="5"/>
  <c r="M6" i="5"/>
  <c r="O6" i="5" s="1"/>
  <c r="M7" i="5"/>
  <c r="O7" i="5" s="1"/>
  <c r="M8" i="5"/>
  <c r="O8" i="5" s="1"/>
  <c r="M11" i="5"/>
  <c r="O11" i="5" s="1"/>
  <c r="M12" i="5"/>
  <c r="O12" i="5" s="1"/>
  <c r="M13" i="5"/>
  <c r="O13" i="5" s="1"/>
  <c r="M14" i="5"/>
  <c r="O14" i="5" s="1"/>
  <c r="M15" i="5"/>
  <c r="O15" i="5" s="1"/>
  <c r="M16" i="5"/>
  <c r="O16" i="5" s="1"/>
  <c r="M17" i="5"/>
  <c r="O17" i="5" s="1"/>
  <c r="M18" i="5"/>
  <c r="O18" i="5" s="1"/>
  <c r="M19" i="5"/>
  <c r="O19" i="5" s="1"/>
  <c r="M20" i="5"/>
  <c r="O20" i="5" s="1"/>
  <c r="M23" i="5"/>
  <c r="O23" i="5" s="1"/>
  <c r="M5" i="5"/>
  <c r="O5" i="5" s="1"/>
  <c r="M4" i="5"/>
  <c r="O4" i="5" s="1"/>
  <c r="F5" i="5"/>
  <c r="H5" i="5" s="1"/>
  <c r="F6" i="5"/>
  <c r="H6" i="5" s="1"/>
  <c r="F11" i="5"/>
  <c r="H11" i="5" s="1"/>
  <c r="F12" i="5"/>
  <c r="H12" i="5" s="1"/>
  <c r="F13" i="5"/>
  <c r="H13" i="5" s="1"/>
  <c r="F14" i="5"/>
  <c r="H14" i="5" s="1"/>
  <c r="F15" i="5"/>
  <c r="H15" i="5" s="1"/>
  <c r="F16" i="5"/>
  <c r="H16" i="5" s="1"/>
  <c r="F17" i="5"/>
  <c r="H17" i="5" s="1"/>
  <c r="F18" i="5"/>
  <c r="H18" i="5" s="1"/>
  <c r="F19" i="5"/>
  <c r="H19" i="5" s="1"/>
  <c r="F20" i="5"/>
  <c r="H20" i="5" s="1"/>
  <c r="F23" i="5"/>
  <c r="H23" i="5" s="1"/>
  <c r="F4" i="5"/>
  <c r="H4" i="5" s="1"/>
  <c r="P15" i="5" l="1"/>
  <c r="P18" i="5"/>
  <c r="P20" i="5"/>
  <c r="P6" i="5"/>
  <c r="P16" i="5"/>
  <c r="P11" i="5"/>
  <c r="P17" i="5"/>
  <c r="P5" i="5"/>
  <c r="P14" i="5"/>
  <c r="P8" i="5"/>
  <c r="P7" i="5"/>
  <c r="P19" i="5"/>
  <c r="P23" i="5"/>
  <c r="P13" i="5"/>
  <c r="P12" i="5"/>
  <c r="P4" i="5"/>
  <c r="H23" i="4" l="1"/>
  <c r="D23" i="4"/>
  <c r="H27" i="4"/>
  <c r="D27" i="4"/>
  <c r="H30" i="4"/>
  <c r="D30" i="4"/>
  <c r="H24" i="4"/>
  <c r="D24" i="4"/>
  <c r="H26" i="4"/>
  <c r="H28" i="4"/>
  <c r="H29" i="4"/>
  <c r="D26" i="4"/>
  <c r="D28" i="4"/>
  <c r="D29" i="4"/>
  <c r="H20" i="4"/>
  <c r="H21" i="4"/>
  <c r="H22" i="4"/>
  <c r="H25" i="4"/>
  <c r="D25" i="4"/>
  <c r="D22" i="4"/>
  <c r="D21" i="4"/>
  <c r="D20" i="4"/>
  <c r="H10" i="4"/>
  <c r="D10" i="4"/>
  <c r="H7" i="4"/>
  <c r="H8" i="4"/>
  <c r="H9" i="4"/>
  <c r="H11" i="4"/>
  <c r="H12" i="4"/>
  <c r="H13" i="4"/>
  <c r="H14" i="4"/>
  <c r="H15" i="4"/>
  <c r="H16" i="4"/>
  <c r="H17" i="4"/>
  <c r="H18" i="4"/>
  <c r="H19" i="4"/>
  <c r="D7" i="4"/>
  <c r="D8" i="4"/>
  <c r="D9" i="4"/>
  <c r="D11" i="4"/>
  <c r="D12" i="4"/>
  <c r="D13" i="4"/>
  <c r="D14" i="4"/>
  <c r="D15" i="4"/>
  <c r="D16" i="4"/>
  <c r="D17" i="4"/>
  <c r="D18" i="4"/>
  <c r="D19" i="4"/>
  <c r="H5" i="4"/>
  <c r="H6" i="4"/>
  <c r="D5" i="4"/>
  <c r="D6" i="4"/>
  <c r="H4" i="4"/>
  <c r="D4" i="4"/>
  <c r="F16" i="3" l="1"/>
  <c r="F15" i="3"/>
  <c r="F37" i="3"/>
  <c r="F68" i="3" l="1"/>
  <c r="F67" i="3"/>
  <c r="F66" i="3"/>
  <c r="F65" i="3"/>
  <c r="F64" i="3"/>
  <c r="F63" i="3"/>
  <c r="F62" i="3"/>
  <c r="F61" i="3"/>
  <c r="F60" i="3"/>
  <c r="F57" i="3"/>
  <c r="F56" i="3"/>
  <c r="F55" i="3"/>
  <c r="F54" i="3"/>
  <c r="F53" i="3"/>
  <c r="F52" i="3"/>
  <c r="F51" i="3"/>
  <c r="F50" i="3"/>
  <c r="F49" i="3"/>
  <c r="F46" i="3"/>
  <c r="F45" i="3"/>
  <c r="F44" i="3"/>
  <c r="F43" i="3"/>
  <c r="F40" i="3"/>
  <c r="F39" i="3"/>
  <c r="F38" i="3"/>
  <c r="F36" i="3"/>
  <c r="F35" i="3"/>
  <c r="F34" i="3"/>
  <c r="F33" i="3"/>
  <c r="F32" i="3"/>
  <c r="F31" i="3"/>
  <c r="F30" i="3"/>
  <c r="F29" i="3"/>
  <c r="F26" i="3"/>
  <c r="F25" i="3"/>
  <c r="F22" i="3"/>
  <c r="F21" i="3"/>
  <c r="F20" i="3"/>
  <c r="F19" i="3"/>
  <c r="F18" i="3"/>
  <c r="F14" i="3"/>
  <c r="F5" i="3"/>
  <c r="F6" i="3"/>
  <c r="F7" i="3"/>
  <c r="F8" i="3"/>
  <c r="F9" i="3"/>
  <c r="F10" i="3"/>
  <c r="F4" i="3"/>
</calcChain>
</file>

<file path=xl/sharedStrings.xml><?xml version="1.0" encoding="utf-8"?>
<sst xmlns="http://schemas.openxmlformats.org/spreadsheetml/2006/main" count="422" uniqueCount="171">
  <si>
    <t>Attack Vectors Overview</t>
  </si>
  <si>
    <t>From public www</t>
  </si>
  <si>
    <t>From company network</t>
  </si>
  <si>
    <t>From within container</t>
  </si>
  <si>
    <t xml:space="preserve"> = Out of scope</t>
  </si>
  <si>
    <t>supply compromised container (base) image</t>
  </si>
  <si>
    <t>supply compromised Kubernetes configuration</t>
  </si>
  <si>
    <t>supply compromised dependencies (i.e. npm packages)</t>
  </si>
  <si>
    <t>cloud provider management console / api</t>
  </si>
  <si>
    <t>Kubernetes dashboard(s)</t>
  </si>
  <si>
    <t>Application components that shouldn't be accessible from this POV</t>
  </si>
  <si>
    <t>Kubernetes control plane (apiserver, kubelets)</t>
  </si>
  <si>
    <t>breakout to host / Priviledge Escalation</t>
  </si>
  <si>
    <t>compromise local image cache</t>
  </si>
  <si>
    <t>R/W on host file systems</t>
  </si>
  <si>
    <t>add new node</t>
  </si>
  <si>
    <t>add new container</t>
  </si>
  <si>
    <t>modify existing container</t>
  </si>
  <si>
    <t>information gathering</t>
  </si>
  <si>
    <t>circumvent detection / logging / monitoring</t>
  </si>
  <si>
    <t>cross-tenancy influcence</t>
  </si>
  <si>
    <t>Infrastructure components that shouln't be accessible from this POV 
(image repository, etcd…)</t>
  </si>
  <si>
    <t>Infrastructure components that shouln't be accessible from this POV 
(internal image repository, etcd…)</t>
  </si>
  <si>
    <t>hoard node resources (DOS)</t>
  </si>
  <si>
    <t>misuse node resources (cryptojacking)</t>
  </si>
  <si>
    <t>hoard orchestration resources (DOS)</t>
  </si>
  <si>
    <t>misuse orchestration resources (cryptojacking)</t>
  </si>
  <si>
    <t>manipulate cluster configuration</t>
  </si>
  <si>
    <t>on application logic</t>
  </si>
  <si>
    <t>on (underlying) infrastructure</t>
  </si>
  <si>
    <t>cloud provider management console / api (i.e. azure subscription file)</t>
  </si>
  <si>
    <t>From Node</t>
  </si>
  <si>
    <t>compromise orchestration-external resources</t>
  </si>
  <si>
    <t>gain persistence</t>
  </si>
  <si>
    <t>From management interfaces 
(api's &amp; webinterfaces of cloud &amp; k8s)</t>
  </si>
  <si>
    <t>Criteria:</t>
  </si>
  <si>
    <t>Impact</t>
  </si>
  <si>
    <t>App specific criticality</t>
  </si>
  <si>
    <t>out of scope</t>
  </si>
  <si>
    <t>Quellen:</t>
  </si>
  <si>
    <t>https://www.owasp.org/images/0/0b/Threat_Modeling_Using_STRIDE_v1.1.pdf</t>
  </si>
  <si>
    <t>Vector</t>
  </si>
  <si>
    <t>Resulting Risk</t>
  </si>
  <si>
    <t>1 (cloud)
3 (on-prem)</t>
  </si>
  <si>
    <t>Detectability</t>
  </si>
  <si>
    <t>Exploitability</t>
  </si>
  <si>
    <t>Low (1)</t>
  </si>
  <si>
    <t>Moderate (2)</t>
  </si>
  <si>
    <t>Severe (3)</t>
  </si>
  <si>
    <t>Theoretical (0)</t>
  </si>
  <si>
    <t>Difficult (1)</t>
  </si>
  <si>
    <t>Average (2)</t>
  </si>
  <si>
    <t>Easy (3)</t>
  </si>
  <si>
    <t xml:space="preserve">Prevalence </t>
  </si>
  <si>
    <t>Excluded (generic view)</t>
  </si>
  <si>
    <t>Risk</t>
  </si>
  <si>
    <t>HvS-Interna</t>
  </si>
  <si>
    <t>Infrastructure components that shouldn't be accessible from this POV 
(image repository, etcd…)</t>
  </si>
  <si>
    <t>nonexistent in On-Prem</t>
  </si>
  <si>
    <t>Diff Cloud/On-Prem?</t>
  </si>
  <si>
    <t>additional api-endpoints to poll in cloud</t>
  </si>
  <si>
    <t>better logging/analytics capabilities in cloud</t>
  </si>
  <si>
    <t>better defaults in cloud, dedicated master nodes</t>
  </si>
  <si>
    <t>breakout to host / Privilege Escalation</t>
  </si>
  <si>
    <t>auto-updates in cloud</t>
  </si>
  <si>
    <t>far worse in cloud</t>
  </si>
  <si>
    <t>worse in On-Prem?</t>
  </si>
  <si>
    <t>node rotation easier in cloud?</t>
  </si>
  <si>
    <t>not through cloud-api/webinterface for On-Prem</t>
  </si>
  <si>
    <t>worse in cloud?</t>
  </si>
  <si>
    <t>more complicated in cloud, but: 
also through cloud-api/webinterface…?</t>
  </si>
  <si>
    <t>projects/resource group rights in cloud</t>
  </si>
  <si>
    <t>(mitigation: chaos monkey!)</t>
  </si>
  <si>
    <t>Required Access Level (worst case?)</t>
  </si>
  <si>
    <t>3?</t>
  </si>
  <si>
    <t>? (cloud)
none (onPrem)</t>
  </si>
  <si>
    <t>2 / 3 ?</t>
  </si>
  <si>
    <t>?</t>
  </si>
  <si>
    <t>2 (cloud)
? (onPrem)</t>
  </si>
  <si>
    <t>1 (cloud)
? (on-prem)</t>
  </si>
  <si>
    <t>2 / 3?</t>
  </si>
  <si>
    <t>1 / 2?</t>
  </si>
  <si>
    <t>1 (cloud)
2 (on-prem)</t>
  </si>
  <si>
    <t xml:space="preserve"> @LGR?</t>
  </si>
  <si>
    <t>modify this container</t>
  </si>
  <si>
    <t>modify running container</t>
  </si>
  <si>
    <t>modify (other) running container</t>
  </si>
  <si>
    <t>gather secrets, passwords, tokens, keys, …</t>
  </si>
  <si>
    <t>gather source code</t>
  </si>
  <si>
    <t>gather setup-information (HW/SW, versions, dockerfiles, config), mail-adresses, usernames, …</t>
  </si>
  <si>
    <t>unauthenticated (4)</t>
  </si>
  <si>
    <t>cluster/system admin (1)</t>
  </si>
  <si>
    <t>cloud/infrastructure admin (0)</t>
  </si>
  <si>
    <t>Access to dashboard</t>
  </si>
  <si>
    <t>Read access</t>
  </si>
  <si>
    <t>User access</t>
  </si>
  <si>
    <t>Admin access???</t>
  </si>
  <si>
    <t>Critical (4)</t>
  </si>
  <si>
    <t>None/Theoretical (0)</t>
  </si>
  <si>
    <t>Vantage Point</t>
  </si>
  <si>
    <t>Public www (4)</t>
  </si>
  <si>
    <t>Container (2)</t>
  </si>
  <si>
    <t>Company network (3)</t>
  </si>
  <si>
    <t>Node/Mgmt Interface (1)</t>
  </si>
  <si>
    <t>Physical Access (0)</t>
  </si>
  <si>
    <t>Required Access Level (RAL)</t>
  </si>
  <si>
    <t xml:space="preserve">^Probability = (RAL + Vantage + Detectability + Exploitability)/4 </t>
  </si>
  <si>
    <t>Unpublished 0-Days = Theoretical</t>
  </si>
  <si>
    <t>Intermediate Step = Low</t>
  </si>
  <si>
    <t>Range: 0,25 - 3,5 (  0,25-1,25 Low; 1,5-2,25 Medium; 2,5-3,5  High )</t>
  </si>
  <si>
    <t>Rating: see below</t>
  </si>
  <si>
    <t>Vector risk assessment, simplified</t>
  </si>
  <si>
    <t>Probability</t>
  </si>
  <si>
    <t>Resulting risk</t>
  </si>
  <si>
    <t>Change configuration through dashboard</t>
  </si>
  <si>
    <t>Reconaissance through dashboard</t>
  </si>
  <si>
    <t>OpenShift Container Platform On-Premise</t>
  </si>
  <si>
    <t>Azure Kubernetes Cluster Cloud-Hosted</t>
  </si>
  <si>
    <t>Probability:</t>
  </si>
  <si>
    <t>High (3)</t>
  </si>
  <si>
    <t>Medium (2)</t>
  </si>
  <si>
    <t>Read confidentials through dashboard</t>
  </si>
  <si>
    <t>Multi-tenant pwning = Critical</t>
  </si>
  <si>
    <t>Single-Tenant pwning = Severe</t>
  </si>
  <si>
    <t>CIA violated = Moderate</t>
  </si>
  <si>
    <t>Reconaissance through k8s-apiserver, kubelets</t>
  </si>
  <si>
    <t>Read confidentials through k8s-apiserver, kubelets</t>
  </si>
  <si>
    <t>Change configuration through k8s-apiserver, kubelets</t>
  </si>
  <si>
    <t>Reconaissance through cloud provider mgmt console / API</t>
  </si>
  <si>
    <t>Read confidentials through cloud provider mgmt console / API</t>
  </si>
  <si>
    <t>Change configuration through cloud provider mgmt console / API</t>
  </si>
  <si>
    <t>supply compromised k8s configuration</t>
  </si>
  <si>
    <t>Compromise application components</t>
  </si>
  <si>
    <t>Compromise other k8s control plane components</t>
  </si>
  <si>
    <t>gain persistence in container</t>
  </si>
  <si>
    <t>entry though known, unpatched vulnerabilities</t>
  </si>
  <si>
    <t>Assumption: Default configs for everything!</t>
  </si>
  <si>
    <t>Assumption: Tenants only divided by namespace, NOT cluster!</t>
  </si>
  <si>
    <t>&lt;- impact lower on cluster split</t>
  </si>
  <si>
    <t>gain persistence in k8s control plane</t>
  </si>
  <si>
    <t>gain persistence in cloud mgmt</t>
  </si>
  <si>
    <t>&lt;- diff -&gt;</t>
  </si>
  <si>
    <t>&lt;- On-Prem impact lower on cluster split</t>
  </si>
  <si>
    <t>Vector risk assessment, detailed</t>
  </si>
  <si>
    <t>RAL</t>
  </si>
  <si>
    <t>n/a</t>
  </si>
  <si>
    <t>Assumption: Average "usual" (non container-specific) application security measures taken</t>
  </si>
  <si>
    <t>diff</t>
  </si>
  <si>
    <t>Note: Probability is addition of factors, see HvS internals + https://www.owasp.org/index.php/OWASP_Risk_Rating_Methodology#Informal_Method</t>
  </si>
  <si>
    <t>entry through known, unpatched vulnerabilities</t>
  </si>
  <si>
    <t>add malicious container</t>
  </si>
  <si>
    <t>add malicious node</t>
  </si>
  <si>
    <t>Incufficient base infrastructure hardening</t>
  </si>
  <si>
    <t>Bad user practice (outside of cluster)</t>
  </si>
  <si>
    <t>misuse node resources (DOS, cryptojacking)</t>
  </si>
  <si>
    <t>compromise application components (lateral movement from container)</t>
  </si>
  <si>
    <t>cluster/system user (read) (2)</t>
  </si>
  <si>
    <t>cluster/system user (R/W) (2)</t>
  </si>
  <si>
    <t>&lt;- less multi-tenant impact on cluster split</t>
  </si>
  <si>
    <t>&lt;- On-Prem:  less multi-tenant impact on cluster split</t>
  </si>
  <si>
    <t>Reconaissance through k8s control plane &amp; cloud provider interfaces</t>
  </si>
  <si>
    <t>Read confidentials through cloud provider interfaces (mgmt console/API)</t>
  </si>
  <si>
    <t>Change configuration through  cloud provider interfaces (mgmt console/API)</t>
  </si>
  <si>
    <t>Compromise internal k8s control plane components (etcd, scheduler, controller-manager)</t>
  </si>
  <si>
    <t>Change configuration through k8s control plane interfaces</t>
  </si>
  <si>
    <t xml:space="preserve"> R/W &amp; breakout to host, Privilege Escalation</t>
  </si>
  <si>
    <t>Read confidentials through k8s control plane interfaces (dashboard, apiserver)</t>
  </si>
  <si>
    <t>Severe security principle violation = Severe</t>
  </si>
  <si>
    <t>Non-severe security principle violation = Moderate</t>
  </si>
  <si>
    <t>^Risk = Probability * Impact, rounded to 0.1 intervals, capped at 10</t>
  </si>
  <si>
    <t>Range: 0 - 10 ( 0-3 Low; 4-6 Medium; 7-10 High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</si>
</sst>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0" borderId="6" xfId="0" applyBorder="1" applyAlignment="1">
      <alignment horizontal="center"/>
    </xf>
    <xf numFmtId="0" fontId="0" fillId="5" borderId="1" xfId="0" applyFill="1" applyBorder="1"/>
    <xf numFmtId="0" fontId="0" fillId="5" borderId="4" xfId="0" applyFill="1" applyBorder="1"/>
    <xf numFmtId="0" fontId="1" fillId="5" borderId="4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0" fillId="0" borderId="0" xfId="0" applyBorder="1"/>
    <xf numFmtId="0" fontId="0" fillId="3" borderId="1" xfId="0" applyFill="1" applyBorder="1"/>
    <xf numFmtId="0" fontId="0" fillId="3" borderId="4" xfId="0" applyFill="1" applyBorder="1"/>
    <xf numFmtId="0" fontId="3" fillId="3" borderId="2" xfId="0" applyFont="1" applyFill="1" applyBorder="1" applyAlignment="1">
      <alignment horizontal="center"/>
    </xf>
    <xf numFmtId="0" fontId="0" fillId="3" borderId="3" xfId="0" applyFill="1" applyBorder="1"/>
    <xf numFmtId="0" fontId="0" fillId="5" borderId="10" xfId="0" applyFill="1" applyBorder="1"/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5" xfId="0" applyBorder="1"/>
    <xf numFmtId="0" fontId="0" fillId="4" borderId="15" xfId="0" applyFill="1" applyBorder="1" applyAlignment="1">
      <alignment horizontal="right"/>
    </xf>
    <xf numFmtId="0" fontId="0" fillId="4" borderId="14" xfId="0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0" xfId="0" applyFont="1" applyAlignment="1">
      <alignment horizontal="right"/>
    </xf>
    <xf numFmtId="0" fontId="0" fillId="5" borderId="0" xfId="0" applyFill="1" applyBorder="1"/>
    <xf numFmtId="0" fontId="0" fillId="5" borderId="3" xfId="0" applyFill="1" applyBorder="1"/>
    <xf numFmtId="0" fontId="0" fillId="5" borderId="17" xfId="0" applyFill="1" applyBorder="1"/>
    <xf numFmtId="0" fontId="5" fillId="5" borderId="0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3" fillId="0" borderId="11" xfId="0" applyFont="1" applyBorder="1" applyAlignment="1">
      <alignment horizontal="center"/>
    </xf>
    <xf numFmtId="0" fontId="0" fillId="0" borderId="7" xfId="0" applyBorder="1"/>
    <xf numFmtId="0" fontId="0" fillId="0" borderId="0" xfId="0" applyFill="1" applyBorder="1"/>
    <xf numFmtId="0" fontId="1" fillId="0" borderId="0" xfId="0" applyFont="1" applyBorder="1"/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0" borderId="8" xfId="0" applyBorder="1"/>
    <xf numFmtId="0" fontId="0" fillId="0" borderId="18" xfId="0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EAA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wasp.org/images/0/0b/Threat_Modeling_Using_STRIDE_v1.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zoomScale="85" zoomScaleNormal="85" workbookViewId="0">
      <selection activeCell="B12" sqref="B12"/>
    </sheetView>
  </sheetViews>
  <sheetFormatPr defaultColWidth="9.140625" defaultRowHeight="15" x14ac:dyDescent="0.25"/>
  <cols>
    <col min="1" max="1" width="65.7109375" bestFit="1" customWidth="1"/>
    <col min="2" max="2" width="65.7109375" style="2" bestFit="1" customWidth="1"/>
    <col min="3" max="3" width="67.5703125" style="2" bestFit="1" customWidth="1"/>
    <col min="4" max="4" width="44.140625" bestFit="1" customWidth="1"/>
    <col min="5" max="5" width="45" style="2" bestFit="1" customWidth="1"/>
  </cols>
  <sheetData>
    <row r="1" spans="1:5" ht="26.25" x14ac:dyDescent="0.4">
      <c r="A1" s="1" t="s">
        <v>0</v>
      </c>
    </row>
    <row r="3" spans="1:5" x14ac:dyDescent="0.25">
      <c r="A3" s="3"/>
      <c r="B3" t="s">
        <v>4</v>
      </c>
    </row>
    <row r="4" spans="1:5" x14ac:dyDescent="0.25">
      <c r="A4">
        <v>4</v>
      </c>
      <c r="B4" s="2">
        <v>3</v>
      </c>
      <c r="C4" s="2">
        <v>2</v>
      </c>
      <c r="D4">
        <v>1</v>
      </c>
      <c r="E4" s="57" t="s">
        <v>77</v>
      </c>
    </row>
    <row r="5" spans="1:5" ht="30" x14ac:dyDescent="0.25">
      <c r="A5" s="5" t="s">
        <v>1</v>
      </c>
      <c r="B5" s="5" t="s">
        <v>2</v>
      </c>
      <c r="C5" s="5" t="s">
        <v>3</v>
      </c>
      <c r="D5" s="5" t="s">
        <v>31</v>
      </c>
      <c r="E5" s="9" t="s">
        <v>34</v>
      </c>
    </row>
    <row r="6" spans="1:5" x14ac:dyDescent="0.25">
      <c r="A6" s="4" t="s">
        <v>9</v>
      </c>
      <c r="B6" s="8" t="s">
        <v>9</v>
      </c>
      <c r="C6" s="4" t="s">
        <v>9</v>
      </c>
      <c r="D6" s="4"/>
      <c r="E6" s="4" t="s">
        <v>15</v>
      </c>
    </row>
    <row r="7" spans="1:5" x14ac:dyDescent="0.25">
      <c r="A7" s="4" t="s">
        <v>11</v>
      </c>
      <c r="B7" s="8" t="s">
        <v>11</v>
      </c>
      <c r="C7" s="4" t="s">
        <v>11</v>
      </c>
      <c r="D7" s="4" t="s">
        <v>16</v>
      </c>
      <c r="E7" s="4" t="s">
        <v>16</v>
      </c>
    </row>
    <row r="8" spans="1:5" ht="30" x14ac:dyDescent="0.25">
      <c r="A8" s="8" t="s">
        <v>21</v>
      </c>
      <c r="B8" s="8" t="s">
        <v>22</v>
      </c>
      <c r="C8" s="8" t="s">
        <v>22</v>
      </c>
      <c r="D8" s="4" t="s">
        <v>27</v>
      </c>
      <c r="E8" s="4" t="s">
        <v>27</v>
      </c>
    </row>
    <row r="9" spans="1:5" x14ac:dyDescent="0.25">
      <c r="A9" s="4" t="s">
        <v>10</v>
      </c>
      <c r="B9" s="8" t="s">
        <v>10</v>
      </c>
      <c r="C9" s="4" t="s">
        <v>10</v>
      </c>
      <c r="E9" s="4"/>
    </row>
    <row r="10" spans="1:5" x14ac:dyDescent="0.25">
      <c r="A10" s="4" t="s">
        <v>8</v>
      </c>
      <c r="B10" s="8" t="s">
        <v>8</v>
      </c>
      <c r="C10" s="8" t="s">
        <v>30</v>
      </c>
      <c r="D10" s="4"/>
      <c r="E10" s="4"/>
    </row>
    <row r="11" spans="1:5" x14ac:dyDescent="0.25">
      <c r="A11" s="4" t="s">
        <v>5</v>
      </c>
      <c r="B11" s="6" t="s">
        <v>29</v>
      </c>
      <c r="C11" s="4" t="s">
        <v>12</v>
      </c>
      <c r="D11" s="4"/>
      <c r="E11" s="4"/>
    </row>
    <row r="12" spans="1:5" x14ac:dyDescent="0.25">
      <c r="A12" s="4" t="s">
        <v>6</v>
      </c>
      <c r="B12" s="6" t="s">
        <v>28</v>
      </c>
      <c r="C12" s="4" t="s">
        <v>13</v>
      </c>
      <c r="D12" s="4"/>
      <c r="E12" s="4"/>
    </row>
    <row r="13" spans="1:5" x14ac:dyDescent="0.25">
      <c r="A13" s="6" t="s">
        <v>7</v>
      </c>
      <c r="C13" s="4" t="s">
        <v>14</v>
      </c>
      <c r="D13" s="4"/>
      <c r="E13" s="4"/>
    </row>
    <row r="14" spans="1:5" x14ac:dyDescent="0.25">
      <c r="A14" s="6" t="s">
        <v>29</v>
      </c>
      <c r="C14" s="7" t="s">
        <v>17</v>
      </c>
      <c r="D14" s="7" t="s">
        <v>17</v>
      </c>
      <c r="E14" s="4"/>
    </row>
    <row r="15" spans="1:5" x14ac:dyDescent="0.25">
      <c r="A15" s="6" t="s">
        <v>28</v>
      </c>
      <c r="B15" s="8"/>
      <c r="C15" s="4" t="s">
        <v>23</v>
      </c>
      <c r="D15" s="4" t="s">
        <v>23</v>
      </c>
      <c r="E15" s="4" t="s">
        <v>25</v>
      </c>
    </row>
    <row r="16" spans="1:5" x14ac:dyDescent="0.25">
      <c r="A16" s="2"/>
      <c r="B16" s="8"/>
      <c r="C16" s="4" t="s">
        <v>24</v>
      </c>
      <c r="D16" s="4" t="s">
        <v>24</v>
      </c>
      <c r="E16" s="4" t="s">
        <v>26</v>
      </c>
    </row>
    <row r="17" spans="1:5" x14ac:dyDescent="0.25">
      <c r="A17" s="2"/>
      <c r="B17" s="8"/>
      <c r="C17" s="6" t="s">
        <v>29</v>
      </c>
      <c r="D17" s="4"/>
      <c r="E17" s="4"/>
    </row>
    <row r="18" spans="1:5" x14ac:dyDescent="0.25">
      <c r="A18" s="4"/>
      <c r="B18" s="8"/>
      <c r="C18" s="6" t="s">
        <v>28</v>
      </c>
      <c r="D18" s="4"/>
      <c r="E18" s="4"/>
    </row>
    <row r="19" spans="1:5" x14ac:dyDescent="0.25">
      <c r="A19" s="4"/>
      <c r="B19" s="8"/>
      <c r="D19" s="4"/>
      <c r="E19" s="4"/>
    </row>
    <row r="20" spans="1:5" x14ac:dyDescent="0.25">
      <c r="A20" s="4"/>
      <c r="B20" s="8"/>
      <c r="D20" s="4"/>
      <c r="E20" s="4"/>
    </row>
    <row r="21" spans="1:5" x14ac:dyDescent="0.25">
      <c r="A21" s="4" t="s">
        <v>18</v>
      </c>
      <c r="B21" s="4" t="s">
        <v>18</v>
      </c>
      <c r="C21" s="4" t="s">
        <v>18</v>
      </c>
      <c r="D21" s="4" t="s">
        <v>18</v>
      </c>
      <c r="E21" s="4" t="s">
        <v>18</v>
      </c>
    </row>
    <row r="22" spans="1:5" x14ac:dyDescent="0.25">
      <c r="A22" s="4"/>
      <c r="B22" s="4" t="s">
        <v>19</v>
      </c>
      <c r="C22" s="4" t="s">
        <v>19</v>
      </c>
      <c r="D22" s="4" t="s">
        <v>19</v>
      </c>
      <c r="E22" s="4" t="s">
        <v>19</v>
      </c>
    </row>
    <row r="23" spans="1:5" x14ac:dyDescent="0.25">
      <c r="A23" s="4"/>
      <c r="B23" s="6" t="s">
        <v>32</v>
      </c>
      <c r="C23" s="4" t="s">
        <v>20</v>
      </c>
      <c r="D23" s="4" t="s">
        <v>20</v>
      </c>
      <c r="E23" s="4" t="s">
        <v>20</v>
      </c>
    </row>
    <row r="24" spans="1:5" x14ac:dyDescent="0.25">
      <c r="A24" s="4"/>
      <c r="C24" s="4" t="s">
        <v>33</v>
      </c>
      <c r="D24" s="4" t="s">
        <v>33</v>
      </c>
      <c r="E24" s="4" t="s">
        <v>33</v>
      </c>
    </row>
    <row r="25" spans="1:5" x14ac:dyDescent="0.25">
      <c r="A25" s="4"/>
      <c r="B25" s="4"/>
      <c r="C25" s="6" t="s">
        <v>32</v>
      </c>
      <c r="D25" s="6" t="s">
        <v>32</v>
      </c>
      <c r="E25" s="6" t="s">
        <v>32</v>
      </c>
    </row>
    <row r="26" spans="1:5" x14ac:dyDescent="0.25">
      <c r="A26" s="4"/>
      <c r="B26" s="4"/>
      <c r="C26" s="4"/>
      <c r="D26" s="4"/>
      <c r="E26" s="4"/>
    </row>
    <row r="27" spans="1:5" x14ac:dyDescent="0.25">
      <c r="A27" s="4"/>
      <c r="B27" s="4"/>
      <c r="C27" s="4"/>
      <c r="D27" s="4"/>
      <c r="E27" s="4"/>
    </row>
    <row r="28" spans="1:5" x14ac:dyDescent="0.25">
      <c r="A28" s="4"/>
      <c r="B28" s="4"/>
      <c r="C28" s="4"/>
      <c r="D28" s="4"/>
      <c r="E28" s="4"/>
    </row>
    <row r="29" spans="1:5" x14ac:dyDescent="0.25">
      <c r="A29" s="4"/>
      <c r="B29" s="4"/>
      <c r="C29" s="4"/>
      <c r="D29" s="4"/>
      <c r="E29" s="4"/>
    </row>
    <row r="30" spans="1:5" x14ac:dyDescent="0.25">
      <c r="A30" s="4"/>
      <c r="B30" s="4"/>
      <c r="C30" s="4"/>
      <c r="D30" s="4"/>
      <c r="E3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0"/>
  <sheetViews>
    <sheetView tabSelected="1" zoomScaleNormal="100" workbookViewId="0">
      <selection activeCell="H6" sqref="H6"/>
    </sheetView>
  </sheetViews>
  <sheetFormatPr defaultColWidth="11.42578125" defaultRowHeight="15" x14ac:dyDescent="0.25"/>
  <cols>
    <col min="1" max="1" width="73.140625" customWidth="1"/>
    <col min="2" max="2" width="13.5703125" bestFit="1" customWidth="1"/>
    <col min="3" max="3" width="4.28515625" bestFit="1" customWidth="1"/>
    <col min="4" max="4" width="12.42578125" bestFit="1" customWidth="1"/>
    <col min="5" max="5" width="12.7109375" bestFit="1" customWidth="1"/>
    <col min="6" max="6" width="10.7109375" bestFit="1" customWidth="1"/>
    <col min="7" max="7" width="7" bestFit="1" customWidth="1"/>
    <col min="8" max="8" width="12.85546875" bestFit="1" customWidth="1"/>
    <col min="9" max="9" width="13.42578125" bestFit="1" customWidth="1"/>
    <col min="10" max="10" width="4.28515625" style="28" bestFit="1" customWidth="1"/>
    <col min="11" max="11" width="12.7109375" customWidth="1"/>
    <col min="12" max="12" width="12.7109375" bestFit="1" customWidth="1"/>
    <col min="13" max="13" width="10.7109375" bestFit="1" customWidth="1"/>
    <col min="14" max="14" width="7" bestFit="1" customWidth="1"/>
    <col min="15" max="15" width="12.85546875" bestFit="1" customWidth="1"/>
  </cols>
  <sheetData>
    <row r="1" spans="1:17" ht="26.25" x14ac:dyDescent="0.4">
      <c r="A1" s="1" t="s">
        <v>143</v>
      </c>
    </row>
    <row r="2" spans="1:17" x14ac:dyDescent="0.25">
      <c r="C2" s="10"/>
      <c r="D2" s="66" t="s">
        <v>116</v>
      </c>
      <c r="K2" s="66" t="s">
        <v>117</v>
      </c>
    </row>
    <row r="3" spans="1:17" x14ac:dyDescent="0.25">
      <c r="A3" s="68" t="s">
        <v>41</v>
      </c>
      <c r="B3" s="68" t="s">
        <v>99</v>
      </c>
      <c r="C3" s="68" t="s">
        <v>144</v>
      </c>
      <c r="D3" s="68" t="s">
        <v>44</v>
      </c>
      <c r="E3" s="71" t="s">
        <v>45</v>
      </c>
      <c r="F3" s="86" t="s">
        <v>112</v>
      </c>
      <c r="G3" s="68" t="s">
        <v>36</v>
      </c>
      <c r="H3" s="87" t="s">
        <v>113</v>
      </c>
      <c r="I3" s="71" t="s">
        <v>99</v>
      </c>
      <c r="J3" s="95" t="s">
        <v>144</v>
      </c>
      <c r="K3" s="68" t="s">
        <v>44</v>
      </c>
      <c r="L3" s="71" t="s">
        <v>45</v>
      </c>
      <c r="M3" s="86" t="s">
        <v>112</v>
      </c>
      <c r="N3" s="68" t="s">
        <v>36</v>
      </c>
      <c r="O3" s="87" t="s">
        <v>113</v>
      </c>
      <c r="P3" s="85" t="s">
        <v>147</v>
      </c>
    </row>
    <row r="4" spans="1:17" x14ac:dyDescent="0.25">
      <c r="A4" t="s">
        <v>160</v>
      </c>
      <c r="B4" s="82">
        <v>3</v>
      </c>
      <c r="C4" s="94">
        <v>3</v>
      </c>
      <c r="D4" s="81">
        <v>2</v>
      </c>
      <c r="E4" s="81">
        <v>2</v>
      </c>
      <c r="F4" s="90">
        <f>ROUND(((C4+B4+D4+E4)/4), 2)</f>
        <v>2.5</v>
      </c>
      <c r="G4" s="10">
        <v>1</v>
      </c>
      <c r="H4" s="88">
        <f>MIN(10, ROUND(F4*G4, 1))</f>
        <v>2.5</v>
      </c>
      <c r="I4" s="81">
        <v>3</v>
      </c>
      <c r="J4" s="94">
        <v>3</v>
      </c>
      <c r="K4" s="81">
        <v>2</v>
      </c>
      <c r="L4" s="81">
        <v>2</v>
      </c>
      <c r="M4" s="90">
        <f>ROUND(((J4+I4+K4+L4)/4), 2)</f>
        <v>2.5</v>
      </c>
      <c r="N4" s="10">
        <v>1</v>
      </c>
      <c r="O4" s="88">
        <f>MIN(10, ROUND(M4*N4, 1))</f>
        <v>2.5</v>
      </c>
      <c r="P4">
        <f>H4-O4</f>
        <v>0</v>
      </c>
      <c r="Q4" t="s">
        <v>158</v>
      </c>
    </row>
    <row r="5" spans="1:17" x14ac:dyDescent="0.25">
      <c r="A5" t="s">
        <v>166</v>
      </c>
      <c r="B5" s="20">
        <v>3</v>
      </c>
      <c r="C5" s="81">
        <v>2</v>
      </c>
      <c r="D5" s="77">
        <v>2</v>
      </c>
      <c r="E5" s="77">
        <v>2</v>
      </c>
      <c r="F5" s="56">
        <f>ROUND(((C5+B5+D5+E5)/4), 2)</f>
        <v>2.25</v>
      </c>
      <c r="G5" s="10">
        <v>3</v>
      </c>
      <c r="H5" s="88">
        <f t="shared" ref="H5:H23" si="0">MIN(10, ROUND(F5*G5, 1))</f>
        <v>6.8</v>
      </c>
      <c r="I5" s="81">
        <v>3</v>
      </c>
      <c r="J5" s="81">
        <v>2</v>
      </c>
      <c r="K5" s="77">
        <v>2</v>
      </c>
      <c r="L5" s="77">
        <v>2</v>
      </c>
      <c r="M5" s="56">
        <f>ROUND(((J5+I5+K5+L5)/4), 2)</f>
        <v>2.25</v>
      </c>
      <c r="N5" s="10">
        <v>3</v>
      </c>
      <c r="O5" s="88">
        <f t="shared" ref="O5:O23" si="1">MIN(10, ROUND(M5*N5, 1))</f>
        <v>6.8</v>
      </c>
      <c r="P5">
        <f>H5-O5</f>
        <v>0</v>
      </c>
      <c r="Q5" t="s">
        <v>158</v>
      </c>
    </row>
    <row r="6" spans="1:17" x14ac:dyDescent="0.25">
      <c r="A6" t="s">
        <v>164</v>
      </c>
      <c r="B6" s="20">
        <v>3</v>
      </c>
      <c r="C6" s="81">
        <v>1</v>
      </c>
      <c r="D6" s="81">
        <v>3</v>
      </c>
      <c r="E6" s="81">
        <v>3</v>
      </c>
      <c r="F6" s="56">
        <f>ROUND(((C6+B6+D6+E6)/4), 2)</f>
        <v>2.5</v>
      </c>
      <c r="G6" s="10">
        <v>3</v>
      </c>
      <c r="H6" s="88">
        <f t="shared" si="0"/>
        <v>7.5</v>
      </c>
      <c r="I6" s="81">
        <v>3</v>
      </c>
      <c r="J6" s="81">
        <v>1</v>
      </c>
      <c r="K6" s="81">
        <v>3</v>
      </c>
      <c r="L6" s="81">
        <v>3</v>
      </c>
      <c r="M6" s="56">
        <f>ROUND(((J6+I6+K6+L6)/4), 2)</f>
        <v>2.5</v>
      </c>
      <c r="N6" s="10">
        <v>3</v>
      </c>
      <c r="O6" s="88">
        <f t="shared" si="1"/>
        <v>7.5</v>
      </c>
      <c r="P6">
        <f>H6-O6</f>
        <v>0</v>
      </c>
      <c r="Q6" t="s">
        <v>158</v>
      </c>
    </row>
    <row r="7" spans="1:17" x14ac:dyDescent="0.25">
      <c r="A7" t="s">
        <v>161</v>
      </c>
      <c r="B7" s="20" t="s">
        <v>145</v>
      </c>
      <c r="C7" s="81" t="s">
        <v>145</v>
      </c>
      <c r="D7" s="10" t="s">
        <v>145</v>
      </c>
      <c r="E7" s="10" t="s">
        <v>145</v>
      </c>
      <c r="F7" s="56">
        <v>0</v>
      </c>
      <c r="G7" s="10">
        <v>3</v>
      </c>
      <c r="H7" s="88">
        <f t="shared" si="0"/>
        <v>0</v>
      </c>
      <c r="I7" s="77">
        <v>4</v>
      </c>
      <c r="J7" s="77">
        <v>2</v>
      </c>
      <c r="K7" s="77">
        <v>3</v>
      </c>
      <c r="L7" s="77">
        <v>3</v>
      </c>
      <c r="M7" s="56">
        <f>ROUND(((J7+I7+K7+L7)/4), 2)</f>
        <v>3</v>
      </c>
      <c r="N7" s="10">
        <v>3</v>
      </c>
      <c r="O7" s="88">
        <f t="shared" si="1"/>
        <v>9</v>
      </c>
      <c r="P7">
        <f>H7-O7</f>
        <v>-9</v>
      </c>
    </row>
    <row r="8" spans="1:17" x14ac:dyDescent="0.25">
      <c r="A8" t="s">
        <v>162</v>
      </c>
      <c r="B8" s="20" t="s">
        <v>145</v>
      </c>
      <c r="C8" s="81" t="s">
        <v>145</v>
      </c>
      <c r="D8" s="10" t="s">
        <v>145</v>
      </c>
      <c r="E8" s="10" t="s">
        <v>145</v>
      </c>
      <c r="F8" s="56">
        <v>0</v>
      </c>
      <c r="G8" s="10">
        <v>3</v>
      </c>
      <c r="H8" s="88">
        <f t="shared" si="0"/>
        <v>0</v>
      </c>
      <c r="I8" s="77">
        <v>4</v>
      </c>
      <c r="J8" s="77">
        <v>1</v>
      </c>
      <c r="K8" s="77">
        <v>3</v>
      </c>
      <c r="L8" s="77">
        <v>3</v>
      </c>
      <c r="M8" s="56">
        <f>ROUND(((J8+I8+K8+L8)/4), 2)</f>
        <v>2.75</v>
      </c>
      <c r="N8" s="10">
        <v>3</v>
      </c>
      <c r="O8" s="88">
        <f t="shared" si="1"/>
        <v>8.3000000000000007</v>
      </c>
      <c r="P8">
        <f>H8-O8</f>
        <v>-8.3000000000000007</v>
      </c>
    </row>
    <row r="9" spans="1:17" x14ac:dyDescent="0.25">
      <c r="A9" s="28" t="s">
        <v>163</v>
      </c>
      <c r="B9" s="20">
        <v>3</v>
      </c>
      <c r="C9" s="81">
        <v>1</v>
      </c>
      <c r="D9" s="81">
        <v>1</v>
      </c>
      <c r="E9" s="81">
        <v>0</v>
      </c>
      <c r="F9" s="56">
        <f>ROUND(((C9+B9+D9+E9)/4), 2)</f>
        <v>1.25</v>
      </c>
      <c r="G9" s="10">
        <v>3</v>
      </c>
      <c r="H9" s="88">
        <f t="shared" si="0"/>
        <v>3.8</v>
      </c>
      <c r="I9" s="81">
        <v>3</v>
      </c>
      <c r="J9" s="81">
        <v>1</v>
      </c>
      <c r="K9" s="81">
        <v>1</v>
      </c>
      <c r="L9" s="81">
        <v>0</v>
      </c>
      <c r="M9" s="56">
        <f>ROUND(((J9+I9+K9+L9)/4), 2)</f>
        <v>1.25</v>
      </c>
      <c r="N9" s="10">
        <v>3</v>
      </c>
      <c r="O9" s="88">
        <f t="shared" si="1"/>
        <v>3.8</v>
      </c>
      <c r="P9">
        <f>H9-O9</f>
        <v>0</v>
      </c>
      <c r="Q9" t="s">
        <v>158</v>
      </c>
    </row>
    <row r="10" spans="1:17" x14ac:dyDescent="0.25">
      <c r="A10" t="s">
        <v>5</v>
      </c>
      <c r="B10" s="20">
        <v>4</v>
      </c>
      <c r="C10" s="81">
        <v>4</v>
      </c>
      <c r="D10" s="81">
        <v>3</v>
      </c>
      <c r="E10" s="81">
        <v>3</v>
      </c>
      <c r="F10" s="56">
        <f>ROUND(((C10+B10+D10+E10)/4), 2)</f>
        <v>3.5</v>
      </c>
      <c r="G10" s="10">
        <v>2</v>
      </c>
      <c r="H10" s="88">
        <f t="shared" si="0"/>
        <v>7</v>
      </c>
      <c r="I10" s="81">
        <v>4</v>
      </c>
      <c r="J10" s="81">
        <v>4</v>
      </c>
      <c r="K10" s="81">
        <v>3</v>
      </c>
      <c r="L10" s="81">
        <v>3</v>
      </c>
      <c r="M10" s="56">
        <f>ROUND(((J10+I10+K10+L10)/4), 2)</f>
        <v>3.5</v>
      </c>
      <c r="N10" s="77">
        <v>2</v>
      </c>
      <c r="O10" s="88">
        <f t="shared" si="1"/>
        <v>7</v>
      </c>
      <c r="P10">
        <f>H10-O10</f>
        <v>0</v>
      </c>
    </row>
    <row r="11" spans="1:17" x14ac:dyDescent="0.25">
      <c r="A11" t="s">
        <v>131</v>
      </c>
      <c r="B11" s="20">
        <v>4</v>
      </c>
      <c r="C11" s="81">
        <v>4</v>
      </c>
      <c r="D11" s="81">
        <v>3</v>
      </c>
      <c r="E11" s="81">
        <v>2</v>
      </c>
      <c r="F11" s="56">
        <f>ROUND(((C11+B11+D11+E11)/4), 2)</f>
        <v>3.25</v>
      </c>
      <c r="G11" s="10">
        <v>3</v>
      </c>
      <c r="H11" s="88">
        <f t="shared" si="0"/>
        <v>9.8000000000000007</v>
      </c>
      <c r="I11" s="81">
        <v>4</v>
      </c>
      <c r="J11" s="81">
        <v>4</v>
      </c>
      <c r="K11" s="81">
        <v>3</v>
      </c>
      <c r="L11" s="81">
        <v>2</v>
      </c>
      <c r="M11" s="56">
        <f>ROUND(((J11+I11+K11+L11)/4), 2)</f>
        <v>3.25</v>
      </c>
      <c r="N11" s="77">
        <v>3</v>
      </c>
      <c r="O11" s="88">
        <f t="shared" si="1"/>
        <v>9.8000000000000007</v>
      </c>
      <c r="P11">
        <f>H11-O11</f>
        <v>0</v>
      </c>
      <c r="Q11" t="s">
        <v>158</v>
      </c>
    </row>
    <row r="12" spans="1:17" x14ac:dyDescent="0.25">
      <c r="A12" t="s">
        <v>155</v>
      </c>
      <c r="B12" s="20">
        <v>2</v>
      </c>
      <c r="C12" s="77">
        <v>2</v>
      </c>
      <c r="D12" s="81">
        <v>2</v>
      </c>
      <c r="E12" s="81">
        <v>2</v>
      </c>
      <c r="F12" s="56">
        <f>ROUND(((C12+B12+D12+E12)/4), 2)</f>
        <v>2</v>
      </c>
      <c r="G12" s="10">
        <v>2</v>
      </c>
      <c r="H12" s="88">
        <f t="shared" si="0"/>
        <v>4</v>
      </c>
      <c r="I12" s="81">
        <v>2</v>
      </c>
      <c r="J12" s="77">
        <v>2</v>
      </c>
      <c r="K12" s="81">
        <v>2</v>
      </c>
      <c r="L12" s="81">
        <v>2</v>
      </c>
      <c r="M12" s="56">
        <f>ROUND(((J12+I12+K12+L12)/4), 2)</f>
        <v>2</v>
      </c>
      <c r="N12" s="77">
        <v>2</v>
      </c>
      <c r="O12" s="88">
        <f t="shared" si="1"/>
        <v>4</v>
      </c>
      <c r="P12">
        <f>H12-O12</f>
        <v>0</v>
      </c>
    </row>
    <row r="13" spans="1:17" x14ac:dyDescent="0.25">
      <c r="A13" s="91" t="s">
        <v>165</v>
      </c>
      <c r="B13" s="56">
        <v>2</v>
      </c>
      <c r="C13" s="81">
        <v>3</v>
      </c>
      <c r="D13" s="77">
        <v>3</v>
      </c>
      <c r="E13" s="77">
        <v>2</v>
      </c>
      <c r="F13" s="56">
        <f>ROUND(((C13+B13+D13+E13)/4), 2)</f>
        <v>2.5</v>
      </c>
      <c r="G13" s="10">
        <v>3</v>
      </c>
      <c r="H13" s="88">
        <f t="shared" si="0"/>
        <v>7.5</v>
      </c>
      <c r="I13" s="77">
        <v>2</v>
      </c>
      <c r="J13" s="81">
        <v>3</v>
      </c>
      <c r="K13" s="77">
        <v>3</v>
      </c>
      <c r="L13" s="77">
        <v>2</v>
      </c>
      <c r="M13" s="56">
        <f>ROUND(((J13+I13+K13+L13)/4), 2)</f>
        <v>2.5</v>
      </c>
      <c r="N13" s="77">
        <v>3</v>
      </c>
      <c r="O13" s="88">
        <f t="shared" si="1"/>
        <v>7.5</v>
      </c>
      <c r="P13">
        <f>H13-O13</f>
        <v>0</v>
      </c>
      <c r="Q13" t="s">
        <v>158</v>
      </c>
    </row>
    <row r="14" spans="1:17" x14ac:dyDescent="0.25">
      <c r="A14" s="91" t="s">
        <v>13</v>
      </c>
      <c r="B14" s="20">
        <v>1</v>
      </c>
      <c r="C14" s="81">
        <v>2</v>
      </c>
      <c r="D14" s="81">
        <v>2</v>
      </c>
      <c r="E14" s="81">
        <v>1</v>
      </c>
      <c r="F14" s="56">
        <f>ROUND(((C14+B14+D14+E14)/4), 2)</f>
        <v>1.5</v>
      </c>
      <c r="G14" s="10">
        <v>2</v>
      </c>
      <c r="H14" s="88">
        <f t="shared" si="0"/>
        <v>3</v>
      </c>
      <c r="I14" s="81">
        <v>1</v>
      </c>
      <c r="J14" s="81">
        <v>2</v>
      </c>
      <c r="K14" s="81">
        <v>2</v>
      </c>
      <c r="L14" s="81">
        <v>1</v>
      </c>
      <c r="M14" s="56">
        <f>ROUND(((J14+I14+K14+L14)/4), 2)</f>
        <v>1.5</v>
      </c>
      <c r="N14" s="77">
        <v>2</v>
      </c>
      <c r="O14" s="88">
        <f t="shared" si="1"/>
        <v>3</v>
      </c>
      <c r="P14">
        <f>H14-O14</f>
        <v>0</v>
      </c>
    </row>
    <row r="15" spans="1:17" x14ac:dyDescent="0.25">
      <c r="A15" s="92" t="s">
        <v>85</v>
      </c>
      <c r="B15" s="56">
        <v>2</v>
      </c>
      <c r="C15" s="81">
        <v>2</v>
      </c>
      <c r="D15" s="77">
        <v>3</v>
      </c>
      <c r="E15" s="77">
        <v>3</v>
      </c>
      <c r="F15" s="56">
        <f>ROUND(((C15+B15+D15+E15)/4), 2)</f>
        <v>2.5</v>
      </c>
      <c r="G15" s="10">
        <v>2</v>
      </c>
      <c r="H15" s="88">
        <f t="shared" si="0"/>
        <v>5</v>
      </c>
      <c r="I15" s="77">
        <v>2</v>
      </c>
      <c r="J15" s="81">
        <v>2</v>
      </c>
      <c r="K15" s="77">
        <v>3</v>
      </c>
      <c r="L15" s="77">
        <v>3</v>
      </c>
      <c r="M15" s="56">
        <f>ROUND(((J15+I15+K15+L15)/4), 2)</f>
        <v>2.5</v>
      </c>
      <c r="N15" s="77">
        <v>2</v>
      </c>
      <c r="O15" s="88">
        <f t="shared" si="1"/>
        <v>5</v>
      </c>
      <c r="P15">
        <f>H15-O15</f>
        <v>0</v>
      </c>
    </row>
    <row r="16" spans="1:17" x14ac:dyDescent="0.25">
      <c r="A16" s="91" t="s">
        <v>154</v>
      </c>
      <c r="B16" s="56">
        <v>2</v>
      </c>
      <c r="C16" s="81">
        <v>2</v>
      </c>
      <c r="D16" s="77">
        <v>3</v>
      </c>
      <c r="E16" s="77">
        <v>3</v>
      </c>
      <c r="F16" s="56">
        <f>ROUND(((C16+B16+D16+E16)/4), 2)</f>
        <v>2.5</v>
      </c>
      <c r="G16" s="10">
        <v>1</v>
      </c>
      <c r="H16" s="88">
        <f t="shared" si="0"/>
        <v>2.5</v>
      </c>
      <c r="I16" s="77">
        <v>2</v>
      </c>
      <c r="J16" s="81">
        <v>2</v>
      </c>
      <c r="K16" s="77">
        <v>3</v>
      </c>
      <c r="L16" s="77">
        <v>3</v>
      </c>
      <c r="M16" s="56">
        <f>ROUND(((J16+I16+K16+L16)/4), 2)</f>
        <v>2.5</v>
      </c>
      <c r="N16" s="77">
        <v>1</v>
      </c>
      <c r="O16" s="88">
        <f t="shared" si="1"/>
        <v>2.5</v>
      </c>
      <c r="P16">
        <f>H16-O16</f>
        <v>0</v>
      </c>
    </row>
    <row r="17" spans="1:17" x14ac:dyDescent="0.25">
      <c r="A17" s="91" t="s">
        <v>25</v>
      </c>
      <c r="B17" s="56">
        <v>2</v>
      </c>
      <c r="C17" s="81">
        <v>1</v>
      </c>
      <c r="D17" s="77">
        <v>3</v>
      </c>
      <c r="E17" s="77">
        <v>3</v>
      </c>
      <c r="F17" s="56">
        <f>ROUND(((C17+B17+D17+E17)/4), 2)</f>
        <v>2.25</v>
      </c>
      <c r="G17" s="10">
        <v>3</v>
      </c>
      <c r="H17" s="88">
        <f t="shared" si="0"/>
        <v>6.8</v>
      </c>
      <c r="I17" s="77">
        <v>2</v>
      </c>
      <c r="J17" s="81">
        <v>1</v>
      </c>
      <c r="K17" s="77">
        <v>3</v>
      </c>
      <c r="L17" s="77">
        <v>3</v>
      </c>
      <c r="M17" s="56">
        <f>ROUND(((J17+I17+K17+L17)/4), 2)</f>
        <v>2.25</v>
      </c>
      <c r="N17" s="77">
        <v>2</v>
      </c>
      <c r="O17" s="88">
        <f t="shared" si="1"/>
        <v>4.5</v>
      </c>
      <c r="P17">
        <f>H17-O17</f>
        <v>2.2999999999999998</v>
      </c>
      <c r="Q17" t="s">
        <v>159</v>
      </c>
    </row>
    <row r="18" spans="1:17" x14ac:dyDescent="0.25">
      <c r="A18" s="91" t="s">
        <v>26</v>
      </c>
      <c r="B18" s="56">
        <v>2</v>
      </c>
      <c r="C18" s="81">
        <v>1</v>
      </c>
      <c r="D18" s="77">
        <v>3</v>
      </c>
      <c r="E18" s="77">
        <v>3</v>
      </c>
      <c r="F18" s="56">
        <f>ROUND(((C18+B18+D18+E18)/4), 2)</f>
        <v>2.25</v>
      </c>
      <c r="G18" s="10">
        <v>2</v>
      </c>
      <c r="H18" s="88">
        <f t="shared" si="0"/>
        <v>4.5</v>
      </c>
      <c r="I18" s="77">
        <v>2</v>
      </c>
      <c r="J18" s="81">
        <v>1</v>
      </c>
      <c r="K18" s="77">
        <v>3</v>
      </c>
      <c r="L18" s="77">
        <v>3</v>
      </c>
      <c r="M18" s="56">
        <f>ROUND(((J18+I18+K18+L18)/4), 2)</f>
        <v>2.25</v>
      </c>
      <c r="N18" s="77">
        <v>3</v>
      </c>
      <c r="O18" s="88">
        <f t="shared" si="1"/>
        <v>6.8</v>
      </c>
      <c r="P18">
        <f>H18-O18</f>
        <v>-2.2999999999999998</v>
      </c>
    </row>
    <row r="19" spans="1:17" x14ac:dyDescent="0.25">
      <c r="A19" s="91" t="s">
        <v>150</v>
      </c>
      <c r="B19" s="56">
        <v>1</v>
      </c>
      <c r="C19" s="81">
        <v>2</v>
      </c>
      <c r="D19" s="77">
        <v>3</v>
      </c>
      <c r="E19" s="77">
        <v>3</v>
      </c>
      <c r="F19" s="56">
        <f>ROUND(((C19+B19+D19+E19)/4), 2)</f>
        <v>2.25</v>
      </c>
      <c r="G19" s="10">
        <v>2</v>
      </c>
      <c r="H19" s="88">
        <f t="shared" si="0"/>
        <v>4.5</v>
      </c>
      <c r="I19" s="77">
        <v>1</v>
      </c>
      <c r="J19" s="81">
        <v>2</v>
      </c>
      <c r="K19" s="77">
        <v>3</v>
      </c>
      <c r="L19" s="77">
        <v>3</v>
      </c>
      <c r="M19" s="56">
        <f>ROUND(((J19+I19+K19+L19)/4), 2)</f>
        <v>2.25</v>
      </c>
      <c r="N19" s="77">
        <v>2</v>
      </c>
      <c r="O19" s="88">
        <f t="shared" si="1"/>
        <v>4.5</v>
      </c>
      <c r="P19">
        <f>H19-O19</f>
        <v>0</v>
      </c>
    </row>
    <row r="20" spans="1:17" x14ac:dyDescent="0.25">
      <c r="A20" s="91" t="s">
        <v>151</v>
      </c>
      <c r="B20" s="56">
        <v>1</v>
      </c>
      <c r="C20" s="81">
        <v>1</v>
      </c>
      <c r="D20" s="77">
        <v>2</v>
      </c>
      <c r="E20" s="77">
        <v>2</v>
      </c>
      <c r="F20" s="56">
        <f>ROUND(((C20+B20+D20+E20)/4), 2)</f>
        <v>1.5</v>
      </c>
      <c r="G20" s="10">
        <v>3</v>
      </c>
      <c r="H20" s="88">
        <f t="shared" si="0"/>
        <v>4.5</v>
      </c>
      <c r="I20" s="77">
        <v>1</v>
      </c>
      <c r="J20" s="81">
        <v>1</v>
      </c>
      <c r="K20" s="77">
        <v>2</v>
      </c>
      <c r="L20" s="77">
        <v>1</v>
      </c>
      <c r="M20" s="56">
        <f>ROUND(((J20+I20+K20+L20)/4), 2)</f>
        <v>1.25</v>
      </c>
      <c r="N20" s="77">
        <v>3</v>
      </c>
      <c r="O20" s="88">
        <f t="shared" si="1"/>
        <v>3.8</v>
      </c>
      <c r="P20">
        <f>H20-O20</f>
        <v>0.70000000000000018</v>
      </c>
      <c r="Q20" t="s">
        <v>158</v>
      </c>
    </row>
    <row r="21" spans="1:17" x14ac:dyDescent="0.25">
      <c r="A21" s="91" t="s">
        <v>153</v>
      </c>
      <c r="B21" s="56">
        <v>4</v>
      </c>
      <c r="C21" s="81">
        <v>4</v>
      </c>
      <c r="D21" s="77">
        <v>1</v>
      </c>
      <c r="E21" s="77">
        <v>2</v>
      </c>
      <c r="F21" s="56">
        <f>ROUND(((C21+B21+D21+E21)/4), 2)</f>
        <v>2.75</v>
      </c>
      <c r="G21" s="10">
        <v>3</v>
      </c>
      <c r="H21" s="88">
        <f t="shared" si="0"/>
        <v>8.3000000000000007</v>
      </c>
      <c r="I21" s="77">
        <v>4</v>
      </c>
      <c r="J21" s="81">
        <v>4</v>
      </c>
      <c r="K21" s="77">
        <v>1</v>
      </c>
      <c r="L21" s="77">
        <v>2</v>
      </c>
      <c r="M21" s="56">
        <f>ROUND(((J21+I21+K21+L21)/4), 2)</f>
        <v>2.75</v>
      </c>
      <c r="N21" s="77">
        <v>3</v>
      </c>
      <c r="O21" s="88">
        <f t="shared" si="1"/>
        <v>8.3000000000000007</v>
      </c>
      <c r="P21">
        <f>H21-O21</f>
        <v>0</v>
      </c>
      <c r="Q21" t="s">
        <v>158</v>
      </c>
    </row>
    <row r="22" spans="1:17" x14ac:dyDescent="0.25">
      <c r="A22" s="91" t="s">
        <v>152</v>
      </c>
      <c r="B22" s="56">
        <v>3</v>
      </c>
      <c r="C22" s="81">
        <v>4</v>
      </c>
      <c r="D22" s="77">
        <v>2</v>
      </c>
      <c r="E22" s="77">
        <v>2</v>
      </c>
      <c r="F22" s="56">
        <f>ROUND(((C22+B22+D22+E22)/4), 2)</f>
        <v>2.75</v>
      </c>
      <c r="G22" s="10">
        <v>3</v>
      </c>
      <c r="H22" s="88">
        <f t="shared" si="0"/>
        <v>8.3000000000000007</v>
      </c>
      <c r="I22" s="77">
        <v>3</v>
      </c>
      <c r="J22" s="81">
        <v>4</v>
      </c>
      <c r="K22" s="77">
        <v>2</v>
      </c>
      <c r="L22" s="77">
        <v>1</v>
      </c>
      <c r="M22" s="56">
        <f>ROUND(((J22+I22+K22+L22)/4), 2)</f>
        <v>2.5</v>
      </c>
      <c r="N22" s="77">
        <v>3</v>
      </c>
      <c r="O22" s="88">
        <f t="shared" si="1"/>
        <v>7.5</v>
      </c>
      <c r="P22">
        <f>H22-O22</f>
        <v>0.80000000000000071</v>
      </c>
    </row>
    <row r="23" spans="1:17" x14ac:dyDescent="0.25">
      <c r="A23" s="93" t="s">
        <v>149</v>
      </c>
      <c r="B23" s="78">
        <v>4</v>
      </c>
      <c r="C23" s="12">
        <v>4</v>
      </c>
      <c r="D23" s="80">
        <v>3</v>
      </c>
      <c r="E23" s="80">
        <v>3</v>
      </c>
      <c r="F23" s="78">
        <f>ROUND(((C23+B23+D23+E23)/4), 2)</f>
        <v>3.5</v>
      </c>
      <c r="G23" s="12">
        <v>3</v>
      </c>
      <c r="H23" s="89">
        <f t="shared" si="0"/>
        <v>10</v>
      </c>
      <c r="I23" s="80">
        <v>4</v>
      </c>
      <c r="J23" s="12">
        <v>4</v>
      </c>
      <c r="K23" s="80">
        <v>3</v>
      </c>
      <c r="L23" s="80">
        <v>3</v>
      </c>
      <c r="M23" s="78">
        <f>ROUND(((J23+I23+K23+L23)/4), 2)</f>
        <v>3.5</v>
      </c>
      <c r="N23" s="80">
        <v>3</v>
      </c>
      <c r="O23" s="89">
        <f t="shared" si="1"/>
        <v>10</v>
      </c>
      <c r="P23">
        <f>H23-O23</f>
        <v>0</v>
      </c>
      <c r="Q23" t="s">
        <v>158</v>
      </c>
    </row>
    <row r="25" spans="1:17" x14ac:dyDescent="0.25">
      <c r="A25" s="83" t="s">
        <v>137</v>
      </c>
      <c r="I25" s="74"/>
      <c r="J25" s="74"/>
      <c r="K25" s="74"/>
      <c r="L25" s="74"/>
    </row>
    <row r="26" spans="1:17" x14ac:dyDescent="0.25">
      <c r="A26" s="83" t="s">
        <v>136</v>
      </c>
      <c r="I26" s="74"/>
      <c r="J26" s="74"/>
      <c r="K26" s="74"/>
      <c r="L26" s="74"/>
    </row>
    <row r="27" spans="1:17" x14ac:dyDescent="0.25">
      <c r="A27" s="83" t="s">
        <v>146</v>
      </c>
    </row>
    <row r="28" spans="1:17" x14ac:dyDescent="0.25">
      <c r="A28" s="84" t="s">
        <v>148</v>
      </c>
      <c r="F28" s="81"/>
      <c r="M28" s="81"/>
    </row>
    <row r="30" spans="1:17" x14ac:dyDescent="0.25">
      <c r="A30" s="84"/>
    </row>
  </sheetData>
  <pageMargins left="0.7" right="0.7" top="0.78740157499999996" bottom="0.78740157499999996" header="0.3" footer="0.3"/>
  <pageSetup paperSize="9" scale="5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6" id="{C3AE2D12-9E74-4EE7-8231-DDF7849D71FE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O4:O23</xm:sqref>
        </x14:conditionalFormatting>
        <x14:conditionalFormatting xmlns:xm="http://schemas.microsoft.com/office/excel/2006/main">
          <x14:cfRule type="iconSet" priority="28" id="{5E9329EA-C652-4249-86D0-68688582C30D}">
            <x14:iconSet custom="1">
              <x14:cfvo type="percent">
                <xm:f>0</xm:f>
              </x14:cfvo>
              <x14:cfvo type="num">
                <xm:f>4</xm:f>
              </x14:cfvo>
              <x14:cfvo type="num">
                <xm:f>7</xm:f>
              </x14:cfvo>
              <x14:cfIcon iconSet="4RedToBlack" iconId="1"/>
              <x14:cfIcon iconSet="3TrafficLights1" iconId="1"/>
              <x14:cfIcon iconSet="3TrafficLights1" iconId="0"/>
            </x14:iconSet>
          </x14:cfRule>
          <xm:sqref>H4:H23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workbookViewId="0">
      <selection activeCell="E12" sqref="E12"/>
    </sheetView>
  </sheetViews>
  <sheetFormatPr defaultColWidth="11.42578125" defaultRowHeight="15" x14ac:dyDescent="0.25"/>
  <cols>
    <col min="1" max="1" width="28.140625" customWidth="1"/>
    <col min="2" max="3" width="32" bestFit="1" customWidth="1"/>
    <col min="4" max="4" width="19.85546875" bestFit="1" customWidth="1"/>
    <col min="5" max="5" width="43.42578125" bestFit="1" customWidth="1"/>
    <col min="6" max="6" width="60.7109375" bestFit="1" customWidth="1"/>
    <col min="8" max="8" width="22.5703125" bestFit="1" customWidth="1"/>
    <col min="9" max="9" width="33" bestFit="1" customWidth="1"/>
  </cols>
  <sheetData>
    <row r="1" spans="1:8" ht="26.25" x14ac:dyDescent="0.4">
      <c r="A1" s="1" t="s">
        <v>35</v>
      </c>
    </row>
    <row r="2" spans="1:8" x14ac:dyDescent="0.25">
      <c r="A2" s="28"/>
      <c r="B2" s="28"/>
      <c r="C2" s="28"/>
      <c r="H2" s="32" t="s">
        <v>54</v>
      </c>
    </row>
    <row r="3" spans="1:8" x14ac:dyDescent="0.25">
      <c r="A3" s="24" t="s">
        <v>105</v>
      </c>
      <c r="B3" s="24" t="s">
        <v>99</v>
      </c>
      <c r="C3" s="25" t="s">
        <v>44</v>
      </c>
      <c r="D3" s="26" t="s">
        <v>45</v>
      </c>
      <c r="E3" s="27" t="s">
        <v>36</v>
      </c>
      <c r="F3" s="27" t="s">
        <v>55</v>
      </c>
      <c r="H3" s="31" t="s">
        <v>37</v>
      </c>
    </row>
    <row r="4" spans="1:8" x14ac:dyDescent="0.25">
      <c r="A4" s="33" t="s">
        <v>90</v>
      </c>
      <c r="B4" s="33" t="s">
        <v>100</v>
      </c>
      <c r="C4" s="33"/>
      <c r="D4" s="33"/>
      <c r="E4" s="17"/>
      <c r="F4" s="21"/>
      <c r="H4" s="64" t="s">
        <v>38</v>
      </c>
    </row>
    <row r="5" spans="1:8" x14ac:dyDescent="0.25">
      <c r="A5" s="21" t="s">
        <v>156</v>
      </c>
      <c r="B5" s="21" t="s">
        <v>102</v>
      </c>
      <c r="C5" s="21" t="s">
        <v>52</v>
      </c>
      <c r="D5" s="17" t="s">
        <v>52</v>
      </c>
      <c r="E5" s="21" t="s">
        <v>48</v>
      </c>
      <c r="F5" s="21"/>
      <c r="H5" s="29"/>
    </row>
    <row r="6" spans="1:8" x14ac:dyDescent="0.25">
      <c r="A6" s="21" t="s">
        <v>157</v>
      </c>
      <c r="B6" s="21" t="s">
        <v>101</v>
      </c>
      <c r="C6" s="21" t="s">
        <v>51</v>
      </c>
      <c r="D6" s="17" t="s">
        <v>51</v>
      </c>
      <c r="E6" s="21" t="s">
        <v>47</v>
      </c>
      <c r="F6" s="21"/>
      <c r="H6" s="29"/>
    </row>
    <row r="7" spans="1:8" x14ac:dyDescent="0.25">
      <c r="A7" s="21" t="s">
        <v>91</v>
      </c>
      <c r="B7" s="21" t="s">
        <v>103</v>
      </c>
      <c r="C7" s="21" t="s">
        <v>50</v>
      </c>
      <c r="D7" s="17" t="s">
        <v>50</v>
      </c>
      <c r="E7" s="21" t="s">
        <v>46</v>
      </c>
      <c r="F7" s="21"/>
      <c r="H7" s="29"/>
    </row>
    <row r="8" spans="1:8" x14ac:dyDescent="0.25">
      <c r="A8" s="22" t="s">
        <v>92</v>
      </c>
      <c r="B8" s="22" t="s">
        <v>104</v>
      </c>
      <c r="C8" s="22"/>
      <c r="D8" s="22" t="s">
        <v>49</v>
      </c>
      <c r="E8" s="21" t="s">
        <v>98</v>
      </c>
      <c r="F8" s="21"/>
      <c r="H8" s="30"/>
    </row>
    <row r="9" spans="1:8" x14ac:dyDescent="0.25">
      <c r="A9" s="60"/>
      <c r="B9" s="61" t="s">
        <v>106</v>
      </c>
      <c r="C9" s="58"/>
      <c r="D9" s="17"/>
      <c r="E9" s="65" t="s">
        <v>110</v>
      </c>
      <c r="F9" s="63" t="s">
        <v>169</v>
      </c>
    </row>
    <row r="10" spans="1:8" x14ac:dyDescent="0.25">
      <c r="A10" s="18"/>
      <c r="B10" s="62" t="s">
        <v>109</v>
      </c>
      <c r="C10" s="59"/>
      <c r="D10" s="19"/>
      <c r="E10" s="19"/>
      <c r="F10" s="23" t="s">
        <v>170</v>
      </c>
    </row>
    <row r="11" spans="1:8" x14ac:dyDescent="0.25">
      <c r="E11" t="s">
        <v>167</v>
      </c>
    </row>
    <row r="12" spans="1:8" x14ac:dyDescent="0.25">
      <c r="E12" t="s">
        <v>168</v>
      </c>
    </row>
    <row r="13" spans="1:8" x14ac:dyDescent="0.25">
      <c r="E13" t="s">
        <v>108</v>
      </c>
    </row>
    <row r="14" spans="1:8" x14ac:dyDescent="0.25">
      <c r="E14" t="s">
        <v>107</v>
      </c>
    </row>
    <row r="19" spans="1:5" x14ac:dyDescent="0.25">
      <c r="E19" s="2"/>
    </row>
    <row r="20" spans="1:5" x14ac:dyDescent="0.25">
      <c r="A20" t="s">
        <v>39</v>
      </c>
    </row>
    <row r="21" spans="1:5" x14ac:dyDescent="0.25">
      <c r="A21" s="11" t="s">
        <v>40</v>
      </c>
    </row>
    <row r="22" spans="1:5" x14ac:dyDescent="0.25">
      <c r="A22" t="s">
        <v>56</v>
      </c>
    </row>
  </sheetData>
  <hyperlinks>
    <hyperlink ref="A21" r:id="rId1"/>
  </hyperlinks>
  <pageMargins left="0.7" right="0.7" top="0.78740157499999996" bottom="0.78740157499999996" header="0.3" footer="0.3"/>
  <pageSetup paperSize="9" scale="56" orientation="landscape" horizontalDpi="4294967295" verticalDpi="4294967295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C8" sqref="C8"/>
    </sheetView>
  </sheetViews>
  <sheetFormatPr defaultColWidth="9.140625" defaultRowHeight="15" x14ac:dyDescent="0.25"/>
  <cols>
    <col min="1" max="1" width="57.85546875" bestFit="1" customWidth="1"/>
    <col min="2" max="2" width="13.140625" customWidth="1"/>
    <col min="3" max="3" width="12.5703125" customWidth="1"/>
    <col min="4" max="4" width="17.42578125" customWidth="1"/>
    <col min="5" max="5" width="10.7109375" bestFit="1" customWidth="1"/>
    <col min="6" max="6" width="18.140625" customWidth="1"/>
    <col min="7" max="7" width="14.28515625" customWidth="1"/>
    <col min="8" max="8" width="12.85546875" bestFit="1" customWidth="1"/>
    <col min="13" max="13" width="6.5703125" customWidth="1"/>
    <col min="14" max="14" width="14" bestFit="1" customWidth="1"/>
    <col min="15" max="15" width="31.140625" bestFit="1" customWidth="1"/>
  </cols>
  <sheetData>
    <row r="1" spans="1:15" ht="26.25" x14ac:dyDescent="0.4">
      <c r="A1" s="1" t="s">
        <v>111</v>
      </c>
    </row>
    <row r="2" spans="1:15" x14ac:dyDescent="0.25">
      <c r="C2" s="66" t="s">
        <v>116</v>
      </c>
      <c r="G2" s="66" t="s">
        <v>117</v>
      </c>
    </row>
    <row r="3" spans="1:15" x14ac:dyDescent="0.25">
      <c r="A3" s="68" t="s">
        <v>41</v>
      </c>
      <c r="B3" s="68" t="s">
        <v>112</v>
      </c>
      <c r="C3" s="68" t="s">
        <v>36</v>
      </c>
      <c r="D3" s="71" t="s">
        <v>113</v>
      </c>
      <c r="E3" s="4"/>
      <c r="F3" s="68" t="s">
        <v>112</v>
      </c>
      <c r="G3" s="68" t="s">
        <v>36</v>
      </c>
      <c r="H3" s="68" t="s">
        <v>113</v>
      </c>
    </row>
    <row r="4" spans="1:15" x14ac:dyDescent="0.25">
      <c r="A4" t="s">
        <v>115</v>
      </c>
      <c r="B4" s="20">
        <v>0.5</v>
      </c>
      <c r="C4" s="10">
        <v>1</v>
      </c>
      <c r="D4" s="76">
        <f>B4*C4</f>
        <v>0.5</v>
      </c>
      <c r="E4" s="10" t="s">
        <v>141</v>
      </c>
      <c r="F4" s="20">
        <v>1</v>
      </c>
      <c r="G4" s="10">
        <v>1</v>
      </c>
      <c r="H4" s="76">
        <f>F4*G4</f>
        <v>1</v>
      </c>
    </row>
    <row r="5" spans="1:15" x14ac:dyDescent="0.25">
      <c r="A5" t="s">
        <v>121</v>
      </c>
      <c r="B5" s="20">
        <v>0.5</v>
      </c>
      <c r="C5" s="10">
        <v>4</v>
      </c>
      <c r="D5" s="75">
        <f t="shared" ref="D5:D24" si="0">B5*C5</f>
        <v>2</v>
      </c>
      <c r="E5" s="10" t="s">
        <v>141</v>
      </c>
      <c r="F5" s="20">
        <v>1</v>
      </c>
      <c r="G5" s="10">
        <v>4</v>
      </c>
      <c r="H5" s="75">
        <f t="shared" ref="H5:H24" si="1">F5*G5</f>
        <v>4</v>
      </c>
      <c r="J5" t="s">
        <v>138</v>
      </c>
    </row>
    <row r="6" spans="1:15" x14ac:dyDescent="0.25">
      <c r="A6" t="s">
        <v>114</v>
      </c>
      <c r="B6" s="20">
        <v>0.5</v>
      </c>
      <c r="C6" s="10">
        <v>4</v>
      </c>
      <c r="D6" s="75">
        <f t="shared" si="0"/>
        <v>2</v>
      </c>
      <c r="E6" s="10" t="s">
        <v>141</v>
      </c>
      <c r="F6" s="20">
        <v>1</v>
      </c>
      <c r="G6" s="10">
        <v>4</v>
      </c>
      <c r="H6" s="75">
        <f t="shared" si="1"/>
        <v>4</v>
      </c>
      <c r="J6" t="s">
        <v>138</v>
      </c>
    </row>
    <row r="7" spans="1:15" x14ac:dyDescent="0.25">
      <c r="A7" t="s">
        <v>125</v>
      </c>
      <c r="B7" s="56">
        <v>2</v>
      </c>
      <c r="C7" s="10">
        <v>1</v>
      </c>
      <c r="D7" s="75">
        <f t="shared" si="0"/>
        <v>2</v>
      </c>
      <c r="E7" s="10"/>
      <c r="F7" s="56">
        <v>2</v>
      </c>
      <c r="G7" s="10">
        <v>1</v>
      </c>
      <c r="H7" s="75">
        <f t="shared" si="1"/>
        <v>2</v>
      </c>
      <c r="N7" s="68" t="s">
        <v>118</v>
      </c>
      <c r="O7" s="27" t="s">
        <v>36</v>
      </c>
    </row>
    <row r="8" spans="1:15" x14ac:dyDescent="0.25">
      <c r="A8" t="s">
        <v>126</v>
      </c>
      <c r="B8" s="56">
        <v>1</v>
      </c>
      <c r="C8" s="10">
        <v>4</v>
      </c>
      <c r="D8" s="75">
        <f t="shared" si="0"/>
        <v>4</v>
      </c>
      <c r="E8" s="10"/>
      <c r="F8" s="56">
        <v>1</v>
      </c>
      <c r="G8" s="10">
        <v>4</v>
      </c>
      <c r="H8" s="75">
        <f t="shared" si="1"/>
        <v>4</v>
      </c>
      <c r="J8" t="s">
        <v>138</v>
      </c>
      <c r="N8" s="69" t="s">
        <v>119</v>
      </c>
      <c r="O8" s="21" t="s">
        <v>97</v>
      </c>
    </row>
    <row r="9" spans="1:15" x14ac:dyDescent="0.25">
      <c r="A9" t="s">
        <v>127</v>
      </c>
      <c r="B9" s="56">
        <v>1</v>
      </c>
      <c r="C9" s="10">
        <v>4</v>
      </c>
      <c r="D9" s="75">
        <f t="shared" si="0"/>
        <v>4</v>
      </c>
      <c r="E9" s="10"/>
      <c r="F9" s="56">
        <v>1</v>
      </c>
      <c r="G9" s="10">
        <v>4</v>
      </c>
      <c r="H9" s="75">
        <f t="shared" si="1"/>
        <v>4</v>
      </c>
      <c r="J9" t="s">
        <v>138</v>
      </c>
      <c r="N9" s="4" t="s">
        <v>120</v>
      </c>
      <c r="O9" s="21" t="s">
        <v>48</v>
      </c>
    </row>
    <row r="10" spans="1:15" x14ac:dyDescent="0.25">
      <c r="A10" s="72" t="s">
        <v>133</v>
      </c>
      <c r="B10" s="20">
        <v>0.5</v>
      </c>
      <c r="C10" s="10">
        <v>4</v>
      </c>
      <c r="D10" s="75">
        <f t="shared" ref="D10:D16" si="2">B10*C10</f>
        <v>2</v>
      </c>
      <c r="E10" s="10"/>
      <c r="F10" s="20">
        <v>0.5</v>
      </c>
      <c r="G10" s="10">
        <v>4</v>
      </c>
      <c r="H10" s="75">
        <f t="shared" ref="H10:H16" si="3">F10*G10</f>
        <v>2</v>
      </c>
      <c r="J10" t="s">
        <v>138</v>
      </c>
      <c r="N10" s="4" t="s">
        <v>46</v>
      </c>
      <c r="O10" s="21" t="s">
        <v>47</v>
      </c>
    </row>
    <row r="11" spans="1:15" x14ac:dyDescent="0.25">
      <c r="A11" t="s">
        <v>128</v>
      </c>
      <c r="B11" s="20">
        <v>0</v>
      </c>
      <c r="C11" s="10">
        <v>1</v>
      </c>
      <c r="D11" s="75">
        <f t="shared" si="2"/>
        <v>0</v>
      </c>
      <c r="E11" s="10" t="s">
        <v>141</v>
      </c>
      <c r="F11" s="56">
        <v>2</v>
      </c>
      <c r="G11" s="10">
        <v>1</v>
      </c>
      <c r="H11" s="75">
        <f t="shared" si="3"/>
        <v>2</v>
      </c>
      <c r="N11" s="70" t="s">
        <v>49</v>
      </c>
      <c r="O11" s="21" t="s">
        <v>46</v>
      </c>
    </row>
    <row r="12" spans="1:15" x14ac:dyDescent="0.25">
      <c r="A12" t="s">
        <v>129</v>
      </c>
      <c r="B12" s="20">
        <v>0</v>
      </c>
      <c r="C12" s="10">
        <v>4</v>
      </c>
      <c r="D12" s="75">
        <f t="shared" si="2"/>
        <v>0</v>
      </c>
      <c r="E12" s="10" t="s">
        <v>141</v>
      </c>
      <c r="F12" s="56">
        <v>1</v>
      </c>
      <c r="G12" s="10">
        <v>4</v>
      </c>
      <c r="H12" s="75">
        <f t="shared" si="3"/>
        <v>4</v>
      </c>
      <c r="O12" s="21" t="s">
        <v>98</v>
      </c>
    </row>
    <row r="13" spans="1:15" x14ac:dyDescent="0.25">
      <c r="A13" t="s">
        <v>130</v>
      </c>
      <c r="B13" s="20">
        <v>0</v>
      </c>
      <c r="C13" s="10">
        <v>4</v>
      </c>
      <c r="D13" s="75">
        <f t="shared" si="2"/>
        <v>0</v>
      </c>
      <c r="E13" s="10" t="s">
        <v>141</v>
      </c>
      <c r="F13" s="56">
        <v>1</v>
      </c>
      <c r="G13" s="10">
        <v>4</v>
      </c>
      <c r="H13" s="75">
        <f t="shared" si="3"/>
        <v>4</v>
      </c>
      <c r="O13" s="65" t="s">
        <v>110</v>
      </c>
    </row>
    <row r="14" spans="1:15" x14ac:dyDescent="0.25">
      <c r="A14" t="s">
        <v>5</v>
      </c>
      <c r="B14" s="20">
        <v>3</v>
      </c>
      <c r="C14" s="10">
        <v>2</v>
      </c>
      <c r="D14" s="75">
        <f t="shared" si="2"/>
        <v>6</v>
      </c>
      <c r="E14" s="10"/>
      <c r="F14" s="20">
        <v>3</v>
      </c>
      <c r="G14" s="77">
        <v>2</v>
      </c>
      <c r="H14" s="75">
        <f t="shared" si="3"/>
        <v>6</v>
      </c>
      <c r="O14" s="22"/>
    </row>
    <row r="15" spans="1:15" x14ac:dyDescent="0.25">
      <c r="A15" t="s">
        <v>131</v>
      </c>
      <c r="B15" s="20">
        <v>2.5</v>
      </c>
      <c r="C15" s="10">
        <v>4</v>
      </c>
      <c r="D15" s="75">
        <f t="shared" si="2"/>
        <v>10</v>
      </c>
      <c r="E15" s="10"/>
      <c r="F15" s="20">
        <v>2.5</v>
      </c>
      <c r="G15" s="77">
        <v>4</v>
      </c>
      <c r="H15" s="75">
        <f t="shared" si="3"/>
        <v>10</v>
      </c>
      <c r="J15" t="s">
        <v>138</v>
      </c>
      <c r="O15" t="s">
        <v>122</v>
      </c>
    </row>
    <row r="16" spans="1:15" x14ac:dyDescent="0.25">
      <c r="A16" t="s">
        <v>132</v>
      </c>
      <c r="B16" s="20">
        <v>2</v>
      </c>
      <c r="C16" s="10">
        <v>2</v>
      </c>
      <c r="D16" s="75">
        <f t="shared" si="2"/>
        <v>4</v>
      </c>
      <c r="E16" s="10"/>
      <c r="F16" s="20">
        <v>2</v>
      </c>
      <c r="G16" s="77">
        <v>2</v>
      </c>
      <c r="H16" s="75">
        <f t="shared" si="3"/>
        <v>4</v>
      </c>
      <c r="O16" t="s">
        <v>123</v>
      </c>
    </row>
    <row r="17" spans="1:15" x14ac:dyDescent="0.25">
      <c r="A17" s="4" t="s">
        <v>63</v>
      </c>
      <c r="B17" s="56">
        <v>2</v>
      </c>
      <c r="C17" s="10">
        <v>4</v>
      </c>
      <c r="D17" s="75">
        <f t="shared" si="0"/>
        <v>8</v>
      </c>
      <c r="E17" s="10"/>
      <c r="F17" s="20">
        <v>2</v>
      </c>
      <c r="G17" s="77">
        <v>4</v>
      </c>
      <c r="H17" s="75">
        <f t="shared" si="1"/>
        <v>8</v>
      </c>
      <c r="J17" t="s">
        <v>138</v>
      </c>
      <c r="O17" t="s">
        <v>124</v>
      </c>
    </row>
    <row r="18" spans="1:15" x14ac:dyDescent="0.25">
      <c r="A18" s="4" t="s">
        <v>13</v>
      </c>
      <c r="B18" s="20">
        <v>1</v>
      </c>
      <c r="C18" s="10">
        <v>2</v>
      </c>
      <c r="D18" s="75">
        <f t="shared" si="0"/>
        <v>2</v>
      </c>
      <c r="E18" s="10"/>
      <c r="F18" s="20">
        <v>1</v>
      </c>
      <c r="G18" s="77">
        <v>2</v>
      </c>
      <c r="H18" s="75">
        <f t="shared" si="1"/>
        <v>2</v>
      </c>
      <c r="O18" t="s">
        <v>108</v>
      </c>
    </row>
    <row r="19" spans="1:15" x14ac:dyDescent="0.25">
      <c r="A19" s="4" t="s">
        <v>14</v>
      </c>
      <c r="B19" s="20">
        <v>2</v>
      </c>
      <c r="C19" s="10">
        <v>4</v>
      </c>
      <c r="D19" s="75">
        <f t="shared" si="0"/>
        <v>8</v>
      </c>
      <c r="E19" s="10"/>
      <c r="F19" s="20">
        <v>2</v>
      </c>
      <c r="G19" s="77">
        <v>4</v>
      </c>
      <c r="H19" s="75">
        <f t="shared" si="1"/>
        <v>8</v>
      </c>
      <c r="J19" t="s">
        <v>138</v>
      </c>
      <c r="O19" t="s">
        <v>107</v>
      </c>
    </row>
    <row r="20" spans="1:15" x14ac:dyDescent="0.25">
      <c r="A20" s="7" t="s">
        <v>85</v>
      </c>
      <c r="B20" s="56">
        <v>2</v>
      </c>
      <c r="C20" s="10">
        <v>2</v>
      </c>
      <c r="D20" s="75">
        <f t="shared" si="0"/>
        <v>4</v>
      </c>
      <c r="E20" s="10"/>
      <c r="F20" s="56">
        <v>2</v>
      </c>
      <c r="G20" s="77">
        <v>2</v>
      </c>
      <c r="H20" s="75">
        <f t="shared" si="1"/>
        <v>4</v>
      </c>
    </row>
    <row r="21" spans="1:15" x14ac:dyDescent="0.25">
      <c r="A21" s="4" t="s">
        <v>23</v>
      </c>
      <c r="B21" s="56">
        <v>2</v>
      </c>
      <c r="C21" s="10">
        <v>1</v>
      </c>
      <c r="D21" s="75">
        <f t="shared" si="0"/>
        <v>2</v>
      </c>
      <c r="E21" s="10"/>
      <c r="F21" s="56">
        <v>2</v>
      </c>
      <c r="G21" s="77">
        <v>1</v>
      </c>
      <c r="H21" s="75">
        <f t="shared" si="1"/>
        <v>2</v>
      </c>
    </row>
    <row r="22" spans="1:15" x14ac:dyDescent="0.25">
      <c r="A22" s="4" t="s">
        <v>24</v>
      </c>
      <c r="B22" s="56">
        <v>2</v>
      </c>
      <c r="C22" s="10">
        <v>1</v>
      </c>
      <c r="D22" s="75">
        <f t="shared" si="0"/>
        <v>2</v>
      </c>
      <c r="E22" s="10"/>
      <c r="F22" s="56">
        <v>2</v>
      </c>
      <c r="G22" s="77">
        <v>1</v>
      </c>
      <c r="H22" s="75">
        <f t="shared" si="1"/>
        <v>2</v>
      </c>
    </row>
    <row r="23" spans="1:15" x14ac:dyDescent="0.25">
      <c r="A23" s="4" t="s">
        <v>25</v>
      </c>
      <c r="B23" s="56">
        <v>2</v>
      </c>
      <c r="C23" s="10">
        <v>4</v>
      </c>
      <c r="D23" s="75">
        <f t="shared" ref="D23" si="4">B23*C23</f>
        <v>8</v>
      </c>
      <c r="E23" s="10" t="s">
        <v>141</v>
      </c>
      <c r="F23" s="56">
        <v>2</v>
      </c>
      <c r="G23" s="77">
        <v>2</v>
      </c>
      <c r="H23" s="75">
        <f t="shared" ref="H23" si="5">F23*G23</f>
        <v>4</v>
      </c>
      <c r="J23" t="s">
        <v>142</v>
      </c>
    </row>
    <row r="24" spans="1:15" x14ac:dyDescent="0.25">
      <c r="A24" s="4" t="s">
        <v>26</v>
      </c>
      <c r="B24" s="56">
        <v>2</v>
      </c>
      <c r="C24" s="10">
        <v>2</v>
      </c>
      <c r="D24" s="75">
        <f t="shared" si="0"/>
        <v>4</v>
      </c>
      <c r="E24" s="10" t="s">
        <v>141</v>
      </c>
      <c r="F24" s="56">
        <v>2</v>
      </c>
      <c r="G24" s="77">
        <v>3</v>
      </c>
      <c r="H24" s="75">
        <f t="shared" si="1"/>
        <v>6</v>
      </c>
    </row>
    <row r="25" spans="1:15" x14ac:dyDescent="0.25">
      <c r="A25" s="4" t="s">
        <v>16</v>
      </c>
      <c r="B25" s="56">
        <v>1</v>
      </c>
      <c r="C25" s="10">
        <v>2</v>
      </c>
      <c r="D25" s="75">
        <f>B25*C25</f>
        <v>2</v>
      </c>
      <c r="E25" s="10"/>
      <c r="F25" s="56">
        <v>1</v>
      </c>
      <c r="G25" s="77">
        <v>2</v>
      </c>
      <c r="H25" s="75">
        <f>F25*G25</f>
        <v>2</v>
      </c>
    </row>
    <row r="26" spans="1:15" x14ac:dyDescent="0.25">
      <c r="A26" s="4" t="s">
        <v>15</v>
      </c>
      <c r="B26" s="56">
        <v>2</v>
      </c>
      <c r="C26" s="10">
        <v>4</v>
      </c>
      <c r="D26" s="75">
        <f t="shared" ref="D26:D30" si="6">B26*C26</f>
        <v>8</v>
      </c>
      <c r="E26" s="10" t="s">
        <v>141</v>
      </c>
      <c r="F26" s="56">
        <v>1</v>
      </c>
      <c r="G26" s="77">
        <v>4</v>
      </c>
      <c r="H26" s="75">
        <f>F26*G26</f>
        <v>4</v>
      </c>
      <c r="J26" t="s">
        <v>138</v>
      </c>
    </row>
    <row r="27" spans="1:15" x14ac:dyDescent="0.25">
      <c r="A27" s="4" t="s">
        <v>139</v>
      </c>
      <c r="B27" s="56">
        <v>1</v>
      </c>
      <c r="C27" s="10">
        <v>4</v>
      </c>
      <c r="D27" s="75">
        <f t="shared" ref="D27" si="7">B27*C27</f>
        <v>4</v>
      </c>
      <c r="E27" s="10"/>
      <c r="F27" s="56">
        <v>1</v>
      </c>
      <c r="G27" s="77">
        <v>4</v>
      </c>
      <c r="H27" s="75">
        <f t="shared" ref="H27" si="8">F27*G27</f>
        <v>4</v>
      </c>
      <c r="J27" t="s">
        <v>138</v>
      </c>
    </row>
    <row r="28" spans="1:15" x14ac:dyDescent="0.25">
      <c r="A28" s="4" t="s">
        <v>140</v>
      </c>
      <c r="B28" s="56">
        <v>1</v>
      </c>
      <c r="C28" s="10">
        <v>4</v>
      </c>
      <c r="D28" s="75">
        <f t="shared" si="6"/>
        <v>4</v>
      </c>
      <c r="E28" s="10"/>
      <c r="F28" s="56">
        <v>1</v>
      </c>
      <c r="G28" s="77">
        <v>4</v>
      </c>
      <c r="H28" s="75">
        <f>F28*G28</f>
        <v>4</v>
      </c>
    </row>
    <row r="29" spans="1:15" x14ac:dyDescent="0.25">
      <c r="A29" s="4" t="s">
        <v>134</v>
      </c>
      <c r="B29" s="56">
        <v>2</v>
      </c>
      <c r="C29" s="10">
        <v>2</v>
      </c>
      <c r="D29" s="75">
        <f t="shared" si="6"/>
        <v>4</v>
      </c>
      <c r="E29" s="10"/>
      <c r="F29" s="56">
        <v>2</v>
      </c>
      <c r="G29" s="77">
        <v>2</v>
      </c>
      <c r="H29" s="75">
        <f>F29*G29</f>
        <v>4</v>
      </c>
    </row>
    <row r="30" spans="1:15" x14ac:dyDescent="0.25">
      <c r="A30" s="70" t="s">
        <v>135</v>
      </c>
      <c r="B30" s="78">
        <v>3</v>
      </c>
      <c r="C30" s="12">
        <v>4</v>
      </c>
      <c r="D30" s="79">
        <f t="shared" si="6"/>
        <v>12</v>
      </c>
      <c r="E30" s="12" t="s">
        <v>141</v>
      </c>
      <c r="F30" s="78">
        <v>2</v>
      </c>
      <c r="G30" s="80">
        <v>4</v>
      </c>
      <c r="H30" s="79">
        <f>F30*G30</f>
        <v>8</v>
      </c>
      <c r="J30" t="s">
        <v>138</v>
      </c>
    </row>
    <row r="32" spans="1:15" x14ac:dyDescent="0.25">
      <c r="E32" s="67" t="s">
        <v>137</v>
      </c>
      <c r="F32" s="74"/>
    </row>
    <row r="33" spans="1:7" x14ac:dyDescent="0.25">
      <c r="E33" s="67" t="s">
        <v>136</v>
      </c>
      <c r="F33" s="74"/>
    </row>
    <row r="34" spans="1:7" x14ac:dyDescent="0.25">
      <c r="A34" s="28"/>
      <c r="B34" s="73"/>
      <c r="E34" s="73"/>
      <c r="F34" s="73"/>
      <c r="G34" s="74"/>
    </row>
    <row r="35" spans="1:7" x14ac:dyDescent="0.25">
      <c r="A35" s="28"/>
      <c r="B35" s="73"/>
      <c r="E35" s="73"/>
      <c r="F35" s="73"/>
      <c r="G35" s="74"/>
    </row>
    <row r="36" spans="1:7" x14ac:dyDescent="0.25">
      <c r="A36" s="28"/>
      <c r="B36" s="73"/>
      <c r="D36" s="74"/>
      <c r="E36" s="73"/>
      <c r="F36" s="73"/>
      <c r="G36" s="74"/>
    </row>
    <row r="37" spans="1:7" x14ac:dyDescent="0.25">
      <c r="A37" s="28"/>
      <c r="B37" s="73"/>
      <c r="D37" s="74"/>
      <c r="E37" s="73"/>
      <c r="F37" s="73"/>
      <c r="G37" s="74"/>
    </row>
  </sheetData>
  <conditionalFormatting sqref="D4:D22 H4:H22 H24:H30 D24:D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3 H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4"/>
  <sheetViews>
    <sheetView workbookViewId="0">
      <selection activeCell="B37" sqref="B37"/>
    </sheetView>
  </sheetViews>
  <sheetFormatPr defaultColWidth="11.42578125" defaultRowHeight="15" x14ac:dyDescent="0.25"/>
  <cols>
    <col min="1" max="1" width="64.28515625" bestFit="1" customWidth="1"/>
    <col min="2" max="2" width="11.28515625" style="10" bestFit="1" customWidth="1"/>
    <col min="3" max="3" width="14.5703125" customWidth="1"/>
    <col min="4" max="4" width="14.85546875" customWidth="1"/>
    <col min="5" max="5" width="11.42578125" bestFit="1" customWidth="1"/>
    <col min="6" max="6" width="13.28515625" bestFit="1" customWidth="1"/>
    <col min="8" max="8" width="35.5703125" customWidth="1"/>
    <col min="12" max="12" width="20.7109375" bestFit="1" customWidth="1"/>
  </cols>
  <sheetData>
    <row r="2" spans="1:12" x14ac:dyDescent="0.25">
      <c r="A2" s="12" t="s">
        <v>41</v>
      </c>
      <c r="B2" s="12" t="s">
        <v>53</v>
      </c>
      <c r="C2" s="12" t="s">
        <v>44</v>
      </c>
      <c r="D2" s="12" t="s">
        <v>45</v>
      </c>
      <c r="E2" s="12" t="s">
        <v>36</v>
      </c>
      <c r="F2" s="13" t="s">
        <v>42</v>
      </c>
      <c r="H2" s="50" t="s">
        <v>59</v>
      </c>
      <c r="L2" s="12" t="s">
        <v>73</v>
      </c>
    </row>
    <row r="3" spans="1:12" x14ac:dyDescent="0.25">
      <c r="A3" s="9" t="s">
        <v>1</v>
      </c>
      <c r="B3" s="35"/>
      <c r="C3" s="36"/>
      <c r="D3" s="36"/>
      <c r="E3" s="35"/>
      <c r="F3" s="44"/>
      <c r="L3" s="40"/>
    </row>
    <row r="4" spans="1:12" x14ac:dyDescent="0.25">
      <c r="A4" s="4" t="s">
        <v>9</v>
      </c>
      <c r="B4" s="20">
        <v>4</v>
      </c>
      <c r="C4" s="10">
        <v>3</v>
      </c>
      <c r="D4" s="10">
        <v>3</v>
      </c>
      <c r="E4" s="20">
        <v>3</v>
      </c>
      <c r="F4" s="45">
        <f>ROUND(((L4+C4+D4)/3*E4), 2)</f>
        <v>11</v>
      </c>
      <c r="L4" s="41">
        <v>5</v>
      </c>
    </row>
    <row r="5" spans="1:12" x14ac:dyDescent="0.25">
      <c r="A5" s="4" t="s">
        <v>11</v>
      </c>
      <c r="B5" s="20"/>
      <c r="C5" s="52" t="s">
        <v>76</v>
      </c>
      <c r="D5" s="54">
        <v>3</v>
      </c>
      <c r="E5" s="20">
        <v>3</v>
      </c>
      <c r="F5" s="45" t="e">
        <f t="shared" ref="F5:F10" si="0">ROUND(((L5+C5+D5)/3*E5), 2)</f>
        <v>#VALUE!</v>
      </c>
      <c r="L5" s="41">
        <v>5</v>
      </c>
    </row>
    <row r="6" spans="1:12" ht="32.25" customHeight="1" x14ac:dyDescent="0.25">
      <c r="A6" s="8" t="s">
        <v>57</v>
      </c>
      <c r="B6" s="20"/>
      <c r="C6" s="52" t="s">
        <v>77</v>
      </c>
      <c r="D6" s="16" t="s">
        <v>43</v>
      </c>
      <c r="E6" s="55" t="s">
        <v>74</v>
      </c>
      <c r="F6" s="45" t="e">
        <f t="shared" si="0"/>
        <v>#VALUE!</v>
      </c>
      <c r="H6" t="s">
        <v>62</v>
      </c>
      <c r="L6" s="41">
        <v>5</v>
      </c>
    </row>
    <row r="7" spans="1:12" x14ac:dyDescent="0.25">
      <c r="A7" s="4" t="s">
        <v>10</v>
      </c>
      <c r="B7" s="20"/>
      <c r="C7" s="52" t="s">
        <v>77</v>
      </c>
      <c r="D7" s="52" t="s">
        <v>77</v>
      </c>
      <c r="E7" s="55" t="s">
        <v>77</v>
      </c>
      <c r="F7" s="45" t="e">
        <f t="shared" si="0"/>
        <v>#VALUE!</v>
      </c>
      <c r="L7" s="41">
        <v>5</v>
      </c>
    </row>
    <row r="8" spans="1:12" ht="34.5" customHeight="1" x14ac:dyDescent="0.25">
      <c r="A8" s="4" t="s">
        <v>8</v>
      </c>
      <c r="B8" s="20">
        <v>4</v>
      </c>
      <c r="C8" s="53" t="s">
        <v>75</v>
      </c>
      <c r="D8" s="53" t="s">
        <v>75</v>
      </c>
      <c r="E8" s="20">
        <v>3</v>
      </c>
      <c r="F8" s="45" t="e">
        <f t="shared" si="0"/>
        <v>#VALUE!</v>
      </c>
      <c r="H8" t="s">
        <v>58</v>
      </c>
      <c r="L8" s="41">
        <v>1</v>
      </c>
    </row>
    <row r="9" spans="1:12" x14ac:dyDescent="0.25">
      <c r="A9" s="4" t="s">
        <v>5</v>
      </c>
      <c r="B9" s="55" t="s">
        <v>80</v>
      </c>
      <c r="C9" s="10">
        <v>3</v>
      </c>
      <c r="D9" s="54">
        <v>2</v>
      </c>
      <c r="E9" s="55" t="s">
        <v>80</v>
      </c>
      <c r="F9" s="45" t="e">
        <f t="shared" si="0"/>
        <v>#VALUE!</v>
      </c>
      <c r="L9" s="41">
        <v>5</v>
      </c>
    </row>
    <row r="10" spans="1:12" x14ac:dyDescent="0.25">
      <c r="A10" s="4" t="s">
        <v>6</v>
      </c>
      <c r="B10" s="55" t="s">
        <v>81</v>
      </c>
      <c r="C10" s="10">
        <v>3</v>
      </c>
      <c r="D10" s="54">
        <v>2</v>
      </c>
      <c r="E10" s="20">
        <v>3</v>
      </c>
      <c r="F10" s="45">
        <f t="shared" si="0"/>
        <v>10</v>
      </c>
      <c r="L10" s="41">
        <v>5</v>
      </c>
    </row>
    <row r="11" spans="1:12" x14ac:dyDescent="0.25">
      <c r="A11" s="14" t="s">
        <v>7</v>
      </c>
      <c r="B11" s="37"/>
      <c r="C11" s="15"/>
      <c r="D11" s="15"/>
      <c r="E11" s="37"/>
      <c r="F11" s="46"/>
      <c r="L11" s="40"/>
    </row>
    <row r="12" spans="1:12" x14ac:dyDescent="0.25">
      <c r="A12" s="6" t="s">
        <v>29</v>
      </c>
      <c r="B12" s="37"/>
      <c r="C12" s="15"/>
      <c r="D12" s="15"/>
      <c r="E12" s="37"/>
      <c r="F12" s="46"/>
      <c r="L12" s="40"/>
    </row>
    <row r="13" spans="1:12" x14ac:dyDescent="0.25">
      <c r="A13" s="6" t="s">
        <v>28</v>
      </c>
      <c r="B13" s="37"/>
      <c r="C13" s="15"/>
      <c r="D13" s="15"/>
      <c r="E13" s="37"/>
      <c r="F13" s="46"/>
      <c r="L13" s="40"/>
    </row>
    <row r="14" spans="1:12" x14ac:dyDescent="0.25">
      <c r="A14" s="4" t="s">
        <v>87</v>
      </c>
      <c r="B14" s="20">
        <v>2</v>
      </c>
      <c r="C14" s="10"/>
      <c r="D14" s="10"/>
      <c r="E14" s="56">
        <v>3</v>
      </c>
      <c r="F14" s="45">
        <f t="shared" ref="F14:F16" si="1">ROUND(((L14+C14+D14)/3*E14), 2)</f>
        <v>0</v>
      </c>
      <c r="H14" t="s">
        <v>60</v>
      </c>
      <c r="L14" s="41"/>
    </row>
    <row r="15" spans="1:12" x14ac:dyDescent="0.25">
      <c r="A15" s="4" t="s">
        <v>88</v>
      </c>
      <c r="B15" s="20">
        <v>2</v>
      </c>
      <c r="C15" s="10"/>
      <c r="D15" s="10"/>
      <c r="E15" s="56">
        <v>3</v>
      </c>
      <c r="F15" s="45">
        <f t="shared" si="1"/>
        <v>0</v>
      </c>
      <c r="L15" s="41"/>
    </row>
    <row r="16" spans="1:12" x14ac:dyDescent="0.25">
      <c r="A16" s="4" t="s">
        <v>89</v>
      </c>
      <c r="B16" s="20"/>
      <c r="C16" s="10"/>
      <c r="D16" s="10"/>
      <c r="E16" s="56"/>
      <c r="F16" s="45">
        <f t="shared" si="1"/>
        <v>0</v>
      </c>
      <c r="L16" s="41"/>
    </row>
    <row r="17" spans="1:12" x14ac:dyDescent="0.25">
      <c r="A17" s="9" t="s">
        <v>2</v>
      </c>
      <c r="B17" s="35"/>
      <c r="C17" s="36"/>
      <c r="D17" s="36"/>
      <c r="E17" s="35"/>
      <c r="F17" s="47"/>
      <c r="L17" s="42"/>
    </row>
    <row r="18" spans="1:12" x14ac:dyDescent="0.25">
      <c r="A18" s="4" t="s">
        <v>9</v>
      </c>
      <c r="B18" s="20"/>
      <c r="C18" s="10">
        <v>3</v>
      </c>
      <c r="D18" s="54">
        <v>2</v>
      </c>
      <c r="E18" s="20">
        <v>3</v>
      </c>
      <c r="F18" s="45">
        <f t="shared" ref="F18:F22" si="2">ROUND(((L18+C18+D18)/3*E18), 2)</f>
        <v>10</v>
      </c>
      <c r="L18" s="41">
        <v>5</v>
      </c>
    </row>
    <row r="19" spans="1:12" x14ac:dyDescent="0.25">
      <c r="A19" s="4" t="s">
        <v>11</v>
      </c>
      <c r="B19" s="20"/>
      <c r="C19" s="52" t="s">
        <v>76</v>
      </c>
      <c r="D19" s="54">
        <v>2</v>
      </c>
      <c r="E19" s="20">
        <v>3</v>
      </c>
      <c r="F19" s="45" t="e">
        <f t="shared" si="2"/>
        <v>#VALUE!</v>
      </c>
      <c r="L19" s="41">
        <v>5</v>
      </c>
    </row>
    <row r="20" spans="1:12" ht="30" x14ac:dyDescent="0.25">
      <c r="A20" s="8" t="s">
        <v>57</v>
      </c>
      <c r="B20" s="20"/>
      <c r="C20" s="52" t="s">
        <v>77</v>
      </c>
      <c r="D20" s="53" t="s">
        <v>82</v>
      </c>
      <c r="E20" s="55" t="s">
        <v>74</v>
      </c>
      <c r="F20" s="45" t="e">
        <f t="shared" si="2"/>
        <v>#VALUE!</v>
      </c>
      <c r="H20" t="s">
        <v>62</v>
      </c>
      <c r="L20" s="41">
        <v>5</v>
      </c>
    </row>
    <row r="21" spans="1:12" x14ac:dyDescent="0.25">
      <c r="A21" s="4" t="s">
        <v>10</v>
      </c>
      <c r="B21" s="20"/>
      <c r="C21" s="52" t="s">
        <v>77</v>
      </c>
      <c r="D21" s="52" t="s">
        <v>77</v>
      </c>
      <c r="E21" s="20"/>
      <c r="F21" s="45" t="e">
        <f t="shared" si="2"/>
        <v>#VALUE!</v>
      </c>
      <c r="L21" s="41">
        <v>5</v>
      </c>
    </row>
    <row r="22" spans="1:12" ht="30" x14ac:dyDescent="0.25">
      <c r="A22" s="4" t="s">
        <v>8</v>
      </c>
      <c r="B22" s="20"/>
      <c r="C22" s="53" t="s">
        <v>75</v>
      </c>
      <c r="D22" s="53" t="s">
        <v>75</v>
      </c>
      <c r="E22" s="20">
        <v>3</v>
      </c>
      <c r="F22" s="45" t="e">
        <f t="shared" si="2"/>
        <v>#VALUE!</v>
      </c>
      <c r="H22" t="s">
        <v>58</v>
      </c>
      <c r="L22" s="41">
        <v>1</v>
      </c>
    </row>
    <row r="23" spans="1:12" x14ac:dyDescent="0.25">
      <c r="A23" s="6" t="s">
        <v>29</v>
      </c>
      <c r="B23" s="37"/>
      <c r="C23" s="15"/>
      <c r="D23" s="15"/>
      <c r="E23" s="37"/>
      <c r="F23" s="48"/>
      <c r="L23" s="40"/>
    </row>
    <row r="24" spans="1:12" x14ac:dyDescent="0.25">
      <c r="A24" s="6" t="s">
        <v>28</v>
      </c>
      <c r="B24" s="37"/>
      <c r="C24" s="15"/>
      <c r="D24" s="15"/>
      <c r="E24" s="37"/>
      <c r="F24" s="48"/>
      <c r="L24" s="40"/>
    </row>
    <row r="25" spans="1:12" x14ac:dyDescent="0.25">
      <c r="A25" s="4" t="s">
        <v>18</v>
      </c>
      <c r="B25" s="20"/>
      <c r="C25" s="10">
        <v>3</v>
      </c>
      <c r="D25" s="10">
        <v>3</v>
      </c>
      <c r="E25" s="55">
        <v>1</v>
      </c>
      <c r="F25" s="45">
        <f t="shared" ref="F25:F26" si="3">ROUND(((L25+C25+D25)/3*E25), 2)</f>
        <v>2</v>
      </c>
      <c r="H25" t="s">
        <v>60</v>
      </c>
      <c r="L25" s="41"/>
    </row>
    <row r="26" spans="1:12" x14ac:dyDescent="0.25">
      <c r="A26" s="4" t="s">
        <v>19</v>
      </c>
      <c r="B26" s="20"/>
      <c r="C26" s="52" t="s">
        <v>77</v>
      </c>
      <c r="D26" s="52" t="s">
        <v>77</v>
      </c>
      <c r="E26" s="20"/>
      <c r="F26" s="45" t="e">
        <f t="shared" si="3"/>
        <v>#VALUE!</v>
      </c>
      <c r="H26" t="s">
        <v>61</v>
      </c>
      <c r="L26" s="41"/>
    </row>
    <row r="27" spans="1:12" x14ac:dyDescent="0.25">
      <c r="A27" s="6" t="s">
        <v>32</v>
      </c>
      <c r="B27" s="34"/>
      <c r="C27" s="15"/>
      <c r="D27" s="15"/>
      <c r="E27" s="37"/>
      <c r="F27" s="48"/>
      <c r="L27" s="40"/>
    </row>
    <row r="28" spans="1:12" x14ac:dyDescent="0.25">
      <c r="A28" s="9" t="s">
        <v>3</v>
      </c>
      <c r="B28" s="35"/>
      <c r="C28" s="36"/>
      <c r="D28" s="36"/>
      <c r="E28" s="35"/>
      <c r="F28" s="47"/>
      <c r="L28" s="42"/>
    </row>
    <row r="29" spans="1:12" x14ac:dyDescent="0.25">
      <c r="A29" s="4" t="s">
        <v>9</v>
      </c>
      <c r="B29" s="20"/>
      <c r="C29" s="10">
        <v>3</v>
      </c>
      <c r="D29" s="10">
        <v>2</v>
      </c>
      <c r="E29" s="20">
        <v>3</v>
      </c>
      <c r="F29" s="45">
        <f t="shared" ref="F29:F40" si="4">ROUND(((L29+C29+D29)/3*E29), 2)</f>
        <v>8</v>
      </c>
      <c r="L29" s="41">
        <v>3</v>
      </c>
    </row>
    <row r="30" spans="1:12" x14ac:dyDescent="0.25">
      <c r="A30" s="4" t="s">
        <v>11</v>
      </c>
      <c r="B30" s="20"/>
      <c r="C30" s="52" t="s">
        <v>76</v>
      </c>
      <c r="D30" s="10">
        <v>2</v>
      </c>
      <c r="E30" s="20">
        <v>3</v>
      </c>
      <c r="F30" s="45" t="e">
        <f t="shared" si="4"/>
        <v>#VALUE!</v>
      </c>
      <c r="L30" s="41">
        <v>3</v>
      </c>
    </row>
    <row r="31" spans="1:12" ht="30" customHeight="1" x14ac:dyDescent="0.25">
      <c r="A31" s="8" t="s">
        <v>57</v>
      </c>
      <c r="B31" s="20"/>
      <c r="C31" s="52" t="s">
        <v>77</v>
      </c>
      <c r="D31" s="53" t="s">
        <v>79</v>
      </c>
      <c r="E31" s="55" t="s">
        <v>74</v>
      </c>
      <c r="F31" s="45" t="e">
        <f t="shared" si="4"/>
        <v>#VALUE!</v>
      </c>
      <c r="H31" t="s">
        <v>62</v>
      </c>
      <c r="L31" s="41">
        <v>3</v>
      </c>
    </row>
    <row r="32" spans="1:12" x14ac:dyDescent="0.25">
      <c r="A32" s="4" t="s">
        <v>10</v>
      </c>
      <c r="B32" s="20"/>
      <c r="C32" s="52" t="s">
        <v>77</v>
      </c>
      <c r="D32" s="52" t="s">
        <v>77</v>
      </c>
      <c r="E32" s="20"/>
      <c r="F32" s="45" t="e">
        <f t="shared" si="4"/>
        <v>#VALUE!</v>
      </c>
      <c r="L32" s="41">
        <v>3</v>
      </c>
    </row>
    <row r="33" spans="1:12" ht="30" x14ac:dyDescent="0.25">
      <c r="A33" s="8" t="s">
        <v>30</v>
      </c>
      <c r="B33" s="20"/>
      <c r="C33" s="53" t="s">
        <v>75</v>
      </c>
      <c r="D33" s="53" t="s">
        <v>75</v>
      </c>
      <c r="E33" s="20">
        <v>3</v>
      </c>
      <c r="F33" s="45" t="e">
        <f t="shared" si="4"/>
        <v>#VALUE!</v>
      </c>
      <c r="H33" t="s">
        <v>58</v>
      </c>
      <c r="L33" s="41">
        <v>3</v>
      </c>
    </row>
    <row r="34" spans="1:12" x14ac:dyDescent="0.25">
      <c r="A34" s="4" t="s">
        <v>63</v>
      </c>
      <c r="B34" s="20"/>
      <c r="C34" s="52" t="s">
        <v>77</v>
      </c>
      <c r="D34" s="10">
        <v>2</v>
      </c>
      <c r="E34" s="20">
        <v>3</v>
      </c>
      <c r="F34" s="45" t="e">
        <f t="shared" si="4"/>
        <v>#VALUE!</v>
      </c>
      <c r="H34" t="s">
        <v>64</v>
      </c>
      <c r="L34" s="41">
        <v>3</v>
      </c>
    </row>
    <row r="35" spans="1:12" x14ac:dyDescent="0.25">
      <c r="A35" s="4" t="s">
        <v>13</v>
      </c>
      <c r="B35" s="20"/>
      <c r="C35" s="10">
        <v>1</v>
      </c>
      <c r="D35" s="10">
        <v>1</v>
      </c>
      <c r="E35" s="20">
        <v>3</v>
      </c>
      <c r="F35" s="45">
        <f t="shared" si="4"/>
        <v>5</v>
      </c>
      <c r="L35" s="41">
        <v>3</v>
      </c>
    </row>
    <row r="36" spans="1:12" x14ac:dyDescent="0.25">
      <c r="A36" s="4" t="s">
        <v>14</v>
      </c>
      <c r="B36" s="20"/>
      <c r="C36" s="52" t="s">
        <v>80</v>
      </c>
      <c r="D36" s="10">
        <v>2</v>
      </c>
      <c r="E36" s="55" t="s">
        <v>80</v>
      </c>
      <c r="F36" s="45" t="e">
        <f t="shared" si="4"/>
        <v>#VALUE!</v>
      </c>
      <c r="L36" s="41">
        <v>3</v>
      </c>
    </row>
    <row r="37" spans="1:12" x14ac:dyDescent="0.25">
      <c r="A37" s="4" t="s">
        <v>84</v>
      </c>
      <c r="B37" s="20"/>
      <c r="C37" s="52" t="s">
        <v>77</v>
      </c>
      <c r="D37" s="52" t="s">
        <v>77</v>
      </c>
      <c r="E37" s="55" t="s">
        <v>77</v>
      </c>
      <c r="F37" s="45" t="e">
        <f t="shared" si="4"/>
        <v>#VALUE!</v>
      </c>
      <c r="L37" s="41"/>
    </row>
    <row r="38" spans="1:12" x14ac:dyDescent="0.25">
      <c r="A38" s="7" t="s">
        <v>86</v>
      </c>
      <c r="B38" s="20"/>
      <c r="C38" s="10">
        <v>3</v>
      </c>
      <c r="D38" s="10">
        <v>2</v>
      </c>
      <c r="E38" s="55" t="s">
        <v>77</v>
      </c>
      <c r="F38" s="45" t="e">
        <f t="shared" si="4"/>
        <v>#VALUE!</v>
      </c>
      <c r="L38" s="41">
        <v>3</v>
      </c>
    </row>
    <row r="39" spans="1:12" x14ac:dyDescent="0.25">
      <c r="A39" s="4" t="s">
        <v>23</v>
      </c>
      <c r="B39" s="20"/>
      <c r="C39" s="10">
        <v>3</v>
      </c>
      <c r="D39" s="10">
        <v>2</v>
      </c>
      <c r="E39" s="55" t="s">
        <v>81</v>
      </c>
      <c r="F39" s="45" t="e">
        <f t="shared" si="4"/>
        <v>#VALUE!</v>
      </c>
      <c r="L39" s="41">
        <v>3</v>
      </c>
    </row>
    <row r="40" spans="1:12" x14ac:dyDescent="0.25">
      <c r="A40" s="4" t="s">
        <v>24</v>
      </c>
      <c r="B40" s="20"/>
      <c r="C40" s="10">
        <v>3</v>
      </c>
      <c r="D40" s="10">
        <v>2</v>
      </c>
      <c r="E40" s="55" t="s">
        <v>81</v>
      </c>
      <c r="F40" s="45" t="e">
        <f t="shared" si="4"/>
        <v>#VALUE!</v>
      </c>
      <c r="L40" s="41">
        <v>3</v>
      </c>
    </row>
    <row r="41" spans="1:12" x14ac:dyDescent="0.25">
      <c r="A41" s="6" t="s">
        <v>29</v>
      </c>
      <c r="B41" s="37"/>
      <c r="C41" s="15"/>
      <c r="D41" s="15"/>
      <c r="E41" s="37"/>
      <c r="F41" s="48"/>
      <c r="L41" s="40"/>
    </row>
    <row r="42" spans="1:12" x14ac:dyDescent="0.25">
      <c r="A42" s="6" t="s">
        <v>28</v>
      </c>
      <c r="B42" s="37"/>
      <c r="C42" s="15"/>
      <c r="D42" s="15"/>
      <c r="E42" s="37"/>
      <c r="F42" s="48"/>
      <c r="L42" s="40"/>
    </row>
    <row r="43" spans="1:12" x14ac:dyDescent="0.25">
      <c r="A43" s="4" t="s">
        <v>18</v>
      </c>
      <c r="B43" s="20"/>
      <c r="C43" s="10">
        <v>3</v>
      </c>
      <c r="D43" s="10">
        <v>2</v>
      </c>
      <c r="E43" s="55" t="s">
        <v>77</v>
      </c>
      <c r="F43" s="45" t="e">
        <f t="shared" ref="F43:F46" si="5">ROUND(((L43+C43+D43)/3*E43), 2)</f>
        <v>#VALUE!</v>
      </c>
      <c r="H43" t="s">
        <v>60</v>
      </c>
      <c r="L43" s="41"/>
    </row>
    <row r="44" spans="1:12" x14ac:dyDescent="0.25">
      <c r="A44" s="4" t="s">
        <v>19</v>
      </c>
      <c r="B44" s="20"/>
      <c r="C44" s="52" t="s">
        <v>77</v>
      </c>
      <c r="D44" s="52" t="s">
        <v>77</v>
      </c>
      <c r="E44" s="55" t="s">
        <v>77</v>
      </c>
      <c r="F44" s="45" t="e">
        <f t="shared" si="5"/>
        <v>#VALUE!</v>
      </c>
      <c r="H44" t="s">
        <v>61</v>
      </c>
      <c r="L44" s="41"/>
    </row>
    <row r="45" spans="1:12" x14ac:dyDescent="0.25">
      <c r="A45" s="4" t="s">
        <v>20</v>
      </c>
      <c r="B45" s="20"/>
      <c r="C45" s="52" t="s">
        <v>77</v>
      </c>
      <c r="D45" s="10">
        <v>1</v>
      </c>
      <c r="E45" s="55" t="s">
        <v>80</v>
      </c>
      <c r="F45" s="45" t="e">
        <f t="shared" si="5"/>
        <v>#VALUE!</v>
      </c>
      <c r="H45" t="s">
        <v>71</v>
      </c>
      <c r="L45" s="41">
        <v>3</v>
      </c>
    </row>
    <row r="46" spans="1:12" x14ac:dyDescent="0.25">
      <c r="A46" s="4" t="s">
        <v>33</v>
      </c>
      <c r="B46" s="20"/>
      <c r="C46" s="10">
        <v>3</v>
      </c>
      <c r="D46" s="52" t="s">
        <v>81</v>
      </c>
      <c r="E46" s="55" t="s">
        <v>81</v>
      </c>
      <c r="F46" s="45" t="e">
        <f t="shared" si="5"/>
        <v>#VALUE!</v>
      </c>
      <c r="H46" t="s">
        <v>72</v>
      </c>
      <c r="L46" s="41"/>
    </row>
    <row r="47" spans="1:12" x14ac:dyDescent="0.25">
      <c r="A47" s="6" t="s">
        <v>32</v>
      </c>
      <c r="B47" s="34"/>
      <c r="C47" s="15"/>
      <c r="D47" s="15"/>
      <c r="E47" s="37"/>
      <c r="F47" s="48"/>
      <c r="L47" s="40"/>
    </row>
    <row r="48" spans="1:12" x14ac:dyDescent="0.25">
      <c r="A48" s="9" t="s">
        <v>31</v>
      </c>
      <c r="B48" s="35"/>
      <c r="C48" s="36"/>
      <c r="D48" s="36"/>
      <c r="E48" s="35"/>
      <c r="F48" s="47"/>
      <c r="L48" s="42"/>
    </row>
    <row r="49" spans="1:12" x14ac:dyDescent="0.25">
      <c r="A49" s="4" t="s">
        <v>16</v>
      </c>
      <c r="B49" s="20"/>
      <c r="C49" s="10">
        <v>3</v>
      </c>
      <c r="D49" s="10">
        <v>1</v>
      </c>
      <c r="E49" s="55" t="s">
        <v>80</v>
      </c>
      <c r="F49" s="45" t="e">
        <f t="shared" ref="F49:F57" si="6">ROUND(((L49+C49+D49)/3*E49), 2)</f>
        <v>#VALUE!</v>
      </c>
      <c r="L49" s="41">
        <v>2</v>
      </c>
    </row>
    <row r="50" spans="1:12" x14ac:dyDescent="0.25">
      <c r="A50" s="7" t="s">
        <v>85</v>
      </c>
      <c r="B50" s="20"/>
      <c r="C50" s="10">
        <v>3</v>
      </c>
      <c r="D50" s="10">
        <v>1</v>
      </c>
      <c r="E50" s="55" t="s">
        <v>80</v>
      </c>
      <c r="F50" s="45" t="e">
        <f t="shared" si="6"/>
        <v>#VALUE!</v>
      </c>
      <c r="L50" s="41">
        <v>3</v>
      </c>
    </row>
    <row r="51" spans="1:12" x14ac:dyDescent="0.25">
      <c r="A51" s="4" t="s">
        <v>27</v>
      </c>
      <c r="B51" s="20"/>
      <c r="C51" s="10" t="s">
        <v>77</v>
      </c>
      <c r="D51" s="10">
        <v>1</v>
      </c>
      <c r="E51" s="20">
        <v>3</v>
      </c>
      <c r="F51" s="45" t="e">
        <f t="shared" si="6"/>
        <v>#VALUE!</v>
      </c>
      <c r="L51" s="41">
        <v>2</v>
      </c>
    </row>
    <row r="52" spans="1:12" x14ac:dyDescent="0.25">
      <c r="A52" s="4" t="s">
        <v>23</v>
      </c>
      <c r="B52" s="20"/>
      <c r="C52" s="10">
        <v>3</v>
      </c>
      <c r="D52" s="10">
        <v>1</v>
      </c>
      <c r="E52" s="20">
        <v>1</v>
      </c>
      <c r="F52" s="45">
        <f t="shared" si="6"/>
        <v>2</v>
      </c>
      <c r="H52" t="s">
        <v>66</v>
      </c>
      <c r="L52" s="41">
        <v>2</v>
      </c>
    </row>
    <row r="53" spans="1:12" x14ac:dyDescent="0.25">
      <c r="A53" s="4" t="s">
        <v>24</v>
      </c>
      <c r="B53" s="20"/>
      <c r="C53" s="10">
        <v>3</v>
      </c>
      <c r="D53" s="10">
        <v>1</v>
      </c>
      <c r="E53" s="55" t="s">
        <v>81</v>
      </c>
      <c r="F53" s="45" t="e">
        <f t="shared" si="6"/>
        <v>#VALUE!</v>
      </c>
      <c r="H53" t="s">
        <v>69</v>
      </c>
      <c r="L53" s="41">
        <v>2</v>
      </c>
    </row>
    <row r="54" spans="1:12" x14ac:dyDescent="0.25">
      <c r="A54" s="4" t="s">
        <v>18</v>
      </c>
      <c r="B54" s="20"/>
      <c r="C54" s="10">
        <v>3</v>
      </c>
      <c r="D54" s="10">
        <v>1</v>
      </c>
      <c r="E54" s="55" t="s">
        <v>77</v>
      </c>
      <c r="F54" s="45" t="e">
        <f t="shared" si="6"/>
        <v>#VALUE!</v>
      </c>
      <c r="L54" s="41">
        <v>2</v>
      </c>
    </row>
    <row r="55" spans="1:12" x14ac:dyDescent="0.25">
      <c r="A55" s="4" t="s">
        <v>19</v>
      </c>
      <c r="B55" s="20"/>
      <c r="C55" s="52" t="s">
        <v>77</v>
      </c>
      <c r="D55" s="52" t="s">
        <v>77</v>
      </c>
      <c r="E55" s="55" t="s">
        <v>77</v>
      </c>
      <c r="F55" s="45" t="e">
        <f t="shared" si="6"/>
        <v>#VALUE!</v>
      </c>
      <c r="H55" t="s">
        <v>61</v>
      </c>
      <c r="L55" s="41"/>
    </row>
    <row r="56" spans="1:12" x14ac:dyDescent="0.25">
      <c r="A56" s="4" t="s">
        <v>20</v>
      </c>
      <c r="B56" s="20"/>
      <c r="C56" s="52" t="s">
        <v>81</v>
      </c>
      <c r="D56" s="10">
        <v>1</v>
      </c>
      <c r="E56" s="55" t="s">
        <v>80</v>
      </c>
      <c r="F56" s="45" t="e">
        <f t="shared" si="6"/>
        <v>#VALUE!</v>
      </c>
      <c r="L56" s="41">
        <v>3</v>
      </c>
    </row>
    <row r="57" spans="1:12" x14ac:dyDescent="0.25">
      <c r="A57" s="4" t="s">
        <v>33</v>
      </c>
      <c r="B57" s="20"/>
      <c r="C57" s="10">
        <v>3</v>
      </c>
      <c r="D57" s="10">
        <v>1</v>
      </c>
      <c r="E57" s="20">
        <v>3</v>
      </c>
      <c r="F57" s="45">
        <f t="shared" si="6"/>
        <v>7</v>
      </c>
      <c r="H57" t="s">
        <v>67</v>
      </c>
      <c r="L57" s="41">
        <v>3</v>
      </c>
    </row>
    <row r="58" spans="1:12" x14ac:dyDescent="0.25">
      <c r="A58" s="6" t="s">
        <v>32</v>
      </c>
      <c r="B58" s="37"/>
      <c r="C58" s="15"/>
      <c r="D58" s="15"/>
      <c r="E58" s="37"/>
      <c r="F58" s="48"/>
      <c r="L58" s="40"/>
    </row>
    <row r="59" spans="1:12" ht="30" x14ac:dyDescent="0.25">
      <c r="A59" s="9" t="s">
        <v>34</v>
      </c>
      <c r="B59" s="35"/>
      <c r="C59" s="36"/>
      <c r="D59" s="36"/>
      <c r="E59" s="35"/>
      <c r="F59" s="47"/>
      <c r="L59" s="42"/>
    </row>
    <row r="60" spans="1:12" ht="31.5" customHeight="1" x14ac:dyDescent="0.25">
      <c r="A60" s="4" t="s">
        <v>15</v>
      </c>
      <c r="B60" s="20"/>
      <c r="C60" s="53" t="s">
        <v>83</v>
      </c>
      <c r="D60" s="53" t="s">
        <v>78</v>
      </c>
      <c r="E60" s="20">
        <v>3</v>
      </c>
      <c r="F60" s="45" t="e">
        <f t="shared" ref="F60:F68" si="7">ROUND(((L60+C60+D60)/3*E60), 2)</f>
        <v>#VALUE!</v>
      </c>
      <c r="H60" s="51" t="s">
        <v>70</v>
      </c>
      <c r="L60" s="41">
        <v>3</v>
      </c>
    </row>
    <row r="61" spans="1:12" x14ac:dyDescent="0.25">
      <c r="A61" s="4" t="s">
        <v>16</v>
      </c>
      <c r="B61" s="20"/>
      <c r="C61" s="10">
        <v>3</v>
      </c>
      <c r="D61" s="10">
        <v>2</v>
      </c>
      <c r="E61" s="55" t="s">
        <v>80</v>
      </c>
      <c r="F61" s="45" t="e">
        <f t="shared" si="7"/>
        <v>#VALUE!</v>
      </c>
      <c r="H61" t="s">
        <v>68</v>
      </c>
      <c r="L61" s="41">
        <v>3</v>
      </c>
    </row>
    <row r="62" spans="1:12" x14ac:dyDescent="0.25">
      <c r="A62" s="4" t="s">
        <v>27</v>
      </c>
      <c r="B62" s="20"/>
      <c r="C62" s="10">
        <v>3</v>
      </c>
      <c r="D62" s="10">
        <v>2</v>
      </c>
      <c r="E62" s="20">
        <v>3</v>
      </c>
      <c r="F62" s="45">
        <f t="shared" si="7"/>
        <v>7</v>
      </c>
      <c r="L62" s="41">
        <v>2</v>
      </c>
    </row>
    <row r="63" spans="1:12" x14ac:dyDescent="0.25">
      <c r="A63" s="4" t="s">
        <v>25</v>
      </c>
      <c r="B63" s="20"/>
      <c r="C63" s="52" t="s">
        <v>77</v>
      </c>
      <c r="D63" s="10">
        <v>2</v>
      </c>
      <c r="E63" s="52" t="s">
        <v>77</v>
      </c>
      <c r="F63" s="45" t="e">
        <f t="shared" si="7"/>
        <v>#VALUE!</v>
      </c>
      <c r="H63" t="s">
        <v>66</v>
      </c>
      <c r="L63" s="41">
        <v>2</v>
      </c>
    </row>
    <row r="64" spans="1:12" x14ac:dyDescent="0.25">
      <c r="A64" s="4" t="s">
        <v>26</v>
      </c>
      <c r="B64" s="20">
        <v>3</v>
      </c>
      <c r="C64" s="10">
        <v>3</v>
      </c>
      <c r="D64" s="10">
        <v>2</v>
      </c>
      <c r="E64" s="55" t="s">
        <v>80</v>
      </c>
      <c r="F64" s="45" t="e">
        <f t="shared" si="7"/>
        <v>#VALUE!</v>
      </c>
      <c r="H64" t="s">
        <v>65</v>
      </c>
      <c r="L64" s="41">
        <v>2</v>
      </c>
    </row>
    <row r="65" spans="1:12" x14ac:dyDescent="0.25">
      <c r="A65" s="4" t="s">
        <v>18</v>
      </c>
      <c r="B65" s="20"/>
      <c r="C65" s="10">
        <v>3</v>
      </c>
      <c r="D65" s="10">
        <v>3</v>
      </c>
      <c r="E65" s="55" t="s">
        <v>77</v>
      </c>
      <c r="F65" s="45" t="e">
        <f t="shared" si="7"/>
        <v>#VALUE!</v>
      </c>
      <c r="L65" s="41">
        <v>3</v>
      </c>
    </row>
    <row r="66" spans="1:12" x14ac:dyDescent="0.25">
      <c r="A66" s="4" t="s">
        <v>19</v>
      </c>
      <c r="B66" s="20"/>
      <c r="C66" s="52" t="s">
        <v>77</v>
      </c>
      <c r="D66" s="52" t="s">
        <v>77</v>
      </c>
      <c r="E66" s="55" t="s">
        <v>77</v>
      </c>
      <c r="F66" s="45" t="e">
        <f t="shared" si="7"/>
        <v>#VALUE!</v>
      </c>
      <c r="H66" t="s">
        <v>61</v>
      </c>
      <c r="L66" s="41"/>
    </row>
    <row r="67" spans="1:12" x14ac:dyDescent="0.25">
      <c r="A67" s="4" t="s">
        <v>20</v>
      </c>
      <c r="B67" s="20"/>
      <c r="C67" s="53" t="s">
        <v>83</v>
      </c>
      <c r="D67" s="10">
        <v>2</v>
      </c>
      <c r="E67" s="55" t="s">
        <v>80</v>
      </c>
      <c r="F67" s="45" t="e">
        <f t="shared" si="7"/>
        <v>#VALUE!</v>
      </c>
      <c r="L67" s="41">
        <v>3</v>
      </c>
    </row>
    <row r="68" spans="1:12" x14ac:dyDescent="0.25">
      <c r="A68" s="4" t="s">
        <v>33</v>
      </c>
      <c r="B68" s="20"/>
      <c r="C68" s="52" t="s">
        <v>80</v>
      </c>
      <c r="D68" s="10">
        <v>1</v>
      </c>
      <c r="E68" s="20">
        <v>3</v>
      </c>
      <c r="F68" s="45" t="e">
        <f t="shared" si="7"/>
        <v>#VALUE!</v>
      </c>
      <c r="H68" t="s">
        <v>68</v>
      </c>
      <c r="L68" s="41">
        <v>2</v>
      </c>
    </row>
    <row r="69" spans="1:12" x14ac:dyDescent="0.25">
      <c r="A69" s="39" t="s">
        <v>32</v>
      </c>
      <c r="B69" s="34"/>
      <c r="C69" s="38"/>
      <c r="D69" s="38"/>
      <c r="E69" s="34"/>
      <c r="F69" s="49"/>
      <c r="L69" s="43"/>
    </row>
    <row r="71" spans="1:12" x14ac:dyDescent="0.25">
      <c r="A71" t="s">
        <v>93</v>
      </c>
      <c r="C71">
        <v>3</v>
      </c>
      <c r="D71">
        <v>1</v>
      </c>
      <c r="E71">
        <v>1</v>
      </c>
    </row>
    <row r="72" spans="1:12" x14ac:dyDescent="0.25">
      <c r="A72" t="s">
        <v>94</v>
      </c>
      <c r="C72">
        <v>3</v>
      </c>
      <c r="D72">
        <v>3</v>
      </c>
      <c r="E72">
        <v>1</v>
      </c>
    </row>
    <row r="73" spans="1:12" x14ac:dyDescent="0.25">
      <c r="A73" t="s">
        <v>95</v>
      </c>
      <c r="C73">
        <v>3</v>
      </c>
      <c r="D73">
        <v>2</v>
      </c>
      <c r="E73">
        <v>2</v>
      </c>
    </row>
    <row r="74" spans="1:12" x14ac:dyDescent="0.25">
      <c r="A74" t="s">
        <v>96</v>
      </c>
      <c r="C74">
        <v>3</v>
      </c>
      <c r="D74">
        <v>3</v>
      </c>
      <c r="E74">
        <v>3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Vector Overview</vt:lpstr>
      <vt:lpstr>Vectors detailed</vt:lpstr>
      <vt:lpstr>Risk assessment formula</vt:lpstr>
      <vt:lpstr>Vectors simple</vt:lpstr>
      <vt:lpstr>Vector Details_OLD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Public;</cp:keywords>
  <cp:lastModifiedBy/>
  <dcterms:created xsi:type="dcterms:W3CDTF">2015-06-05T18:19:34Z</dcterms:created>
  <dcterms:modified xsi:type="dcterms:W3CDTF">2019-05-13T08:55:06Z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FOXClassification">
    <vt:lpwstr>Public</vt:lpwstr>
  </property>
</Properties>
</file>