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ktor/Library/CloudStorage/GoogleDrive-gran4torino@gmail.com/Мой диск/Поиск работы/Test from PPF Hasco/"/>
    </mc:Choice>
  </mc:AlternateContent>
  <xr:revisionPtr revIDLastSave="0" documentId="13_ncr:1_{BB591FCD-21A5-DA49-BD95-C647D1FC3074}" xr6:coauthVersionLast="36" xr6:coauthVersionMax="47" xr10:uidLastSave="{00000000-0000-0000-0000-000000000000}"/>
  <bookViews>
    <workbookView xWindow="0" yWindow="500" windowWidth="33600" windowHeight="20500" xr2:uid="{792DEAFB-B905-4E5A-A396-A5D2EE6C1B13}"/>
  </bookViews>
  <sheets>
    <sheet name="1" sheetId="4" r:id="rId1"/>
    <sheet name="1a" sheetId="5" r:id="rId2"/>
    <sheet name="2" sheetId="6" r:id="rId3"/>
    <sheet name="3" sheetId="7" r:id="rId4"/>
    <sheet name="4" sheetId="8" r:id="rId5"/>
    <sheet name="5 - sql" sheetId="1" r:id="rId6"/>
    <sheet name="6 sql" sheetId="9" r:id="rId7"/>
  </sheets>
  <externalReferences>
    <externalReference r:id="rId8"/>
  </externalReferences>
  <definedNames>
    <definedName name="_xlnm._FilterDatabase" localSheetId="1" hidden="1">'1a'!$A$1:$D$51</definedName>
    <definedName name="_xlnm._FilterDatabase" localSheetId="3" hidden="1">'3'!$B$6:$D$37</definedName>
    <definedName name="_xlnm._FilterDatabase" localSheetId="4" hidden="1">'4'!$A$2:$B$250</definedName>
    <definedName name="_xlnm._FilterDatabase" localSheetId="5" hidden="1">'5 - sql'!$B$3:$F$33</definedName>
    <definedName name="_r" localSheetId="1">#REF!</definedName>
    <definedName name="_r">#REF!</definedName>
    <definedName name="b" localSheetId="1">#REF!</definedName>
    <definedName name="b">#REF!</definedName>
    <definedName name="ExternalData_1" localSheetId="1" hidden="1">'1a'!$F$9:$G$13</definedName>
    <definedName name="h">#REF!</definedName>
    <definedName name="kod_table_num">'2'!$D$11:$D$50</definedName>
    <definedName name="kod_table_sales">'2'!$E$11:$E$50</definedName>
    <definedName name="kod_table_symb">'2'!$C$11:$C$50</definedName>
    <definedName name="plan_table">'2'!$L$11:$M$37</definedName>
    <definedName name="premia" localSheetId="1">#REF!</definedName>
    <definedName name="premia">#REF!</definedName>
    <definedName name="rank_table">'3'!$F$7:$H$12</definedName>
    <definedName name="s" localSheetId="1">#REF!</definedName>
    <definedName name="s">#REF!</definedName>
    <definedName name="table_ocena">'3'!$D$7:$D$37</definedName>
    <definedName name="task1">[1]CONTROL!$C$3:$C$102</definedName>
    <definedName name="task2">[1]CONTROL!$F$3:$DA$102</definedName>
    <definedName name="task3">[1]CONTROL!$C$105:$C$187</definedName>
    <definedName name="task4">[1]CONTROL!$F$105:$F$187</definedName>
    <definedName name="task5">[1]CONTROL!$C$190:$C$201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3" i="8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3" i="8"/>
  <c r="L4" i="8"/>
  <c r="L5" i="8"/>
  <c r="L6" i="8"/>
  <c r="L7" i="8"/>
  <c r="L8" i="8"/>
  <c r="L9" i="8"/>
  <c r="L10" i="8"/>
  <c r="L11" i="8"/>
  <c r="L12" i="8"/>
  <c r="L13" i="8"/>
  <c r="L14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3" i="8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7" i="7"/>
  <c r="H7" i="7" s="1"/>
  <c r="D12" i="6"/>
  <c r="D13" i="6" s="1"/>
  <c r="D17" i="6"/>
  <c r="D18" i="6" s="1"/>
  <c r="D21" i="6"/>
  <c r="D22" i="6" s="1"/>
  <c r="D27" i="6"/>
  <c r="D28" i="6" s="1"/>
  <c r="D34" i="6"/>
  <c r="D37" i="6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" i="4"/>
  <c r="E2" i="4"/>
  <c r="D43" i="6"/>
  <c r="D44" i="6" s="1"/>
  <c r="C43" i="6"/>
  <c r="C44" i="6" s="1"/>
  <c r="D40" i="6"/>
  <c r="C40" i="6"/>
  <c r="C37" i="6"/>
  <c r="C34" i="6"/>
  <c r="C27" i="6"/>
  <c r="C28" i="6" s="1"/>
  <c r="C21" i="6"/>
  <c r="C22" i="6" s="1"/>
  <c r="C17" i="6"/>
  <c r="C18" i="6" s="1"/>
  <c r="C12" i="6"/>
  <c r="C13" i="6" s="1"/>
  <c r="H20" i="6" l="1"/>
  <c r="I13" i="6"/>
  <c r="J13" i="6" s="1"/>
  <c r="I12" i="6"/>
  <c r="J12" i="6" s="1"/>
  <c r="H22" i="6"/>
  <c r="I33" i="6"/>
  <c r="J33" i="6" s="1"/>
  <c r="I25" i="6"/>
  <c r="J25" i="6" s="1"/>
  <c r="H37" i="6"/>
  <c r="H36" i="6"/>
  <c r="H12" i="6"/>
  <c r="I15" i="6"/>
  <c r="J15" i="6" s="1"/>
  <c r="H26" i="6"/>
  <c r="I37" i="6"/>
  <c r="J37" i="6" s="1"/>
  <c r="I29" i="6"/>
  <c r="J29" i="6" s="1"/>
  <c r="H17" i="6"/>
  <c r="I20" i="6"/>
  <c r="J20" i="6" s="1"/>
  <c r="H32" i="6"/>
  <c r="H16" i="6"/>
  <c r="I27" i="6"/>
  <c r="J27" i="6" s="1"/>
  <c r="H11" i="6"/>
  <c r="H30" i="6"/>
  <c r="H14" i="6"/>
  <c r="I17" i="6"/>
  <c r="J17" i="6" s="1"/>
  <c r="H28" i="6"/>
  <c r="I31" i="6"/>
  <c r="J31" i="6" s="1"/>
  <c r="I23" i="6"/>
  <c r="J23" i="6" s="1"/>
  <c r="H34" i="6"/>
  <c r="H18" i="6"/>
  <c r="I21" i="6"/>
  <c r="J21" i="6" s="1"/>
  <c r="H33" i="6"/>
  <c r="H25" i="6"/>
  <c r="I36" i="6"/>
  <c r="J36" i="6" s="1"/>
  <c r="I28" i="6"/>
  <c r="J28" i="6" s="1"/>
  <c r="H24" i="6"/>
  <c r="I35" i="6"/>
  <c r="J35" i="6" s="1"/>
  <c r="I19" i="6"/>
  <c r="J19" i="6" s="1"/>
  <c r="H31" i="6"/>
  <c r="H23" i="6"/>
  <c r="H15" i="6"/>
  <c r="I34" i="6"/>
  <c r="J34" i="6" s="1"/>
  <c r="I26" i="6"/>
  <c r="J26" i="6" s="1"/>
  <c r="I18" i="6"/>
  <c r="J18" i="6" s="1"/>
  <c r="H29" i="6"/>
  <c r="H21" i="6"/>
  <c r="H13" i="6"/>
  <c r="I32" i="6"/>
  <c r="J32" i="6" s="1"/>
  <c r="I24" i="6"/>
  <c r="J24" i="6" s="1"/>
  <c r="I16" i="6"/>
  <c r="J16" i="6" s="1"/>
  <c r="J39" i="6" s="1"/>
  <c r="H35" i="6"/>
  <c r="H27" i="6"/>
  <c r="H19" i="6"/>
  <c r="I11" i="6"/>
  <c r="J11" i="6" s="1"/>
  <c r="I30" i="6"/>
  <c r="J30" i="6" s="1"/>
  <c r="I22" i="6"/>
  <c r="J22" i="6" s="1"/>
  <c r="I14" i="6"/>
  <c r="J14" i="6" s="1"/>
  <c r="H12" i="7"/>
  <c r="H11" i="7"/>
  <c r="H10" i="7"/>
  <c r="H9" i="7"/>
  <c r="H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" authorId="0" shapeId="0" xr:uid="{8316BE19-1C13-4D45-B54C-D25570564686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Trader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6" authorId="0" shapeId="0" xr:uid="{6959448A-5F41-3E42-B445-138A4A72BF1F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St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9CE75-C0C6-47BD-9AA9-2C12A0575914}" keepAlive="1" name="Query - Sum_sprzedaż_region" description="Connection to the 'Sum_sprzedaż_region' query in the workbook." type="5" refreshedVersion="7" background="1" saveData="1">
    <dbPr connection="Provider=Microsoft.Mashup.OleDb.1;Data Source=$Workbook$;Location=Sum_sprzedaż_region;Extended Properties=&quot;&quot;" command="SELECT * FROM [Sum_sprzedaż_region]"/>
  </connection>
</connections>
</file>

<file path=xl/sharedStrings.xml><?xml version="1.0" encoding="utf-8"?>
<sst xmlns="http://schemas.openxmlformats.org/spreadsheetml/2006/main" count="1284" uniqueCount="1012">
  <si>
    <t>NWBR</t>
  </si>
  <si>
    <t>BLOZ</t>
  </si>
  <si>
    <t>ILSC</t>
  </si>
  <si>
    <t>RODZ</t>
  </si>
  <si>
    <t>DATA</t>
  </si>
  <si>
    <t>Ulica</t>
  </si>
  <si>
    <t>LOTNICZA 24</t>
  </si>
  <si>
    <t>54-155</t>
  </si>
  <si>
    <t>WROCŁAW</t>
  </si>
  <si>
    <t>BOGUSZOWSKA 61 A</t>
  </si>
  <si>
    <t>54-046</t>
  </si>
  <si>
    <t>KAS</t>
  </si>
  <si>
    <t>E</t>
  </si>
  <si>
    <t>WROCŁAWSKA 21</t>
  </si>
  <si>
    <t>01-493</t>
  </si>
  <si>
    <t>WARSZAWA</t>
  </si>
  <si>
    <t>FREDRY 7</t>
  </si>
  <si>
    <t>35-005</t>
  </si>
  <si>
    <t>RZESZÓW</t>
  </si>
  <si>
    <t>D</t>
  </si>
  <si>
    <t>W. SIKORSKIEGO 59</t>
  </si>
  <si>
    <t>95-015</t>
  </si>
  <si>
    <t>GŁOWNO</t>
  </si>
  <si>
    <t>B</t>
  </si>
  <si>
    <t>POSREDNICY</t>
  </si>
  <si>
    <t>PRODUKTY</t>
  </si>
  <si>
    <t>Ile aptek dokonało zakupu dnia 30.03.2019?</t>
  </si>
  <si>
    <t>Z</t>
  </si>
  <si>
    <t>paracetamol 50 ml</t>
  </si>
  <si>
    <t>ibuprofen 10 kaps.</t>
  </si>
  <si>
    <t>woda utleniona 100 ml</t>
  </si>
  <si>
    <t>Nazwa towaru</t>
  </si>
  <si>
    <t>typ</t>
  </si>
  <si>
    <t>płyn</t>
  </si>
  <si>
    <t>paracetamol 20 tabl.</t>
  </si>
  <si>
    <t>tabletki</t>
  </si>
  <si>
    <t>ml</t>
  </si>
  <si>
    <t>szt</t>
  </si>
  <si>
    <t>jedn_miary</t>
  </si>
  <si>
    <t>wielkosc</t>
  </si>
  <si>
    <t>Tabletki</t>
  </si>
  <si>
    <t>Podać wartość sprzedaży paracetamolu w lokalizacji Wrocław za 2019 rok.</t>
  </si>
  <si>
    <t>Kod_pocztowy</t>
  </si>
  <si>
    <t>Miejscowosc</t>
  </si>
  <si>
    <t>Obsluga</t>
  </si>
  <si>
    <t>int</t>
  </si>
  <si>
    <t>numeric</t>
  </si>
  <si>
    <t>varchar2</t>
  </si>
  <si>
    <t>char</t>
  </si>
  <si>
    <t>date</t>
  </si>
  <si>
    <t>KAMS</t>
  </si>
  <si>
    <t>Napisz polecenie SQL:</t>
  </si>
  <si>
    <t>Wyświetlić wszystkie apteki które nie są w obsłudze KAS i KAMS.</t>
  </si>
  <si>
    <t>ZAKUPY</t>
  </si>
  <si>
    <t>cena</t>
  </si>
  <si>
    <t>Nazwa</t>
  </si>
  <si>
    <t>sildenafil 2 szt.</t>
  </si>
  <si>
    <t>Ile sztuk tabletek zostało sprzedanych w 2018 roku? Podać sumę dla każdego produktu, oraz podsumowanie w jednym zapytaniu.</t>
  </si>
  <si>
    <t>0036761</t>
  </si>
  <si>
    <r>
      <t xml:space="preserve">Zmienić typ danych BLOZ w tabeli PRODUKTY na liczbowy (liczby całkowite). </t>
    </r>
    <r>
      <rPr>
        <sz val="11"/>
        <color rgb="FFFF0000"/>
        <rFont val="Calibri"/>
        <family val="2"/>
        <charset val="238"/>
        <scheme val="minor"/>
      </rPr>
      <t>[nieobowiązkowe]</t>
    </r>
  </si>
  <si>
    <t>Podać dane lokalizacji apteki która nie dokonała zakupu w marcu 2019?</t>
  </si>
  <si>
    <t>kapsulki</t>
  </si>
  <si>
    <t>Region</t>
  </si>
  <si>
    <t>Plan</t>
  </si>
  <si>
    <t>A</t>
  </si>
  <si>
    <t>Handlowiec 1</t>
  </si>
  <si>
    <t>Handlowiec 2</t>
  </si>
  <si>
    <t>Handlowiec 3</t>
  </si>
  <si>
    <t>C</t>
  </si>
  <si>
    <t>Handlowiec 4</t>
  </si>
  <si>
    <t>Handlowiec 5</t>
  </si>
  <si>
    <t>Handlowiec 6</t>
  </si>
  <si>
    <t>Handlowiec 7</t>
  </si>
  <si>
    <t>Handlowiec 8</t>
  </si>
  <si>
    <t>Handlowiec 9</t>
  </si>
  <si>
    <t>Handlowiec 10</t>
  </si>
  <si>
    <t>Handlowiec 11</t>
  </si>
  <si>
    <t>Handlowiec 12</t>
  </si>
  <si>
    <t>Handlowiec 13</t>
  </si>
  <si>
    <t>Handlowiec 14</t>
  </si>
  <si>
    <t>Handlowiec 15</t>
  </si>
  <si>
    <t>Handlowiec 16</t>
  </si>
  <si>
    <t>c</t>
  </si>
  <si>
    <t>Handlowiec 17</t>
  </si>
  <si>
    <t>Handlowiec 18</t>
  </si>
  <si>
    <t>Handlowiec 19</t>
  </si>
  <si>
    <t>Handlowiec 20</t>
  </si>
  <si>
    <t>Handlowiec 21</t>
  </si>
  <si>
    <t>Handlowiec 22</t>
  </si>
  <si>
    <t>Handlowiec 23</t>
  </si>
  <si>
    <t>Handlowiec 24</t>
  </si>
  <si>
    <t>Handlowiec 25</t>
  </si>
  <si>
    <t>Handlowiec 26</t>
  </si>
  <si>
    <t>Handlowiec 27</t>
  </si>
  <si>
    <t>Handlowiec 28</t>
  </si>
  <si>
    <t>Handlowiec 29</t>
  </si>
  <si>
    <t>Handlowiec 30</t>
  </si>
  <si>
    <t>Handlowiec 31</t>
  </si>
  <si>
    <t>Handlowiec 32</t>
  </si>
  <si>
    <t>Handlowiec 33</t>
  </si>
  <si>
    <t>Handlowiec 34</t>
  </si>
  <si>
    <t>Handlowiec 35</t>
  </si>
  <si>
    <t>Handlowiec 36</t>
  </si>
  <si>
    <t>Handlowiec 37</t>
  </si>
  <si>
    <t>Handlowiec 38</t>
  </si>
  <si>
    <t>Handlowiec 39</t>
  </si>
  <si>
    <t>Handlowiec 40</t>
  </si>
  <si>
    <t>Handlowiec 41</t>
  </si>
  <si>
    <t>Handlowiec 42</t>
  </si>
  <si>
    <t>Handlowiec 43</t>
  </si>
  <si>
    <t>Handlowiec 44</t>
  </si>
  <si>
    <t>Handlowiec 45</t>
  </si>
  <si>
    <t>Handlowiec 46</t>
  </si>
  <si>
    <t>Handlowiec 47</t>
  </si>
  <si>
    <t>Handlowiec 48</t>
  </si>
  <si>
    <t>Handlowiec 49</t>
  </si>
  <si>
    <t>Handlowiec 50</t>
  </si>
  <si>
    <r>
      <t xml:space="preserve">1. </t>
    </r>
    <r>
      <rPr>
        <sz val="11"/>
        <color theme="1"/>
        <rFont val="Calibri"/>
        <family val="2"/>
        <charset val="238"/>
        <scheme val="minor"/>
      </rPr>
      <t>W tabeli 'Obliczenia' proszę wyliczyć ilość wystąpień każdego z kodów (kolumna G) i sumę sprzedaży dla każdego z kodów (kolumna H).</t>
    </r>
  </si>
  <si>
    <r>
      <t xml:space="preserve">2. </t>
    </r>
    <r>
      <rPr>
        <sz val="11"/>
        <color theme="1"/>
        <rFont val="Calibri"/>
        <family val="2"/>
        <charset val="238"/>
        <scheme val="minor"/>
      </rPr>
      <t>W tabeli 'Obliczenia' w kolumnie I proszę wprowadzić "TAK" jeśli sprzedaż jest zgodna z planem lub różnicę jeśli jest niezgodna (planowana sprzedaż minus sprzedaż)</t>
    </r>
  </si>
  <si>
    <t>Dane</t>
  </si>
  <si>
    <t>Obliczenia</t>
  </si>
  <si>
    <t>KOD</t>
  </si>
  <si>
    <t>DR</t>
  </si>
  <si>
    <t>ER351</t>
  </si>
  <si>
    <t>DR824</t>
  </si>
  <si>
    <t>ER945</t>
  </si>
  <si>
    <t>DR401</t>
  </si>
  <si>
    <t>ER177</t>
  </si>
  <si>
    <t>DR880</t>
  </si>
  <si>
    <t>ER632</t>
  </si>
  <si>
    <t>DR104</t>
  </si>
  <si>
    <t>DR869</t>
  </si>
  <si>
    <t>DR205</t>
  </si>
  <si>
    <t>DR605</t>
  </si>
  <si>
    <t>CP569</t>
  </si>
  <si>
    <t>DR768</t>
  </si>
  <si>
    <t>ER753</t>
  </si>
  <si>
    <t>CP869</t>
  </si>
  <si>
    <t>ER171</t>
  </si>
  <si>
    <t>DR151</t>
  </si>
  <si>
    <t>CP791</t>
  </si>
  <si>
    <t>ER698</t>
  </si>
  <si>
    <t>CP891</t>
  </si>
  <si>
    <t>CP548</t>
  </si>
  <si>
    <t>DR751</t>
  </si>
  <si>
    <t>ER914</t>
  </si>
  <si>
    <t>CP118</t>
  </si>
  <si>
    <t>DR405</t>
  </si>
  <si>
    <t>ER</t>
  </si>
  <si>
    <t>CP254</t>
  </si>
  <si>
    <t>DR584</t>
  </si>
  <si>
    <t>CP</t>
  </si>
  <si>
    <t>Tabela ocen</t>
  </si>
  <si>
    <t>Uczeń_1</t>
  </si>
  <si>
    <t>Uczeń_2</t>
  </si>
  <si>
    <t>niedostateczna</t>
  </si>
  <si>
    <t>Uczeń_3</t>
  </si>
  <si>
    <t>mierna</t>
  </si>
  <si>
    <t>Uczeń_4</t>
  </si>
  <si>
    <t>dostateczna</t>
  </si>
  <si>
    <t>Uczeń_5</t>
  </si>
  <si>
    <t>dobra</t>
  </si>
  <si>
    <t>Uczeń_6</t>
  </si>
  <si>
    <t>bardzo dobra</t>
  </si>
  <si>
    <t>Uczeń_7</t>
  </si>
  <si>
    <t>celująca</t>
  </si>
  <si>
    <t>Uczeń_8</t>
  </si>
  <si>
    <t>Uczeń_9</t>
  </si>
  <si>
    <t>Uczeń_10</t>
  </si>
  <si>
    <t>Uczeń_11</t>
  </si>
  <si>
    <t>Uczeń_12</t>
  </si>
  <si>
    <t>Uczeń_13</t>
  </si>
  <si>
    <t>Uczeń_14</t>
  </si>
  <si>
    <t>Uczeń_15</t>
  </si>
  <si>
    <t>Uczeń_16</t>
  </si>
  <si>
    <t>Uczeń_17</t>
  </si>
  <si>
    <t>Uczeń_18</t>
  </si>
  <si>
    <t>Uczeń_19</t>
  </si>
  <si>
    <t>Uczeń_20</t>
  </si>
  <si>
    <t>Uczeń_21</t>
  </si>
  <si>
    <t>Uczeń_22</t>
  </si>
  <si>
    <t>Uczeń_23</t>
  </si>
  <si>
    <t>Uczeń_24</t>
  </si>
  <si>
    <t>Uczeń_25</t>
  </si>
  <si>
    <t>Uczeń_26</t>
  </si>
  <si>
    <t>Uczeń_27</t>
  </si>
  <si>
    <t>Uczeń_28</t>
  </si>
  <si>
    <t>Uczeń_29</t>
  </si>
  <si>
    <t>Uczeń_30</t>
  </si>
  <si>
    <t>Uczeń_31</t>
  </si>
  <si>
    <t>1A@hasco-lek.pl</t>
  </si>
  <si>
    <t>SKLEP_1A</t>
  </si>
  <si>
    <t>SKLEP_A2</t>
  </si>
  <si>
    <t>SKLEP_B9</t>
  </si>
  <si>
    <t>SKLEP_BE</t>
  </si>
  <si>
    <t>SKLEP_BF</t>
  </si>
  <si>
    <t>SKLEP_BL</t>
  </si>
  <si>
    <t>SKLEP_BW</t>
  </si>
  <si>
    <t>SKLEP_1B</t>
  </si>
  <si>
    <t>SKLEP_BJ</t>
  </si>
  <si>
    <t>SKLEP_B8</t>
  </si>
  <si>
    <t>SKLEP_BN</t>
  </si>
  <si>
    <t>SKLEP_BI</t>
  </si>
  <si>
    <t>SKLEP_BP</t>
  </si>
  <si>
    <t>SKLEP_BH</t>
  </si>
  <si>
    <t>SKLEP_BG</t>
  </si>
  <si>
    <t>SKLEP_BR</t>
  </si>
  <si>
    <t>SKLEP_BS</t>
  </si>
  <si>
    <t>SKLEP_BK</t>
  </si>
  <si>
    <t>SKLEP_BV</t>
  </si>
  <si>
    <t>SKLEP_BQ</t>
  </si>
  <si>
    <t>SKLEP_BT</t>
  </si>
  <si>
    <t>SKLEP_CM</t>
  </si>
  <si>
    <t>SKLEP_CV</t>
  </si>
  <si>
    <t>SKLEP_CD</t>
  </si>
  <si>
    <t>SKLEP_CC</t>
  </si>
  <si>
    <t>SKLEP_CG</t>
  </si>
  <si>
    <t>SKLEP_CX</t>
  </si>
  <si>
    <t>SKLEP_CS</t>
  </si>
  <si>
    <t>SKLEP_CT</t>
  </si>
  <si>
    <t>SKLEP_CI</t>
  </si>
  <si>
    <t>SKLEP_CE</t>
  </si>
  <si>
    <t>SKLEP_CK</t>
  </si>
  <si>
    <t>SKLEP_C2</t>
  </si>
  <si>
    <t>SKLEP_C1</t>
  </si>
  <si>
    <t>SKLEP_DA</t>
  </si>
  <si>
    <t>SKLEP_DW</t>
  </si>
  <si>
    <t>SKLEP_DG</t>
  </si>
  <si>
    <t>SKLEP_DN</t>
  </si>
  <si>
    <t>SKLEP_DB</t>
  </si>
  <si>
    <t>SKLEP_DF</t>
  </si>
  <si>
    <t>SKLEP_DD</t>
  </si>
  <si>
    <t>SKLEP_DC</t>
  </si>
  <si>
    <t>SKLEP_DZ</t>
  </si>
  <si>
    <t>SKLEP_EB</t>
  </si>
  <si>
    <t>SKLEP_EL</t>
  </si>
  <si>
    <t>SKLEP_EK</t>
  </si>
  <si>
    <t>SKLEP_G8</t>
  </si>
  <si>
    <t>SKLEP_GW</t>
  </si>
  <si>
    <t>SKLEP_GL</t>
  </si>
  <si>
    <t>SKLEP_GN</t>
  </si>
  <si>
    <t>SKLEP_GE</t>
  </si>
  <si>
    <t>SKLEP_GP</t>
  </si>
  <si>
    <t>SKLEP_GC</t>
  </si>
  <si>
    <t>SKLEP_G9</t>
  </si>
  <si>
    <t>SKLEP_GA</t>
  </si>
  <si>
    <t>SKLEP_GM</t>
  </si>
  <si>
    <t>SKLEP_GR</t>
  </si>
  <si>
    <t>SKLEP_GF</t>
  </si>
  <si>
    <t>SKLEP_GS</t>
  </si>
  <si>
    <t>SKLEP_GU</t>
  </si>
  <si>
    <t>SKLEP_HA</t>
  </si>
  <si>
    <t>SKLEP_IL</t>
  </si>
  <si>
    <t>SKLEP_IW</t>
  </si>
  <si>
    <t>SKLEP_JN</t>
  </si>
  <si>
    <t>SKLEP_JA</t>
  </si>
  <si>
    <t>SKLEP_JZ</t>
  </si>
  <si>
    <t>SKLEP_JR</t>
  </si>
  <si>
    <t>SKLEP_1J</t>
  </si>
  <si>
    <t>SKLEP_JG</t>
  </si>
  <si>
    <t>SKLEP_QZ</t>
  </si>
  <si>
    <t>SKLEP_KA</t>
  </si>
  <si>
    <t>SKLEP_KB</t>
  </si>
  <si>
    <t>SKLEP_KY</t>
  </si>
  <si>
    <t>SKLEP_KE</t>
  </si>
  <si>
    <t>SKLEP_K8</t>
  </si>
  <si>
    <t>SKLEP_QT</t>
  </si>
  <si>
    <t>SKLEP_QK</t>
  </si>
  <si>
    <t>SKLEP_QA</t>
  </si>
  <si>
    <t>SKLEP_Q1</t>
  </si>
  <si>
    <t>SKLEP_QC</t>
  </si>
  <si>
    <t>SKLEP_KH</t>
  </si>
  <si>
    <t>SKLEP_Q2</t>
  </si>
  <si>
    <t>SKLEP_4K</t>
  </si>
  <si>
    <t>SKLEP_QN</t>
  </si>
  <si>
    <t>SKLEP_KK</t>
  </si>
  <si>
    <t>SKLEP_QS</t>
  </si>
  <si>
    <t>SKLEP_KM</t>
  </si>
  <si>
    <t>SKLEP_K7</t>
  </si>
  <si>
    <t>SKLEP_QR</t>
  </si>
  <si>
    <t>SKLEP_QO</t>
  </si>
  <si>
    <t>SKLEP_K1</t>
  </si>
  <si>
    <t>SKLEP_KV</t>
  </si>
  <si>
    <t>SKLEP_KX</t>
  </si>
  <si>
    <t>SKLEP_KZ</t>
  </si>
  <si>
    <t>SKLEP_LE</t>
  </si>
  <si>
    <t>SKLEP_LS</t>
  </si>
  <si>
    <t>SKLEP_FX</t>
  </si>
  <si>
    <t>SKLEP_L1</t>
  </si>
  <si>
    <t>SKLEP_LT</t>
  </si>
  <si>
    <t>SKLEP_FA</t>
  </si>
  <si>
    <t>SKLEP_LB</t>
  </si>
  <si>
    <t>SKLEP_L3</t>
  </si>
  <si>
    <t>SKLEP_LI</t>
  </si>
  <si>
    <t>SKLEP_FL</t>
  </si>
  <si>
    <t>SKLEP_FT</t>
  </si>
  <si>
    <t>SKLEP_LY</t>
  </si>
  <si>
    <t>SKLEP_LQ</t>
  </si>
  <si>
    <t>SKLEP_LV</t>
  </si>
  <si>
    <t>SKLEP_LM</t>
  </si>
  <si>
    <t>SKLEP_1L</t>
  </si>
  <si>
    <t>SKLEP_LF</t>
  </si>
  <si>
    <t>SKLEP_LU</t>
  </si>
  <si>
    <t>SKLEP_MA</t>
  </si>
  <si>
    <t>SKLEP_MB</t>
  </si>
  <si>
    <t>SKLEP_MT</t>
  </si>
  <si>
    <t>SKLEP_MP</t>
  </si>
  <si>
    <t>SKLEP_MM</t>
  </si>
  <si>
    <t>SKLEP_ML</t>
  </si>
  <si>
    <t>SKLEP_M2</t>
  </si>
  <si>
    <t>SKLEP_MO</t>
  </si>
  <si>
    <t>SKLEP_MK</t>
  </si>
  <si>
    <t>SKLEP_M4</t>
  </si>
  <si>
    <t>SKLEP_MQ</t>
  </si>
  <si>
    <t>SKLEP_MH</t>
  </si>
  <si>
    <t>SKLEP_N2</t>
  </si>
  <si>
    <t>SKLEP_NL</t>
  </si>
  <si>
    <t>SKLEP_NI</t>
  </si>
  <si>
    <t>SKLEP_NN</t>
  </si>
  <si>
    <t>SKLEP_1N</t>
  </si>
  <si>
    <t>SKLEP_NV</t>
  </si>
  <si>
    <t>SKLEP_N6</t>
  </si>
  <si>
    <t>SKLEP_NO</t>
  </si>
  <si>
    <t>SKLEP_NE</t>
  </si>
  <si>
    <t>SKLEP_ND</t>
  </si>
  <si>
    <t>SKLEP_NZ</t>
  </si>
  <si>
    <t>SKLEP_NW</t>
  </si>
  <si>
    <t>SKLEP_OR</t>
  </si>
  <si>
    <t>SKLEP_OL</t>
  </si>
  <si>
    <t>SKLEP_OB</t>
  </si>
  <si>
    <t>SKLEP_OA</t>
  </si>
  <si>
    <t>SKLEP_OI</t>
  </si>
  <si>
    <t>SKLEP_OF</t>
  </si>
  <si>
    <t>SKLEP_OH</t>
  </si>
  <si>
    <t>SKLEP_OG</t>
  </si>
  <si>
    <t>SKLEP_OZ</t>
  </si>
  <si>
    <t>SKLEP_OU</t>
  </si>
  <si>
    <t>SKLEP_OX</t>
  </si>
  <si>
    <t>SKLEP_O4</t>
  </si>
  <si>
    <t>SKLEP_OJ</t>
  </si>
  <si>
    <t>SKLEP_ON</t>
  </si>
  <si>
    <t>SKLEP_PA</t>
  </si>
  <si>
    <t>SKLEP_PJ</t>
  </si>
  <si>
    <t>SKLEP_PY</t>
  </si>
  <si>
    <t>SKLEP_PQ</t>
  </si>
  <si>
    <t>SKLEP_PE</t>
  </si>
  <si>
    <t>SKLEP_PM</t>
  </si>
  <si>
    <t>SKLEP_PD</t>
  </si>
  <si>
    <t>SKLEP_PN</t>
  </si>
  <si>
    <t>SKLEP_PZ</t>
  </si>
  <si>
    <t>SKLEP_PX</t>
  </si>
  <si>
    <t>SKLEP_PU</t>
  </si>
  <si>
    <t>SKLEP_PW</t>
  </si>
  <si>
    <t>SKLEP_RC</t>
  </si>
  <si>
    <t>SKLEP_RH</t>
  </si>
  <si>
    <t>SKLEP_RO</t>
  </si>
  <si>
    <t>SKLEP_RI</t>
  </si>
  <si>
    <t>SKLEP_RJ</t>
  </si>
  <si>
    <t>SKLEP_RM</t>
  </si>
  <si>
    <t>SKLEP_RX</t>
  </si>
  <si>
    <t>SKLEP_RU</t>
  </si>
  <si>
    <t>SKLEP_RK</t>
  </si>
  <si>
    <t>SKLEP_RB</t>
  </si>
  <si>
    <t>SKLEP_RG</t>
  </si>
  <si>
    <t>SKLEP_RQ</t>
  </si>
  <si>
    <t>SKLEP_XN</t>
  </si>
  <si>
    <t>SKLEP_XO</t>
  </si>
  <si>
    <t>SKLEP_SM</t>
  </si>
  <si>
    <t>SKLEP_XL</t>
  </si>
  <si>
    <t>SKLEP_XM</t>
  </si>
  <si>
    <t>SKLEP_S1</t>
  </si>
  <si>
    <t>SKLEP_X3</t>
  </si>
  <si>
    <t>SKLEP_2S</t>
  </si>
  <si>
    <t>SKLEP_SK</t>
  </si>
  <si>
    <t>SKLEP_X1</t>
  </si>
  <si>
    <t>SKLEP_X4</t>
  </si>
  <si>
    <t>SKLEP_SA</t>
  </si>
  <si>
    <t>SKLEP_8S</t>
  </si>
  <si>
    <t>SKLEP_XP</t>
  </si>
  <si>
    <t>SKLEP_S0</t>
  </si>
  <si>
    <t>SKLEP_SV</t>
  </si>
  <si>
    <t>SKLEP_XC</t>
  </si>
  <si>
    <t>SKLEP_XB</t>
  </si>
  <si>
    <t>SKLEP_S6</t>
  </si>
  <si>
    <t>SKLEP_ST</t>
  </si>
  <si>
    <t>SKLEP_4S</t>
  </si>
  <si>
    <t>SKLEP_X2</t>
  </si>
  <si>
    <t>SKLEP_9S</t>
  </si>
  <si>
    <t>SKLEP_1S</t>
  </si>
  <si>
    <t>SKLEP_XK</t>
  </si>
  <si>
    <t>SKLEP_SQ</t>
  </si>
  <si>
    <t>SKLEP_XX</t>
  </si>
  <si>
    <t>SKLEP_SE</t>
  </si>
  <si>
    <t>SKLEP_SJ</t>
  </si>
  <si>
    <t>SKLEP_SZ</t>
  </si>
  <si>
    <t>SKLEP_XR</t>
  </si>
  <si>
    <t>SKLEP_X6</t>
  </si>
  <si>
    <t>SKLEP_SW</t>
  </si>
  <si>
    <t>SKLEP_XG</t>
  </si>
  <si>
    <t>SKLEP_S7</t>
  </si>
  <si>
    <t>SKLEP_S4</t>
  </si>
  <si>
    <t>SKLEP_SI</t>
  </si>
  <si>
    <t>SKLEP_TG</t>
  </si>
  <si>
    <t>SKLEP_TB</t>
  </si>
  <si>
    <t>SKLEP_TA</t>
  </si>
  <si>
    <t>SKLEP_TL</t>
  </si>
  <si>
    <t>SKLEP_TC</t>
  </si>
  <si>
    <t>SKLEP_TU</t>
  </si>
  <si>
    <t>SKLEP_5T</t>
  </si>
  <si>
    <t>SKLEP_TY</t>
  </si>
  <si>
    <t>SKLEP_W3</t>
  </si>
  <si>
    <t>SKLEP_WC</t>
  </si>
  <si>
    <t>SKLEP_WA</t>
  </si>
  <si>
    <t>SKLEP_WD</t>
  </si>
  <si>
    <t>SKLEP_WF</t>
  </si>
  <si>
    <t>SKLEP_WI</t>
  </si>
  <si>
    <t>SKLEP_WN</t>
  </si>
  <si>
    <t>SKLEP_WJ</t>
  </si>
  <si>
    <t>SKLEP_WR</t>
  </si>
  <si>
    <t>SKLEP_WS</t>
  </si>
  <si>
    <t>SKLEP_WK</t>
  </si>
  <si>
    <t>SKLEP_WX</t>
  </si>
  <si>
    <t>SKLEP_WY</t>
  </si>
  <si>
    <t>SKLEP_ZS</t>
  </si>
  <si>
    <t>SKLEP_ZQ</t>
  </si>
  <si>
    <t>SKLEP_ZX</t>
  </si>
  <si>
    <t>SKLEP_ZT</t>
  </si>
  <si>
    <t>SKLEP_ZH</t>
  </si>
  <si>
    <t>SKLEP_ZI</t>
  </si>
  <si>
    <t>SKLEP_ZB</t>
  </si>
  <si>
    <t>SKLEP_ZL</t>
  </si>
  <si>
    <t>SKLEP_ZO</t>
  </si>
  <si>
    <t>SKLEP_ZC</t>
  </si>
  <si>
    <t>SKLEP_ZE</t>
  </si>
  <si>
    <t>SKLEP_ZZ</t>
  </si>
  <si>
    <t>SKLEP_ZY</t>
  </si>
  <si>
    <t>KOD2</t>
  </si>
  <si>
    <t>KOD1</t>
  </si>
  <si>
    <t>SKLEP_DIH</t>
  </si>
  <si>
    <t>SKLEP_GI1</t>
  </si>
  <si>
    <t>SKLEP_GI2</t>
  </si>
  <si>
    <t xml:space="preserve">Stwórz obok zapytanie SQLowe, do zadania 2, dzięki któremu otrzymamy ten sam wynik co w tabeli 'Obliczenia'. Różnica w kolumnie czy_zgodne_z_planem. Dopuszczalne wartości to 1 i 0 odpowiednio za zgodność i niezgodność z planem. </t>
  </si>
  <si>
    <t>Sum_of_Sprzedaż_Region</t>
  </si>
  <si>
    <t>Menu- Data-Text to data -split by delimeter(/)</t>
  </si>
  <si>
    <r>
      <t>select</t>
    </r>
    <r>
      <rPr>
        <sz val="12"/>
        <color rgb="FFAAAAAA"/>
        <rFont val="Menlo"/>
        <family val="2"/>
      </rPr>
      <t xml:space="preserve"> *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posrednicy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</t>
    </r>
    <r>
      <rPr>
        <sz val="12"/>
        <color rgb="FFAAAAAA"/>
        <rFont val="Menlo"/>
        <family val="2"/>
      </rPr>
      <t> </t>
    </r>
  </si>
  <si>
    <r>
      <t>where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obsluga</t>
    </r>
    <r>
      <rPr>
        <sz val="12"/>
        <color rgb="FFAAAAAA"/>
        <rFont val="Menlo"/>
        <family val="2"/>
      </rPr>
      <t xml:space="preserve"> != </t>
    </r>
    <r>
      <rPr>
        <sz val="12"/>
        <color rgb="FFCAC580"/>
        <rFont val="Menlo"/>
        <family val="2"/>
      </rPr>
      <t>'KAS'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and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obsluga</t>
    </r>
    <r>
      <rPr>
        <sz val="12"/>
        <color rgb="FFAAAAAA"/>
        <rFont val="Menlo"/>
        <family val="2"/>
      </rPr>
      <t xml:space="preserve"> != </t>
    </r>
    <r>
      <rPr>
        <sz val="12"/>
        <color rgb="FFCAC580"/>
        <rFont val="Menlo"/>
        <family val="2"/>
      </rPr>
      <t>'KAMS'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</si>
  <si>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count</t>
    </r>
    <r>
      <rPr>
        <sz val="12"/>
        <color rgb="FFAAAAAA"/>
        <rFont val="Menlo"/>
        <family val="2"/>
      </rPr>
      <t>(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nwbr</t>
    </r>
    <r>
      <rPr>
        <sz val="12"/>
        <color rgb="FFAAAAAA"/>
        <rFont val="Menlo"/>
        <family val="2"/>
      </rPr>
      <t xml:space="preserve">)) 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zakupy</t>
    </r>
  </si>
  <si>
    <r>
      <t>where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"DATA"</t>
    </r>
    <r>
      <rPr>
        <sz val="12"/>
        <color rgb="FFAAAAAA"/>
        <rFont val="Menlo"/>
        <family val="2"/>
      </rPr>
      <t xml:space="preserve">  = </t>
    </r>
    <r>
      <rPr>
        <sz val="12"/>
        <color rgb="FFCAC580"/>
        <rFont val="Menlo"/>
        <family val="2"/>
      </rPr>
      <t>'2019-03-30'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</si>
  <si>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distinct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nwbr</t>
    </r>
    <r>
      <rPr>
        <sz val="12"/>
        <color rgb="FFAAAAAA"/>
        <rFont val="Menlo"/>
        <family val="2"/>
      </rPr>
      <t xml:space="preserve">), </t>
    </r>
    <r>
      <rPr>
        <sz val="12"/>
        <color rgb="FF9E9E9E"/>
        <rFont val="Menlo"/>
        <family val="2"/>
      </rPr>
      <t>posrednicy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ulica</t>
    </r>
    <r>
      <rPr>
        <sz val="12"/>
        <color rgb="FFAAAAAA"/>
        <rFont val="Menlo"/>
        <family val="2"/>
      </rPr>
      <t xml:space="preserve"> 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posrednicy</t>
    </r>
    <r>
      <rPr>
        <sz val="12"/>
        <color rgb="FFAAAAAA"/>
        <rFont val="Menlo"/>
        <family val="2"/>
      </rPr>
      <t xml:space="preserve">  </t>
    </r>
  </si>
  <si>
    <r>
      <t>left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join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 xml:space="preserve">   </t>
    </r>
    <r>
      <rPr>
        <b/>
        <sz val="12"/>
        <color rgb="FF739ECA"/>
        <rFont val="Menlo"/>
        <family val="2"/>
      </rPr>
      <t>ON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nwbr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posrednicy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nwbr</t>
    </r>
  </si>
  <si>
    <r>
      <t>where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date_part</t>
    </r>
    <r>
      <rPr>
        <sz val="12"/>
        <color rgb="FFAAAAAA"/>
        <rFont val="Menlo"/>
        <family val="2"/>
      </rPr>
      <t>(</t>
    </r>
    <r>
      <rPr>
        <sz val="12"/>
        <color rgb="FFCAC580"/>
        <rFont val="Menlo"/>
        <family val="2"/>
      </rPr>
      <t>'month'</t>
    </r>
    <r>
      <rPr>
        <sz val="12"/>
        <color rgb="FFAAAAAA"/>
        <rFont val="Menlo"/>
        <family val="2"/>
      </rPr>
      <t>,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"DATA"</t>
    </r>
    <r>
      <rPr>
        <sz val="12"/>
        <color rgb="FFAAAAAA"/>
        <rFont val="Menlo"/>
        <family val="2"/>
      </rPr>
      <t>) !=</t>
    </r>
    <r>
      <rPr>
        <sz val="12"/>
        <color rgb="FFC0C0C0"/>
        <rFont val="Menlo"/>
        <family val="2"/>
      </rPr>
      <t>3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and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date_part</t>
    </r>
    <r>
      <rPr>
        <sz val="12"/>
        <color rgb="FFAAAAAA"/>
        <rFont val="Menlo"/>
        <family val="2"/>
      </rPr>
      <t>(</t>
    </r>
    <r>
      <rPr>
        <sz val="12"/>
        <color rgb="FFCAC580"/>
        <rFont val="Menlo"/>
        <family val="2"/>
      </rPr>
      <t>'year'</t>
    </r>
    <r>
      <rPr>
        <sz val="12"/>
        <color rgb="FFAAAAAA"/>
        <rFont val="Menlo"/>
        <family val="2"/>
      </rPr>
      <t>,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"DATA"</t>
    </r>
    <r>
      <rPr>
        <sz val="12"/>
        <color rgb="FFAAAAAA"/>
        <rFont val="Menlo"/>
        <family val="2"/>
      </rPr>
      <t>) !=</t>
    </r>
    <r>
      <rPr>
        <sz val="12"/>
        <color rgb="FFC0C0C0"/>
        <rFont val="Menlo"/>
        <family val="2"/>
      </rPr>
      <t>2019</t>
    </r>
    <r>
      <rPr>
        <sz val="12"/>
        <color rgb="FFAAAAAA"/>
        <rFont val="Menlo"/>
        <family val="2"/>
      </rPr>
      <t> 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</si>
  <si>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sum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z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ilsc</t>
    </r>
    <r>
      <rPr>
        <sz val="12"/>
        <color rgb="FFAAAAAA"/>
        <rFont val="Menlo"/>
        <family val="2"/>
      </rPr>
      <t>::</t>
    </r>
    <r>
      <rPr>
        <b/>
        <sz val="12"/>
        <color rgb="FFC1AA6C"/>
        <rFont val="Menlo"/>
        <family val="2"/>
      </rPr>
      <t>int</t>
    </r>
    <r>
      <rPr>
        <sz val="12"/>
        <color rgb="FFAAAAAA"/>
        <rFont val="Menlo"/>
        <family val="2"/>
      </rPr>
      <t xml:space="preserve"> * </t>
    </r>
    <r>
      <rPr>
        <sz val="12"/>
        <color rgb="FF9E9E9E"/>
        <rFont val="Menlo"/>
        <family val="2"/>
      </rPr>
      <t>p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cena</t>
    </r>
    <r>
      <rPr>
        <sz val="12"/>
        <color rgb="FFAAAAAA"/>
        <rFont val="Menlo"/>
        <family val="2"/>
      </rPr>
      <t xml:space="preserve">) 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</t>
    </r>
  </si>
  <si>
    <r>
      <t>left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join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z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on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>::</t>
    </r>
    <r>
      <rPr>
        <b/>
        <sz val="12"/>
        <color rgb="FFC1AA6C"/>
        <rFont val="Menlo"/>
        <family val="2"/>
      </rPr>
      <t>int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z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> </t>
    </r>
  </si>
  <si>
    <r>
      <t>where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nazwa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Like</t>
    </r>
    <r>
      <rPr>
        <sz val="12"/>
        <color rgb="FFAAAAAA"/>
        <rFont val="Menlo"/>
        <family val="2"/>
      </rPr>
      <t xml:space="preserve"> </t>
    </r>
    <r>
      <rPr>
        <sz val="12"/>
        <color rgb="FFCAC580"/>
        <rFont val="Menlo"/>
        <family val="2"/>
      </rPr>
      <t>'paracetamol%'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and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date_part</t>
    </r>
    <r>
      <rPr>
        <sz val="12"/>
        <color rgb="FFAAAAAA"/>
        <rFont val="Menlo"/>
        <family val="2"/>
      </rPr>
      <t>(</t>
    </r>
    <r>
      <rPr>
        <sz val="12"/>
        <color rgb="FFCAC580"/>
        <rFont val="Menlo"/>
        <family val="2"/>
      </rPr>
      <t>'year'</t>
    </r>
    <r>
      <rPr>
        <sz val="12"/>
        <color rgb="FFAAAAAA"/>
        <rFont val="Menlo"/>
        <family val="2"/>
      </rPr>
      <t>,</t>
    </r>
    <r>
      <rPr>
        <sz val="12"/>
        <color rgb="FF9E9E9E"/>
        <rFont val="Menlo"/>
        <family val="2"/>
      </rPr>
      <t>z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"DATA"</t>
    </r>
    <r>
      <rPr>
        <sz val="12"/>
        <color rgb="FFAAAAAA"/>
        <rFont val="Menlo"/>
        <family val="2"/>
      </rPr>
      <t xml:space="preserve">) = </t>
    </r>
    <r>
      <rPr>
        <sz val="12"/>
        <color rgb="FFCAC580"/>
        <rFont val="Menlo"/>
        <family val="2"/>
      </rPr>
      <t>'2019'</t>
    </r>
  </si>
  <si>
    <r>
      <t>select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nazwa</t>
    </r>
    <r>
      <rPr>
        <sz val="12"/>
        <color rgb="FFAAAAAA"/>
        <rFont val="Menlo"/>
        <family val="2"/>
      </rPr>
      <t xml:space="preserve">,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ilsc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>,</t>
    </r>
    <r>
      <rPr>
        <sz val="12"/>
        <color rgb="FF9E9E9E"/>
        <rFont val="Menlo"/>
        <family val="2"/>
      </rPr>
      <t>zakupy</t>
    </r>
  </si>
  <si>
    <r>
      <t>where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>::</t>
    </r>
    <r>
      <rPr>
        <b/>
        <sz val="12"/>
        <color rgb="FFC1AA6C"/>
        <rFont val="Menlo"/>
        <family val="2"/>
      </rPr>
      <t>int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and</t>
    </r>
    <r>
      <rPr>
        <sz val="12"/>
        <color rgb="FFAAAAAA"/>
        <rFont val="Menlo"/>
        <family val="2"/>
      </rPr>
      <t xml:space="preserve"> 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typ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like</t>
    </r>
    <r>
      <rPr>
        <sz val="12"/>
        <color rgb="FFAAAAAA"/>
        <rFont val="Menlo"/>
        <family val="2"/>
      </rPr>
      <t xml:space="preserve"> </t>
    </r>
    <r>
      <rPr>
        <sz val="12"/>
        <color rgb="FFCAC580"/>
        <rFont val="Menlo"/>
        <family val="2"/>
      </rPr>
      <t>'%abletki'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and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date_part</t>
    </r>
    <r>
      <rPr>
        <sz val="12"/>
        <color rgb="FFAAAAAA"/>
        <rFont val="Menlo"/>
        <family val="2"/>
      </rPr>
      <t>(</t>
    </r>
    <r>
      <rPr>
        <sz val="12"/>
        <color rgb="FFCAC580"/>
        <rFont val="Menlo"/>
        <family val="2"/>
      </rPr>
      <t>'year'</t>
    </r>
    <r>
      <rPr>
        <sz val="12"/>
        <color rgb="FFAAAAAA"/>
        <rFont val="Menlo"/>
        <family val="2"/>
      </rPr>
      <t>,</t>
    </r>
    <r>
      <rPr>
        <sz val="12"/>
        <color rgb="FF9E9E9E"/>
        <rFont val="Menlo"/>
        <family val="2"/>
      </rPr>
      <t>zakupy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"DATA"</t>
    </r>
    <r>
      <rPr>
        <sz val="12"/>
        <color rgb="FFAAAAAA"/>
        <rFont val="Menlo"/>
        <family val="2"/>
      </rPr>
      <t xml:space="preserve">) = </t>
    </r>
    <r>
      <rPr>
        <sz val="12"/>
        <color rgb="FFCAC580"/>
        <rFont val="Menlo"/>
        <family val="2"/>
      </rPr>
      <t>'2018'</t>
    </r>
  </si>
  <si>
    <r>
      <t>alter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table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producty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alter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column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 xml:space="preserve">  </t>
    </r>
    <r>
      <rPr>
        <b/>
        <sz val="12"/>
        <color rgb="FF739ECA"/>
        <rFont val="Menlo"/>
        <family val="2"/>
      </rPr>
      <t>type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C1AA6C"/>
        <rFont val="Menlo"/>
        <family val="2"/>
      </rPr>
      <t>integer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using</t>
    </r>
    <r>
      <rPr>
        <sz val="12"/>
        <color rgb="FFAAAAAA"/>
        <rFont val="Menlo"/>
        <family val="2"/>
      </rPr>
      <t xml:space="preserve"> (</t>
    </r>
    <r>
      <rPr>
        <sz val="12"/>
        <color rgb="FF9E9E9E"/>
        <rFont val="Menlo"/>
        <family val="2"/>
      </rPr>
      <t>bloz</t>
    </r>
    <r>
      <rPr>
        <sz val="12"/>
        <color rgb="FFAAAAAA"/>
        <rFont val="Menlo"/>
        <family val="2"/>
      </rPr>
      <t>::</t>
    </r>
    <r>
      <rPr>
        <b/>
        <sz val="12"/>
        <color rgb="FFC1AA6C"/>
        <rFont val="Menlo"/>
        <family val="2"/>
      </rPr>
      <t>integer</t>
    </r>
    <r>
      <rPr>
        <sz val="12"/>
        <color rgb="FFAAAAAA"/>
        <rFont val="Menlo"/>
        <family val="2"/>
      </rPr>
      <t>)</t>
    </r>
  </si>
  <si>
    <t>/* create cte where concatenate rows kod1, kod2 in one row; also aggregate by summ </t>
  </si>
  <si>
    <t> * dane sprzedaż and the quantity of occurrences in the table of each concatenated code value  */</t>
  </si>
  <si>
    <r>
      <t>with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cte_concat_kod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>(</t>
    </r>
  </si>
  <si>
    <r>
      <t>select</t>
    </r>
    <r>
      <rPr>
        <sz val="12"/>
        <color rgb="FFAAAAAA"/>
        <rFont val="Menlo"/>
        <family val="2"/>
      </rPr>
      <t> </t>
    </r>
  </si>
  <si>
    <r>
      <t>concat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dane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kod1</t>
    </r>
    <r>
      <rPr>
        <sz val="12"/>
        <color rgb="FFAAAAAA"/>
        <rFont val="Menlo"/>
        <family val="2"/>
      </rPr>
      <t xml:space="preserve">, </t>
    </r>
    <r>
      <rPr>
        <sz val="12"/>
        <color rgb="FF9E9E9E"/>
        <rFont val="Menlo"/>
        <family val="2"/>
      </rPr>
      <t>dane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kod2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kod</t>
    </r>
    <r>
      <rPr>
        <sz val="12"/>
        <color rgb="FFAAAAAA"/>
        <rFont val="Menlo"/>
        <family val="2"/>
      </rPr>
      <t>, </t>
    </r>
  </si>
  <si>
    <r>
      <t>count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dane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sprzedaż</t>
    </r>
    <r>
      <rPr>
        <sz val="12"/>
        <color rgb="FFAAAAAA"/>
        <rFont val="Menlo"/>
        <family val="2"/>
      </rPr>
      <t xml:space="preserve">) 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qty</t>
    </r>
    <r>
      <rPr>
        <sz val="12"/>
        <color rgb="FFAAAAAA"/>
        <rFont val="Menlo"/>
        <family val="2"/>
      </rPr>
      <t>, </t>
    </r>
  </si>
  <si>
    <r>
      <t>sum</t>
    </r>
    <r>
      <rPr>
        <sz val="12"/>
        <color rgb="FFAAAAAA"/>
        <rFont val="Menlo"/>
        <family val="2"/>
      </rPr>
      <t>(</t>
    </r>
    <r>
      <rPr>
        <sz val="12"/>
        <color rgb="FF9E9E9E"/>
        <rFont val="Menlo"/>
        <family val="2"/>
      </rPr>
      <t>dane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sprzedaż</t>
    </r>
    <r>
      <rPr>
        <sz val="12"/>
        <color rgb="FFAAAAAA"/>
        <rFont val="Menlo"/>
        <family val="2"/>
      </rPr>
      <t xml:space="preserve">)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spr</t>
    </r>
    <r>
      <rPr>
        <sz val="12"/>
        <color rgb="FFAAAAAA"/>
        <rFont val="Menlo"/>
        <family val="2"/>
      </rPr>
      <t xml:space="preserve">  </t>
    </r>
  </si>
  <si>
    <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dane</t>
    </r>
    <r>
      <rPr>
        <sz val="12"/>
        <color rgb="FFAAAAAA"/>
        <rFont val="Menlo"/>
        <family val="2"/>
      </rPr>
      <t>   </t>
    </r>
  </si>
  <si>
    <r>
      <t>group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by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kod</t>
    </r>
  </si>
  <si>
    <t>),</t>
  </si>
  <si>
    <t>/* joined table plan with plans values for each code*/</t>
  </si>
  <si>
    <r>
      <t>cte_2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>(</t>
    </r>
  </si>
  <si>
    <r>
      <t>cte_concat_kod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</t>
    </r>
    <r>
      <rPr>
        <sz val="12"/>
        <color rgb="FFAAAAAA"/>
        <rFont val="Menlo"/>
        <family val="2"/>
      </rPr>
      <t>, </t>
    </r>
  </si>
  <si>
    <r>
      <t>qty</t>
    </r>
    <r>
      <rPr>
        <sz val="12"/>
        <color rgb="FFAAAAAA"/>
        <rFont val="Menlo"/>
        <family val="2"/>
      </rPr>
      <t>, </t>
    </r>
  </si>
  <si>
    <r>
      <t>spr</t>
    </r>
    <r>
      <rPr>
        <sz val="12"/>
        <color rgb="FFAAAAAA"/>
        <rFont val="Menlo"/>
        <family val="2"/>
      </rPr>
      <t>, </t>
    </r>
  </si>
  <si>
    <r>
      <t>plan</t>
    </r>
    <r>
      <rPr>
        <sz val="12"/>
        <color rgb="FFAAAAAA"/>
        <rFont val="Menlo"/>
        <family val="2"/>
      </rPr>
      <t>.</t>
    </r>
    <r>
      <rPr>
        <sz val="12"/>
        <color rgb="FFC1AA6C"/>
        <rFont val="Menlo"/>
        <family val="2"/>
      </rPr>
      <t>"planowana sprzedaż"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as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plan_spr</t>
    </r>
    <r>
      <rPr>
        <sz val="12"/>
        <color rgb="FFAAAAAA"/>
        <rFont val="Menlo"/>
        <family val="2"/>
      </rPr>
      <t> </t>
    </r>
  </si>
  <si>
    <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cte_concat_kod</t>
    </r>
    <r>
      <rPr>
        <sz val="12"/>
        <color rgb="FFAAAAAA"/>
        <rFont val="Menlo"/>
        <family val="2"/>
      </rPr>
      <t> </t>
    </r>
  </si>
  <si>
    <r>
      <t>left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join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plan</t>
    </r>
    <r>
      <rPr>
        <sz val="12"/>
        <color rgb="FFAAAAAA"/>
        <rFont val="Menlo"/>
        <family val="2"/>
      </rPr>
      <t> </t>
    </r>
  </si>
  <si>
    <r>
      <t>on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cte_concat_kod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plan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</t>
    </r>
  </si>
  <si>
    <t>)</t>
  </si>
  <si>
    <t>/* update table with calculated values from cte_2; also calculated the execution of the plan */</t>
  </si>
  <si>
    <r>
      <t>update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obliczenia</t>
    </r>
    <r>
      <rPr>
        <sz val="12"/>
        <color rgb="FFAAAAAA"/>
        <rFont val="Menlo"/>
        <family val="2"/>
      </rPr>
      <t> </t>
    </r>
  </si>
  <si>
    <r>
      <t>set</t>
    </r>
    <r>
      <rPr>
        <sz val="12"/>
        <color rgb="FFAAAAAA"/>
        <rFont val="Menlo"/>
        <family val="2"/>
      </rPr>
      <t xml:space="preserve">  </t>
    </r>
  </si>
  <si>
    <r>
      <t>"ilosć wystąpień"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cte_2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qty</t>
    </r>
    <r>
      <rPr>
        <sz val="12"/>
        <color rgb="FFAAAAAA"/>
        <rFont val="Menlo"/>
        <family val="2"/>
      </rPr>
      <t>,</t>
    </r>
  </si>
  <si>
    <r>
      <t>"sprzedaż"</t>
    </r>
    <r>
      <rPr>
        <sz val="12"/>
        <color rgb="FFAAAAAA"/>
        <rFont val="Menlo"/>
        <family val="2"/>
      </rPr>
      <t xml:space="preserve">  = </t>
    </r>
    <r>
      <rPr>
        <sz val="12"/>
        <color rgb="FF9E9E9E"/>
        <rFont val="Menlo"/>
        <family val="2"/>
      </rPr>
      <t>cte_2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spr</t>
    </r>
    <r>
      <rPr>
        <sz val="12"/>
        <color rgb="FFAAAAAA"/>
        <rFont val="Menlo"/>
        <family val="2"/>
      </rPr>
      <t>,</t>
    </r>
  </si>
  <si>
    <r>
      <t>"czy zgodne z planem"</t>
    </r>
    <r>
      <rPr>
        <sz val="12"/>
        <color rgb="FFAAAAAA"/>
        <rFont val="Menlo"/>
        <family val="2"/>
      </rPr>
      <t xml:space="preserve"> = </t>
    </r>
    <r>
      <rPr>
        <b/>
        <sz val="12"/>
        <color rgb="FF739ECA"/>
        <rFont val="Menlo"/>
        <family val="2"/>
      </rPr>
      <t>case</t>
    </r>
    <r>
      <rPr>
        <sz val="12"/>
        <color rgb="FFAAAAAA"/>
        <rFont val="Menlo"/>
        <family val="2"/>
      </rPr>
      <t> </t>
    </r>
  </si>
  <si>
    <r>
      <t>when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cte_2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spr</t>
    </r>
    <r>
      <rPr>
        <sz val="12"/>
        <color rgb="FFAAAAAA"/>
        <rFont val="Menlo"/>
        <family val="2"/>
      </rPr>
      <t xml:space="preserve"> &gt;= </t>
    </r>
    <r>
      <rPr>
        <sz val="12"/>
        <color rgb="FF9E9E9E"/>
        <rFont val="Menlo"/>
        <family val="2"/>
      </rPr>
      <t>cte_2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plan_spr</t>
    </r>
    <r>
      <rPr>
        <sz val="12"/>
        <color rgb="FFAAAAAA"/>
        <rFont val="Menlo"/>
        <family val="2"/>
      </rPr>
      <t xml:space="preserve"> </t>
    </r>
    <r>
      <rPr>
        <b/>
        <sz val="12"/>
        <color rgb="FF739ECA"/>
        <rFont val="Menlo"/>
        <family val="2"/>
      </rPr>
      <t>then</t>
    </r>
    <r>
      <rPr>
        <sz val="12"/>
        <color rgb="FFAAAAAA"/>
        <rFont val="Menlo"/>
        <family val="2"/>
      </rPr>
      <t xml:space="preserve"> </t>
    </r>
    <r>
      <rPr>
        <sz val="12"/>
        <color rgb="FFC0C0C0"/>
        <rFont val="Menlo"/>
        <family val="2"/>
      </rPr>
      <t>1</t>
    </r>
    <r>
      <rPr>
        <sz val="12"/>
        <color rgb="FFAAAAAA"/>
        <rFont val="Menlo"/>
        <family val="2"/>
      </rPr>
      <t> </t>
    </r>
  </si>
  <si>
    <r>
      <t>else</t>
    </r>
    <r>
      <rPr>
        <sz val="12"/>
        <color rgb="FFAAAAAA"/>
        <rFont val="Menlo"/>
        <family val="2"/>
      </rPr>
      <t xml:space="preserve"> </t>
    </r>
    <r>
      <rPr>
        <sz val="12"/>
        <color rgb="FFC0C0C0"/>
        <rFont val="Menlo"/>
        <family val="2"/>
      </rPr>
      <t>0</t>
    </r>
  </si>
  <si>
    <t>end</t>
  </si>
  <si>
    <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cte_2</t>
    </r>
  </si>
  <si>
    <r>
      <t>where</t>
    </r>
    <r>
      <rPr>
        <sz val="12"/>
        <color rgb="FFAAAAAA"/>
        <rFont val="Menlo"/>
        <family val="2"/>
      </rPr>
      <t xml:space="preserve">  </t>
    </r>
    <r>
      <rPr>
        <sz val="12"/>
        <color rgb="FF9E9E9E"/>
        <rFont val="Menlo"/>
        <family val="2"/>
      </rPr>
      <t>obliczenia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</t>
    </r>
    <r>
      <rPr>
        <sz val="12"/>
        <color rgb="FFAAAAAA"/>
        <rFont val="Menlo"/>
        <family val="2"/>
      </rPr>
      <t xml:space="preserve"> = </t>
    </r>
    <r>
      <rPr>
        <sz val="12"/>
        <color rgb="FF9E9E9E"/>
        <rFont val="Menlo"/>
        <family val="2"/>
      </rPr>
      <t>cte_2</t>
    </r>
    <r>
      <rPr>
        <sz val="12"/>
        <color rgb="FFAAAAAA"/>
        <rFont val="Menlo"/>
        <family val="2"/>
      </rPr>
      <t>.</t>
    </r>
    <r>
      <rPr>
        <sz val="12"/>
        <color rgb="FF9E9E9E"/>
        <rFont val="Menlo"/>
        <family val="2"/>
      </rPr>
      <t>kod</t>
    </r>
  </si>
  <si>
    <r>
      <t>select</t>
    </r>
    <r>
      <rPr>
        <sz val="12"/>
        <color rgb="FFAAAAAA"/>
        <rFont val="Menlo"/>
        <family val="2"/>
      </rPr>
      <t xml:space="preserve"> * </t>
    </r>
    <r>
      <rPr>
        <b/>
        <sz val="12"/>
        <color rgb="FF739ECA"/>
        <rFont val="Menlo"/>
        <family val="2"/>
      </rPr>
      <t>from</t>
    </r>
    <r>
      <rPr>
        <sz val="12"/>
        <color rgb="FFAAAAAA"/>
        <rFont val="Menlo"/>
        <family val="2"/>
      </rPr>
      <t xml:space="preserve"> </t>
    </r>
    <r>
      <rPr>
        <sz val="12"/>
        <color rgb="FF9E9E9E"/>
        <rFont val="Menlo"/>
        <family val="2"/>
      </rPr>
      <t>obliczenia</t>
    </r>
  </si>
  <si>
    <t>1. In the table Obliczenia (Calculations), please calculate the number of occurrences of each code (column G) and the sum of sales for each of the codes (column H).</t>
  </si>
  <si>
    <t>(EN) While performing the tasks, please do not change the layout of the tables and the arrangement of the rows.</t>
  </si>
  <si>
    <t>(PL)Podczas wykonywania zadań proszę nie zmieniać układu tabel i układu wierszy.</t>
  </si>
  <si>
    <t>2. In the table Obliczenia (Calculations) in column I, please enter "TAK"("YES") if the sale is consistent with the plan or the difference if it is not (planned sale minus sale)</t>
  </si>
  <si>
    <t>(PL)Korzystając z formuł proszę przypisać każdemu uczniowi ocenę oraz zliczyć uczniów po ocenie.
(EN)Using the form, please rate each student and count the students with each grade</t>
  </si>
  <si>
    <t>(PL) Za pomocą POWER QUERY stwórz tabelę prezentującą sumę sprzedaży w 4 regionach . 
Uwaga!. Do wykonania tego zadania nie można używać tabeli przestawnej, ani formuł. Wyłącznie POWER QUERY.
(EN)Using POWER QUERY, create a table showing the sum of sales in the 4 regions.
Attention!. You cannot use a PivotTable or formulas to complete this task. POWER QUERY only.</t>
  </si>
  <si>
    <t xml:space="preserve">(PL)Korzystając z odpowiedniej formuły oblicz premię każdego handlowca. Zasada przyznawania premii jest następująca: Każdemu handlowcowi, który przekroczy plan wypłacana jest premia. 
Wysokość premii to 10% od nadwyżki sprzedaży nad planem. Handlowcowi, który nie wykonał planu, premia nie jest wypłacana
(EN)Using the appropriate formula, calculate each trader's bonus. The principle of granting a bonus is as follows: Each trader who exceeds the plan is paid a bonus.
The bonus amount is 10% of the excess sales over the plan. The merchant who doesn't execute the plan is not paid the bonus. </t>
  </si>
  <si>
    <t>Uczeń/Student</t>
  </si>
  <si>
    <t>liczba zdobytych punktów/The number of points</t>
  </si>
  <si>
    <t>Ocena/ Grade</t>
  </si>
  <si>
    <t>ocena/ Grade</t>
  </si>
  <si>
    <t>ilość uczniów z tą oceną/ The number of students</t>
  </si>
  <si>
    <t>wymagana liczba punktów/ The number of points</t>
  </si>
  <si>
    <t>sprzedaż/ Sales</t>
  </si>
  <si>
    <t>ilosć wystąpień/ The number of occurences</t>
  </si>
  <si>
    <t>czy zgodne z planem/ Is consistent with the plan?</t>
  </si>
  <si>
    <t>planowana sprzedaż/ Sales plan</t>
  </si>
  <si>
    <t>Handlowiec/ Trader</t>
  </si>
  <si>
    <t>Sprzedaż/ Sales</t>
  </si>
  <si>
    <t>Premia / Bonus</t>
  </si>
  <si>
    <t>Akronim salonu/ acronym for salon</t>
  </si>
  <si>
    <t>Adres mailowy/
 e-mail</t>
  </si>
  <si>
    <t>Data/adres mailowy/Akronim salonu
date/e-mail/ acronim for salon</t>
  </si>
  <si>
    <t>Adres mailowy/
e-mail</t>
  </si>
  <si>
    <t>Data/ 
date</t>
  </si>
  <si>
    <t>Data/ 
Date</t>
  </si>
  <si>
    <t>adres mailowy/ 
e-mail</t>
  </si>
  <si>
    <t>06-05-2021/ZY@pharma.pl/SKLEP_ZY</t>
  </si>
  <si>
    <t>2021-11-07/ZZ@pharma.pl/SKLEP_ZZ</t>
  </si>
  <si>
    <t>2021-06-15/ZE@pharma.pl/SKLEP_ZE</t>
  </si>
  <si>
    <t>2021-12-17/ZC@pharma.pl/SKLEP_ZC</t>
  </si>
  <si>
    <t>2021-10-15/ZO@pharma.pl/SKLEP_ZO</t>
  </si>
  <si>
    <t>2022-01-11/ZL@pharma.pl/SKLEP_ZL</t>
  </si>
  <si>
    <t>2022-02-06/ZB@pharma.pl/SKLEP_ZB</t>
  </si>
  <si>
    <t>2021-02-12/ZI@pharma.pl/SKLEP_ZI</t>
  </si>
  <si>
    <t>2022-03-27/ZH@pharma.pl/SKLEP_ZH</t>
  </si>
  <si>
    <t>2021-12-13/ZT@pharma.pl/SKLEP_ZT</t>
  </si>
  <si>
    <t>2022-06-17/ZX@pharma.pl/SKLEP_ZX</t>
  </si>
  <si>
    <t>2021-04-29/ZQ@pharma.pl/SKLEP_ZQ</t>
  </si>
  <si>
    <t>14 maj 2022/ZS@pharma.pl/SKLEP_ZS</t>
  </si>
  <si>
    <t>2022-01-03/WY@pharma.pl/SKLEP_WY</t>
  </si>
  <si>
    <t>2021-05-21/WX@pharma.pl/SKLEP_WX</t>
  </si>
  <si>
    <t>2021-06-27/WK@pharma.pl/SKLEP_WK</t>
  </si>
  <si>
    <t>2021-02-22/WS@pharma.pl/SKLEP_WS</t>
  </si>
  <si>
    <t>2021-04-22/WR@pharma.pl/SKLEP_WR</t>
  </si>
  <si>
    <t>2022-03-24/WJ@pharma.pl/SKLEP_WJ</t>
  </si>
  <si>
    <t>2022-04-15/WN@pharma.pl/SKLEP_WN</t>
  </si>
  <si>
    <t>2021-11-11/WI@pharma.pl/SKLEP_WI</t>
  </si>
  <si>
    <t>2021-02-09/WF@pharma.pl/SKLEP_WF</t>
  </si>
  <si>
    <t>2021-08-22/WD@pharma.pl/SKLEP_WD</t>
  </si>
  <si>
    <t>2022-05-27/WA@pharma.pl/SKLEP_WA</t>
  </si>
  <si>
    <t>2021-04-17/WC@pharma.pl/SKLEP_WC</t>
  </si>
  <si>
    <t>2022-05-30/W3@pharma.pl/SKLEP_W3</t>
  </si>
  <si>
    <t>2021-09-18/TY@pharma.pl/SKLEP_TY</t>
  </si>
  <si>
    <t>2022-04-30/5T@pharma.pl/SKLEP_5T</t>
  </si>
  <si>
    <t>2021-07-19/TU@pharma.pl/SKLEP_TU</t>
  </si>
  <si>
    <t>18 maj 2022/TC@pharma.pl/SKLEP_TC</t>
  </si>
  <si>
    <t>2021-09-02/TL@pharma.pl/SKLEP_TL</t>
  </si>
  <si>
    <t>2021-04-15/TA@pharma.pl/SKLEP_TA</t>
  </si>
  <si>
    <t>2021-05-29/TB@pharma.pl/SKLEP_TB</t>
  </si>
  <si>
    <t>2022-05-21/TG@pharma.pl/SKLEP_TG</t>
  </si>
  <si>
    <t>2022-04-29/SI@pharma.pl/SKLEP_SI</t>
  </si>
  <si>
    <t>2021-09-17/S4@pharma.pl/SKLEP_S4</t>
  </si>
  <si>
    <t>2021-04-02/S7@pharma.pl/SKLEP_S7</t>
  </si>
  <si>
    <t>2021-02-20/XG@pharma.pl/SKLEP_XG</t>
  </si>
  <si>
    <t>2021-11-30/SW@pharma.pl/SKLEP_SW</t>
  </si>
  <si>
    <t>2022-02-24/X6@pharma.pl/SKLEP_X6</t>
  </si>
  <si>
    <t>2021-07-11/XR@pharma.pl/SKLEP_XR</t>
  </si>
  <si>
    <t>2021-05-30/SZ@pharma.pl/SKLEP_SZ</t>
  </si>
  <si>
    <t>2021-08-05/SJ@pharma.pl/SKLEP_SJ</t>
  </si>
  <si>
    <t>2021-10-13/SE@pharma.pl/SKLEP_SE</t>
  </si>
  <si>
    <t>2022-02-07/XX@pharma.pl/SKLEP_XX</t>
  </si>
  <si>
    <t>2022-05-11/SQ@pharma.pl/SKLEP_SQ</t>
  </si>
  <si>
    <t>2021-02-19/XK@pharma.pl/SKLEP_XK</t>
  </si>
  <si>
    <t>2021-01-20/1S@pharma.pl/SKLEP_1S</t>
  </si>
  <si>
    <t>2022-03-04/9S@pharma.pl/SKLEP_9S</t>
  </si>
  <si>
    <t>2021-01-27/X2@pharma.pl/SKLEP_X2</t>
  </si>
  <si>
    <t>2021-07-06/4S@pharma.pl/SKLEP_4S</t>
  </si>
  <si>
    <t>2021-08-15/ST@pharma.pl/SKLEP_ST</t>
  </si>
  <si>
    <t>2022-05-15/S6@pharma.pl/SKLEP_S6</t>
  </si>
  <si>
    <t>2022-02-14/XB@pharma.pl/SKLEP_XB</t>
  </si>
  <si>
    <t>2021-10-18/XC@pharma.pl/SKLEP_XC</t>
  </si>
  <si>
    <t>2021-05-24/SV@pharma.pl/SKLEP_SV</t>
  </si>
  <si>
    <t>28 maj 2022/S0@pharma.pl/SKLEP_S0</t>
  </si>
  <si>
    <t>2022-05-25/XP@pharma.pl/SKLEP_XP</t>
  </si>
  <si>
    <t>2021-01-28/8S@pharma.pl/SKLEP_8S</t>
  </si>
  <si>
    <t>2021-02-05/SA@pharma.pl/SKLEP_SA</t>
  </si>
  <si>
    <t>2021-12-15/X4@pharma.pl/SKLEP_X4</t>
  </si>
  <si>
    <t>2022-03-02/X1@pharma.pl/SKLEP_X1</t>
  </si>
  <si>
    <t>2022-04-29/SK@pharma.pl/SKLEP_SK</t>
  </si>
  <si>
    <t>2022-05-27/2S@pharma.pl/SKLEP_2S</t>
  </si>
  <si>
    <t>2021-03-31/X3@pharma.pl/SKLEP_X3</t>
  </si>
  <si>
    <t>2022-05-02/S1@pharma.pl/SKLEP_S1</t>
  </si>
  <si>
    <t>2021-05-13/XM@pharma.pl/SKLEP_XM</t>
  </si>
  <si>
    <t>2022-03-16/XL@pharma.pl/SKLEP_XL</t>
  </si>
  <si>
    <t>2022-04-10/SM@pharma.pl/SKLEP_SM</t>
  </si>
  <si>
    <t>2021-11-13/XO@pharma.pl/SKLEP_XO</t>
  </si>
  <si>
    <t>2022-03-29/XN@pharma.pl/SKLEP_XN</t>
  </si>
  <si>
    <t>2021-07-23/RQ@pharma.pl/SKLEP_RQ</t>
  </si>
  <si>
    <t>2022-04-04/RG@pharma.pl/SKLEP_RG</t>
  </si>
  <si>
    <t>2022-06-03/RB@pharma.pl/SKLEP_RB</t>
  </si>
  <si>
    <t>2021-06-30/RK@pharma.pl/SKLEP_RK</t>
  </si>
  <si>
    <t>2021-04-04/RU@pharma.pl/SKLEP_RU</t>
  </si>
  <si>
    <t>2021-08-27/RX@pharma.pl/SKLEP_RX</t>
  </si>
  <si>
    <t>2021-06-29/RM@pharma.pl/SKLEP_RM</t>
  </si>
  <si>
    <t>2022-05-27/RJ@pharma.pl/SKLEP_RJ</t>
  </si>
  <si>
    <t>2021-08-02/RI@pharma.pl/SKLEP_RI</t>
  </si>
  <si>
    <t>2021-12-30/RO@pharma.pl/SKLEP_RO</t>
  </si>
  <si>
    <t>2022-06-09/RH@pharma.pl/SKLEP_RH</t>
  </si>
  <si>
    <t>2021-09-09/RC@pharma.pl/SKLEP_RC</t>
  </si>
  <si>
    <t>2021-08-22/PW@pharma.pl/SKLEP_PW</t>
  </si>
  <si>
    <t>2022-02-19/PU@pharma.pl/SKLEP_PU</t>
  </si>
  <si>
    <t>2021-12-10/PX@pharma.pl/SKLEP_PX</t>
  </si>
  <si>
    <t>2022-02-08/PZ@pharma.pl/SKLEP_PZ</t>
  </si>
  <si>
    <t>2022-02-20/PN@pharma.pl/SKLEP_PN</t>
  </si>
  <si>
    <t>2021-12-05/PD@pharma.pl/SKLEP_PD</t>
  </si>
  <si>
    <t>2022-03-17/PM@pharma.pl/SKLEP_PM</t>
  </si>
  <si>
    <t>2021-07-14/PE@pharma.pl/SKLEP_PE</t>
  </si>
  <si>
    <t>2022-01-05/PQ@pharma.pl/SKLEP_PQ</t>
  </si>
  <si>
    <t>2022-04-29/PY@pharma.pl/SKLEP_PY</t>
  </si>
  <si>
    <t>2021-12-01/PJ@pharma.pl/SKLEP_PJ</t>
  </si>
  <si>
    <t>2022-06-17/PA@pharma.pl/SKLEP_PA</t>
  </si>
  <si>
    <t>2022-03-15/ON@pharma.pl/SKLEP_ON</t>
  </si>
  <si>
    <t>2022-05-10/OJ@pharma.pl/SKLEP_OJ</t>
  </si>
  <si>
    <t>2021-04-30/O4@pharma.pl/SKLEP_O4</t>
  </si>
  <si>
    <t>2021-10-20/OX@pharma.pl/SKLEP_OX</t>
  </si>
  <si>
    <t>2022-03-14/OU@pharma.pl/SKLEP_OU</t>
  </si>
  <si>
    <t>2021-03-07/OZ@pharma.pl/SKLEP_OZ</t>
  </si>
  <si>
    <t>2021-07-29/OG@pharma.pl/SKLEP_OG</t>
  </si>
  <si>
    <t>2021-05-26/OH@pharma.pl/SKLEP_OH</t>
  </si>
  <si>
    <t>2021-09-03/OF@pharma.pl/SKLEP_OF</t>
  </si>
  <si>
    <t>2021-11-05/OI@pharma.pl/SKLEP_OI</t>
  </si>
  <si>
    <t>2021-12-04/OA@pharma.pl/SKLEP_OA</t>
  </si>
  <si>
    <t>2022-03-16/OB@pharma.pl/SKLEP_OB</t>
  </si>
  <si>
    <t>2021-10-21/OL@pharma.pl/SKLEP_OL</t>
  </si>
  <si>
    <t>2021-02-12/OR@pharma.pl/SKLEP_OR</t>
  </si>
  <si>
    <t>2022-02-03/NW@pharma.pl/SKLEP_NW</t>
  </si>
  <si>
    <t>2022-02-22/NZ@pharma.pl/SKLEP_NZ</t>
  </si>
  <si>
    <t>2021-09-18/ND@pharma.pl/SKLEP_ND</t>
  </si>
  <si>
    <t>2021-05-01/NE@pharma.pl/SKLEP_NE</t>
  </si>
  <si>
    <t>2022-02-03/NO@pharma.pl/SKLEP_NO</t>
  </si>
  <si>
    <t>2022-03-07/N6@pharma.pl/SKLEP_N6</t>
  </si>
  <si>
    <t>2021-11-09/NV@pharma.pl/SKLEP_NV</t>
  </si>
  <si>
    <t>2021-06-09/1N@pharma.pl/SKLEP_1N</t>
  </si>
  <si>
    <t>2021-04-16/NN@pharma.pl/SKLEP_NN</t>
  </si>
  <si>
    <t>2021-03-06/NI@pharma.pl/SKLEP_NI</t>
  </si>
  <si>
    <t>2021-09-25/NL@pharma.pl/SKLEP_NL</t>
  </si>
  <si>
    <t>2022-06-06/N2@pharma.pl/SKLEP_N2</t>
  </si>
  <si>
    <t>2022-05-28/MH@pharma.pl/SKLEP_MH</t>
  </si>
  <si>
    <t>2021-10-18/MQ@pharma.pl/SKLEP_MQ</t>
  </si>
  <si>
    <t>2022-03-15/M4@pharma.pl/SKLEP_M4</t>
  </si>
  <si>
    <t>2021-12-01/MK@pharma.pl/SKLEP_MK</t>
  </si>
  <si>
    <t>2021-06-21/MO@pharma.pl/SKLEP_MO</t>
  </si>
  <si>
    <t>2021-05-13/M2@pharma.pl/SKLEP_M2</t>
  </si>
  <si>
    <t>2021-06-10/ML@pharma.pl/SKLEP_ML</t>
  </si>
  <si>
    <t>2021-01-31/MM@pharma.pl/SKLEP_MM</t>
  </si>
  <si>
    <t>2021-03-03/MP@pharma.pl/SKLEP_MP</t>
  </si>
  <si>
    <t>2022-01-14/MT@pharma.pl/SKLEP_MT</t>
  </si>
  <si>
    <t>2022-01-23/MB@pharma.pl/SKLEP_MB</t>
  </si>
  <si>
    <t>2022-03-01/MA@pharma.pl/SKLEP_MA</t>
  </si>
  <si>
    <t>2021-10-28/LU@pharma.pl/SKLEP_LU</t>
  </si>
  <si>
    <t>2021-07-12/LF@pharma.pl/SKLEP_LF</t>
  </si>
  <si>
    <t>2021-08-22/1L@pharma.pl/SKLEP_1L</t>
  </si>
  <si>
    <t>2022-06-17/LM@pharma.pl/SKLEP_LM</t>
  </si>
  <si>
    <t>2021-03-10/LV@pharma.pl/SKLEP_LV</t>
  </si>
  <si>
    <t>2022-06-02/LQ@pharma.pl/SKLEP_LQ</t>
  </si>
  <si>
    <t>2021-02-08/LY@pharma.pl/SKLEP_LY</t>
  </si>
  <si>
    <t>2021-02-05/FT@pharma.pl/SKLEP_FT</t>
  </si>
  <si>
    <t>2022-05-21/FL@pharma.pl/SKLEP_FL</t>
  </si>
  <si>
    <t>2022-01-23/LI@pharma.pl/SKLEP_LI</t>
  </si>
  <si>
    <t>2021-07-03/L3@pharma.pl/SKLEP_L3</t>
  </si>
  <si>
    <t>2021-09-21/LB@pharma.pl/SKLEP_LB</t>
  </si>
  <si>
    <t>2021-07-13/FA@pharma.pl/SKLEP_FA</t>
  </si>
  <si>
    <t>2022-01-30/LT@pharma.pl/SKLEP_LT</t>
  </si>
  <si>
    <t>2021-09-07/L1@pharma.pl/SKLEP_L1</t>
  </si>
  <si>
    <t>2021-02-12/FX@pharma.pl/SKLEP_FX</t>
  </si>
  <si>
    <t>2022-03-09/LS@pharma.pl/SKLEP_LS</t>
  </si>
  <si>
    <t>2021-01-29/LE@pharma.pl/SKLEP_LE</t>
  </si>
  <si>
    <t>2021-11-23/KZ@pharma.pl/SKLEP_KZ</t>
  </si>
  <si>
    <t>2022-02-24/KX@pharma.pl/SKLEP_KX</t>
  </si>
  <si>
    <t>2022-04-30/KV@pharma.pl/SKLEP_KV</t>
  </si>
  <si>
    <t>2021-08-03/K1@pharma.pl/SKLEP_K1</t>
  </si>
  <si>
    <t>2021-06-26/QO@pharma.pl/SKLEP_QO</t>
  </si>
  <si>
    <t>2021-08-12/QR@pharma.pl/SKLEP_QR</t>
  </si>
  <si>
    <t>2022-01-16/K7@pharma.pl/SKLEP_K7</t>
  </si>
  <si>
    <t>2022-04-17/KM@pharma.pl/SKLEP_KM</t>
  </si>
  <si>
    <t>2021-04-18/QS@pharma.pl/SKLEP_QS</t>
  </si>
  <si>
    <t>2022-02-18/KK@pharma.pl/SKLEP_KK</t>
  </si>
  <si>
    <t>2022-03-03/QN@pharma.pl/SKLEP_QN</t>
  </si>
  <si>
    <t>2021-08-25/4K@pharma.pl/SKLEP_4K</t>
  </si>
  <si>
    <t>2021-09-13/Q2@pharma.pl/SKLEP_Q2</t>
  </si>
  <si>
    <t>2021-04-19/KH@pharma.pl/SKLEP_KH</t>
  </si>
  <si>
    <t>2022-01-02/QC@pharma.pl/SKLEP_QC</t>
  </si>
  <si>
    <t>2021-05-09/Q1@pharma.pl/SKLEP_Q1</t>
  </si>
  <si>
    <t>2021-03-18/QA@pharma.pl/SKLEP_QA</t>
  </si>
  <si>
    <t>2021-09-23/QK@pharma.pl/SKLEP_QK</t>
  </si>
  <si>
    <t>2021-11-12/QT@pharma.pl/SKLEP_QT</t>
  </si>
  <si>
    <t>2021-11-12/K8@pharma.pl/SKLEP_K8</t>
  </si>
  <si>
    <t>2021-02-06/KE@pharma.pl/SKLEP_KE</t>
  </si>
  <si>
    <t>2021-03-02/KY@pharma.pl/SKLEP_KY</t>
  </si>
  <si>
    <t>2022-04-24/KB@pharma.pl/SKLEP_KB</t>
  </si>
  <si>
    <t>2021-07-30/KA@pharma.pl/SKLEP_KA</t>
  </si>
  <si>
    <t>2021-06-24/QZ@pharma.pl/SKLEP_QZ</t>
  </si>
  <si>
    <t>2021-05-22/JG@pharma.pl/SKLEP_JG</t>
  </si>
  <si>
    <t>2021-03-04/1J@pharma.pl/SKLEP_1J</t>
  </si>
  <si>
    <t>2022-04-12/JR@pharma.pl/SKLEP_JR</t>
  </si>
  <si>
    <t>2022-04-05/JZ@pharma.pl/SKLEP_JZ</t>
  </si>
  <si>
    <t>2021-07-13/JA@pharma.pl/SKLEP_JA</t>
  </si>
  <si>
    <t>2022-03-18/JN@pharma.pl/SKLEP_JN</t>
  </si>
  <si>
    <t>2021-03-08/IW@pharma.pl/SKLEP_IW</t>
  </si>
  <si>
    <t>2021-06-12/IL@pharma.pl/SKLEP_IL</t>
  </si>
  <si>
    <t>2021-08-31/HA@pharma.pl/SKLEP_HA</t>
  </si>
  <si>
    <t>2021-08-25/GU@pharma.pl/SKLEP_GU</t>
  </si>
  <si>
    <t>2021-03-25/GS@pharma.pl/SKLEP_GS</t>
  </si>
  <si>
    <t>2022-02-11/GF@pharma.pl/SKLEP_GF</t>
  </si>
  <si>
    <t>2021-02-22/GR@pharma.pl/SKLEP_GR</t>
  </si>
  <si>
    <t>2021-07-20/GM@pharma.pl/SKLEP_GM</t>
  </si>
  <si>
    <t>2022-04-15/GA@pharma.pl/SKLEP_GA</t>
  </si>
  <si>
    <t>2021-12-02/G9@pharma.pl/SKLEP_G9</t>
  </si>
  <si>
    <t>2021-05-14/GC@pharma.pl/SKLEP_GC</t>
  </si>
  <si>
    <t>2021-04-10/GP@pharma.pl/SKLEP_GP</t>
  </si>
  <si>
    <t>2022-02-06/GE@pharma.pl/SKLEP_GE</t>
  </si>
  <si>
    <t>2022-04-09/GN@pharma.pl/SKLEP_GN</t>
  </si>
  <si>
    <t>2022-05-06/GL@pharma.pl/SKLEP_GL</t>
  </si>
  <si>
    <t>2021-10-04/GW@pharma.pl/SKLEP_GW</t>
  </si>
  <si>
    <t>2021-03-21/G8@pharma.pl/SKLEP_G8</t>
  </si>
  <si>
    <t>2021-06-05/GI2@pharma.pl/SKLEP_GI2</t>
  </si>
  <si>
    <t>2021-07-16/GI1@pharma.pl/SKLEP_GI1</t>
  </si>
  <si>
    <t>2022-06-02/EK@pharma.pl/SKLEP_EK</t>
  </si>
  <si>
    <t>2021-03-01/EL@pharma.pl/SKLEP_EL</t>
  </si>
  <si>
    <t>2021-07-03/EB@pharma.pl/SKLEP_EB</t>
  </si>
  <si>
    <t>2022-05-04/DZ@pharma.pl/SKLEP_DZ</t>
  </si>
  <si>
    <t>2022-01-11/DC@pharma.pl/SKLEP_DC</t>
  </si>
  <si>
    <t>2021-06-14/DD@pharma.pl/SKLEP_DD</t>
  </si>
  <si>
    <t>2021-06-23/DF@pharma.pl/SKLEP_DF</t>
  </si>
  <si>
    <t>2021-09-13/DB@pharma.pl/SKLEP_DB</t>
  </si>
  <si>
    <t>2021-02-23/DN@pharma.pl/SKLEP_DN</t>
  </si>
  <si>
    <t>2022-06-05/DIH@pharma.pl/SKLEP_DIH</t>
  </si>
  <si>
    <t>2021-05-24/DG@pharma.pl/SKLEP_DG</t>
  </si>
  <si>
    <t>2022-03-31/DW@pharma.pl/SKLEP_DW</t>
  </si>
  <si>
    <t>2021-12-10/DA@pharma.pl/SKLEP_DA</t>
  </si>
  <si>
    <t>2022-03-15/C1@pharma.pl/SKLEP_C1</t>
  </si>
  <si>
    <t>2021-11-12/C2@pharma.pl/SKLEP_C2</t>
  </si>
  <si>
    <t>2021-11-25/CK@pharma.pl/SKLEP_CK</t>
  </si>
  <si>
    <t>2021-03-16/CE@pharma.pl/SKLEP_CE</t>
  </si>
  <si>
    <t>2021-08-30/CI@pharma.pl/SKLEP_CI</t>
  </si>
  <si>
    <t>2022-03-17/CT@pharma.pl/SKLEP_CT</t>
  </si>
  <si>
    <t>2021-10-27/CS@pharma.pl/SKLEP_CS</t>
  </si>
  <si>
    <t>2021-09-28/CX@pharma.pl/SKLEP_CX</t>
  </si>
  <si>
    <t>2021-02-20/CG@pharma.pl/SKLEP_CG</t>
  </si>
  <si>
    <t>2022-02-20/CC@pharma.pl/SKLEP_CC</t>
  </si>
  <si>
    <t>2022-02-06/CD@pharma.pl/SKLEP_CD</t>
  </si>
  <si>
    <t>2022-06-15/CV@pharma.pl/SKLEP_CV</t>
  </si>
  <si>
    <t>2021-11-21/CM@pharma.pl/SKLEP_CM</t>
  </si>
  <si>
    <t>2021-12-09/BT@pharma.pl/SKLEP_BT</t>
  </si>
  <si>
    <t>2022-02-08/BQ@pharma.pl/SKLEP_BQ</t>
  </si>
  <si>
    <t>2021-12-24/BV@pharma.pl/SKLEP_BV</t>
  </si>
  <si>
    <t>2021-05-22/BK@pharma.pl/SKLEP_BK</t>
  </si>
  <si>
    <t>2021-04-08/BS@pharma.pl/SKLEP_BS</t>
  </si>
  <si>
    <t>2021-03-19/BR@pharma.pl/SKLEP_BR</t>
  </si>
  <si>
    <t>2021-09-25/BG@pharma.pl/SKLEP_BG</t>
  </si>
  <si>
    <t>2022-05-30/BH@pharma.pl/SKLEP_BH</t>
  </si>
  <si>
    <t>2022-06-16/BP@pharma.pl/SKLEP_BP</t>
  </si>
  <si>
    <t>2021-11-06/BI@pharma.pl/SKLEP_BI</t>
  </si>
  <si>
    <t>2021-05-10/BN@pharma.pl/SKLEP_BN</t>
  </si>
  <si>
    <t>2022-04-02/B8@pharma.pl/SKLEP_B8</t>
  </si>
  <si>
    <t>2021-10-27/BJ@pharma.pl/SKLEP_BJ</t>
  </si>
  <si>
    <t>2022-03-08/1B@pharma.pl/SKLEP_1B</t>
  </si>
  <si>
    <t>2022-03-12/BW@pharma.pl/SKLEP_BW</t>
  </si>
  <si>
    <t>2021-09-12/BL@pharma.pl/SKLEP_BL</t>
  </si>
  <si>
    <t>2022-06-07/BF@pharma.pl/SKLEP_BF</t>
  </si>
  <si>
    <t>2022-01-16/BE@pharma.pl/SKLEP_BE</t>
  </si>
  <si>
    <t>2021-04-18/B9@pharma.pl/SKLEP_B9</t>
  </si>
  <si>
    <t>2021-06-05/A2@pharma.pl/SKLEP_A2</t>
  </si>
  <si>
    <t>2021-06-25/1A@pharma.pl/SKLEP_1A</t>
  </si>
  <si>
    <t>ZY@pharma.pl</t>
  </si>
  <si>
    <t>ZZ@pharma.pl</t>
  </si>
  <si>
    <t>ZE@pharma.pl</t>
  </si>
  <si>
    <t>ZC@pharma.pl</t>
  </si>
  <si>
    <t>ZO@pharma.pl</t>
  </si>
  <si>
    <t>ZL@pharma.pl</t>
  </si>
  <si>
    <t>ZB@pharma.pl</t>
  </si>
  <si>
    <t>ZI@pharma.pl</t>
  </si>
  <si>
    <t>ZH@pharma.pl</t>
  </si>
  <si>
    <t>ZT@pharma.pl</t>
  </si>
  <si>
    <t>ZX@pharma.pl</t>
  </si>
  <si>
    <t>ZQ@pharma.pl</t>
  </si>
  <si>
    <t>ZS@pharma.pl</t>
  </si>
  <si>
    <t>WY@pharma.pl</t>
  </si>
  <si>
    <t>WX@pharma.pl</t>
  </si>
  <si>
    <t>WK@pharma.pl</t>
  </si>
  <si>
    <t>WS@pharma.pl</t>
  </si>
  <si>
    <t>WR@pharma.pl</t>
  </si>
  <si>
    <t>WJ@pharma.pl</t>
  </si>
  <si>
    <t>WN@pharma.pl</t>
  </si>
  <si>
    <t>WI@pharma.pl</t>
  </si>
  <si>
    <t>WF@pharma.pl</t>
  </si>
  <si>
    <t>WD@pharma.pl</t>
  </si>
  <si>
    <t>WA@pharma.pl</t>
  </si>
  <si>
    <t>WC@pharma.pl</t>
  </si>
  <si>
    <t>W3@pharma.pl</t>
  </si>
  <si>
    <t>TY@pharma.pl</t>
  </si>
  <si>
    <t>5T@pharma.pl</t>
  </si>
  <si>
    <t>TU@pharma.pl</t>
  </si>
  <si>
    <t>TC@pharma.pl</t>
  </si>
  <si>
    <t>TL@pharma.pl</t>
  </si>
  <si>
    <t>TA@pharma.pl</t>
  </si>
  <si>
    <t>TB@pharma.pl</t>
  </si>
  <si>
    <t>TG@pharma.pl</t>
  </si>
  <si>
    <t>SI@pharma.pl</t>
  </si>
  <si>
    <t>S4@pharma.pl</t>
  </si>
  <si>
    <t>S7@pharma.pl</t>
  </si>
  <si>
    <t>XG@pharma.pl</t>
  </si>
  <si>
    <t>SW@pharma.pl</t>
  </si>
  <si>
    <t>X6@pharma.pl</t>
  </si>
  <si>
    <t>XR@pharma.pl</t>
  </si>
  <si>
    <t>SZ@pharma.pl</t>
  </si>
  <si>
    <t>SJ@pharma.pl</t>
  </si>
  <si>
    <t>SE@pharma.pl</t>
  </si>
  <si>
    <t>XX@pharma.pl</t>
  </si>
  <si>
    <t>SQ@pharma.pl</t>
  </si>
  <si>
    <t>XK@pharma.pl</t>
  </si>
  <si>
    <t>1S@pharma.pl</t>
  </si>
  <si>
    <t>9S@pharma.pl</t>
  </si>
  <si>
    <t>X2@pharma.pl</t>
  </si>
  <si>
    <t>4S@pharma.pl</t>
  </si>
  <si>
    <t>ST@pharma.pl</t>
  </si>
  <si>
    <t>S6@pharma.pl</t>
  </si>
  <si>
    <t>XB@pharma.pl</t>
  </si>
  <si>
    <t>XC@pharma.pl</t>
  </si>
  <si>
    <t>SV@pharma.pl</t>
  </si>
  <si>
    <t>S0@pharma.pl</t>
  </si>
  <si>
    <t>XP@pharma.pl</t>
  </si>
  <si>
    <t>8S@pharma.pl</t>
  </si>
  <si>
    <t>SA@pharma.pl</t>
  </si>
  <si>
    <t>X4@pharma.pl</t>
  </si>
  <si>
    <t>X1@pharma.pl</t>
  </si>
  <si>
    <t>SK@pharma.pl</t>
  </si>
  <si>
    <t>2S@pharma.pl</t>
  </si>
  <si>
    <t>X3@pharma.pl</t>
  </si>
  <si>
    <t>S1@pharma.pl</t>
  </si>
  <si>
    <t>XM@pharma.pl</t>
  </si>
  <si>
    <t>XL@pharma.pl</t>
  </si>
  <si>
    <t>SM@pharma.pl</t>
  </si>
  <si>
    <t>XO@pharma.pl</t>
  </si>
  <si>
    <t>XN@pharma.pl</t>
  </si>
  <si>
    <t>RQ@pharma.pl</t>
  </si>
  <si>
    <t>RG@pharma.pl</t>
  </si>
  <si>
    <t>RB@pharma.pl</t>
  </si>
  <si>
    <t>RK@pharma.pl</t>
  </si>
  <si>
    <t>RU@pharma.pl</t>
  </si>
  <si>
    <t>RX@pharma.pl</t>
  </si>
  <si>
    <t>RM@pharma.pl</t>
  </si>
  <si>
    <t>RJ@pharma.pl</t>
  </si>
  <si>
    <t>RI@pharma.pl</t>
  </si>
  <si>
    <t>RO@pharma.pl</t>
  </si>
  <si>
    <t>RH@pharma.pl</t>
  </si>
  <si>
    <t>RC@pharma.pl</t>
  </si>
  <si>
    <t>PW@pharma.pl</t>
  </si>
  <si>
    <t>PU@pharma.pl</t>
  </si>
  <si>
    <t>PX@pharma.pl</t>
  </si>
  <si>
    <t>PZ@pharma.pl</t>
  </si>
  <si>
    <t>PN@pharma.pl</t>
  </si>
  <si>
    <t>PD@pharma.pl</t>
  </si>
  <si>
    <t>PM@pharma.pl</t>
  </si>
  <si>
    <t>PE@pharma.pl</t>
  </si>
  <si>
    <t>PQ@pharma.pl</t>
  </si>
  <si>
    <t>PY@pharma.pl</t>
  </si>
  <si>
    <t>PJ@pharma.pl</t>
  </si>
  <si>
    <t>PA@pharma.pl</t>
  </si>
  <si>
    <t>ON@pharma.pl</t>
  </si>
  <si>
    <t>OJ@pharma.pl</t>
  </si>
  <si>
    <t>O4@pharma.pl</t>
  </si>
  <si>
    <t>OX@pharma.pl</t>
  </si>
  <si>
    <t>OU@pharma.pl</t>
  </si>
  <si>
    <t>OZ@pharma.pl</t>
  </si>
  <si>
    <t>OG@pharma.pl</t>
  </si>
  <si>
    <t>OH@pharma.pl</t>
  </si>
  <si>
    <t>OF@pharma.pl</t>
  </si>
  <si>
    <t>OI@pharma.pl</t>
  </si>
  <si>
    <t>OA@pharma.pl</t>
  </si>
  <si>
    <t>OB@pharma.pl</t>
  </si>
  <si>
    <t>OL@pharma.pl</t>
  </si>
  <si>
    <t>OR@pharma.pl</t>
  </si>
  <si>
    <t>NW@pharma.pl</t>
  </si>
  <si>
    <t>NZ@pharma.pl</t>
  </si>
  <si>
    <t>ND@pharma.pl</t>
  </si>
  <si>
    <t>NE@pharma.pl</t>
  </si>
  <si>
    <t>NO@pharma.pl</t>
  </si>
  <si>
    <t>N6@pharma.pl</t>
  </si>
  <si>
    <t>NV@pharma.pl</t>
  </si>
  <si>
    <t>1N@pharma.pl</t>
  </si>
  <si>
    <t>NN@pharma.pl</t>
  </si>
  <si>
    <t>NI@pharma.pl</t>
  </si>
  <si>
    <t>NL@pharma.pl</t>
  </si>
  <si>
    <t>N2@pharma.pl</t>
  </si>
  <si>
    <t>MH@pharma.pl</t>
  </si>
  <si>
    <t>MQ@pharma.pl</t>
  </si>
  <si>
    <t>M4@pharma.pl</t>
  </si>
  <si>
    <t>MK@pharma.pl</t>
  </si>
  <si>
    <t>MO@pharma.pl</t>
  </si>
  <si>
    <t>M2@pharma.pl</t>
  </si>
  <si>
    <t>ML@pharma.pl</t>
  </si>
  <si>
    <t>MM@pharma.pl</t>
  </si>
  <si>
    <t>MP@pharma.pl</t>
  </si>
  <si>
    <t>MT@pharma.pl</t>
  </si>
  <si>
    <t>MB@pharma.pl</t>
  </si>
  <si>
    <t>MA@pharma.pl</t>
  </si>
  <si>
    <t>LU@pharma.pl</t>
  </si>
  <si>
    <t>LF@pharma.pl</t>
  </si>
  <si>
    <t>1L@pharma.pl</t>
  </si>
  <si>
    <t>LM@pharma.pl</t>
  </si>
  <si>
    <t>LV@pharma.pl</t>
  </si>
  <si>
    <t>LQ@pharma.pl</t>
  </si>
  <si>
    <t>LY@pharma.pl</t>
  </si>
  <si>
    <t>FT@pharma.pl</t>
  </si>
  <si>
    <t>FL@pharma.pl</t>
  </si>
  <si>
    <t>LI@pharma.pl</t>
  </si>
  <si>
    <t>L3@pharma.pl</t>
  </si>
  <si>
    <t>LB@pharma.pl</t>
  </si>
  <si>
    <t>FA@pharma.pl</t>
  </si>
  <si>
    <t>LT@pharma.pl</t>
  </si>
  <si>
    <t>L1@pharma.pl</t>
  </si>
  <si>
    <t>FX@pharma.pl</t>
  </si>
  <si>
    <t>LS@pharma.pl</t>
  </si>
  <si>
    <t>LE@pharma.pl</t>
  </si>
  <si>
    <t>KZ@pharma.pl</t>
  </si>
  <si>
    <t>KX@pharma.pl</t>
  </si>
  <si>
    <t>KV@pharma.pl</t>
  </si>
  <si>
    <t>K1@pharma.pl</t>
  </si>
  <si>
    <t>QO@pharma.pl</t>
  </si>
  <si>
    <t>QR@pharma.pl</t>
  </si>
  <si>
    <t>K7@pharma.pl</t>
  </si>
  <si>
    <t>KM@pharma.pl</t>
  </si>
  <si>
    <t>QS@pharma.pl</t>
  </si>
  <si>
    <t>KK@pharma.pl</t>
  </si>
  <si>
    <t>QN@pharma.pl</t>
  </si>
  <si>
    <t>4K@pharma.pl</t>
  </si>
  <si>
    <t>Q2@pharma.pl</t>
  </si>
  <si>
    <t>KH@pharma.pl</t>
  </si>
  <si>
    <t>QC@pharma.pl</t>
  </si>
  <si>
    <t>Q1@pharma.pl</t>
  </si>
  <si>
    <t>QA@pharma.pl</t>
  </si>
  <si>
    <t>QK@pharma.pl</t>
  </si>
  <si>
    <t>QT@pharma.pl</t>
  </si>
  <si>
    <t>K8@pharma.pl</t>
  </si>
  <si>
    <t>KE@pharma.pl</t>
  </si>
  <si>
    <t>KY@pharma.pl</t>
  </si>
  <si>
    <t>KB@pharma.pl</t>
  </si>
  <si>
    <t>KA@pharma.pl</t>
  </si>
  <si>
    <t>QZ@pharma.pl</t>
  </si>
  <si>
    <t>JG@pharma.pl</t>
  </si>
  <si>
    <t>1J@pharma.pl</t>
  </si>
  <si>
    <t>JR@pharma.pl</t>
  </si>
  <si>
    <t>JZ@pharma.pl</t>
  </si>
  <si>
    <t>JA@pharma.pl</t>
  </si>
  <si>
    <t>JN@pharma.pl</t>
  </si>
  <si>
    <t>IW@pharma.pl</t>
  </si>
  <si>
    <t>IL@pharma.pl</t>
  </si>
  <si>
    <t>HA@pharma.pl</t>
  </si>
  <si>
    <t>GU@pharma.pl</t>
  </si>
  <si>
    <t>GS@pharma.pl</t>
  </si>
  <si>
    <t>GF@pharma.pl</t>
  </si>
  <si>
    <t>GR@pharma.pl</t>
  </si>
  <si>
    <t>GM@pharma.pl</t>
  </si>
  <si>
    <t>GA@pharma.pl</t>
  </si>
  <si>
    <t>G9@pharma.pl</t>
  </si>
  <si>
    <t>GC@pharma.pl</t>
  </si>
  <si>
    <t>GP@pharma.pl</t>
  </si>
  <si>
    <t>GE@pharma.pl</t>
  </si>
  <si>
    <t>GN@pharma.pl</t>
  </si>
  <si>
    <t>GL@pharma.pl</t>
  </si>
  <si>
    <t>GW@pharma.pl</t>
  </si>
  <si>
    <t>G8@pharma.pl</t>
  </si>
  <si>
    <t>GI2@pharma.pl</t>
  </si>
  <si>
    <t>GI1@pharma.pl</t>
  </si>
  <si>
    <t>EK@pharma.pl</t>
  </si>
  <si>
    <t>EL@pharma.pl</t>
  </si>
  <si>
    <t>EB@pharma.pl</t>
  </si>
  <si>
    <t>DZ@pharma.pl</t>
  </si>
  <si>
    <t>DC@pharma.pl</t>
  </si>
  <si>
    <t>DD@pharma.pl</t>
  </si>
  <si>
    <t>DF@pharma.pl</t>
  </si>
  <si>
    <t>DB@pharma.pl</t>
  </si>
  <si>
    <t>DN@pharma.pl</t>
  </si>
  <si>
    <t>DIH@pharma.pl</t>
  </si>
  <si>
    <t>DG@pharma.pl</t>
  </si>
  <si>
    <t>DW@pharma.pl</t>
  </si>
  <si>
    <t>DA@pharma.pl</t>
  </si>
  <si>
    <t>C1@pharma.pl</t>
  </si>
  <si>
    <t>C2@pharma.pl</t>
  </si>
  <si>
    <t>CK@pharma.pl</t>
  </si>
  <si>
    <t>CE@pharma.pl</t>
  </si>
  <si>
    <t>CI@pharma.pl</t>
  </si>
  <si>
    <t>CT@pharma.pl</t>
  </si>
  <si>
    <t>CS@pharma.pl</t>
  </si>
  <si>
    <t>CX@pharma.pl</t>
  </si>
  <si>
    <t>CG@pharma.pl</t>
  </si>
  <si>
    <t>CC@pharma.pl</t>
  </si>
  <si>
    <t>CD@pharma.pl</t>
  </si>
  <si>
    <t>CV@pharma.pl</t>
  </si>
  <si>
    <t>CM@pharma.pl</t>
  </si>
  <si>
    <t>BT@pharma.pl</t>
  </si>
  <si>
    <t>BQ@pharma.pl</t>
  </si>
  <si>
    <t>BV@pharma.pl</t>
  </si>
  <si>
    <t>BK@pharma.pl</t>
  </si>
  <si>
    <t>BS@pharma.pl</t>
  </si>
  <si>
    <t>BR@pharma.pl</t>
  </si>
  <si>
    <t>BG@pharma.pl</t>
  </si>
  <si>
    <t>BH@pharma.pl</t>
  </si>
  <si>
    <t>BP@pharma.pl</t>
  </si>
  <si>
    <t>BI@pharma.pl</t>
  </si>
  <si>
    <t>BN@pharma.pl</t>
  </si>
  <si>
    <t>B8@pharma.pl</t>
  </si>
  <si>
    <t>BJ@pharma.pl</t>
  </si>
  <si>
    <t>1B@pharma.pl</t>
  </si>
  <si>
    <t>BW@pharma.pl</t>
  </si>
  <si>
    <t>BL@pharma.pl</t>
  </si>
  <si>
    <t>BF@pharma.pl</t>
  </si>
  <si>
    <t>BE@pharma.pl</t>
  </si>
  <si>
    <t>B9@pharma.pl</t>
  </si>
  <si>
    <t>A2@pharma.pl</t>
  </si>
  <si>
    <t>1A@pharma.pl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</si>
</sst>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[$-F800]dddd\,\ mmmm\ dd\,\ yyyy"/>
    <numFmt numFmtId="166" formatCode="dd\/mm\/yyyy"/>
  </numFmts>
  <fonts count="40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1"/>
      <name val="Segoe UI"/>
      <family val="2"/>
      <charset val="238"/>
    </font>
    <font>
      <b/>
      <sz val="11"/>
      <color theme="0"/>
      <name val="Segoe UI"/>
      <family val="2"/>
      <charset val="238"/>
    </font>
    <font>
      <sz val="11"/>
      <color theme="1"/>
      <name val="Calibri"/>
      <family val="2"/>
      <scheme val="minor"/>
    </font>
    <font>
      <sz val="12"/>
      <color theme="1"/>
      <name val="Segoe UI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10"/>
      <color indexed="9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i/>
      <sz val="11"/>
      <color theme="1"/>
      <name val="Czcionka tekstu podstawowego"/>
      <charset val="238"/>
    </font>
    <font>
      <u/>
      <sz val="11"/>
      <color theme="10"/>
      <name val="Czcionka tekstu podstawowego"/>
      <family val="2"/>
      <charset val="238"/>
    </font>
    <font>
      <sz val="9"/>
      <color indexed="8"/>
      <name val="Calibri"/>
      <family val="2"/>
      <charset val="238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9"/>
      <color theme="1"/>
      <name val="Czcionka tekstu podstawowego"/>
      <family val="2"/>
      <charset val="238"/>
    </font>
    <font>
      <b/>
      <sz val="9"/>
      <color theme="1"/>
      <name val="Calibri"/>
      <family val="2"/>
      <charset val="238"/>
      <scheme val="minor"/>
    </font>
    <font>
      <sz val="9"/>
      <name val="Arial"/>
      <family val="2"/>
      <charset val="238"/>
    </font>
    <font>
      <sz val="9"/>
      <color indexed="8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12"/>
      <color rgb="FF739ECA"/>
      <name val="Menlo"/>
      <family val="2"/>
    </font>
    <font>
      <sz val="12"/>
      <color rgb="FFAAAAAA"/>
      <name val="Menlo"/>
      <family val="2"/>
    </font>
    <font>
      <sz val="12"/>
      <color rgb="FF9E9E9E"/>
      <name val="Menlo"/>
      <family val="2"/>
    </font>
    <font>
      <sz val="12"/>
      <color rgb="FFCAC580"/>
      <name val="Menlo"/>
      <family val="2"/>
    </font>
    <font>
      <b/>
      <sz val="12"/>
      <color rgb="FFC1AA6C"/>
      <name val="Menlo"/>
      <family val="2"/>
    </font>
    <font>
      <sz val="12"/>
      <color rgb="FFC1AA6C"/>
      <name val="Menlo"/>
      <family val="2"/>
    </font>
    <font>
      <sz val="12"/>
      <color rgb="FFC0C0C0"/>
      <name val="Menlo"/>
      <family val="2"/>
    </font>
    <font>
      <sz val="12"/>
      <color rgb="FF669768"/>
      <name val="Menlo"/>
      <family val="2"/>
    </font>
    <font>
      <sz val="12"/>
      <color theme="1"/>
      <name val="Calibri"/>
      <family val="2"/>
      <charset val="238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zcionka tekstu podstawowego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99"/>
        <bgColor theme="7" tint="0.79998168889431442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/>
      <right/>
      <top style="thin">
        <color theme="7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5" fillId="0" borderId="0"/>
    <xf numFmtId="0" fontId="7" fillId="0" borderId="0"/>
    <xf numFmtId="0" fontId="10" fillId="0" borderId="0"/>
    <xf numFmtId="0" fontId="7" fillId="0" borderId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0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0" xfId="0" applyFont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49" fontId="0" fillId="0" borderId="1" xfId="0" applyNumberFormat="1" applyBorder="1" applyAlignment="1">
      <alignment horizontal="right"/>
    </xf>
    <xf numFmtId="0" fontId="5" fillId="0" borderId="0" xfId="2"/>
    <xf numFmtId="0" fontId="3" fillId="0" borderId="0" xfId="1"/>
    <xf numFmtId="0" fontId="3" fillId="5" borderId="2" xfId="1" applyFill="1" applyBorder="1"/>
    <xf numFmtId="0" fontId="3" fillId="5" borderId="3" xfId="1" applyFill="1" applyBorder="1"/>
    <xf numFmtId="0" fontId="3" fillId="0" borderId="0" xfId="1" applyAlignment="1">
      <alignment wrapText="1"/>
    </xf>
    <xf numFmtId="0" fontId="3" fillId="0" borderId="2" xfId="1" applyBorder="1"/>
    <xf numFmtId="0" fontId="3" fillId="0" borderId="3" xfId="1" applyBorder="1"/>
    <xf numFmtId="0" fontId="3" fillId="0" borderId="13" xfId="1" applyBorder="1"/>
    <xf numFmtId="0" fontId="3" fillId="0" borderId="14" xfId="1" applyBorder="1"/>
    <xf numFmtId="0" fontId="7" fillId="0" borderId="0" xfId="3"/>
    <xf numFmtId="0" fontId="8" fillId="0" borderId="0" xfId="3" applyFont="1"/>
    <xf numFmtId="0" fontId="9" fillId="0" borderId="0" xfId="3" applyFont="1"/>
    <xf numFmtId="0" fontId="7" fillId="0" borderId="16" xfId="3" applyBorder="1"/>
    <xf numFmtId="0" fontId="7" fillId="0" borderId="17" xfId="3" applyBorder="1"/>
    <xf numFmtId="3" fontId="7" fillId="0" borderId="1" xfId="3" applyNumberFormat="1" applyBorder="1"/>
    <xf numFmtId="0" fontId="7" fillId="0" borderId="1" xfId="3" applyBorder="1"/>
    <xf numFmtId="0" fontId="7" fillId="7" borderId="1" xfId="3" applyFill="1" applyBorder="1"/>
    <xf numFmtId="3" fontId="7" fillId="7" borderId="1" xfId="3" applyNumberFormat="1" applyFill="1" applyBorder="1"/>
    <xf numFmtId="164" fontId="7" fillId="0" borderId="0" xfId="3" applyNumberFormat="1"/>
    <xf numFmtId="0" fontId="11" fillId="0" borderId="0" xfId="4" applyFont="1"/>
    <xf numFmtId="0" fontId="10" fillId="0" borderId="0" xfId="4" applyAlignment="1">
      <alignment horizontal="center" vertical="center"/>
    </xf>
    <xf numFmtId="0" fontId="10" fillId="0" borderId="0" xfId="4"/>
    <xf numFmtId="0" fontId="10" fillId="0" borderId="0" xfId="4" applyAlignment="1">
      <alignment wrapText="1"/>
    </xf>
    <xf numFmtId="0" fontId="11" fillId="0" borderId="1" xfId="4" applyFont="1" applyBorder="1"/>
    <xf numFmtId="0" fontId="12" fillId="0" borderId="1" xfId="4" applyFont="1" applyBorder="1" applyAlignment="1">
      <alignment horizontal="center" vertical="center"/>
    </xf>
    <xf numFmtId="0" fontId="10" fillId="0" borderId="1" xfId="4" applyBorder="1" applyAlignment="1">
      <alignment horizontal="center"/>
    </xf>
    <xf numFmtId="0" fontId="10" fillId="0" borderId="1" xfId="4" applyBorder="1" applyAlignment="1">
      <alignment horizontal="left"/>
    </xf>
    <xf numFmtId="0" fontId="14" fillId="8" borderId="1" xfId="5" applyFont="1" applyFill="1" applyBorder="1"/>
    <xf numFmtId="0" fontId="7" fillId="0" borderId="5" xfId="3" applyBorder="1"/>
    <xf numFmtId="0" fontId="7" fillId="0" borderId="6" xfId="3" applyBorder="1"/>
    <xf numFmtId="0" fontId="7" fillId="0" borderId="7" xfId="3" applyBorder="1"/>
    <xf numFmtId="0" fontId="7" fillId="0" borderId="0" xfId="3" applyBorder="1"/>
    <xf numFmtId="0" fontId="7" fillId="0" borderId="9" xfId="3" applyBorder="1"/>
    <xf numFmtId="0" fontId="7" fillId="0" borderId="11" xfId="3" applyBorder="1"/>
    <xf numFmtId="0" fontId="7" fillId="0" borderId="12" xfId="3" applyBorder="1"/>
    <xf numFmtId="0" fontId="7" fillId="0" borderId="8" xfId="3" applyBorder="1"/>
    <xf numFmtId="0" fontId="8" fillId="0" borderId="0" xfId="3" applyFont="1" applyBorder="1"/>
    <xf numFmtId="0" fontId="7" fillId="0" borderId="10" xfId="3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14" fontId="10" fillId="0" borderId="0" xfId="4" applyNumberFormat="1"/>
    <xf numFmtId="165" fontId="10" fillId="0" borderId="0" xfId="4" applyNumberFormat="1"/>
    <xf numFmtId="1" fontId="3" fillId="5" borderId="4" xfId="1" applyNumberFormat="1" applyFill="1" applyBorder="1"/>
    <xf numFmtId="1" fontId="3" fillId="0" borderId="4" xfId="1" applyNumberFormat="1" applyBorder="1"/>
    <xf numFmtId="1" fontId="3" fillId="0" borderId="15" xfId="1" applyNumberFormat="1" applyBorder="1"/>
    <xf numFmtId="1" fontId="3" fillId="0" borderId="0" xfId="1" applyNumberFormat="1"/>
    <xf numFmtId="1" fontId="3" fillId="5" borderId="2" xfId="1" applyNumberFormat="1" applyFill="1" applyBorder="1"/>
    <xf numFmtId="1" fontId="3" fillId="9" borderId="2" xfId="1" applyNumberFormat="1" applyFill="1" applyBorder="1"/>
    <xf numFmtId="1" fontId="3" fillId="0" borderId="2" xfId="1" applyNumberFormat="1" applyBorder="1"/>
    <xf numFmtId="1" fontId="3" fillId="0" borderId="13" xfId="1" applyNumberFormat="1" applyBorder="1"/>
    <xf numFmtId="0" fontId="0" fillId="0" borderId="0" xfId="0" applyNumberFormat="1"/>
    <xf numFmtId="0" fontId="7" fillId="7" borderId="1" xfId="3" applyFill="1" applyBorder="1" applyAlignment="1">
      <alignment horizontal="right"/>
    </xf>
    <xf numFmtId="0" fontId="15" fillId="3" borderId="0" xfId="7" applyFill="1"/>
    <xf numFmtId="0" fontId="16" fillId="0" borderId="0" xfId="4" applyFont="1"/>
    <xf numFmtId="0" fontId="18" fillId="7" borderId="1" xfId="3" applyFont="1" applyFill="1" applyBorder="1"/>
    <xf numFmtId="0" fontId="19" fillId="0" borderId="0" xfId="4" applyFont="1"/>
    <xf numFmtId="0" fontId="21" fillId="7" borderId="18" xfId="3" applyFont="1" applyFill="1" applyBorder="1"/>
    <xf numFmtId="166" fontId="23" fillId="0" borderId="0" xfId="4" applyNumberFormat="1" applyFont="1"/>
    <xf numFmtId="166" fontId="25" fillId="7" borderId="18" xfId="3" applyNumberFormat="1" applyFont="1" applyFill="1" applyBorder="1"/>
    <xf numFmtId="166" fontId="16" fillId="0" borderId="0" xfId="4" applyNumberFormat="1" applyFont="1"/>
    <xf numFmtId="166" fontId="22" fillId="8" borderId="1" xfId="5" applyNumberFormat="1" applyFont="1" applyFill="1" applyBorder="1"/>
    <xf numFmtId="0" fontId="0" fillId="0" borderId="0" xfId="0" applyAlignment="1">
      <alignment horizontal="right" vertical="center"/>
    </xf>
    <xf numFmtId="0" fontId="26" fillId="0" borderId="0" xfId="0" applyFont="1"/>
    <xf numFmtId="0" fontId="0" fillId="0" borderId="0" xfId="0" applyAlignment="1">
      <alignment horizontal="right"/>
    </xf>
    <xf numFmtId="0" fontId="33" fillId="0" borderId="0" xfId="0" applyFont="1"/>
    <xf numFmtId="0" fontId="30" fillId="0" borderId="0" xfId="0" applyFont="1"/>
    <xf numFmtId="0" fontId="27" fillId="0" borderId="0" xfId="0" applyFont="1"/>
    <xf numFmtId="0" fontId="28" fillId="0" borderId="0" xfId="0" applyFont="1"/>
    <xf numFmtId="0" fontId="31" fillId="0" borderId="0" xfId="0" applyFont="1"/>
    <xf numFmtId="0" fontId="34" fillId="0" borderId="0" xfId="0" applyFont="1"/>
    <xf numFmtId="0" fontId="38" fillId="0" borderId="11" xfId="3" applyFont="1" applyBorder="1"/>
    <xf numFmtId="0" fontId="37" fillId="0" borderId="0" xfId="2" applyFont="1" applyAlignment="1">
      <alignment vertical="center" wrapText="1"/>
    </xf>
    <xf numFmtId="0" fontId="37" fillId="0" borderId="0" xfId="2" applyFont="1" applyAlignment="1">
      <alignment vertical="center"/>
    </xf>
    <xf numFmtId="0" fontId="3" fillId="0" borderId="0" xfId="1" applyBorder="1" applyAlignment="1"/>
    <xf numFmtId="0" fontId="3" fillId="0" borderId="0" xfId="1" applyBorder="1" applyAlignment="1">
      <alignment wrapText="1"/>
    </xf>
    <xf numFmtId="0" fontId="6" fillId="0" borderId="0" xfId="1" applyFont="1" applyBorder="1" applyAlignment="1">
      <alignment vertical="center" wrapText="1"/>
    </xf>
    <xf numFmtId="0" fontId="3" fillId="0" borderId="0" xfId="1" applyBorder="1"/>
    <xf numFmtId="0" fontId="8" fillId="0" borderId="0" xfId="3" applyFont="1" applyAlignment="1">
      <alignment vertical="top" wrapText="1"/>
    </xf>
    <xf numFmtId="0" fontId="8" fillId="6" borderId="16" xfId="3" applyFont="1" applyFill="1" applyBorder="1" applyAlignment="1">
      <alignment vertical="top" wrapText="1"/>
    </xf>
    <xf numFmtId="0" fontId="8" fillId="6" borderId="17" xfId="3" applyFont="1" applyFill="1" applyBorder="1" applyAlignment="1">
      <alignment vertical="top" wrapText="1"/>
    </xf>
    <xf numFmtId="0" fontId="8" fillId="6" borderId="1" xfId="3" applyFont="1" applyFill="1" applyBorder="1" applyAlignment="1">
      <alignment vertical="top" wrapText="1"/>
    </xf>
    <xf numFmtId="0" fontId="4" fillId="4" borderId="19" xfId="1" applyFont="1" applyFill="1" applyBorder="1" applyAlignment="1">
      <alignment vertical="top" wrapText="1"/>
    </xf>
    <xf numFmtId="0" fontId="4" fillId="4" borderId="20" xfId="1" applyFont="1" applyFill="1" applyBorder="1" applyAlignment="1">
      <alignment vertical="top" wrapText="1"/>
    </xf>
    <xf numFmtId="1" fontId="4" fillId="4" borderId="0" xfId="1" applyNumberFormat="1" applyFont="1" applyFill="1" applyBorder="1" applyAlignment="1">
      <alignment vertical="top" wrapText="1"/>
    </xf>
    <xf numFmtId="0" fontId="5" fillId="0" borderId="0" xfId="2" applyAlignment="1">
      <alignment vertical="top" wrapText="1"/>
    </xf>
    <xf numFmtId="0" fontId="3" fillId="0" borderId="0" xfId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1" fontId="4" fillId="4" borderId="4" xfId="1" applyNumberFormat="1" applyFont="1" applyFill="1" applyBorder="1" applyAlignment="1">
      <alignment vertical="top" wrapText="1"/>
    </xf>
    <xf numFmtId="1" fontId="4" fillId="4" borderId="2" xfId="1" applyNumberFormat="1" applyFont="1" applyFill="1" applyBorder="1" applyAlignment="1">
      <alignment vertical="top" wrapText="1"/>
    </xf>
    <xf numFmtId="0" fontId="10" fillId="0" borderId="0" xfId="4" applyAlignment="1">
      <alignment horizontal="left" vertical="top"/>
    </xf>
    <xf numFmtId="0" fontId="1" fillId="2" borderId="1" xfId="0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0" fontId="10" fillId="0" borderId="0" xfId="4" applyAlignment="1">
      <alignment vertical="top" wrapText="1"/>
    </xf>
    <xf numFmtId="0" fontId="20" fillId="2" borderId="1" xfId="0" applyFont="1" applyFill="1" applyBorder="1" applyAlignment="1">
      <alignment vertical="top" wrapText="1"/>
    </xf>
    <xf numFmtId="166" fontId="24" fillId="2" borderId="1" xfId="0" applyNumberFormat="1" applyFont="1" applyFill="1" applyBorder="1" applyAlignment="1">
      <alignment vertical="top" wrapText="1"/>
    </xf>
    <xf numFmtId="166" fontId="17" fillId="2" borderId="1" xfId="0" applyNumberFormat="1" applyFont="1" applyFill="1" applyBorder="1" applyAlignment="1">
      <alignment vertical="top" wrapText="1"/>
    </xf>
    <xf numFmtId="0" fontId="3" fillId="0" borderId="21" xfId="1" applyBorder="1" applyAlignment="1">
      <alignment horizontal="left" vertical="top" wrapText="1"/>
    </xf>
    <xf numFmtId="0" fontId="3" fillId="0" borderId="22" xfId="1" applyBorder="1" applyAlignment="1">
      <alignment horizontal="left" vertical="top" wrapText="1"/>
    </xf>
    <xf numFmtId="0" fontId="3" fillId="0" borderId="23" xfId="1" applyBorder="1" applyAlignment="1">
      <alignment horizontal="left" vertical="top" wrapText="1"/>
    </xf>
    <xf numFmtId="0" fontId="3" fillId="0" borderId="24" xfId="1" applyBorder="1" applyAlignment="1">
      <alignment horizontal="left" vertical="top" wrapText="1"/>
    </xf>
    <xf numFmtId="0" fontId="3" fillId="0" borderId="0" xfId="1" applyBorder="1" applyAlignment="1">
      <alignment horizontal="left" vertical="top" wrapText="1"/>
    </xf>
    <xf numFmtId="0" fontId="3" fillId="0" borderId="25" xfId="1" applyBorder="1" applyAlignment="1">
      <alignment horizontal="left" vertical="top" wrapText="1"/>
    </xf>
    <xf numFmtId="0" fontId="3" fillId="0" borderId="26" xfId="1" applyBorder="1" applyAlignment="1">
      <alignment horizontal="left" vertical="top" wrapText="1"/>
    </xf>
    <xf numFmtId="0" fontId="3" fillId="0" borderId="27" xfId="1" applyBorder="1" applyAlignment="1">
      <alignment horizontal="left" vertical="top" wrapText="1"/>
    </xf>
    <xf numFmtId="0" fontId="3" fillId="0" borderId="28" xfId="1" applyBorder="1" applyAlignment="1">
      <alignment horizontal="left" vertical="top" wrapText="1"/>
    </xf>
    <xf numFmtId="0" fontId="3" fillId="0" borderId="5" xfId="1" applyBorder="1" applyAlignment="1">
      <alignment horizontal="left" vertical="top" wrapText="1"/>
    </xf>
    <xf numFmtId="0" fontId="3" fillId="0" borderId="6" xfId="1" applyBorder="1" applyAlignment="1">
      <alignment horizontal="left" vertical="top" wrapText="1"/>
    </xf>
    <xf numFmtId="0" fontId="3" fillId="0" borderId="7" xfId="1" applyBorder="1" applyAlignment="1">
      <alignment horizontal="left" vertical="top" wrapText="1"/>
    </xf>
    <xf numFmtId="0" fontId="3" fillId="0" borderId="8" xfId="1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9" xfId="1" applyBorder="1" applyAlignment="1">
      <alignment horizontal="left" vertical="top" wrapText="1"/>
    </xf>
    <xf numFmtId="0" fontId="3" fillId="0" borderId="10" xfId="1" applyBorder="1" applyAlignment="1">
      <alignment horizontal="left" vertical="top" wrapText="1"/>
    </xf>
    <xf numFmtId="0" fontId="3" fillId="0" borderId="11" xfId="1" applyBorder="1" applyAlignment="1">
      <alignment horizontal="left" vertical="top" wrapText="1"/>
    </xf>
    <xf numFmtId="0" fontId="3" fillId="0" borderId="12" xfId="1" applyBorder="1" applyAlignment="1">
      <alignment horizontal="left" vertical="top" wrapText="1"/>
    </xf>
    <xf numFmtId="0" fontId="10" fillId="0" borderId="1" xfId="4" applyBorder="1" applyAlignment="1">
      <alignment horizontal="center" vertical="center" wrapText="1"/>
    </xf>
    <xf numFmtId="0" fontId="39" fillId="0" borderId="22" xfId="4" applyFont="1" applyFill="1" applyBorder="1" applyAlignment="1">
      <alignment horizontal="center" vertical="center" wrapText="1"/>
    </xf>
    <xf numFmtId="0" fontId="39" fillId="0" borderId="0" xfId="4" applyFont="1" applyFill="1" applyBorder="1" applyAlignment="1">
      <alignment horizontal="center" vertical="center" wrapText="1"/>
    </xf>
    <xf numFmtId="0" fontId="7" fillId="0" borderId="0" xfId="3" applyFont="1" applyBorder="1" applyAlignment="1">
      <alignment horizontal="center" wrapText="1"/>
    </xf>
  </cellXfs>
  <cellStyles count="8">
    <cellStyle name="Гиперссылка" xfId="7" builtinId="8"/>
    <cellStyle name="Обычный" xfId="0" builtinId="0"/>
    <cellStyle name="Hiperłącze 2" xfId="6" xr:uid="{A80445A1-6B26-4233-A02B-87E0FB081122}"/>
    <cellStyle name="Normalny 2" xfId="2" xr:uid="{06CE12EF-83C1-4AE3-B9D4-45A3448E7287}"/>
    <cellStyle name="Normalny 2 2" xfId="3" xr:uid="{41A581A4-1278-48ED-BAA0-8AB8A89AE824}"/>
    <cellStyle name="Normalny 3" xfId="4" xr:uid="{3052DE30-0379-441B-AE81-1E256CCD63BD}"/>
    <cellStyle name="Normalny 3 2" xfId="5" xr:uid="{8BC8D14A-E248-4584-BA1C-C8483778B331}"/>
    <cellStyle name="Normalny 4" xfId="1" xr:uid="{EEBAE97D-E63F-409E-B103-6F8228526F4B}"/>
  </cellStyles>
  <dxfs count="9">
    <dxf>
      <font>
        <b/>
        <i val="0"/>
        <condense val="0"/>
        <extend val="0"/>
        <color indexed="17"/>
      </font>
    </dxf>
    <dxf>
      <numFmt numFmtId="0" formatCode="General"/>
    </dxf>
    <dxf>
      <numFmt numFmtId="0" formatCode="General"/>
    </dxf>
    <dxf>
      <numFmt numFmtId="1" formatCode="0"/>
      <border diagonalUp="0" diagonalDown="0" outline="0">
        <left/>
        <right/>
        <top style="thin">
          <color theme="7" tint="0.39997558519241921"/>
        </top>
        <bottom/>
      </border>
    </dxf>
    <dxf>
      <numFmt numFmtId="1" formatCode="0"/>
      <border diagonalUp="0" diagonalDown="0" outline="0">
        <left/>
        <right/>
        <top style="thin">
          <color theme="7" tint="0.39997558519241921"/>
        </top>
        <bottom/>
      </border>
    </dxf>
    <dxf>
      <border diagonalUp="0" diagonalDown="0" outline="0">
        <left style="thin">
          <color theme="7" tint="0.39997558519241921"/>
        </left>
        <right/>
        <top style="thin">
          <color theme="7" tint="0.39997558519241921"/>
        </top>
        <bottom/>
      </border>
    </dxf>
    <dxf>
      <border diagonalUp="0" diagonalDown="0">
        <left/>
        <right style="thin">
          <color theme="7" tint="0.39997558519241921"/>
        </right>
        <top style="thin">
          <color theme="7" tint="0.39997558519241921"/>
        </top>
        <bottom/>
        <vertical/>
        <horizontal/>
      </border>
    </dxf>
    <dxf>
      <border outline="0">
        <right style="thin">
          <color theme="7" tint="0.39997558519241921"/>
        </right>
        <top style="thin">
          <color theme="7" tint="0.39997558519241921"/>
        </top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"/>
        <family val="2"/>
        <charset val="238"/>
        <scheme val="none"/>
      </font>
      <fill>
        <patternFill patternType="solid">
          <fgColor theme="7"/>
          <bgColor theme="7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1</xdr:row>
      <xdr:rowOff>63500</xdr:rowOff>
    </xdr:from>
    <xdr:to>
      <xdr:col>8</xdr:col>
      <xdr:colOff>404812</xdr:colOff>
      <xdr:row>7</xdr:row>
      <xdr:rowOff>87313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9C5776-84A5-4BC9-A9C3-759EF3D9C6EC}"/>
            </a:ext>
          </a:extLst>
        </xdr:cNvPr>
        <xdr:cNvSpPr txBox="1">
          <a:spLocks noChangeArrowheads="1"/>
        </xdr:cNvSpPr>
      </xdr:nvSpPr>
      <xdr:spPr bwMode="auto">
        <a:xfrm>
          <a:off x="2690813" y="254000"/>
          <a:ext cx="4722812" cy="108743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(PL ) W kolumnie B proszę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wygenerować</a:t>
          </a:r>
          <a:r>
            <a:rPr lang="pl-PL" sz="1000" b="0" i="0" baseline="0">
              <a:effectLst/>
              <a:latin typeface="+mn-lt"/>
              <a:ea typeface="+mn-ea"/>
              <a:cs typeface="+mn-cs"/>
            </a:rPr>
            <a:t>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(za pomocą formuł) adresy mailowe dla poszczególnych salonów 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(wzór znajduje się w komórce D1).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(EN) In column B, please generate (using formulas) e-mail addresses for individual stores</a:t>
          </a: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(the formula is in cell D1).</a:t>
          </a:r>
        </a:p>
      </xdr:txBody>
    </xdr:sp>
    <xdr:clientData/>
  </xdr:twoCellAnchor>
  <xdr:twoCellAnchor>
    <xdr:from>
      <xdr:col>2</xdr:col>
      <xdr:colOff>285750</xdr:colOff>
      <xdr:row>8</xdr:row>
      <xdr:rowOff>122236</xdr:rowOff>
    </xdr:from>
    <xdr:to>
      <xdr:col>8</xdr:col>
      <xdr:colOff>428625</xdr:colOff>
      <xdr:row>14</xdr:row>
      <xdr:rowOff>7937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21C570DF-3ECF-4A0B-986F-F83109CC9A9F}"/>
            </a:ext>
          </a:extLst>
        </xdr:cNvPr>
        <xdr:cNvSpPr txBox="1">
          <a:spLocks noChangeArrowheads="1"/>
        </xdr:cNvSpPr>
      </xdr:nvSpPr>
      <xdr:spPr bwMode="auto">
        <a:xfrm>
          <a:off x="2865438" y="1693861"/>
          <a:ext cx="4746625" cy="9334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(PL) Na podstawie danych w kolumnie J za pomocą formuł proszę o podanie w kolumnie K wyłącznie </a:t>
          </a: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adresów mailowych. W kolumnie L daty w formacie DD/MM/RRRR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(EN) Based on the data in column J, using formulas, please provide only e-mail addresses in column K. In column L, dates in the format DD / MM / YYYY</a:t>
          </a:r>
        </a:p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2</xdr:col>
      <xdr:colOff>292101</xdr:colOff>
      <xdr:row>14</xdr:row>
      <xdr:rowOff>139699</xdr:rowOff>
    </xdr:from>
    <xdr:to>
      <xdr:col>8</xdr:col>
      <xdr:colOff>460375</xdr:colOff>
      <xdr:row>17</xdr:row>
      <xdr:rowOff>166687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DFE295C4-B4BC-4AFA-A05D-8907AEF186F5}"/>
            </a:ext>
          </a:extLst>
        </xdr:cNvPr>
        <xdr:cNvSpPr txBox="1">
          <a:spLocks noChangeArrowheads="1"/>
        </xdr:cNvSpPr>
      </xdr:nvSpPr>
      <xdr:spPr bwMode="auto">
        <a:xfrm>
          <a:off x="2871789" y="2759074"/>
          <a:ext cx="4772024" cy="55086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(PL) Wskaż proszę inny sposób w Excelu na rozdzielenie danych</a:t>
          </a:r>
        </a:p>
        <a:p>
          <a:pPr algn="l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ea typeface="+mn-ea"/>
            <a:cs typeface="Arial"/>
          </a:endParaRPr>
        </a:p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(EN) Please show another way in Excel for data separation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/excel/TESTY%20OD%20M.%20BERGA&#321;&#321;O/&#322;atw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WYNIK"/>
      <sheetName val="wyniki"/>
      <sheetName val="CONTROL"/>
    </sheetNames>
    <sheetDataSet>
      <sheetData sheetId="0"/>
      <sheetData sheetId="1"/>
      <sheetData sheetId="2">
        <row r="4">
          <cell r="B4" t="str">
            <v>STREFA</v>
          </cell>
        </row>
      </sheetData>
      <sheetData sheetId="3">
        <row r="4">
          <cell r="B4" t="str">
            <v>STREFA</v>
          </cell>
        </row>
      </sheetData>
      <sheetData sheetId="4"/>
      <sheetData sheetId="5" refreshError="1"/>
      <sheetData sheetId="6"/>
      <sheetData sheetId="7">
        <row r="3">
          <cell r="C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</row>
        <row r="4">
          <cell r="C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</row>
        <row r="5">
          <cell r="C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</row>
        <row r="6">
          <cell r="C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</row>
        <row r="7">
          <cell r="C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</row>
        <row r="8">
          <cell r="C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</row>
        <row r="9">
          <cell r="C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</row>
        <row r="10">
          <cell r="C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</row>
        <row r="11">
          <cell r="C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</row>
        <row r="12">
          <cell r="C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</row>
        <row r="13">
          <cell r="C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</row>
        <row r="14">
          <cell r="C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</row>
        <row r="15">
          <cell r="C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</row>
        <row r="16">
          <cell r="C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</row>
        <row r="17">
          <cell r="C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</row>
        <row r="18">
          <cell r="C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</row>
        <row r="19">
          <cell r="C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</row>
        <row r="20">
          <cell r="C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</row>
        <row r="21">
          <cell r="C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</row>
        <row r="22">
          <cell r="C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</row>
        <row r="23">
          <cell r="C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</row>
        <row r="24">
          <cell r="C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</row>
        <row r="25">
          <cell r="C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0</v>
          </cell>
          <cell r="DA25">
            <v>0</v>
          </cell>
        </row>
        <row r="26">
          <cell r="C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0</v>
          </cell>
          <cell r="DA26">
            <v>0</v>
          </cell>
        </row>
        <row r="27">
          <cell r="C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</row>
        <row r="28">
          <cell r="C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</row>
        <row r="29">
          <cell r="C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</row>
        <row r="30">
          <cell r="C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</row>
        <row r="31">
          <cell r="C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</row>
        <row r="32">
          <cell r="C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</row>
        <row r="33">
          <cell r="C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</row>
        <row r="34">
          <cell r="C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</row>
        <row r="35">
          <cell r="C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</row>
        <row r="36">
          <cell r="C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</row>
        <row r="37">
          <cell r="C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</row>
        <row r="38">
          <cell r="C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</row>
        <row r="39">
          <cell r="C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</row>
        <row r="40">
          <cell r="C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</row>
        <row r="41">
          <cell r="C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</row>
        <row r="42">
          <cell r="C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</row>
        <row r="43">
          <cell r="C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</row>
        <row r="44">
          <cell r="C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</row>
        <row r="45">
          <cell r="C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0</v>
          </cell>
          <cell r="DA45">
            <v>0</v>
          </cell>
        </row>
        <row r="46">
          <cell r="C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</row>
        <row r="47">
          <cell r="C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</row>
        <row r="48">
          <cell r="C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0</v>
          </cell>
          <cell r="DA48">
            <v>0</v>
          </cell>
        </row>
        <row r="49">
          <cell r="C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</row>
        <row r="50">
          <cell r="C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0</v>
          </cell>
          <cell r="DA50">
            <v>0</v>
          </cell>
        </row>
        <row r="51">
          <cell r="C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</row>
        <row r="52">
          <cell r="C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</row>
        <row r="53">
          <cell r="C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</row>
        <row r="54">
          <cell r="C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</row>
        <row r="55">
          <cell r="C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</row>
        <row r="56">
          <cell r="C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</row>
        <row r="57">
          <cell r="C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</row>
        <row r="58">
          <cell r="C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</row>
        <row r="59">
          <cell r="C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</row>
        <row r="60">
          <cell r="C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0</v>
          </cell>
          <cell r="DA60">
            <v>0</v>
          </cell>
        </row>
        <row r="61">
          <cell r="C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>
            <v>0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</row>
        <row r="62">
          <cell r="C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</row>
        <row r="63">
          <cell r="C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</row>
        <row r="64">
          <cell r="C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</row>
        <row r="65">
          <cell r="C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</row>
        <row r="66">
          <cell r="C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</row>
        <row r="67">
          <cell r="C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</row>
        <row r="68">
          <cell r="C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</row>
        <row r="69">
          <cell r="C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</row>
        <row r="70">
          <cell r="C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</row>
        <row r="71">
          <cell r="C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</row>
        <row r="72">
          <cell r="C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</row>
        <row r="73">
          <cell r="C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</row>
        <row r="74">
          <cell r="C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</row>
        <row r="75">
          <cell r="C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</row>
        <row r="76">
          <cell r="C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</row>
        <row r="77">
          <cell r="C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0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0</v>
          </cell>
          <cell r="CY77">
            <v>0</v>
          </cell>
          <cell r="CZ77">
            <v>0</v>
          </cell>
          <cell r="DA77">
            <v>0</v>
          </cell>
        </row>
        <row r="78">
          <cell r="C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</row>
        <row r="79">
          <cell r="C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</row>
        <row r="80">
          <cell r="C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</row>
        <row r="81">
          <cell r="C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</row>
        <row r="82">
          <cell r="C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</row>
        <row r="83">
          <cell r="C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</row>
        <row r="84">
          <cell r="C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</row>
        <row r="85">
          <cell r="C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0</v>
          </cell>
          <cell r="CQ85">
            <v>0</v>
          </cell>
          <cell r="CR85">
            <v>0</v>
          </cell>
          <cell r="CS85">
            <v>0</v>
          </cell>
          <cell r="CT85">
            <v>0</v>
          </cell>
          <cell r="CU85">
            <v>0</v>
          </cell>
          <cell r="CV85">
            <v>0</v>
          </cell>
          <cell r="CW85">
            <v>0</v>
          </cell>
          <cell r="CX85">
            <v>0</v>
          </cell>
          <cell r="CY85">
            <v>0</v>
          </cell>
          <cell r="CZ85">
            <v>0</v>
          </cell>
          <cell r="DA85">
            <v>0</v>
          </cell>
        </row>
        <row r="86">
          <cell r="C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</row>
        <row r="87">
          <cell r="C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</row>
        <row r="88">
          <cell r="C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</row>
        <row r="89">
          <cell r="C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</row>
        <row r="90">
          <cell r="C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</row>
        <row r="91">
          <cell r="C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</row>
        <row r="92">
          <cell r="C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</row>
        <row r="93">
          <cell r="C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0</v>
          </cell>
          <cell r="DA93">
            <v>0</v>
          </cell>
        </row>
        <row r="94">
          <cell r="C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</row>
        <row r="95">
          <cell r="C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</row>
        <row r="96">
          <cell r="C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</row>
        <row r="97">
          <cell r="C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</row>
        <row r="98">
          <cell r="C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</row>
        <row r="99">
          <cell r="C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</row>
        <row r="100">
          <cell r="C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>
            <v>0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>
            <v>0</v>
          </cell>
          <cell r="DA100">
            <v>0</v>
          </cell>
        </row>
        <row r="101">
          <cell r="C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0</v>
          </cell>
          <cell r="DA101">
            <v>0</v>
          </cell>
        </row>
        <row r="102">
          <cell r="C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</row>
        <row r="105">
          <cell r="C105">
            <v>0</v>
          </cell>
          <cell r="F105">
            <v>0</v>
          </cell>
        </row>
        <row r="106">
          <cell r="C106">
            <v>0</v>
          </cell>
          <cell r="F106">
            <v>0</v>
          </cell>
        </row>
        <row r="107">
          <cell r="C107">
            <v>0</v>
          </cell>
          <cell r="F107">
            <v>0</v>
          </cell>
        </row>
        <row r="108">
          <cell r="C108">
            <v>0</v>
          </cell>
          <cell r="F108">
            <v>0</v>
          </cell>
        </row>
        <row r="109">
          <cell r="C109">
            <v>0</v>
          </cell>
          <cell r="F109">
            <v>0</v>
          </cell>
        </row>
        <row r="110">
          <cell r="C110">
            <v>0</v>
          </cell>
          <cell r="F110">
            <v>0</v>
          </cell>
        </row>
        <row r="111">
          <cell r="C111">
            <v>0</v>
          </cell>
          <cell r="F111">
            <v>0</v>
          </cell>
        </row>
        <row r="112">
          <cell r="C112">
            <v>0</v>
          </cell>
          <cell r="F112">
            <v>0</v>
          </cell>
        </row>
        <row r="113">
          <cell r="C113">
            <v>0</v>
          </cell>
          <cell r="F113">
            <v>0</v>
          </cell>
        </row>
        <row r="114">
          <cell r="C114">
            <v>0</v>
          </cell>
          <cell r="F114">
            <v>0</v>
          </cell>
        </row>
        <row r="115">
          <cell r="C115">
            <v>0</v>
          </cell>
          <cell r="F115">
            <v>0</v>
          </cell>
        </row>
        <row r="116">
          <cell r="C116">
            <v>0</v>
          </cell>
          <cell r="F116">
            <v>0</v>
          </cell>
        </row>
        <row r="117">
          <cell r="C117">
            <v>0</v>
          </cell>
          <cell r="F117">
            <v>0</v>
          </cell>
        </row>
        <row r="118">
          <cell r="C118">
            <v>0</v>
          </cell>
          <cell r="F118">
            <v>0</v>
          </cell>
        </row>
        <row r="119">
          <cell r="C119">
            <v>0</v>
          </cell>
          <cell r="F119">
            <v>0</v>
          </cell>
        </row>
        <row r="120">
          <cell r="C120">
            <v>0</v>
          </cell>
          <cell r="F120">
            <v>0</v>
          </cell>
        </row>
        <row r="121">
          <cell r="C121">
            <v>0</v>
          </cell>
          <cell r="F121">
            <v>0</v>
          </cell>
        </row>
        <row r="122">
          <cell r="C122">
            <v>0</v>
          </cell>
          <cell r="F122">
            <v>0</v>
          </cell>
        </row>
        <row r="123">
          <cell r="C123">
            <v>0</v>
          </cell>
          <cell r="F123">
            <v>0</v>
          </cell>
        </row>
        <row r="124">
          <cell r="C124">
            <v>0</v>
          </cell>
          <cell r="F124">
            <v>0</v>
          </cell>
        </row>
        <row r="125">
          <cell r="C125">
            <v>0</v>
          </cell>
          <cell r="F125">
            <v>0</v>
          </cell>
        </row>
        <row r="126">
          <cell r="C126">
            <v>0</v>
          </cell>
          <cell r="F126">
            <v>0</v>
          </cell>
        </row>
        <row r="127">
          <cell r="C127">
            <v>0</v>
          </cell>
          <cell r="F127">
            <v>0</v>
          </cell>
        </row>
        <row r="128">
          <cell r="C128">
            <v>0</v>
          </cell>
          <cell r="F128">
            <v>0</v>
          </cell>
        </row>
        <row r="129">
          <cell r="C129">
            <v>0</v>
          </cell>
          <cell r="F129">
            <v>0</v>
          </cell>
        </row>
        <row r="130">
          <cell r="C130">
            <v>0</v>
          </cell>
          <cell r="F130">
            <v>0</v>
          </cell>
        </row>
        <row r="131">
          <cell r="C131">
            <v>0</v>
          </cell>
          <cell r="F131">
            <v>0</v>
          </cell>
        </row>
        <row r="132">
          <cell r="C132">
            <v>0</v>
          </cell>
          <cell r="F132">
            <v>0</v>
          </cell>
        </row>
        <row r="133">
          <cell r="C133">
            <v>0</v>
          </cell>
          <cell r="F133">
            <v>0</v>
          </cell>
        </row>
        <row r="134">
          <cell r="C134">
            <v>0</v>
          </cell>
          <cell r="F134">
            <v>0</v>
          </cell>
        </row>
        <row r="135">
          <cell r="C135">
            <v>0</v>
          </cell>
          <cell r="F135">
            <v>0</v>
          </cell>
        </row>
        <row r="136">
          <cell r="C136">
            <v>0</v>
          </cell>
          <cell r="F136">
            <v>0</v>
          </cell>
        </row>
        <row r="137">
          <cell r="C137">
            <v>0</v>
          </cell>
          <cell r="F137">
            <v>0</v>
          </cell>
        </row>
        <row r="138">
          <cell r="C138">
            <v>0</v>
          </cell>
          <cell r="F138">
            <v>0</v>
          </cell>
        </row>
        <row r="139">
          <cell r="C139">
            <v>0</v>
          </cell>
          <cell r="F139">
            <v>0</v>
          </cell>
        </row>
        <row r="140">
          <cell r="C140">
            <v>0</v>
          </cell>
          <cell r="F140">
            <v>0</v>
          </cell>
        </row>
        <row r="141">
          <cell r="C141">
            <v>0</v>
          </cell>
          <cell r="F141">
            <v>0</v>
          </cell>
        </row>
        <row r="142">
          <cell r="C142">
            <v>0</v>
          </cell>
          <cell r="F142">
            <v>0</v>
          </cell>
        </row>
        <row r="143">
          <cell r="C143">
            <v>0</v>
          </cell>
          <cell r="F143">
            <v>0</v>
          </cell>
        </row>
        <row r="144">
          <cell r="C144">
            <v>0</v>
          </cell>
          <cell r="F144">
            <v>0</v>
          </cell>
        </row>
        <row r="145">
          <cell r="C145">
            <v>0</v>
          </cell>
          <cell r="F145">
            <v>0</v>
          </cell>
        </row>
        <row r="146">
          <cell r="C146">
            <v>0</v>
          </cell>
          <cell r="F146">
            <v>0</v>
          </cell>
        </row>
        <row r="147">
          <cell r="C147">
            <v>0</v>
          </cell>
          <cell r="F147">
            <v>0</v>
          </cell>
        </row>
        <row r="148">
          <cell r="C148">
            <v>0</v>
          </cell>
          <cell r="F148">
            <v>0</v>
          </cell>
        </row>
        <row r="149">
          <cell r="C149">
            <v>0</v>
          </cell>
          <cell r="F149">
            <v>0</v>
          </cell>
        </row>
        <row r="150">
          <cell r="C150">
            <v>0</v>
          </cell>
          <cell r="F150">
            <v>0</v>
          </cell>
        </row>
        <row r="151">
          <cell r="C151">
            <v>0</v>
          </cell>
          <cell r="F151">
            <v>0</v>
          </cell>
        </row>
        <row r="152">
          <cell r="C152">
            <v>0</v>
          </cell>
          <cell r="F152">
            <v>0</v>
          </cell>
        </row>
        <row r="153">
          <cell r="C153">
            <v>0</v>
          </cell>
          <cell r="F153">
            <v>0</v>
          </cell>
        </row>
        <row r="154">
          <cell r="C154">
            <v>0</v>
          </cell>
          <cell r="F154">
            <v>0</v>
          </cell>
        </row>
        <row r="155">
          <cell r="C155">
            <v>0</v>
          </cell>
          <cell r="F155">
            <v>0</v>
          </cell>
        </row>
        <row r="156">
          <cell r="C156">
            <v>0</v>
          </cell>
          <cell r="F156">
            <v>0</v>
          </cell>
        </row>
        <row r="157">
          <cell r="C157">
            <v>0</v>
          </cell>
          <cell r="F157">
            <v>0</v>
          </cell>
        </row>
        <row r="158">
          <cell r="C158">
            <v>0</v>
          </cell>
          <cell r="F158">
            <v>0</v>
          </cell>
        </row>
        <row r="159">
          <cell r="C159">
            <v>0</v>
          </cell>
          <cell r="F159">
            <v>0</v>
          </cell>
        </row>
        <row r="160">
          <cell r="C160">
            <v>0</v>
          </cell>
          <cell r="F160">
            <v>0</v>
          </cell>
        </row>
        <row r="161">
          <cell r="C161">
            <v>0</v>
          </cell>
          <cell r="F161">
            <v>0</v>
          </cell>
        </row>
        <row r="162">
          <cell r="C162">
            <v>0</v>
          </cell>
          <cell r="F162">
            <v>0</v>
          </cell>
        </row>
        <row r="163">
          <cell r="C163">
            <v>0</v>
          </cell>
          <cell r="F163">
            <v>0</v>
          </cell>
        </row>
        <row r="164">
          <cell r="C164">
            <v>0</v>
          </cell>
          <cell r="F164">
            <v>0</v>
          </cell>
        </row>
        <row r="165">
          <cell r="C165">
            <v>0</v>
          </cell>
          <cell r="F165">
            <v>1</v>
          </cell>
        </row>
        <row r="166">
          <cell r="C166">
            <v>0</v>
          </cell>
          <cell r="F166">
            <v>0</v>
          </cell>
        </row>
        <row r="167">
          <cell r="C167">
            <v>0</v>
          </cell>
          <cell r="F167">
            <v>0</v>
          </cell>
        </row>
        <row r="168">
          <cell r="C168">
            <v>0</v>
          </cell>
          <cell r="F168">
            <v>0</v>
          </cell>
        </row>
        <row r="169">
          <cell r="C169">
            <v>0</v>
          </cell>
          <cell r="F169">
            <v>0</v>
          </cell>
        </row>
        <row r="170">
          <cell r="C170">
            <v>0</v>
          </cell>
          <cell r="F170">
            <v>0</v>
          </cell>
        </row>
        <row r="171">
          <cell r="C171">
            <v>0</v>
          </cell>
          <cell r="F171">
            <v>0</v>
          </cell>
        </row>
        <row r="172">
          <cell r="C172">
            <v>0</v>
          </cell>
          <cell r="F172">
            <v>0</v>
          </cell>
        </row>
        <row r="173">
          <cell r="C173">
            <v>0</v>
          </cell>
          <cell r="F173">
            <v>0</v>
          </cell>
        </row>
        <row r="174">
          <cell r="C174">
            <v>0</v>
          </cell>
          <cell r="F174">
            <v>0</v>
          </cell>
        </row>
        <row r="175">
          <cell r="C175">
            <v>0</v>
          </cell>
          <cell r="F175">
            <v>0</v>
          </cell>
        </row>
        <row r="176">
          <cell r="C176">
            <v>0</v>
          </cell>
          <cell r="F176">
            <v>0</v>
          </cell>
        </row>
        <row r="177">
          <cell r="C177">
            <v>0</v>
          </cell>
          <cell r="F177">
            <v>0</v>
          </cell>
        </row>
        <row r="178">
          <cell r="C178">
            <v>0</v>
          </cell>
          <cell r="F178">
            <v>0</v>
          </cell>
        </row>
        <row r="179">
          <cell r="C179">
            <v>0</v>
          </cell>
          <cell r="F179">
            <v>0</v>
          </cell>
        </row>
        <row r="180">
          <cell r="C180">
            <v>0</v>
          </cell>
          <cell r="F180">
            <v>0</v>
          </cell>
        </row>
        <row r="181">
          <cell r="C181">
            <v>0</v>
          </cell>
          <cell r="F181">
            <v>0</v>
          </cell>
        </row>
        <row r="182">
          <cell r="C182">
            <v>0</v>
          </cell>
          <cell r="F182">
            <v>0</v>
          </cell>
        </row>
        <row r="183">
          <cell r="C183">
            <v>0</v>
          </cell>
          <cell r="F183">
            <v>0</v>
          </cell>
        </row>
        <row r="184">
          <cell r="C184">
            <v>0</v>
          </cell>
          <cell r="F184">
            <v>0</v>
          </cell>
        </row>
        <row r="185">
          <cell r="C185">
            <v>0</v>
          </cell>
          <cell r="F185">
            <v>0</v>
          </cell>
        </row>
        <row r="186">
          <cell r="C186">
            <v>0</v>
          </cell>
          <cell r="F186">
            <v>0</v>
          </cell>
        </row>
        <row r="187">
          <cell r="C187">
            <v>0</v>
          </cell>
          <cell r="F187">
            <v>0</v>
          </cell>
        </row>
        <row r="190">
          <cell r="C190">
            <v>0</v>
          </cell>
        </row>
        <row r="191">
          <cell r="C191">
            <v>0</v>
          </cell>
        </row>
        <row r="192">
          <cell r="C192">
            <v>0</v>
          </cell>
        </row>
        <row r="193">
          <cell r="C193">
            <v>0</v>
          </cell>
        </row>
        <row r="194">
          <cell r="C194">
            <v>0</v>
          </cell>
        </row>
        <row r="195">
          <cell r="C195">
            <v>0</v>
          </cell>
        </row>
        <row r="196">
          <cell r="C196">
            <v>0</v>
          </cell>
        </row>
        <row r="197">
          <cell r="C197">
            <v>0</v>
          </cell>
        </row>
        <row r="198">
          <cell r="C198">
            <v>0</v>
          </cell>
        </row>
        <row r="199">
          <cell r="C199">
            <v>0</v>
          </cell>
        </row>
        <row r="200">
          <cell r="C200">
            <v>0</v>
          </cell>
        </row>
        <row r="201">
          <cell r="C201">
            <v>0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D2950E-9B09-4D51-A628-D305E31C0E3D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3"/>
      <queryTableField id="2" name="Sum_of_Sprzedaż_Region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49503B-084B-4E4A-B27C-8AC8C23D36BA}" name="Table1" displayName="Table1" ref="A1:D51" totalsRowShown="0" headerRowDxfId="8" tableBorderDxfId="7" headerRowCellStyle="Normalny 4">
  <autoFilter ref="A1:D51" xr:uid="{0449503B-084B-4E4A-B27C-8AC8C23D36BA}"/>
  <tableColumns count="4">
    <tableColumn id="1" xr3:uid="{7078BBC6-5FEB-461C-AED8-3AFB81520F13}" name="Region" dataDxfId="6" dataCellStyle="Normalny 4"/>
    <tableColumn id="2" xr3:uid="{217E9F6E-A967-42AE-8F38-4FDAA0DFFFA7}" name="Handlowiec/ Trader" dataDxfId="5" dataCellStyle="Normalny 4"/>
    <tableColumn id="3" xr3:uid="{6789B12A-E3F0-498C-9B12-9E417C932942}" name="Sprzedaż/ Sales" dataDxfId="4" dataCellStyle="Normalny 4"/>
    <tableColumn id="4" xr3:uid="{DC4D0214-F222-4C82-A450-5ED8C492A590}" name="Plan" dataDxfId="3" dataCellStyle="Normalny 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66B70D-4E49-4501-998C-B74FC8D12F22}" name="Sum_sprzedaż_region" displayName="Sum_sprzedaż_region" ref="F9:G13" tableType="queryTable" totalsRowShown="0">
  <autoFilter ref="F9:G13" xr:uid="{FD66B70D-4E49-4501-998C-B74FC8D12F22}"/>
  <tableColumns count="2">
    <tableColumn id="3" xr3:uid="{99366558-11A4-49B0-A776-36DF39FFE4CF}" uniqueName="3" name="Region" queryTableFieldId="1" dataDxfId="2"/>
    <tableColumn id="2" xr3:uid="{845CE3E9-140B-4782-BC4A-406224BCE912}" uniqueName="2" name="Sum_of_Sprzedaż_Region" queryTableFieldId="2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06-05-2021/ZY@hasco-lek.pl/SKLEP_ZY" TargetMode="External"/><Relationship Id="rId2" Type="http://schemas.openxmlformats.org/officeDocument/2006/relationships/hyperlink" Target="mailto:06-05-2021/ZY@hasco-lek.pl/SKLEP_ZY" TargetMode="External"/><Relationship Id="rId1" Type="http://schemas.openxmlformats.org/officeDocument/2006/relationships/hyperlink" Target="mailto:1A@hasco-lek.pl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04BC-5FE3-4BA9-96FF-42F7D210AB46}">
  <dimension ref="A1:T51"/>
  <sheetViews>
    <sheetView tabSelected="1" zoomScale="140" zoomScaleNormal="100" workbookViewId="0">
      <selection activeCell="C1" sqref="C1"/>
    </sheetView>
  </sheetViews>
  <sheetFormatPr baseColWidth="10" defaultColWidth="9.1640625" defaultRowHeight="17"/>
  <cols>
    <col min="1" max="1" width="9.1640625" style="13"/>
    <col min="2" max="2" width="15.33203125" style="13" bestFit="1" customWidth="1"/>
    <col min="3" max="3" width="11.83203125" style="66" customWidth="1"/>
    <col min="4" max="5" width="9.1640625" style="66"/>
    <col min="6" max="6" width="9.1640625" style="12"/>
    <col min="7" max="16384" width="9.1640625" style="13"/>
  </cols>
  <sheetData>
    <row r="1" spans="1:20" s="106" customFormat="1" ht="41" customHeight="1">
      <c r="A1" s="107" t="s">
        <v>62</v>
      </c>
      <c r="B1" s="108" t="s">
        <v>506</v>
      </c>
      <c r="C1" s="109" t="s">
        <v>507</v>
      </c>
      <c r="D1" s="110" t="s">
        <v>63</v>
      </c>
      <c r="E1" s="110" t="s">
        <v>508</v>
      </c>
      <c r="F1" s="105"/>
    </row>
    <row r="2" spans="1:20" ht="15" customHeight="1">
      <c r="A2" s="14" t="s">
        <v>64</v>
      </c>
      <c r="B2" s="15" t="s">
        <v>65</v>
      </c>
      <c r="C2" s="63">
        <v>1857</v>
      </c>
      <c r="D2" s="67">
        <v>2686</v>
      </c>
      <c r="E2" s="68">
        <f>IF(C2&gt;D2,(C2-D2)*0.1,0)</f>
        <v>0</v>
      </c>
      <c r="G2" s="118" t="s">
        <v>495</v>
      </c>
      <c r="H2" s="119"/>
      <c r="I2" s="119"/>
      <c r="J2" s="119"/>
      <c r="K2" s="119"/>
      <c r="L2" s="119"/>
      <c r="M2" s="119"/>
      <c r="N2" s="119"/>
      <c r="O2" s="119"/>
      <c r="P2" s="120"/>
      <c r="Q2" s="16"/>
      <c r="R2" s="16"/>
      <c r="S2" s="16"/>
      <c r="T2" s="16"/>
    </row>
    <row r="3" spans="1:20">
      <c r="A3" s="17" t="s">
        <v>23</v>
      </c>
      <c r="B3" s="18" t="s">
        <v>66</v>
      </c>
      <c r="C3" s="64">
        <v>4193</v>
      </c>
      <c r="D3" s="69">
        <v>1284</v>
      </c>
      <c r="E3" s="68">
        <f>IF(C3&gt;D3,(C3-D3)*0.1,0)</f>
        <v>290.90000000000003</v>
      </c>
      <c r="G3" s="121"/>
      <c r="H3" s="122"/>
      <c r="I3" s="122"/>
      <c r="J3" s="122"/>
      <c r="K3" s="122"/>
      <c r="L3" s="122"/>
      <c r="M3" s="122"/>
      <c r="N3" s="122"/>
      <c r="O3" s="122"/>
      <c r="P3" s="123"/>
      <c r="Q3" s="16"/>
      <c r="R3" s="16"/>
      <c r="S3" s="16"/>
      <c r="T3" s="16"/>
    </row>
    <row r="4" spans="1:20">
      <c r="A4" s="14" t="s">
        <v>19</v>
      </c>
      <c r="B4" s="15" t="s">
        <v>67</v>
      </c>
      <c r="C4" s="63">
        <v>3759</v>
      </c>
      <c r="D4" s="67">
        <v>4819</v>
      </c>
      <c r="E4" s="68">
        <f t="shared" ref="E4:E51" si="0">IF(C4&gt;D4,(C4-D4)*0.1,0)</f>
        <v>0</v>
      </c>
      <c r="G4" s="121"/>
      <c r="H4" s="122"/>
      <c r="I4" s="122"/>
      <c r="J4" s="122"/>
      <c r="K4" s="122"/>
      <c r="L4" s="122"/>
      <c r="M4" s="122"/>
      <c r="N4" s="122"/>
      <c r="O4" s="122"/>
      <c r="P4" s="123"/>
    </row>
    <row r="5" spans="1:20">
      <c r="A5" s="17" t="s">
        <v>68</v>
      </c>
      <c r="B5" s="18" t="s">
        <v>69</v>
      </c>
      <c r="C5" s="64">
        <v>2809</v>
      </c>
      <c r="D5" s="69">
        <v>2793</v>
      </c>
      <c r="E5" s="68">
        <f t="shared" si="0"/>
        <v>1.6</v>
      </c>
      <c r="G5" s="121"/>
      <c r="H5" s="122"/>
      <c r="I5" s="122"/>
      <c r="J5" s="122"/>
      <c r="K5" s="122"/>
      <c r="L5" s="122"/>
      <c r="M5" s="122"/>
      <c r="N5" s="122"/>
      <c r="O5" s="122"/>
      <c r="P5" s="123"/>
    </row>
    <row r="6" spans="1:20">
      <c r="A6" s="14" t="s">
        <v>19</v>
      </c>
      <c r="B6" s="15" t="s">
        <v>70</v>
      </c>
      <c r="C6" s="63">
        <v>1601</v>
      </c>
      <c r="D6" s="67">
        <v>2372</v>
      </c>
      <c r="E6" s="68">
        <f t="shared" si="0"/>
        <v>0</v>
      </c>
      <c r="G6" s="121"/>
      <c r="H6" s="122"/>
      <c r="I6" s="122"/>
      <c r="J6" s="122"/>
      <c r="K6" s="122"/>
      <c r="L6" s="122"/>
      <c r="M6" s="122"/>
      <c r="N6" s="122"/>
      <c r="O6" s="122"/>
      <c r="P6" s="123"/>
    </row>
    <row r="7" spans="1:20">
      <c r="A7" s="17" t="s">
        <v>64</v>
      </c>
      <c r="B7" s="18" t="s">
        <v>71</v>
      </c>
      <c r="C7" s="64">
        <v>3214</v>
      </c>
      <c r="D7" s="69">
        <v>1487</v>
      </c>
      <c r="E7" s="68">
        <f t="shared" si="0"/>
        <v>172.70000000000002</v>
      </c>
      <c r="G7" s="121"/>
      <c r="H7" s="122"/>
      <c r="I7" s="122"/>
      <c r="J7" s="122"/>
      <c r="K7" s="122"/>
      <c r="L7" s="122"/>
      <c r="M7" s="122"/>
      <c r="N7" s="122"/>
      <c r="O7" s="122"/>
      <c r="P7" s="123"/>
    </row>
    <row r="8" spans="1:20">
      <c r="A8" s="14" t="s">
        <v>23</v>
      </c>
      <c r="B8" s="15" t="s">
        <v>72</v>
      </c>
      <c r="C8" s="63">
        <v>3942</v>
      </c>
      <c r="D8" s="67">
        <v>1064</v>
      </c>
      <c r="E8" s="68">
        <f t="shared" si="0"/>
        <v>287.8</v>
      </c>
      <c r="G8" s="121"/>
      <c r="H8" s="122"/>
      <c r="I8" s="122"/>
      <c r="J8" s="122"/>
      <c r="K8" s="122"/>
      <c r="L8" s="122"/>
      <c r="M8" s="122"/>
      <c r="N8" s="122"/>
      <c r="O8" s="122"/>
      <c r="P8" s="123"/>
    </row>
    <row r="9" spans="1:20">
      <c r="A9" s="14" t="s">
        <v>19</v>
      </c>
      <c r="B9" s="15" t="s">
        <v>73</v>
      </c>
      <c r="C9" s="63">
        <v>1789</v>
      </c>
      <c r="D9" s="67">
        <v>3352</v>
      </c>
      <c r="E9" s="68">
        <f t="shared" si="0"/>
        <v>0</v>
      </c>
      <c r="G9" s="124"/>
      <c r="H9" s="125"/>
      <c r="I9" s="125"/>
      <c r="J9" s="125"/>
      <c r="K9" s="125"/>
      <c r="L9" s="125"/>
      <c r="M9" s="125"/>
      <c r="N9" s="125"/>
      <c r="O9" s="125"/>
      <c r="P9" s="126"/>
    </row>
    <row r="10" spans="1:20">
      <c r="A10" s="14" t="s">
        <v>64</v>
      </c>
      <c r="B10" s="15" t="s">
        <v>74</v>
      </c>
      <c r="C10" s="63">
        <v>2349</v>
      </c>
      <c r="D10" s="67">
        <v>1847</v>
      </c>
      <c r="E10" s="68">
        <f t="shared" si="0"/>
        <v>50.2</v>
      </c>
      <c r="H10" s="12"/>
      <c r="I10" s="12"/>
      <c r="J10" s="12"/>
      <c r="K10" s="12"/>
      <c r="L10" s="12"/>
      <c r="M10" s="12"/>
      <c r="N10" s="12"/>
      <c r="O10" s="12"/>
      <c r="P10" s="12"/>
    </row>
    <row r="11" spans="1:20" ht="17" customHeight="1">
      <c r="A11" s="17" t="s">
        <v>64</v>
      </c>
      <c r="B11" s="18" t="s">
        <v>75</v>
      </c>
      <c r="C11" s="64">
        <v>4300</v>
      </c>
      <c r="D11" s="69">
        <v>3337</v>
      </c>
      <c r="E11" s="68">
        <f t="shared" si="0"/>
        <v>96.300000000000011</v>
      </c>
      <c r="G11" s="95"/>
      <c r="H11" s="94"/>
      <c r="I11" s="94"/>
      <c r="J11" s="94"/>
      <c r="K11" s="94"/>
      <c r="L11" s="94"/>
      <c r="M11" s="94"/>
      <c r="N11" s="94"/>
      <c r="O11" s="94"/>
      <c r="P11" s="94"/>
    </row>
    <row r="12" spans="1:20" ht="16.5" customHeight="1">
      <c r="A12" s="14" t="s">
        <v>19</v>
      </c>
      <c r="B12" s="15" t="s">
        <v>76</v>
      </c>
      <c r="C12" s="63">
        <v>1901</v>
      </c>
      <c r="D12" s="67">
        <v>1566</v>
      </c>
      <c r="E12" s="68">
        <f t="shared" si="0"/>
        <v>33.5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</row>
    <row r="13" spans="1:20" ht="16.5" customHeight="1">
      <c r="A13" s="17" t="s">
        <v>64</v>
      </c>
      <c r="B13" s="18" t="s">
        <v>77</v>
      </c>
      <c r="C13" s="64">
        <v>3604</v>
      </c>
      <c r="D13" s="69">
        <v>2742</v>
      </c>
      <c r="E13" s="68">
        <f t="shared" si="0"/>
        <v>86.2</v>
      </c>
      <c r="G13" s="94"/>
      <c r="H13" s="94"/>
      <c r="I13" s="94"/>
      <c r="J13" s="94"/>
      <c r="K13" s="94"/>
      <c r="L13" s="94"/>
      <c r="M13" s="94"/>
      <c r="N13" s="94"/>
      <c r="O13" s="94"/>
      <c r="P13" s="94"/>
    </row>
    <row r="14" spans="1:20" ht="16.5" customHeight="1">
      <c r="A14" s="14" t="s">
        <v>68</v>
      </c>
      <c r="B14" s="15" t="s">
        <v>78</v>
      </c>
      <c r="C14" s="63">
        <v>1450</v>
      </c>
      <c r="D14" s="67">
        <v>3924</v>
      </c>
      <c r="E14" s="68">
        <f t="shared" si="0"/>
        <v>0</v>
      </c>
      <c r="G14" s="94"/>
      <c r="H14" s="94"/>
      <c r="I14" s="94"/>
      <c r="J14" s="94"/>
      <c r="K14" s="94"/>
      <c r="L14" s="94"/>
      <c r="M14" s="94"/>
      <c r="N14" s="94"/>
      <c r="O14" s="94"/>
      <c r="P14" s="94"/>
    </row>
    <row r="15" spans="1:20" ht="16.5" customHeight="1">
      <c r="A15" s="17" t="s">
        <v>68</v>
      </c>
      <c r="B15" s="18" t="s">
        <v>79</v>
      </c>
      <c r="C15" s="64">
        <v>4839</v>
      </c>
      <c r="D15" s="69">
        <v>3972</v>
      </c>
      <c r="E15" s="68">
        <f t="shared" si="0"/>
        <v>86.7</v>
      </c>
      <c r="G15" s="94"/>
      <c r="H15" s="94"/>
      <c r="I15" s="94"/>
      <c r="J15" s="94"/>
      <c r="K15" s="94"/>
      <c r="L15" s="94"/>
      <c r="M15" s="94"/>
      <c r="N15" s="94"/>
      <c r="O15" s="94"/>
      <c r="P15" s="94"/>
    </row>
    <row r="16" spans="1:20" ht="16.5" customHeight="1">
      <c r="A16" s="14" t="s">
        <v>19</v>
      </c>
      <c r="B16" s="15" t="s">
        <v>80</v>
      </c>
      <c r="C16" s="63">
        <v>3161</v>
      </c>
      <c r="D16" s="67">
        <v>1883</v>
      </c>
      <c r="E16" s="68">
        <f t="shared" si="0"/>
        <v>127.80000000000001</v>
      </c>
      <c r="G16" s="96"/>
      <c r="H16" s="96"/>
      <c r="I16" s="96"/>
      <c r="J16" s="97"/>
      <c r="K16" s="97"/>
      <c r="L16" s="97"/>
      <c r="M16" s="97"/>
      <c r="N16" s="97"/>
      <c r="O16" s="97"/>
      <c r="P16" s="97"/>
    </row>
    <row r="17" spans="1:16">
      <c r="A17" s="17" t="s">
        <v>68</v>
      </c>
      <c r="B17" s="18" t="s">
        <v>81</v>
      </c>
      <c r="C17" s="64">
        <v>2307</v>
      </c>
      <c r="D17" s="69">
        <v>4736</v>
      </c>
      <c r="E17" s="68">
        <f t="shared" si="0"/>
        <v>0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</row>
    <row r="18" spans="1:16">
      <c r="A18" s="14" t="s">
        <v>82</v>
      </c>
      <c r="B18" s="15" t="s">
        <v>83</v>
      </c>
      <c r="C18" s="63">
        <v>1038</v>
      </c>
      <c r="D18" s="67">
        <v>2081</v>
      </c>
      <c r="E18" s="68">
        <f t="shared" si="0"/>
        <v>0</v>
      </c>
    </row>
    <row r="19" spans="1:16">
      <c r="A19" s="17" t="s">
        <v>23</v>
      </c>
      <c r="B19" s="18" t="s">
        <v>84</v>
      </c>
      <c r="C19" s="64">
        <v>4253</v>
      </c>
      <c r="D19" s="69">
        <v>3615</v>
      </c>
      <c r="E19" s="68">
        <f t="shared" si="0"/>
        <v>63.800000000000004</v>
      </c>
    </row>
    <row r="20" spans="1:16">
      <c r="A20" s="14" t="s">
        <v>23</v>
      </c>
      <c r="B20" s="15" t="s">
        <v>85</v>
      </c>
      <c r="C20" s="63">
        <v>1081</v>
      </c>
      <c r="D20" s="67">
        <v>1740</v>
      </c>
      <c r="E20" s="68">
        <f t="shared" si="0"/>
        <v>0</v>
      </c>
    </row>
    <row r="21" spans="1:16">
      <c r="A21" s="17" t="s">
        <v>23</v>
      </c>
      <c r="B21" s="18" t="s">
        <v>86</v>
      </c>
      <c r="C21" s="64">
        <v>4543</v>
      </c>
      <c r="D21" s="69">
        <v>1582</v>
      </c>
      <c r="E21" s="68">
        <f t="shared" si="0"/>
        <v>296.10000000000002</v>
      </c>
    </row>
    <row r="22" spans="1:16">
      <c r="A22" s="14" t="s">
        <v>64</v>
      </c>
      <c r="B22" s="15" t="s">
        <v>87</v>
      </c>
      <c r="C22" s="63">
        <v>4095</v>
      </c>
      <c r="D22" s="67">
        <v>1515</v>
      </c>
      <c r="E22" s="68">
        <f t="shared" si="0"/>
        <v>258</v>
      </c>
    </row>
    <row r="23" spans="1:16">
      <c r="A23" s="17" t="s">
        <v>23</v>
      </c>
      <c r="B23" s="18" t="s">
        <v>88</v>
      </c>
      <c r="C23" s="64">
        <v>2918</v>
      </c>
      <c r="D23" s="69">
        <v>1514</v>
      </c>
      <c r="E23" s="68">
        <f t="shared" si="0"/>
        <v>140.4</v>
      </c>
    </row>
    <row r="24" spans="1:16">
      <c r="A24" s="14" t="s">
        <v>68</v>
      </c>
      <c r="B24" s="15" t="s">
        <v>89</v>
      </c>
      <c r="C24" s="63">
        <v>4119</v>
      </c>
      <c r="D24" s="67">
        <v>2951</v>
      </c>
      <c r="E24" s="68">
        <f t="shared" si="0"/>
        <v>116.80000000000001</v>
      </c>
    </row>
    <row r="25" spans="1:16">
      <c r="A25" s="17" t="s">
        <v>19</v>
      </c>
      <c r="B25" s="18" t="s">
        <v>90</v>
      </c>
      <c r="C25" s="64">
        <v>1367</v>
      </c>
      <c r="D25" s="69">
        <v>1497</v>
      </c>
      <c r="E25" s="68">
        <f t="shared" si="0"/>
        <v>0</v>
      </c>
    </row>
    <row r="26" spans="1:16">
      <c r="A26" s="14" t="s">
        <v>23</v>
      </c>
      <c r="B26" s="15" t="s">
        <v>91</v>
      </c>
      <c r="C26" s="63">
        <v>2836</v>
      </c>
      <c r="D26" s="67">
        <v>3442</v>
      </c>
      <c r="E26" s="68">
        <f t="shared" si="0"/>
        <v>0</v>
      </c>
    </row>
    <row r="27" spans="1:16">
      <c r="A27" s="17" t="s">
        <v>64</v>
      </c>
      <c r="B27" s="18" t="s">
        <v>92</v>
      </c>
      <c r="C27" s="64">
        <v>4529</v>
      </c>
      <c r="D27" s="69">
        <v>2268</v>
      </c>
      <c r="E27" s="68">
        <f t="shared" si="0"/>
        <v>226.10000000000002</v>
      </c>
    </row>
    <row r="28" spans="1:16">
      <c r="A28" s="14" t="s">
        <v>23</v>
      </c>
      <c r="B28" s="15" t="s">
        <v>93</v>
      </c>
      <c r="C28" s="63">
        <v>2785</v>
      </c>
      <c r="D28" s="67">
        <v>3275</v>
      </c>
      <c r="E28" s="68">
        <f t="shared" si="0"/>
        <v>0</v>
      </c>
    </row>
    <row r="29" spans="1:16">
      <c r="A29" s="17" t="s">
        <v>23</v>
      </c>
      <c r="B29" s="18" t="s">
        <v>94</v>
      </c>
      <c r="C29" s="64">
        <v>2433</v>
      </c>
      <c r="D29" s="69">
        <v>2217</v>
      </c>
      <c r="E29" s="68">
        <f t="shared" si="0"/>
        <v>21.6</v>
      </c>
    </row>
    <row r="30" spans="1:16">
      <c r="A30" s="14" t="s">
        <v>64</v>
      </c>
      <c r="B30" s="15" t="s">
        <v>95</v>
      </c>
      <c r="C30" s="63">
        <v>4251</v>
      </c>
      <c r="D30" s="67">
        <v>1045</v>
      </c>
      <c r="E30" s="68">
        <f t="shared" si="0"/>
        <v>320.60000000000002</v>
      </c>
    </row>
    <row r="31" spans="1:16">
      <c r="A31" s="17" t="s">
        <v>64</v>
      </c>
      <c r="B31" s="18" t="s">
        <v>96</v>
      </c>
      <c r="C31" s="64">
        <v>1642</v>
      </c>
      <c r="D31" s="69">
        <v>3178</v>
      </c>
      <c r="E31" s="68">
        <f t="shared" si="0"/>
        <v>0</v>
      </c>
    </row>
    <row r="32" spans="1:16">
      <c r="A32" s="14" t="s">
        <v>64</v>
      </c>
      <c r="B32" s="15" t="s">
        <v>97</v>
      </c>
      <c r="C32" s="63">
        <v>3191</v>
      </c>
      <c r="D32" s="67">
        <v>2132</v>
      </c>
      <c r="E32" s="68">
        <f t="shared" si="0"/>
        <v>105.9</v>
      </c>
    </row>
    <row r="33" spans="1:5">
      <c r="A33" s="17" t="s">
        <v>64</v>
      </c>
      <c r="B33" s="18" t="s">
        <v>98</v>
      </c>
      <c r="C33" s="64">
        <v>1830</v>
      </c>
      <c r="D33" s="69">
        <v>1461</v>
      </c>
      <c r="E33" s="68">
        <f t="shared" si="0"/>
        <v>36.9</v>
      </c>
    </row>
    <row r="34" spans="1:5">
      <c r="A34" s="14" t="s">
        <v>68</v>
      </c>
      <c r="B34" s="15" t="s">
        <v>99</v>
      </c>
      <c r="C34" s="63">
        <v>1684</v>
      </c>
      <c r="D34" s="67">
        <v>4432</v>
      </c>
      <c r="E34" s="68">
        <f t="shared" si="0"/>
        <v>0</v>
      </c>
    </row>
    <row r="35" spans="1:5">
      <c r="A35" s="17" t="s">
        <v>68</v>
      </c>
      <c r="B35" s="18" t="s">
        <v>100</v>
      </c>
      <c r="C35" s="64">
        <v>4620</v>
      </c>
      <c r="D35" s="69">
        <v>2023</v>
      </c>
      <c r="E35" s="68">
        <f t="shared" si="0"/>
        <v>259.7</v>
      </c>
    </row>
    <row r="36" spans="1:5">
      <c r="A36" s="14" t="s">
        <v>68</v>
      </c>
      <c r="B36" s="15" t="s">
        <v>101</v>
      </c>
      <c r="C36" s="63">
        <v>4274</v>
      </c>
      <c r="D36" s="67">
        <v>2918</v>
      </c>
      <c r="E36" s="68">
        <f t="shared" si="0"/>
        <v>135.6</v>
      </c>
    </row>
    <row r="37" spans="1:5">
      <c r="A37" s="17" t="s">
        <v>68</v>
      </c>
      <c r="B37" s="18" t="s">
        <v>102</v>
      </c>
      <c r="C37" s="64">
        <v>2322</v>
      </c>
      <c r="D37" s="69">
        <v>2882</v>
      </c>
      <c r="E37" s="68">
        <f t="shared" si="0"/>
        <v>0</v>
      </c>
    </row>
    <row r="38" spans="1:5">
      <c r="A38" s="14" t="s">
        <v>82</v>
      </c>
      <c r="B38" s="15" t="s">
        <v>103</v>
      </c>
      <c r="C38" s="63">
        <v>4450</v>
      </c>
      <c r="D38" s="67">
        <v>4156</v>
      </c>
      <c r="E38" s="68">
        <f t="shared" si="0"/>
        <v>29.400000000000002</v>
      </c>
    </row>
    <row r="39" spans="1:5">
      <c r="A39" s="17" t="s">
        <v>23</v>
      </c>
      <c r="B39" s="18" t="s">
        <v>104</v>
      </c>
      <c r="C39" s="64">
        <v>2556</v>
      </c>
      <c r="D39" s="69">
        <v>4499</v>
      </c>
      <c r="E39" s="68">
        <f t="shared" si="0"/>
        <v>0</v>
      </c>
    </row>
    <row r="40" spans="1:5">
      <c r="A40" s="14" t="s">
        <v>19</v>
      </c>
      <c r="B40" s="15" t="s">
        <v>105</v>
      </c>
      <c r="C40" s="63">
        <v>4144</v>
      </c>
      <c r="D40" s="67">
        <v>2607</v>
      </c>
      <c r="E40" s="68">
        <f t="shared" si="0"/>
        <v>153.70000000000002</v>
      </c>
    </row>
    <row r="41" spans="1:5">
      <c r="A41" s="17" t="s">
        <v>23</v>
      </c>
      <c r="B41" s="18" t="s">
        <v>106</v>
      </c>
      <c r="C41" s="64">
        <v>4689</v>
      </c>
      <c r="D41" s="69">
        <v>2697</v>
      </c>
      <c r="E41" s="68">
        <f t="shared" si="0"/>
        <v>199.20000000000002</v>
      </c>
    </row>
    <row r="42" spans="1:5">
      <c r="A42" s="14" t="s">
        <v>64</v>
      </c>
      <c r="B42" s="15" t="s">
        <v>107</v>
      </c>
      <c r="C42" s="63">
        <v>4387</v>
      </c>
      <c r="D42" s="67">
        <v>3512</v>
      </c>
      <c r="E42" s="68">
        <f t="shared" si="0"/>
        <v>87.5</v>
      </c>
    </row>
    <row r="43" spans="1:5">
      <c r="A43" s="17" t="s">
        <v>23</v>
      </c>
      <c r="B43" s="18" t="s">
        <v>108</v>
      </c>
      <c r="C43" s="64">
        <v>2291</v>
      </c>
      <c r="D43" s="69">
        <v>1877</v>
      </c>
      <c r="E43" s="68">
        <f t="shared" si="0"/>
        <v>41.400000000000006</v>
      </c>
    </row>
    <row r="44" spans="1:5">
      <c r="A44" s="14" t="s">
        <v>19</v>
      </c>
      <c r="B44" s="15" t="s">
        <v>109</v>
      </c>
      <c r="C44" s="63">
        <v>4304</v>
      </c>
      <c r="D44" s="67">
        <v>3784</v>
      </c>
      <c r="E44" s="68">
        <f t="shared" si="0"/>
        <v>52</v>
      </c>
    </row>
    <row r="45" spans="1:5">
      <c r="A45" s="17" t="s">
        <v>68</v>
      </c>
      <c r="B45" s="18" t="s">
        <v>110</v>
      </c>
      <c r="C45" s="64">
        <v>1871</v>
      </c>
      <c r="D45" s="69">
        <v>3426</v>
      </c>
      <c r="E45" s="68">
        <f t="shared" si="0"/>
        <v>0</v>
      </c>
    </row>
    <row r="46" spans="1:5">
      <c r="A46" s="14" t="s">
        <v>23</v>
      </c>
      <c r="B46" s="15" t="s">
        <v>111</v>
      </c>
      <c r="C46" s="63">
        <v>3330</v>
      </c>
      <c r="D46" s="67">
        <v>1011</v>
      </c>
      <c r="E46" s="68">
        <f t="shared" si="0"/>
        <v>231.9</v>
      </c>
    </row>
    <row r="47" spans="1:5">
      <c r="A47" s="17" t="s">
        <v>19</v>
      </c>
      <c r="B47" s="18" t="s">
        <v>112</v>
      </c>
      <c r="C47" s="64">
        <v>1044</v>
      </c>
      <c r="D47" s="69">
        <v>3796</v>
      </c>
      <c r="E47" s="68">
        <f t="shared" si="0"/>
        <v>0</v>
      </c>
    </row>
    <row r="48" spans="1:5">
      <c r="A48" s="14" t="s">
        <v>23</v>
      </c>
      <c r="B48" s="15" t="s">
        <v>113</v>
      </c>
      <c r="C48" s="63">
        <v>2153</v>
      </c>
      <c r="D48" s="67">
        <v>2797</v>
      </c>
      <c r="E48" s="68">
        <f t="shared" si="0"/>
        <v>0</v>
      </c>
    </row>
    <row r="49" spans="1:5">
      <c r="A49" s="17" t="s">
        <v>23</v>
      </c>
      <c r="B49" s="18" t="s">
        <v>114</v>
      </c>
      <c r="C49" s="64">
        <v>1988</v>
      </c>
      <c r="D49" s="69">
        <v>1624</v>
      </c>
      <c r="E49" s="68">
        <f t="shared" si="0"/>
        <v>36.4</v>
      </c>
    </row>
    <row r="50" spans="1:5">
      <c r="A50" s="14" t="s">
        <v>64</v>
      </c>
      <c r="B50" s="15" t="s">
        <v>115</v>
      </c>
      <c r="C50" s="63">
        <v>3611</v>
      </c>
      <c r="D50" s="67">
        <v>4498</v>
      </c>
      <c r="E50" s="68">
        <f t="shared" si="0"/>
        <v>0</v>
      </c>
    </row>
    <row r="51" spans="1:5">
      <c r="A51" s="19" t="s">
        <v>64</v>
      </c>
      <c r="B51" s="20" t="s">
        <v>116</v>
      </c>
      <c r="C51" s="65">
        <v>1469</v>
      </c>
      <c r="D51" s="70">
        <v>3437</v>
      </c>
      <c r="E51" s="68">
        <f t="shared" si="0"/>
        <v>0</v>
      </c>
    </row>
  </sheetData>
  <mergeCells count="1">
    <mergeCell ref="G2:P9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CE8D-8F9A-4516-BB5C-E700413A97EF}">
  <dimension ref="A1:S51"/>
  <sheetViews>
    <sheetView zoomScale="170" workbookViewId="0">
      <selection activeCell="C2" sqref="C2"/>
    </sheetView>
  </sheetViews>
  <sheetFormatPr baseColWidth="10" defaultColWidth="9.1640625" defaultRowHeight="17"/>
  <cols>
    <col min="1" max="1" width="9.1640625" style="13"/>
    <col min="2" max="2" width="15.33203125" style="13" bestFit="1" customWidth="1"/>
    <col min="3" max="3" width="11.83203125" style="66" customWidth="1"/>
    <col min="4" max="4" width="9.1640625" style="66"/>
    <col min="5" max="5" width="9.1640625" style="12"/>
    <col min="6" max="6" width="14.33203125" style="13" customWidth="1"/>
    <col min="7" max="7" width="22.6640625" style="13" customWidth="1"/>
    <col min="8" max="8" width="11.1640625" style="13" customWidth="1"/>
    <col min="9" max="16384" width="9.1640625" style="13"/>
  </cols>
  <sheetData>
    <row r="1" spans="1:19" s="106" customFormat="1" ht="36" customHeight="1" thickBot="1">
      <c r="A1" s="102" t="s">
        <v>62</v>
      </c>
      <c r="B1" s="103" t="s">
        <v>506</v>
      </c>
      <c r="C1" s="104" t="s">
        <v>507</v>
      </c>
      <c r="D1" s="104" t="s">
        <v>63</v>
      </c>
      <c r="E1" s="105"/>
    </row>
    <row r="2" spans="1:19" ht="15" customHeight="1">
      <c r="A2" s="14" t="s">
        <v>64</v>
      </c>
      <c r="B2" s="15" t="s">
        <v>65</v>
      </c>
      <c r="C2" s="63">
        <v>1857</v>
      </c>
      <c r="D2" s="63">
        <v>2686</v>
      </c>
      <c r="F2" s="127" t="s">
        <v>494</v>
      </c>
      <c r="G2" s="128"/>
      <c r="H2" s="128"/>
      <c r="I2" s="128"/>
      <c r="J2" s="128"/>
      <c r="K2" s="128"/>
      <c r="L2" s="128"/>
      <c r="M2" s="128"/>
      <c r="N2" s="128"/>
      <c r="O2" s="129"/>
      <c r="P2" s="16"/>
      <c r="Q2" s="16"/>
      <c r="R2" s="16"/>
      <c r="S2" s="16"/>
    </row>
    <row r="3" spans="1:19">
      <c r="A3" s="17" t="s">
        <v>23</v>
      </c>
      <c r="B3" s="18" t="s">
        <v>66</v>
      </c>
      <c r="C3" s="64">
        <v>4193</v>
      </c>
      <c r="D3" s="64">
        <v>1284</v>
      </c>
      <c r="F3" s="130"/>
      <c r="G3" s="131"/>
      <c r="H3" s="131"/>
      <c r="I3" s="131"/>
      <c r="J3" s="131"/>
      <c r="K3" s="131"/>
      <c r="L3" s="131"/>
      <c r="M3" s="131"/>
      <c r="N3" s="131"/>
      <c r="O3" s="132"/>
      <c r="P3" s="16"/>
      <c r="Q3" s="16"/>
      <c r="R3" s="16"/>
      <c r="S3" s="16"/>
    </row>
    <row r="4" spans="1:19">
      <c r="A4" s="14" t="s">
        <v>19</v>
      </c>
      <c r="B4" s="15" t="s">
        <v>67</v>
      </c>
      <c r="C4" s="63">
        <v>3759</v>
      </c>
      <c r="D4" s="63">
        <v>4819</v>
      </c>
      <c r="F4" s="130"/>
      <c r="G4" s="131"/>
      <c r="H4" s="131"/>
      <c r="I4" s="131"/>
      <c r="J4" s="131"/>
      <c r="K4" s="131"/>
      <c r="L4" s="131"/>
      <c r="M4" s="131"/>
      <c r="N4" s="131"/>
      <c r="O4" s="132"/>
    </row>
    <row r="5" spans="1:19">
      <c r="A5" s="17" t="s">
        <v>68</v>
      </c>
      <c r="B5" s="18" t="s">
        <v>69</v>
      </c>
      <c r="C5" s="64">
        <v>2809</v>
      </c>
      <c r="D5" s="64">
        <v>2793</v>
      </c>
      <c r="F5" s="130"/>
      <c r="G5" s="131"/>
      <c r="H5" s="131"/>
      <c r="I5" s="131"/>
      <c r="J5" s="131"/>
      <c r="K5" s="131"/>
      <c r="L5" s="131"/>
      <c r="M5" s="131"/>
      <c r="N5" s="131"/>
      <c r="O5" s="132"/>
    </row>
    <row r="6" spans="1:19">
      <c r="A6" s="14" t="s">
        <v>19</v>
      </c>
      <c r="B6" s="15" t="s">
        <v>70</v>
      </c>
      <c r="C6" s="63">
        <v>1601</v>
      </c>
      <c r="D6" s="63">
        <v>2372</v>
      </c>
      <c r="F6" s="130"/>
      <c r="G6" s="131"/>
      <c r="H6" s="131"/>
      <c r="I6" s="131"/>
      <c r="J6" s="131"/>
      <c r="K6" s="131"/>
      <c r="L6" s="131"/>
      <c r="M6" s="131"/>
      <c r="N6" s="131"/>
      <c r="O6" s="132"/>
    </row>
    <row r="7" spans="1:19" ht="18" thickBot="1">
      <c r="A7" s="17" t="s">
        <v>64</v>
      </c>
      <c r="B7" s="18" t="s">
        <v>71</v>
      </c>
      <c r="C7" s="64">
        <v>3214</v>
      </c>
      <c r="D7" s="64">
        <v>1487</v>
      </c>
      <c r="F7" s="133"/>
      <c r="G7" s="134"/>
      <c r="H7" s="134"/>
      <c r="I7" s="134"/>
      <c r="J7" s="134"/>
      <c r="K7" s="134"/>
      <c r="L7" s="134"/>
      <c r="M7" s="134"/>
      <c r="N7" s="134"/>
      <c r="O7" s="135"/>
    </row>
    <row r="8" spans="1:19">
      <c r="A8" s="14" t="s">
        <v>23</v>
      </c>
      <c r="B8" s="15" t="s">
        <v>72</v>
      </c>
      <c r="C8" s="63">
        <v>3942</v>
      </c>
      <c r="D8" s="63">
        <v>1064</v>
      </c>
      <c r="G8" s="12"/>
      <c r="H8" s="12"/>
      <c r="I8" s="12"/>
      <c r="J8" s="12"/>
      <c r="K8" s="12"/>
      <c r="L8" s="12"/>
      <c r="M8" s="12"/>
      <c r="N8" s="12"/>
      <c r="O8" s="12"/>
    </row>
    <row r="9" spans="1:19">
      <c r="A9" s="17" t="s">
        <v>19</v>
      </c>
      <c r="B9" s="18" t="s">
        <v>73</v>
      </c>
      <c r="C9" s="64">
        <v>1789</v>
      </c>
      <c r="D9" s="64">
        <v>3352</v>
      </c>
      <c r="F9" s="71" t="s">
        <v>62</v>
      </c>
      <c r="G9" s="71" t="s">
        <v>442</v>
      </c>
      <c r="H9" s="12"/>
      <c r="I9" s="12"/>
      <c r="J9" s="12"/>
      <c r="K9" s="12"/>
      <c r="L9" s="12"/>
      <c r="M9" s="12"/>
      <c r="N9" s="12"/>
      <c r="O9" s="12"/>
    </row>
    <row r="10" spans="1:19">
      <c r="A10" s="14" t="s">
        <v>64</v>
      </c>
      <c r="B10" s="15" t="s">
        <v>74</v>
      </c>
      <c r="C10" s="63">
        <v>2349</v>
      </c>
      <c r="D10" s="63">
        <v>1847</v>
      </c>
      <c r="F10" s="71" t="s">
        <v>64</v>
      </c>
      <c r="G10" s="71">
        <v>44329</v>
      </c>
      <c r="H10" s="12"/>
      <c r="I10" s="12"/>
      <c r="J10" s="12"/>
      <c r="K10" s="12"/>
      <c r="L10" s="12"/>
      <c r="M10" s="12"/>
      <c r="N10" s="12"/>
      <c r="O10" s="12"/>
    </row>
    <row r="11" spans="1:19">
      <c r="A11" s="17" t="s">
        <v>64</v>
      </c>
      <c r="B11" s="18" t="s">
        <v>75</v>
      </c>
      <c r="C11" s="64">
        <v>4300</v>
      </c>
      <c r="D11" s="64">
        <v>3337</v>
      </c>
      <c r="F11" s="71" t="s">
        <v>23</v>
      </c>
      <c r="G11" s="71">
        <v>45991</v>
      </c>
      <c r="H11" s="12"/>
      <c r="I11" s="12"/>
      <c r="J11" s="12"/>
      <c r="K11" s="12"/>
      <c r="L11" s="12"/>
      <c r="M11" s="12"/>
      <c r="N11" s="12"/>
      <c r="O11" s="12"/>
    </row>
    <row r="12" spans="1:19">
      <c r="A12" s="14" t="s">
        <v>19</v>
      </c>
      <c r="B12" s="15" t="s">
        <v>76</v>
      </c>
      <c r="C12" s="63">
        <v>1901</v>
      </c>
      <c r="D12" s="63">
        <v>1566</v>
      </c>
      <c r="F12" s="71" t="s">
        <v>68</v>
      </c>
      <c r="G12" s="71">
        <v>35783</v>
      </c>
      <c r="H12" s="12"/>
      <c r="I12" s="12"/>
      <c r="J12" s="12"/>
      <c r="K12" s="12"/>
      <c r="L12" s="12"/>
      <c r="M12" s="12"/>
      <c r="N12" s="12"/>
      <c r="O12" s="12"/>
    </row>
    <row r="13" spans="1:19">
      <c r="A13" s="17" t="s">
        <v>64</v>
      </c>
      <c r="B13" s="18" t="s">
        <v>77</v>
      </c>
      <c r="C13" s="64">
        <v>3604</v>
      </c>
      <c r="D13" s="64">
        <v>2742</v>
      </c>
      <c r="F13" s="71" t="s">
        <v>19</v>
      </c>
      <c r="G13" s="71">
        <v>23070</v>
      </c>
      <c r="H13" s="12"/>
      <c r="I13" s="12"/>
      <c r="J13" s="12"/>
      <c r="K13" s="12"/>
      <c r="L13" s="12"/>
      <c r="M13" s="12"/>
      <c r="N13" s="12"/>
      <c r="O13" s="12"/>
    </row>
    <row r="14" spans="1:19">
      <c r="A14" s="14" t="s">
        <v>68</v>
      </c>
      <c r="B14" s="15" t="s">
        <v>78</v>
      </c>
      <c r="C14" s="63">
        <v>1450</v>
      </c>
      <c r="D14" s="63">
        <v>3924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9">
      <c r="A15" s="17" t="s">
        <v>68</v>
      </c>
      <c r="B15" s="18" t="s">
        <v>79</v>
      </c>
      <c r="C15" s="64">
        <v>4839</v>
      </c>
      <c r="D15" s="64">
        <v>3972</v>
      </c>
      <c r="F15" s="12"/>
      <c r="G15" s="12"/>
      <c r="H15" s="12"/>
    </row>
    <row r="16" spans="1:19">
      <c r="A16" s="14" t="s">
        <v>19</v>
      </c>
      <c r="B16" s="15" t="s">
        <v>80</v>
      </c>
      <c r="C16" s="63">
        <v>3161</v>
      </c>
      <c r="D16" s="63">
        <v>1883</v>
      </c>
      <c r="F16" s="92"/>
      <c r="G16" s="93"/>
      <c r="H16" s="93"/>
      <c r="I16" s="93"/>
      <c r="J16" s="93"/>
      <c r="K16" s="93"/>
      <c r="L16" s="93"/>
      <c r="M16" s="93"/>
      <c r="N16" s="93"/>
      <c r="O16" s="93"/>
    </row>
    <row r="17" spans="1:15">
      <c r="A17" s="17" t="s">
        <v>68</v>
      </c>
      <c r="B17" s="18" t="s">
        <v>81</v>
      </c>
      <c r="C17" s="64">
        <v>2307</v>
      </c>
      <c r="D17" s="64">
        <v>4736</v>
      </c>
      <c r="F17" s="93"/>
      <c r="G17" s="93"/>
      <c r="H17" s="93"/>
      <c r="I17" s="93"/>
      <c r="J17" s="93"/>
      <c r="K17" s="93"/>
      <c r="L17" s="93"/>
      <c r="M17" s="93"/>
      <c r="N17" s="93"/>
      <c r="O17" s="93"/>
    </row>
    <row r="18" spans="1:15">
      <c r="A18" s="17" t="s">
        <v>68</v>
      </c>
      <c r="B18" s="15" t="s">
        <v>83</v>
      </c>
      <c r="C18" s="63">
        <v>1038</v>
      </c>
      <c r="D18" s="63">
        <v>2081</v>
      </c>
      <c r="F18" s="93"/>
      <c r="G18" s="93"/>
      <c r="H18" s="93"/>
      <c r="I18" s="93"/>
      <c r="J18" s="93"/>
      <c r="K18" s="93"/>
      <c r="L18" s="93"/>
      <c r="M18" s="93"/>
      <c r="N18" s="93"/>
      <c r="O18" s="93"/>
    </row>
    <row r="19" spans="1:15">
      <c r="A19" s="17" t="s">
        <v>23</v>
      </c>
      <c r="B19" s="18" t="s">
        <v>84</v>
      </c>
      <c r="C19" s="64">
        <v>4253</v>
      </c>
      <c r="D19" s="64">
        <v>3615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</row>
    <row r="20" spans="1:15">
      <c r="A20" s="14" t="s">
        <v>23</v>
      </c>
      <c r="B20" s="15" t="s">
        <v>85</v>
      </c>
      <c r="C20" s="63">
        <v>1081</v>
      </c>
      <c r="D20" s="63">
        <v>1740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</row>
    <row r="21" spans="1:15">
      <c r="A21" s="17" t="s">
        <v>23</v>
      </c>
      <c r="B21" s="18" t="s">
        <v>86</v>
      </c>
      <c r="C21" s="64">
        <v>4543</v>
      </c>
      <c r="D21" s="64">
        <v>1582</v>
      </c>
      <c r="F21" s="93"/>
      <c r="G21" s="93"/>
      <c r="H21" s="93"/>
      <c r="I21" s="93"/>
      <c r="J21" s="93"/>
      <c r="K21" s="93"/>
      <c r="L21" s="93"/>
      <c r="M21" s="93"/>
      <c r="N21" s="93"/>
      <c r="O21" s="93"/>
    </row>
    <row r="22" spans="1:15">
      <c r="A22" s="14" t="s">
        <v>64</v>
      </c>
      <c r="B22" s="15" t="s">
        <v>87</v>
      </c>
      <c r="C22" s="63">
        <v>4095</v>
      </c>
      <c r="D22" s="63">
        <v>1515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</row>
    <row r="23" spans="1:15">
      <c r="A23" s="17" t="s">
        <v>23</v>
      </c>
      <c r="B23" s="18" t="s">
        <v>88</v>
      </c>
      <c r="C23" s="64">
        <v>2918</v>
      </c>
      <c r="D23" s="64">
        <v>1514</v>
      </c>
      <c r="F23" s="12"/>
      <c r="G23" s="12"/>
      <c r="H23" s="12"/>
    </row>
    <row r="24" spans="1:15">
      <c r="A24" s="14" t="s">
        <v>68</v>
      </c>
      <c r="B24" s="15" t="s">
        <v>89</v>
      </c>
      <c r="C24" s="63">
        <v>4119</v>
      </c>
      <c r="D24" s="63">
        <v>2951</v>
      </c>
      <c r="F24" s="12"/>
      <c r="G24" s="12"/>
      <c r="H24" s="12"/>
    </row>
    <row r="25" spans="1:15">
      <c r="A25" s="17" t="s">
        <v>19</v>
      </c>
      <c r="B25" s="18" t="s">
        <v>90</v>
      </c>
      <c r="C25" s="64">
        <v>1367</v>
      </c>
      <c r="D25" s="64">
        <v>1497</v>
      </c>
      <c r="F25" s="12"/>
      <c r="G25" s="12"/>
      <c r="H25" s="12"/>
    </row>
    <row r="26" spans="1:15">
      <c r="A26" s="14" t="s">
        <v>23</v>
      </c>
      <c r="B26" s="15" t="s">
        <v>91</v>
      </c>
      <c r="C26" s="63">
        <v>2836</v>
      </c>
      <c r="D26" s="63">
        <v>3442</v>
      </c>
      <c r="F26" s="12"/>
      <c r="G26" s="12"/>
      <c r="H26" s="12"/>
    </row>
    <row r="27" spans="1:15">
      <c r="A27" s="17" t="s">
        <v>64</v>
      </c>
      <c r="B27" s="18" t="s">
        <v>92</v>
      </c>
      <c r="C27" s="64">
        <v>4529</v>
      </c>
      <c r="D27" s="64">
        <v>2268</v>
      </c>
      <c r="F27" s="12"/>
      <c r="G27" s="12"/>
      <c r="H27" s="12"/>
    </row>
    <row r="28" spans="1:15">
      <c r="A28" s="14" t="s">
        <v>23</v>
      </c>
      <c r="B28" s="15" t="s">
        <v>93</v>
      </c>
      <c r="C28" s="63">
        <v>2785</v>
      </c>
      <c r="D28" s="63">
        <v>3275</v>
      </c>
      <c r="F28" s="12"/>
      <c r="G28" s="12"/>
      <c r="H28" s="12"/>
    </row>
    <row r="29" spans="1:15">
      <c r="A29" s="17" t="s">
        <v>23</v>
      </c>
      <c r="B29" s="18" t="s">
        <v>94</v>
      </c>
      <c r="C29" s="64">
        <v>2433</v>
      </c>
      <c r="D29" s="64">
        <v>2217</v>
      </c>
      <c r="F29" s="12"/>
      <c r="G29" s="12"/>
      <c r="H29" s="12"/>
    </row>
    <row r="30" spans="1:15">
      <c r="A30" s="14" t="s">
        <v>64</v>
      </c>
      <c r="B30" s="15" t="s">
        <v>95</v>
      </c>
      <c r="C30" s="63">
        <v>4251</v>
      </c>
      <c r="D30" s="63">
        <v>1045</v>
      </c>
    </row>
    <row r="31" spans="1:15">
      <c r="A31" s="17" t="s">
        <v>64</v>
      </c>
      <c r="B31" s="18" t="s">
        <v>96</v>
      </c>
      <c r="C31" s="64">
        <v>1642</v>
      </c>
      <c r="D31" s="64">
        <v>3178</v>
      </c>
    </row>
    <row r="32" spans="1:15">
      <c r="A32" s="14" t="s">
        <v>64</v>
      </c>
      <c r="B32" s="15" t="s">
        <v>97</v>
      </c>
      <c r="C32" s="63">
        <v>3191</v>
      </c>
      <c r="D32" s="63">
        <v>2132</v>
      </c>
    </row>
    <row r="33" spans="1:4">
      <c r="A33" s="17" t="s">
        <v>64</v>
      </c>
      <c r="B33" s="18" t="s">
        <v>98</v>
      </c>
      <c r="C33" s="64">
        <v>1830</v>
      </c>
      <c r="D33" s="64">
        <v>1461</v>
      </c>
    </row>
    <row r="34" spans="1:4">
      <c r="A34" s="14" t="s">
        <v>68</v>
      </c>
      <c r="B34" s="15" t="s">
        <v>99</v>
      </c>
      <c r="C34" s="63">
        <v>1684</v>
      </c>
      <c r="D34" s="63">
        <v>4432</v>
      </c>
    </row>
    <row r="35" spans="1:4">
      <c r="A35" s="17" t="s">
        <v>68</v>
      </c>
      <c r="B35" s="18" t="s">
        <v>100</v>
      </c>
      <c r="C35" s="64">
        <v>4620</v>
      </c>
      <c r="D35" s="64">
        <v>2023</v>
      </c>
    </row>
    <row r="36" spans="1:4">
      <c r="A36" s="14" t="s">
        <v>68</v>
      </c>
      <c r="B36" s="15" t="s">
        <v>101</v>
      </c>
      <c r="C36" s="63">
        <v>4274</v>
      </c>
      <c r="D36" s="63">
        <v>2918</v>
      </c>
    </row>
    <row r="37" spans="1:4">
      <c r="A37" s="17" t="s">
        <v>68</v>
      </c>
      <c r="B37" s="18" t="s">
        <v>102</v>
      </c>
      <c r="C37" s="64">
        <v>2322</v>
      </c>
      <c r="D37" s="64">
        <v>2882</v>
      </c>
    </row>
    <row r="38" spans="1:4">
      <c r="A38" s="14" t="s">
        <v>68</v>
      </c>
      <c r="B38" s="15" t="s">
        <v>103</v>
      </c>
      <c r="C38" s="63">
        <v>4450</v>
      </c>
      <c r="D38" s="63">
        <v>4156</v>
      </c>
    </row>
    <row r="39" spans="1:4">
      <c r="A39" s="17" t="s">
        <v>23</v>
      </c>
      <c r="B39" s="18" t="s">
        <v>104</v>
      </c>
      <c r="C39" s="64">
        <v>2556</v>
      </c>
      <c r="D39" s="64">
        <v>4499</v>
      </c>
    </row>
    <row r="40" spans="1:4">
      <c r="A40" s="14" t="s">
        <v>19</v>
      </c>
      <c r="B40" s="15" t="s">
        <v>105</v>
      </c>
      <c r="C40" s="63">
        <v>4144</v>
      </c>
      <c r="D40" s="63">
        <v>2607</v>
      </c>
    </row>
    <row r="41" spans="1:4">
      <c r="A41" s="17" t="s">
        <v>23</v>
      </c>
      <c r="B41" s="18" t="s">
        <v>106</v>
      </c>
      <c r="C41" s="64">
        <v>4689</v>
      </c>
      <c r="D41" s="64">
        <v>2697</v>
      </c>
    </row>
    <row r="42" spans="1:4">
      <c r="A42" s="14" t="s">
        <v>64</v>
      </c>
      <c r="B42" s="15" t="s">
        <v>107</v>
      </c>
      <c r="C42" s="63">
        <v>4387</v>
      </c>
      <c r="D42" s="63">
        <v>3512</v>
      </c>
    </row>
    <row r="43" spans="1:4">
      <c r="A43" s="17" t="s">
        <v>23</v>
      </c>
      <c r="B43" s="18" t="s">
        <v>108</v>
      </c>
      <c r="C43" s="64">
        <v>2291</v>
      </c>
      <c r="D43" s="64">
        <v>1877</v>
      </c>
    </row>
    <row r="44" spans="1:4">
      <c r="A44" s="14" t="s">
        <v>19</v>
      </c>
      <c r="B44" s="15" t="s">
        <v>109</v>
      </c>
      <c r="C44" s="63">
        <v>4304</v>
      </c>
      <c r="D44" s="63">
        <v>3784</v>
      </c>
    </row>
    <row r="45" spans="1:4">
      <c r="A45" s="17" t="s">
        <v>68</v>
      </c>
      <c r="B45" s="18" t="s">
        <v>110</v>
      </c>
      <c r="C45" s="64">
        <v>1871</v>
      </c>
      <c r="D45" s="64">
        <v>3426</v>
      </c>
    </row>
    <row r="46" spans="1:4">
      <c r="A46" s="14" t="s">
        <v>23</v>
      </c>
      <c r="B46" s="15" t="s">
        <v>111</v>
      </c>
      <c r="C46" s="63">
        <v>3330</v>
      </c>
      <c r="D46" s="63">
        <v>1011</v>
      </c>
    </row>
    <row r="47" spans="1:4">
      <c r="A47" s="17" t="s">
        <v>19</v>
      </c>
      <c r="B47" s="18" t="s">
        <v>112</v>
      </c>
      <c r="C47" s="64">
        <v>1044</v>
      </c>
      <c r="D47" s="64">
        <v>3796</v>
      </c>
    </row>
    <row r="48" spans="1:4">
      <c r="A48" s="14" t="s">
        <v>23</v>
      </c>
      <c r="B48" s="15" t="s">
        <v>113</v>
      </c>
      <c r="C48" s="63">
        <v>2153</v>
      </c>
      <c r="D48" s="63">
        <v>2797</v>
      </c>
    </row>
    <row r="49" spans="1:4">
      <c r="A49" s="17" t="s">
        <v>23</v>
      </c>
      <c r="B49" s="18" t="s">
        <v>114</v>
      </c>
      <c r="C49" s="64">
        <v>1988</v>
      </c>
      <c r="D49" s="64">
        <v>1624</v>
      </c>
    </row>
    <row r="50" spans="1:4">
      <c r="A50" s="14" t="s">
        <v>64</v>
      </c>
      <c r="B50" s="15" t="s">
        <v>115</v>
      </c>
      <c r="C50" s="63">
        <v>3611</v>
      </c>
      <c r="D50" s="63">
        <v>4498</v>
      </c>
    </row>
    <row r="51" spans="1:4">
      <c r="A51" s="17" t="s">
        <v>64</v>
      </c>
      <c r="B51" s="18" t="s">
        <v>116</v>
      </c>
      <c r="C51" s="64">
        <v>1469</v>
      </c>
      <c r="D51" s="64">
        <v>3437</v>
      </c>
    </row>
  </sheetData>
  <mergeCells count="1">
    <mergeCell ref="F2:O7"/>
  </mergeCells>
  <pageMargins left="0.7" right="0.7" top="0.75" bottom="0.75" header="0.3" footer="0.3"/>
  <pageSetup paperSize="9" orientation="landscape" horizontalDpi="4294967294" verticalDpi="0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6F19-9BAE-4EB2-BBD5-9F7661BC082D}">
  <dimension ref="B1:V50"/>
  <sheetViews>
    <sheetView showGridLines="0" topLeftCell="B1" zoomScale="187" workbookViewId="0">
      <selection activeCell="D10" sqref="D10"/>
    </sheetView>
  </sheetViews>
  <sheetFormatPr baseColWidth="10" defaultColWidth="8.83203125" defaultRowHeight="13"/>
  <cols>
    <col min="1" max="1" width="9.1640625" style="21"/>
    <col min="2" max="2" width="3.33203125" style="21" customWidth="1"/>
    <col min="3" max="3" width="5.1640625" style="21" customWidth="1"/>
    <col min="4" max="4" width="5.83203125" style="21" customWidth="1"/>
    <col min="5" max="5" width="9.1640625" style="21"/>
    <col min="6" max="6" width="6.1640625" style="21" customWidth="1"/>
    <col min="7" max="7" width="7.33203125" style="21" customWidth="1"/>
    <col min="8" max="8" width="15.33203125" style="21" customWidth="1"/>
    <col min="9" max="9" width="9.1640625" style="21"/>
    <col min="10" max="10" width="21.83203125" style="21" customWidth="1"/>
    <col min="11" max="11" width="6.1640625" style="21" customWidth="1"/>
    <col min="12" max="12" width="9.1640625" style="21"/>
    <col min="13" max="13" width="20.1640625" style="21" bestFit="1" customWidth="1"/>
    <col min="14" max="16" width="9.1640625" style="21"/>
    <col min="17" max="17" width="14.6640625" style="21" bestFit="1" customWidth="1"/>
    <col min="18" max="257" width="9.1640625" style="21"/>
    <col min="258" max="258" width="3.33203125" style="21" customWidth="1"/>
    <col min="259" max="259" width="2.83203125" style="21" customWidth="1"/>
    <col min="260" max="260" width="3.83203125" style="21" customWidth="1"/>
    <col min="261" max="261" width="9.1640625" style="21"/>
    <col min="262" max="262" width="6.1640625" style="21" customWidth="1"/>
    <col min="263" max="263" width="7.33203125" style="21" customWidth="1"/>
    <col min="264" max="264" width="15.33203125" style="21" customWidth="1"/>
    <col min="265" max="265" width="9.1640625" style="21"/>
    <col min="266" max="266" width="20" style="21" customWidth="1"/>
    <col min="267" max="267" width="6.1640625" style="21" customWidth="1"/>
    <col min="268" max="268" width="9.1640625" style="21"/>
    <col min="269" max="269" width="20.1640625" style="21" bestFit="1" customWidth="1"/>
    <col min="270" max="272" width="9.1640625" style="21"/>
    <col min="273" max="273" width="14.6640625" style="21" bestFit="1" customWidth="1"/>
    <col min="274" max="513" width="9.1640625" style="21"/>
    <col min="514" max="514" width="3.33203125" style="21" customWidth="1"/>
    <col min="515" max="515" width="2.83203125" style="21" customWidth="1"/>
    <col min="516" max="516" width="3.83203125" style="21" customWidth="1"/>
    <col min="517" max="517" width="9.1640625" style="21"/>
    <col min="518" max="518" width="6.1640625" style="21" customWidth="1"/>
    <col min="519" max="519" width="7.33203125" style="21" customWidth="1"/>
    <col min="520" max="520" width="15.33203125" style="21" customWidth="1"/>
    <col min="521" max="521" width="9.1640625" style="21"/>
    <col min="522" max="522" width="20" style="21" customWidth="1"/>
    <col min="523" max="523" width="6.1640625" style="21" customWidth="1"/>
    <col min="524" max="524" width="9.1640625" style="21"/>
    <col min="525" max="525" width="20.1640625" style="21" bestFit="1" customWidth="1"/>
    <col min="526" max="528" width="9.1640625" style="21"/>
    <col min="529" max="529" width="14.6640625" style="21" bestFit="1" customWidth="1"/>
    <col min="530" max="769" width="9.1640625" style="21"/>
    <col min="770" max="770" width="3.33203125" style="21" customWidth="1"/>
    <col min="771" max="771" width="2.83203125" style="21" customWidth="1"/>
    <col min="772" max="772" width="3.83203125" style="21" customWidth="1"/>
    <col min="773" max="773" width="9.1640625" style="21"/>
    <col min="774" max="774" width="6.1640625" style="21" customWidth="1"/>
    <col min="775" max="775" width="7.33203125" style="21" customWidth="1"/>
    <col min="776" max="776" width="15.33203125" style="21" customWidth="1"/>
    <col min="777" max="777" width="9.1640625" style="21"/>
    <col min="778" max="778" width="20" style="21" customWidth="1"/>
    <col min="779" max="779" width="6.1640625" style="21" customWidth="1"/>
    <col min="780" max="780" width="9.1640625" style="21"/>
    <col min="781" max="781" width="20.1640625" style="21" bestFit="1" customWidth="1"/>
    <col min="782" max="784" width="9.1640625" style="21"/>
    <col min="785" max="785" width="14.6640625" style="21" bestFit="1" customWidth="1"/>
    <col min="786" max="1025" width="9.1640625" style="21"/>
    <col min="1026" max="1026" width="3.33203125" style="21" customWidth="1"/>
    <col min="1027" max="1027" width="2.83203125" style="21" customWidth="1"/>
    <col min="1028" max="1028" width="3.83203125" style="21" customWidth="1"/>
    <col min="1029" max="1029" width="9.1640625" style="21"/>
    <col min="1030" max="1030" width="6.1640625" style="21" customWidth="1"/>
    <col min="1031" max="1031" width="7.33203125" style="21" customWidth="1"/>
    <col min="1032" max="1032" width="15.33203125" style="21" customWidth="1"/>
    <col min="1033" max="1033" width="9.1640625" style="21"/>
    <col min="1034" max="1034" width="20" style="21" customWidth="1"/>
    <col min="1035" max="1035" width="6.1640625" style="21" customWidth="1"/>
    <col min="1036" max="1036" width="9.1640625" style="21"/>
    <col min="1037" max="1037" width="20.1640625" style="21" bestFit="1" customWidth="1"/>
    <col min="1038" max="1040" width="9.1640625" style="21"/>
    <col min="1041" max="1041" width="14.6640625" style="21" bestFit="1" customWidth="1"/>
    <col min="1042" max="1281" width="9.1640625" style="21"/>
    <col min="1282" max="1282" width="3.33203125" style="21" customWidth="1"/>
    <col min="1283" max="1283" width="2.83203125" style="21" customWidth="1"/>
    <col min="1284" max="1284" width="3.83203125" style="21" customWidth="1"/>
    <col min="1285" max="1285" width="9.1640625" style="21"/>
    <col min="1286" max="1286" width="6.1640625" style="21" customWidth="1"/>
    <col min="1287" max="1287" width="7.33203125" style="21" customWidth="1"/>
    <col min="1288" max="1288" width="15.33203125" style="21" customWidth="1"/>
    <col min="1289" max="1289" width="9.1640625" style="21"/>
    <col min="1290" max="1290" width="20" style="21" customWidth="1"/>
    <col min="1291" max="1291" width="6.1640625" style="21" customWidth="1"/>
    <col min="1292" max="1292" width="9.1640625" style="21"/>
    <col min="1293" max="1293" width="20.1640625" style="21" bestFit="1" customWidth="1"/>
    <col min="1294" max="1296" width="9.1640625" style="21"/>
    <col min="1297" max="1297" width="14.6640625" style="21" bestFit="1" customWidth="1"/>
    <col min="1298" max="1537" width="9.1640625" style="21"/>
    <col min="1538" max="1538" width="3.33203125" style="21" customWidth="1"/>
    <col min="1539" max="1539" width="2.83203125" style="21" customWidth="1"/>
    <col min="1540" max="1540" width="3.83203125" style="21" customWidth="1"/>
    <col min="1541" max="1541" width="9.1640625" style="21"/>
    <col min="1542" max="1542" width="6.1640625" style="21" customWidth="1"/>
    <col min="1543" max="1543" width="7.33203125" style="21" customWidth="1"/>
    <col min="1544" max="1544" width="15.33203125" style="21" customWidth="1"/>
    <col min="1545" max="1545" width="9.1640625" style="21"/>
    <col min="1546" max="1546" width="20" style="21" customWidth="1"/>
    <col min="1547" max="1547" width="6.1640625" style="21" customWidth="1"/>
    <col min="1548" max="1548" width="9.1640625" style="21"/>
    <col min="1549" max="1549" width="20.1640625" style="21" bestFit="1" customWidth="1"/>
    <col min="1550" max="1552" width="9.1640625" style="21"/>
    <col min="1553" max="1553" width="14.6640625" style="21" bestFit="1" customWidth="1"/>
    <col min="1554" max="1793" width="9.1640625" style="21"/>
    <col min="1794" max="1794" width="3.33203125" style="21" customWidth="1"/>
    <col min="1795" max="1795" width="2.83203125" style="21" customWidth="1"/>
    <col min="1796" max="1796" width="3.83203125" style="21" customWidth="1"/>
    <col min="1797" max="1797" width="9.1640625" style="21"/>
    <col min="1798" max="1798" width="6.1640625" style="21" customWidth="1"/>
    <col min="1799" max="1799" width="7.33203125" style="21" customWidth="1"/>
    <col min="1800" max="1800" width="15.33203125" style="21" customWidth="1"/>
    <col min="1801" max="1801" width="9.1640625" style="21"/>
    <col min="1802" max="1802" width="20" style="21" customWidth="1"/>
    <col min="1803" max="1803" width="6.1640625" style="21" customWidth="1"/>
    <col min="1804" max="1804" width="9.1640625" style="21"/>
    <col min="1805" max="1805" width="20.1640625" style="21" bestFit="1" customWidth="1"/>
    <col min="1806" max="1808" width="9.1640625" style="21"/>
    <col min="1809" max="1809" width="14.6640625" style="21" bestFit="1" customWidth="1"/>
    <col min="1810" max="2049" width="9.1640625" style="21"/>
    <col min="2050" max="2050" width="3.33203125" style="21" customWidth="1"/>
    <col min="2051" max="2051" width="2.83203125" style="21" customWidth="1"/>
    <col min="2052" max="2052" width="3.83203125" style="21" customWidth="1"/>
    <col min="2053" max="2053" width="9.1640625" style="21"/>
    <col min="2054" max="2054" width="6.1640625" style="21" customWidth="1"/>
    <col min="2055" max="2055" width="7.33203125" style="21" customWidth="1"/>
    <col min="2056" max="2056" width="15.33203125" style="21" customWidth="1"/>
    <col min="2057" max="2057" width="9.1640625" style="21"/>
    <col min="2058" max="2058" width="20" style="21" customWidth="1"/>
    <col min="2059" max="2059" width="6.1640625" style="21" customWidth="1"/>
    <col min="2060" max="2060" width="9.1640625" style="21"/>
    <col min="2061" max="2061" width="20.1640625" style="21" bestFit="1" customWidth="1"/>
    <col min="2062" max="2064" width="9.1640625" style="21"/>
    <col min="2065" max="2065" width="14.6640625" style="21" bestFit="1" customWidth="1"/>
    <col min="2066" max="2305" width="9.1640625" style="21"/>
    <col min="2306" max="2306" width="3.33203125" style="21" customWidth="1"/>
    <col min="2307" max="2307" width="2.83203125" style="21" customWidth="1"/>
    <col min="2308" max="2308" width="3.83203125" style="21" customWidth="1"/>
    <col min="2309" max="2309" width="9.1640625" style="21"/>
    <col min="2310" max="2310" width="6.1640625" style="21" customWidth="1"/>
    <col min="2311" max="2311" width="7.33203125" style="21" customWidth="1"/>
    <col min="2312" max="2312" width="15.33203125" style="21" customWidth="1"/>
    <col min="2313" max="2313" width="9.1640625" style="21"/>
    <col min="2314" max="2314" width="20" style="21" customWidth="1"/>
    <col min="2315" max="2315" width="6.1640625" style="21" customWidth="1"/>
    <col min="2316" max="2316" width="9.1640625" style="21"/>
    <col min="2317" max="2317" width="20.1640625" style="21" bestFit="1" customWidth="1"/>
    <col min="2318" max="2320" width="9.1640625" style="21"/>
    <col min="2321" max="2321" width="14.6640625" style="21" bestFit="1" customWidth="1"/>
    <col min="2322" max="2561" width="9.1640625" style="21"/>
    <col min="2562" max="2562" width="3.33203125" style="21" customWidth="1"/>
    <col min="2563" max="2563" width="2.83203125" style="21" customWidth="1"/>
    <col min="2564" max="2564" width="3.83203125" style="21" customWidth="1"/>
    <col min="2565" max="2565" width="9.1640625" style="21"/>
    <col min="2566" max="2566" width="6.1640625" style="21" customWidth="1"/>
    <col min="2567" max="2567" width="7.33203125" style="21" customWidth="1"/>
    <col min="2568" max="2568" width="15.33203125" style="21" customWidth="1"/>
    <col min="2569" max="2569" width="9.1640625" style="21"/>
    <col min="2570" max="2570" width="20" style="21" customWidth="1"/>
    <col min="2571" max="2571" width="6.1640625" style="21" customWidth="1"/>
    <col min="2572" max="2572" width="9.1640625" style="21"/>
    <col min="2573" max="2573" width="20.1640625" style="21" bestFit="1" customWidth="1"/>
    <col min="2574" max="2576" width="9.1640625" style="21"/>
    <col min="2577" max="2577" width="14.6640625" style="21" bestFit="1" customWidth="1"/>
    <col min="2578" max="2817" width="9.1640625" style="21"/>
    <col min="2818" max="2818" width="3.33203125" style="21" customWidth="1"/>
    <col min="2819" max="2819" width="2.83203125" style="21" customWidth="1"/>
    <col min="2820" max="2820" width="3.83203125" style="21" customWidth="1"/>
    <col min="2821" max="2821" width="9.1640625" style="21"/>
    <col min="2822" max="2822" width="6.1640625" style="21" customWidth="1"/>
    <col min="2823" max="2823" width="7.33203125" style="21" customWidth="1"/>
    <col min="2824" max="2824" width="15.33203125" style="21" customWidth="1"/>
    <col min="2825" max="2825" width="9.1640625" style="21"/>
    <col min="2826" max="2826" width="20" style="21" customWidth="1"/>
    <col min="2827" max="2827" width="6.1640625" style="21" customWidth="1"/>
    <col min="2828" max="2828" width="9.1640625" style="21"/>
    <col min="2829" max="2829" width="20.1640625" style="21" bestFit="1" customWidth="1"/>
    <col min="2830" max="2832" width="9.1640625" style="21"/>
    <col min="2833" max="2833" width="14.6640625" style="21" bestFit="1" customWidth="1"/>
    <col min="2834" max="3073" width="9.1640625" style="21"/>
    <col min="3074" max="3074" width="3.33203125" style="21" customWidth="1"/>
    <col min="3075" max="3075" width="2.83203125" style="21" customWidth="1"/>
    <col min="3076" max="3076" width="3.83203125" style="21" customWidth="1"/>
    <col min="3077" max="3077" width="9.1640625" style="21"/>
    <col min="3078" max="3078" width="6.1640625" style="21" customWidth="1"/>
    <col min="3079" max="3079" width="7.33203125" style="21" customWidth="1"/>
    <col min="3080" max="3080" width="15.33203125" style="21" customWidth="1"/>
    <col min="3081" max="3081" width="9.1640625" style="21"/>
    <col min="3082" max="3082" width="20" style="21" customWidth="1"/>
    <col min="3083" max="3083" width="6.1640625" style="21" customWidth="1"/>
    <col min="3084" max="3084" width="9.1640625" style="21"/>
    <col min="3085" max="3085" width="20.1640625" style="21" bestFit="1" customWidth="1"/>
    <col min="3086" max="3088" width="9.1640625" style="21"/>
    <col min="3089" max="3089" width="14.6640625" style="21" bestFit="1" customWidth="1"/>
    <col min="3090" max="3329" width="9.1640625" style="21"/>
    <col min="3330" max="3330" width="3.33203125" style="21" customWidth="1"/>
    <col min="3331" max="3331" width="2.83203125" style="21" customWidth="1"/>
    <col min="3332" max="3332" width="3.83203125" style="21" customWidth="1"/>
    <col min="3333" max="3333" width="9.1640625" style="21"/>
    <col min="3334" max="3334" width="6.1640625" style="21" customWidth="1"/>
    <col min="3335" max="3335" width="7.33203125" style="21" customWidth="1"/>
    <col min="3336" max="3336" width="15.33203125" style="21" customWidth="1"/>
    <col min="3337" max="3337" width="9.1640625" style="21"/>
    <col min="3338" max="3338" width="20" style="21" customWidth="1"/>
    <col min="3339" max="3339" width="6.1640625" style="21" customWidth="1"/>
    <col min="3340" max="3340" width="9.1640625" style="21"/>
    <col min="3341" max="3341" width="20.1640625" style="21" bestFit="1" customWidth="1"/>
    <col min="3342" max="3344" width="9.1640625" style="21"/>
    <col min="3345" max="3345" width="14.6640625" style="21" bestFit="1" customWidth="1"/>
    <col min="3346" max="3585" width="9.1640625" style="21"/>
    <col min="3586" max="3586" width="3.33203125" style="21" customWidth="1"/>
    <col min="3587" max="3587" width="2.83203125" style="21" customWidth="1"/>
    <col min="3588" max="3588" width="3.83203125" style="21" customWidth="1"/>
    <col min="3589" max="3589" width="9.1640625" style="21"/>
    <col min="3590" max="3590" width="6.1640625" style="21" customWidth="1"/>
    <col min="3591" max="3591" width="7.33203125" style="21" customWidth="1"/>
    <col min="3592" max="3592" width="15.33203125" style="21" customWidth="1"/>
    <col min="3593" max="3593" width="9.1640625" style="21"/>
    <col min="3594" max="3594" width="20" style="21" customWidth="1"/>
    <col min="3595" max="3595" width="6.1640625" style="21" customWidth="1"/>
    <col min="3596" max="3596" width="9.1640625" style="21"/>
    <col min="3597" max="3597" width="20.1640625" style="21" bestFit="1" customWidth="1"/>
    <col min="3598" max="3600" width="9.1640625" style="21"/>
    <col min="3601" max="3601" width="14.6640625" style="21" bestFit="1" customWidth="1"/>
    <col min="3602" max="3841" width="9.1640625" style="21"/>
    <col min="3842" max="3842" width="3.33203125" style="21" customWidth="1"/>
    <col min="3843" max="3843" width="2.83203125" style="21" customWidth="1"/>
    <col min="3844" max="3844" width="3.83203125" style="21" customWidth="1"/>
    <col min="3845" max="3845" width="9.1640625" style="21"/>
    <col min="3846" max="3846" width="6.1640625" style="21" customWidth="1"/>
    <col min="3847" max="3847" width="7.33203125" style="21" customWidth="1"/>
    <col min="3848" max="3848" width="15.33203125" style="21" customWidth="1"/>
    <col min="3849" max="3849" width="9.1640625" style="21"/>
    <col min="3850" max="3850" width="20" style="21" customWidth="1"/>
    <col min="3851" max="3851" width="6.1640625" style="21" customWidth="1"/>
    <col min="3852" max="3852" width="9.1640625" style="21"/>
    <col min="3853" max="3853" width="20.1640625" style="21" bestFit="1" customWidth="1"/>
    <col min="3854" max="3856" width="9.1640625" style="21"/>
    <col min="3857" max="3857" width="14.6640625" style="21" bestFit="1" customWidth="1"/>
    <col min="3858" max="4097" width="9.1640625" style="21"/>
    <col min="4098" max="4098" width="3.33203125" style="21" customWidth="1"/>
    <col min="4099" max="4099" width="2.83203125" style="21" customWidth="1"/>
    <col min="4100" max="4100" width="3.83203125" style="21" customWidth="1"/>
    <col min="4101" max="4101" width="9.1640625" style="21"/>
    <col min="4102" max="4102" width="6.1640625" style="21" customWidth="1"/>
    <col min="4103" max="4103" width="7.33203125" style="21" customWidth="1"/>
    <col min="4104" max="4104" width="15.33203125" style="21" customWidth="1"/>
    <col min="4105" max="4105" width="9.1640625" style="21"/>
    <col min="4106" max="4106" width="20" style="21" customWidth="1"/>
    <col min="4107" max="4107" width="6.1640625" style="21" customWidth="1"/>
    <col min="4108" max="4108" width="9.1640625" style="21"/>
    <col min="4109" max="4109" width="20.1640625" style="21" bestFit="1" customWidth="1"/>
    <col min="4110" max="4112" width="9.1640625" style="21"/>
    <col min="4113" max="4113" width="14.6640625" style="21" bestFit="1" customWidth="1"/>
    <col min="4114" max="4353" width="9.1640625" style="21"/>
    <col min="4354" max="4354" width="3.33203125" style="21" customWidth="1"/>
    <col min="4355" max="4355" width="2.83203125" style="21" customWidth="1"/>
    <col min="4356" max="4356" width="3.83203125" style="21" customWidth="1"/>
    <col min="4357" max="4357" width="9.1640625" style="21"/>
    <col min="4358" max="4358" width="6.1640625" style="21" customWidth="1"/>
    <col min="4359" max="4359" width="7.33203125" style="21" customWidth="1"/>
    <col min="4360" max="4360" width="15.33203125" style="21" customWidth="1"/>
    <col min="4361" max="4361" width="9.1640625" style="21"/>
    <col min="4362" max="4362" width="20" style="21" customWidth="1"/>
    <col min="4363" max="4363" width="6.1640625" style="21" customWidth="1"/>
    <col min="4364" max="4364" width="9.1640625" style="21"/>
    <col min="4365" max="4365" width="20.1640625" style="21" bestFit="1" customWidth="1"/>
    <col min="4366" max="4368" width="9.1640625" style="21"/>
    <col min="4369" max="4369" width="14.6640625" style="21" bestFit="1" customWidth="1"/>
    <col min="4370" max="4609" width="9.1640625" style="21"/>
    <col min="4610" max="4610" width="3.33203125" style="21" customWidth="1"/>
    <col min="4611" max="4611" width="2.83203125" style="21" customWidth="1"/>
    <col min="4612" max="4612" width="3.83203125" style="21" customWidth="1"/>
    <col min="4613" max="4613" width="9.1640625" style="21"/>
    <col min="4614" max="4614" width="6.1640625" style="21" customWidth="1"/>
    <col min="4615" max="4615" width="7.33203125" style="21" customWidth="1"/>
    <col min="4616" max="4616" width="15.33203125" style="21" customWidth="1"/>
    <col min="4617" max="4617" width="9.1640625" style="21"/>
    <col min="4618" max="4618" width="20" style="21" customWidth="1"/>
    <col min="4619" max="4619" width="6.1640625" style="21" customWidth="1"/>
    <col min="4620" max="4620" width="9.1640625" style="21"/>
    <col min="4621" max="4621" width="20.1640625" style="21" bestFit="1" customWidth="1"/>
    <col min="4622" max="4624" width="9.1640625" style="21"/>
    <col min="4625" max="4625" width="14.6640625" style="21" bestFit="1" customWidth="1"/>
    <col min="4626" max="4865" width="9.1640625" style="21"/>
    <col min="4866" max="4866" width="3.33203125" style="21" customWidth="1"/>
    <col min="4867" max="4867" width="2.83203125" style="21" customWidth="1"/>
    <col min="4868" max="4868" width="3.83203125" style="21" customWidth="1"/>
    <col min="4869" max="4869" width="9.1640625" style="21"/>
    <col min="4870" max="4870" width="6.1640625" style="21" customWidth="1"/>
    <col min="4871" max="4871" width="7.33203125" style="21" customWidth="1"/>
    <col min="4872" max="4872" width="15.33203125" style="21" customWidth="1"/>
    <col min="4873" max="4873" width="9.1640625" style="21"/>
    <col min="4874" max="4874" width="20" style="21" customWidth="1"/>
    <col min="4875" max="4875" width="6.1640625" style="21" customWidth="1"/>
    <col min="4876" max="4876" width="9.1640625" style="21"/>
    <col min="4877" max="4877" width="20.1640625" style="21" bestFit="1" customWidth="1"/>
    <col min="4878" max="4880" width="9.1640625" style="21"/>
    <col min="4881" max="4881" width="14.6640625" style="21" bestFit="1" customWidth="1"/>
    <col min="4882" max="5121" width="9.1640625" style="21"/>
    <col min="5122" max="5122" width="3.33203125" style="21" customWidth="1"/>
    <col min="5123" max="5123" width="2.83203125" style="21" customWidth="1"/>
    <col min="5124" max="5124" width="3.83203125" style="21" customWidth="1"/>
    <col min="5125" max="5125" width="9.1640625" style="21"/>
    <col min="5126" max="5126" width="6.1640625" style="21" customWidth="1"/>
    <col min="5127" max="5127" width="7.33203125" style="21" customWidth="1"/>
    <col min="5128" max="5128" width="15.33203125" style="21" customWidth="1"/>
    <col min="5129" max="5129" width="9.1640625" style="21"/>
    <col min="5130" max="5130" width="20" style="21" customWidth="1"/>
    <col min="5131" max="5131" width="6.1640625" style="21" customWidth="1"/>
    <col min="5132" max="5132" width="9.1640625" style="21"/>
    <col min="5133" max="5133" width="20.1640625" style="21" bestFit="1" customWidth="1"/>
    <col min="5134" max="5136" width="9.1640625" style="21"/>
    <col min="5137" max="5137" width="14.6640625" style="21" bestFit="1" customWidth="1"/>
    <col min="5138" max="5377" width="9.1640625" style="21"/>
    <col min="5378" max="5378" width="3.33203125" style="21" customWidth="1"/>
    <col min="5379" max="5379" width="2.83203125" style="21" customWidth="1"/>
    <col min="5380" max="5380" width="3.83203125" style="21" customWidth="1"/>
    <col min="5381" max="5381" width="9.1640625" style="21"/>
    <col min="5382" max="5382" width="6.1640625" style="21" customWidth="1"/>
    <col min="5383" max="5383" width="7.33203125" style="21" customWidth="1"/>
    <col min="5384" max="5384" width="15.33203125" style="21" customWidth="1"/>
    <col min="5385" max="5385" width="9.1640625" style="21"/>
    <col min="5386" max="5386" width="20" style="21" customWidth="1"/>
    <col min="5387" max="5387" width="6.1640625" style="21" customWidth="1"/>
    <col min="5388" max="5388" width="9.1640625" style="21"/>
    <col min="5389" max="5389" width="20.1640625" style="21" bestFit="1" customWidth="1"/>
    <col min="5390" max="5392" width="9.1640625" style="21"/>
    <col min="5393" max="5393" width="14.6640625" style="21" bestFit="1" customWidth="1"/>
    <col min="5394" max="5633" width="9.1640625" style="21"/>
    <col min="5634" max="5634" width="3.33203125" style="21" customWidth="1"/>
    <col min="5635" max="5635" width="2.83203125" style="21" customWidth="1"/>
    <col min="5636" max="5636" width="3.83203125" style="21" customWidth="1"/>
    <col min="5637" max="5637" width="9.1640625" style="21"/>
    <col min="5638" max="5638" width="6.1640625" style="21" customWidth="1"/>
    <col min="5639" max="5639" width="7.33203125" style="21" customWidth="1"/>
    <col min="5640" max="5640" width="15.33203125" style="21" customWidth="1"/>
    <col min="5641" max="5641" width="9.1640625" style="21"/>
    <col min="5642" max="5642" width="20" style="21" customWidth="1"/>
    <col min="5643" max="5643" width="6.1640625" style="21" customWidth="1"/>
    <col min="5644" max="5644" width="9.1640625" style="21"/>
    <col min="5645" max="5645" width="20.1640625" style="21" bestFit="1" customWidth="1"/>
    <col min="5646" max="5648" width="9.1640625" style="21"/>
    <col min="5649" max="5649" width="14.6640625" style="21" bestFit="1" customWidth="1"/>
    <col min="5650" max="5889" width="9.1640625" style="21"/>
    <col min="5890" max="5890" width="3.33203125" style="21" customWidth="1"/>
    <col min="5891" max="5891" width="2.83203125" style="21" customWidth="1"/>
    <col min="5892" max="5892" width="3.83203125" style="21" customWidth="1"/>
    <col min="5893" max="5893" width="9.1640625" style="21"/>
    <col min="5894" max="5894" width="6.1640625" style="21" customWidth="1"/>
    <col min="5895" max="5895" width="7.33203125" style="21" customWidth="1"/>
    <col min="5896" max="5896" width="15.33203125" style="21" customWidth="1"/>
    <col min="5897" max="5897" width="9.1640625" style="21"/>
    <col min="5898" max="5898" width="20" style="21" customWidth="1"/>
    <col min="5899" max="5899" width="6.1640625" style="21" customWidth="1"/>
    <col min="5900" max="5900" width="9.1640625" style="21"/>
    <col min="5901" max="5901" width="20.1640625" style="21" bestFit="1" customWidth="1"/>
    <col min="5902" max="5904" width="9.1640625" style="21"/>
    <col min="5905" max="5905" width="14.6640625" style="21" bestFit="1" customWidth="1"/>
    <col min="5906" max="6145" width="9.1640625" style="21"/>
    <col min="6146" max="6146" width="3.33203125" style="21" customWidth="1"/>
    <col min="6147" max="6147" width="2.83203125" style="21" customWidth="1"/>
    <col min="6148" max="6148" width="3.83203125" style="21" customWidth="1"/>
    <col min="6149" max="6149" width="9.1640625" style="21"/>
    <col min="6150" max="6150" width="6.1640625" style="21" customWidth="1"/>
    <col min="6151" max="6151" width="7.33203125" style="21" customWidth="1"/>
    <col min="6152" max="6152" width="15.33203125" style="21" customWidth="1"/>
    <col min="6153" max="6153" width="9.1640625" style="21"/>
    <col min="6154" max="6154" width="20" style="21" customWidth="1"/>
    <col min="6155" max="6155" width="6.1640625" style="21" customWidth="1"/>
    <col min="6156" max="6156" width="9.1640625" style="21"/>
    <col min="6157" max="6157" width="20.1640625" style="21" bestFit="1" customWidth="1"/>
    <col min="6158" max="6160" width="9.1640625" style="21"/>
    <col min="6161" max="6161" width="14.6640625" style="21" bestFit="1" customWidth="1"/>
    <col min="6162" max="6401" width="9.1640625" style="21"/>
    <col min="6402" max="6402" width="3.33203125" style="21" customWidth="1"/>
    <col min="6403" max="6403" width="2.83203125" style="21" customWidth="1"/>
    <col min="6404" max="6404" width="3.83203125" style="21" customWidth="1"/>
    <col min="6405" max="6405" width="9.1640625" style="21"/>
    <col min="6406" max="6406" width="6.1640625" style="21" customWidth="1"/>
    <col min="6407" max="6407" width="7.33203125" style="21" customWidth="1"/>
    <col min="6408" max="6408" width="15.33203125" style="21" customWidth="1"/>
    <col min="6409" max="6409" width="9.1640625" style="21"/>
    <col min="6410" max="6410" width="20" style="21" customWidth="1"/>
    <col min="6411" max="6411" width="6.1640625" style="21" customWidth="1"/>
    <col min="6412" max="6412" width="9.1640625" style="21"/>
    <col min="6413" max="6413" width="20.1640625" style="21" bestFit="1" customWidth="1"/>
    <col min="6414" max="6416" width="9.1640625" style="21"/>
    <col min="6417" max="6417" width="14.6640625" style="21" bestFit="1" customWidth="1"/>
    <col min="6418" max="6657" width="9.1640625" style="21"/>
    <col min="6658" max="6658" width="3.33203125" style="21" customWidth="1"/>
    <col min="6659" max="6659" width="2.83203125" style="21" customWidth="1"/>
    <col min="6660" max="6660" width="3.83203125" style="21" customWidth="1"/>
    <col min="6661" max="6661" width="9.1640625" style="21"/>
    <col min="6662" max="6662" width="6.1640625" style="21" customWidth="1"/>
    <col min="6663" max="6663" width="7.33203125" style="21" customWidth="1"/>
    <col min="6664" max="6664" width="15.33203125" style="21" customWidth="1"/>
    <col min="6665" max="6665" width="9.1640625" style="21"/>
    <col min="6666" max="6666" width="20" style="21" customWidth="1"/>
    <col min="6667" max="6667" width="6.1640625" style="21" customWidth="1"/>
    <col min="6668" max="6668" width="9.1640625" style="21"/>
    <col min="6669" max="6669" width="20.1640625" style="21" bestFit="1" customWidth="1"/>
    <col min="6670" max="6672" width="9.1640625" style="21"/>
    <col min="6673" max="6673" width="14.6640625" style="21" bestFit="1" customWidth="1"/>
    <col min="6674" max="6913" width="9.1640625" style="21"/>
    <col min="6914" max="6914" width="3.33203125" style="21" customWidth="1"/>
    <col min="6915" max="6915" width="2.83203125" style="21" customWidth="1"/>
    <col min="6916" max="6916" width="3.83203125" style="21" customWidth="1"/>
    <col min="6917" max="6917" width="9.1640625" style="21"/>
    <col min="6918" max="6918" width="6.1640625" style="21" customWidth="1"/>
    <col min="6919" max="6919" width="7.33203125" style="21" customWidth="1"/>
    <col min="6920" max="6920" width="15.33203125" style="21" customWidth="1"/>
    <col min="6921" max="6921" width="9.1640625" style="21"/>
    <col min="6922" max="6922" width="20" style="21" customWidth="1"/>
    <col min="6923" max="6923" width="6.1640625" style="21" customWidth="1"/>
    <col min="6924" max="6924" width="9.1640625" style="21"/>
    <col min="6925" max="6925" width="20.1640625" style="21" bestFit="1" customWidth="1"/>
    <col min="6926" max="6928" width="9.1640625" style="21"/>
    <col min="6929" max="6929" width="14.6640625" style="21" bestFit="1" customWidth="1"/>
    <col min="6930" max="7169" width="9.1640625" style="21"/>
    <col min="7170" max="7170" width="3.33203125" style="21" customWidth="1"/>
    <col min="7171" max="7171" width="2.83203125" style="21" customWidth="1"/>
    <col min="7172" max="7172" width="3.83203125" style="21" customWidth="1"/>
    <col min="7173" max="7173" width="9.1640625" style="21"/>
    <col min="7174" max="7174" width="6.1640625" style="21" customWidth="1"/>
    <col min="7175" max="7175" width="7.33203125" style="21" customWidth="1"/>
    <col min="7176" max="7176" width="15.33203125" style="21" customWidth="1"/>
    <col min="7177" max="7177" width="9.1640625" style="21"/>
    <col min="7178" max="7178" width="20" style="21" customWidth="1"/>
    <col min="7179" max="7179" width="6.1640625" style="21" customWidth="1"/>
    <col min="7180" max="7180" width="9.1640625" style="21"/>
    <col min="7181" max="7181" width="20.1640625" style="21" bestFit="1" customWidth="1"/>
    <col min="7182" max="7184" width="9.1640625" style="21"/>
    <col min="7185" max="7185" width="14.6640625" style="21" bestFit="1" customWidth="1"/>
    <col min="7186" max="7425" width="9.1640625" style="21"/>
    <col min="7426" max="7426" width="3.33203125" style="21" customWidth="1"/>
    <col min="7427" max="7427" width="2.83203125" style="21" customWidth="1"/>
    <col min="7428" max="7428" width="3.83203125" style="21" customWidth="1"/>
    <col min="7429" max="7429" width="9.1640625" style="21"/>
    <col min="7430" max="7430" width="6.1640625" style="21" customWidth="1"/>
    <col min="7431" max="7431" width="7.33203125" style="21" customWidth="1"/>
    <col min="7432" max="7432" width="15.33203125" style="21" customWidth="1"/>
    <col min="7433" max="7433" width="9.1640625" style="21"/>
    <col min="7434" max="7434" width="20" style="21" customWidth="1"/>
    <col min="7435" max="7435" width="6.1640625" style="21" customWidth="1"/>
    <col min="7436" max="7436" width="9.1640625" style="21"/>
    <col min="7437" max="7437" width="20.1640625" style="21" bestFit="1" customWidth="1"/>
    <col min="7438" max="7440" width="9.1640625" style="21"/>
    <col min="7441" max="7441" width="14.6640625" style="21" bestFit="1" customWidth="1"/>
    <col min="7442" max="7681" width="9.1640625" style="21"/>
    <col min="7682" max="7682" width="3.33203125" style="21" customWidth="1"/>
    <col min="7683" max="7683" width="2.83203125" style="21" customWidth="1"/>
    <col min="7684" max="7684" width="3.83203125" style="21" customWidth="1"/>
    <col min="7685" max="7685" width="9.1640625" style="21"/>
    <col min="7686" max="7686" width="6.1640625" style="21" customWidth="1"/>
    <col min="7687" max="7687" width="7.33203125" style="21" customWidth="1"/>
    <col min="7688" max="7688" width="15.33203125" style="21" customWidth="1"/>
    <col min="7689" max="7689" width="9.1640625" style="21"/>
    <col min="7690" max="7690" width="20" style="21" customWidth="1"/>
    <col min="7691" max="7691" width="6.1640625" style="21" customWidth="1"/>
    <col min="7692" max="7692" width="9.1640625" style="21"/>
    <col min="7693" max="7693" width="20.1640625" style="21" bestFit="1" customWidth="1"/>
    <col min="7694" max="7696" width="9.1640625" style="21"/>
    <col min="7697" max="7697" width="14.6640625" style="21" bestFit="1" customWidth="1"/>
    <col min="7698" max="7937" width="9.1640625" style="21"/>
    <col min="7938" max="7938" width="3.33203125" style="21" customWidth="1"/>
    <col min="7939" max="7939" width="2.83203125" style="21" customWidth="1"/>
    <col min="7940" max="7940" width="3.83203125" style="21" customWidth="1"/>
    <col min="7941" max="7941" width="9.1640625" style="21"/>
    <col min="7942" max="7942" width="6.1640625" style="21" customWidth="1"/>
    <col min="7943" max="7943" width="7.33203125" style="21" customWidth="1"/>
    <col min="7944" max="7944" width="15.33203125" style="21" customWidth="1"/>
    <col min="7945" max="7945" width="9.1640625" style="21"/>
    <col min="7946" max="7946" width="20" style="21" customWidth="1"/>
    <col min="7947" max="7947" width="6.1640625" style="21" customWidth="1"/>
    <col min="7948" max="7948" width="9.1640625" style="21"/>
    <col min="7949" max="7949" width="20.1640625" style="21" bestFit="1" customWidth="1"/>
    <col min="7950" max="7952" width="9.1640625" style="21"/>
    <col min="7953" max="7953" width="14.6640625" style="21" bestFit="1" customWidth="1"/>
    <col min="7954" max="8193" width="9.1640625" style="21"/>
    <col min="8194" max="8194" width="3.33203125" style="21" customWidth="1"/>
    <col min="8195" max="8195" width="2.83203125" style="21" customWidth="1"/>
    <col min="8196" max="8196" width="3.83203125" style="21" customWidth="1"/>
    <col min="8197" max="8197" width="9.1640625" style="21"/>
    <col min="8198" max="8198" width="6.1640625" style="21" customWidth="1"/>
    <col min="8199" max="8199" width="7.33203125" style="21" customWidth="1"/>
    <col min="8200" max="8200" width="15.33203125" style="21" customWidth="1"/>
    <col min="8201" max="8201" width="9.1640625" style="21"/>
    <col min="8202" max="8202" width="20" style="21" customWidth="1"/>
    <col min="8203" max="8203" width="6.1640625" style="21" customWidth="1"/>
    <col min="8204" max="8204" width="9.1640625" style="21"/>
    <col min="8205" max="8205" width="20.1640625" style="21" bestFit="1" customWidth="1"/>
    <col min="8206" max="8208" width="9.1640625" style="21"/>
    <col min="8209" max="8209" width="14.6640625" style="21" bestFit="1" customWidth="1"/>
    <col min="8210" max="8449" width="9.1640625" style="21"/>
    <col min="8450" max="8450" width="3.33203125" style="21" customWidth="1"/>
    <col min="8451" max="8451" width="2.83203125" style="21" customWidth="1"/>
    <col min="8452" max="8452" width="3.83203125" style="21" customWidth="1"/>
    <col min="8453" max="8453" width="9.1640625" style="21"/>
    <col min="8454" max="8454" width="6.1640625" style="21" customWidth="1"/>
    <col min="8455" max="8455" width="7.33203125" style="21" customWidth="1"/>
    <col min="8456" max="8456" width="15.33203125" style="21" customWidth="1"/>
    <col min="8457" max="8457" width="9.1640625" style="21"/>
    <col min="8458" max="8458" width="20" style="21" customWidth="1"/>
    <col min="8459" max="8459" width="6.1640625" style="21" customWidth="1"/>
    <col min="8460" max="8460" width="9.1640625" style="21"/>
    <col min="8461" max="8461" width="20.1640625" style="21" bestFit="1" customWidth="1"/>
    <col min="8462" max="8464" width="9.1640625" style="21"/>
    <col min="8465" max="8465" width="14.6640625" style="21" bestFit="1" customWidth="1"/>
    <col min="8466" max="8705" width="9.1640625" style="21"/>
    <col min="8706" max="8706" width="3.33203125" style="21" customWidth="1"/>
    <col min="8707" max="8707" width="2.83203125" style="21" customWidth="1"/>
    <col min="8708" max="8708" width="3.83203125" style="21" customWidth="1"/>
    <col min="8709" max="8709" width="9.1640625" style="21"/>
    <col min="8710" max="8710" width="6.1640625" style="21" customWidth="1"/>
    <col min="8711" max="8711" width="7.33203125" style="21" customWidth="1"/>
    <col min="8712" max="8712" width="15.33203125" style="21" customWidth="1"/>
    <col min="8713" max="8713" width="9.1640625" style="21"/>
    <col min="8714" max="8714" width="20" style="21" customWidth="1"/>
    <col min="8715" max="8715" width="6.1640625" style="21" customWidth="1"/>
    <col min="8716" max="8716" width="9.1640625" style="21"/>
    <col min="8717" max="8717" width="20.1640625" style="21" bestFit="1" customWidth="1"/>
    <col min="8718" max="8720" width="9.1640625" style="21"/>
    <col min="8721" max="8721" width="14.6640625" style="21" bestFit="1" customWidth="1"/>
    <col min="8722" max="8961" width="9.1640625" style="21"/>
    <col min="8962" max="8962" width="3.33203125" style="21" customWidth="1"/>
    <col min="8963" max="8963" width="2.83203125" style="21" customWidth="1"/>
    <col min="8964" max="8964" width="3.83203125" style="21" customWidth="1"/>
    <col min="8965" max="8965" width="9.1640625" style="21"/>
    <col min="8966" max="8966" width="6.1640625" style="21" customWidth="1"/>
    <col min="8967" max="8967" width="7.33203125" style="21" customWidth="1"/>
    <col min="8968" max="8968" width="15.33203125" style="21" customWidth="1"/>
    <col min="8969" max="8969" width="9.1640625" style="21"/>
    <col min="8970" max="8970" width="20" style="21" customWidth="1"/>
    <col min="8971" max="8971" width="6.1640625" style="21" customWidth="1"/>
    <col min="8972" max="8972" width="9.1640625" style="21"/>
    <col min="8973" max="8973" width="20.1640625" style="21" bestFit="1" customWidth="1"/>
    <col min="8974" max="8976" width="9.1640625" style="21"/>
    <col min="8977" max="8977" width="14.6640625" style="21" bestFit="1" customWidth="1"/>
    <col min="8978" max="9217" width="9.1640625" style="21"/>
    <col min="9218" max="9218" width="3.33203125" style="21" customWidth="1"/>
    <col min="9219" max="9219" width="2.83203125" style="21" customWidth="1"/>
    <col min="9220" max="9220" width="3.83203125" style="21" customWidth="1"/>
    <col min="9221" max="9221" width="9.1640625" style="21"/>
    <col min="9222" max="9222" width="6.1640625" style="21" customWidth="1"/>
    <col min="9223" max="9223" width="7.33203125" style="21" customWidth="1"/>
    <col min="9224" max="9224" width="15.33203125" style="21" customWidth="1"/>
    <col min="9225" max="9225" width="9.1640625" style="21"/>
    <col min="9226" max="9226" width="20" style="21" customWidth="1"/>
    <col min="9227" max="9227" width="6.1640625" style="21" customWidth="1"/>
    <col min="9228" max="9228" width="9.1640625" style="21"/>
    <col min="9229" max="9229" width="20.1640625" style="21" bestFit="1" customWidth="1"/>
    <col min="9230" max="9232" width="9.1640625" style="21"/>
    <col min="9233" max="9233" width="14.6640625" style="21" bestFit="1" customWidth="1"/>
    <col min="9234" max="9473" width="9.1640625" style="21"/>
    <col min="9474" max="9474" width="3.33203125" style="21" customWidth="1"/>
    <col min="9475" max="9475" width="2.83203125" style="21" customWidth="1"/>
    <col min="9476" max="9476" width="3.83203125" style="21" customWidth="1"/>
    <col min="9477" max="9477" width="9.1640625" style="21"/>
    <col min="9478" max="9478" width="6.1640625" style="21" customWidth="1"/>
    <col min="9479" max="9479" width="7.33203125" style="21" customWidth="1"/>
    <col min="9480" max="9480" width="15.33203125" style="21" customWidth="1"/>
    <col min="9481" max="9481" width="9.1640625" style="21"/>
    <col min="9482" max="9482" width="20" style="21" customWidth="1"/>
    <col min="9483" max="9483" width="6.1640625" style="21" customWidth="1"/>
    <col min="9484" max="9484" width="9.1640625" style="21"/>
    <col min="9485" max="9485" width="20.1640625" style="21" bestFit="1" customWidth="1"/>
    <col min="9486" max="9488" width="9.1640625" style="21"/>
    <col min="9489" max="9489" width="14.6640625" style="21" bestFit="1" customWidth="1"/>
    <col min="9490" max="9729" width="9.1640625" style="21"/>
    <col min="9730" max="9730" width="3.33203125" style="21" customWidth="1"/>
    <col min="9731" max="9731" width="2.83203125" style="21" customWidth="1"/>
    <col min="9732" max="9732" width="3.83203125" style="21" customWidth="1"/>
    <col min="9733" max="9733" width="9.1640625" style="21"/>
    <col min="9734" max="9734" width="6.1640625" style="21" customWidth="1"/>
    <col min="9735" max="9735" width="7.33203125" style="21" customWidth="1"/>
    <col min="9736" max="9736" width="15.33203125" style="21" customWidth="1"/>
    <col min="9737" max="9737" width="9.1640625" style="21"/>
    <col min="9738" max="9738" width="20" style="21" customWidth="1"/>
    <col min="9739" max="9739" width="6.1640625" style="21" customWidth="1"/>
    <col min="9740" max="9740" width="9.1640625" style="21"/>
    <col min="9741" max="9741" width="20.1640625" style="21" bestFit="1" customWidth="1"/>
    <col min="9742" max="9744" width="9.1640625" style="21"/>
    <col min="9745" max="9745" width="14.6640625" style="21" bestFit="1" customWidth="1"/>
    <col min="9746" max="9985" width="9.1640625" style="21"/>
    <col min="9986" max="9986" width="3.33203125" style="21" customWidth="1"/>
    <col min="9987" max="9987" width="2.83203125" style="21" customWidth="1"/>
    <col min="9988" max="9988" width="3.83203125" style="21" customWidth="1"/>
    <col min="9989" max="9989" width="9.1640625" style="21"/>
    <col min="9990" max="9990" width="6.1640625" style="21" customWidth="1"/>
    <col min="9991" max="9991" width="7.33203125" style="21" customWidth="1"/>
    <col min="9992" max="9992" width="15.33203125" style="21" customWidth="1"/>
    <col min="9993" max="9993" width="9.1640625" style="21"/>
    <col min="9994" max="9994" width="20" style="21" customWidth="1"/>
    <col min="9995" max="9995" width="6.1640625" style="21" customWidth="1"/>
    <col min="9996" max="9996" width="9.1640625" style="21"/>
    <col min="9997" max="9997" width="20.1640625" style="21" bestFit="1" customWidth="1"/>
    <col min="9998" max="10000" width="9.1640625" style="21"/>
    <col min="10001" max="10001" width="14.6640625" style="21" bestFit="1" customWidth="1"/>
    <col min="10002" max="10241" width="9.1640625" style="21"/>
    <col min="10242" max="10242" width="3.33203125" style="21" customWidth="1"/>
    <col min="10243" max="10243" width="2.83203125" style="21" customWidth="1"/>
    <col min="10244" max="10244" width="3.83203125" style="21" customWidth="1"/>
    <col min="10245" max="10245" width="9.1640625" style="21"/>
    <col min="10246" max="10246" width="6.1640625" style="21" customWidth="1"/>
    <col min="10247" max="10247" width="7.33203125" style="21" customWidth="1"/>
    <col min="10248" max="10248" width="15.33203125" style="21" customWidth="1"/>
    <col min="10249" max="10249" width="9.1640625" style="21"/>
    <col min="10250" max="10250" width="20" style="21" customWidth="1"/>
    <col min="10251" max="10251" width="6.1640625" style="21" customWidth="1"/>
    <col min="10252" max="10252" width="9.1640625" style="21"/>
    <col min="10253" max="10253" width="20.1640625" style="21" bestFit="1" customWidth="1"/>
    <col min="10254" max="10256" width="9.1640625" style="21"/>
    <col min="10257" max="10257" width="14.6640625" style="21" bestFit="1" customWidth="1"/>
    <col min="10258" max="10497" width="9.1640625" style="21"/>
    <col min="10498" max="10498" width="3.33203125" style="21" customWidth="1"/>
    <col min="10499" max="10499" width="2.83203125" style="21" customWidth="1"/>
    <col min="10500" max="10500" width="3.83203125" style="21" customWidth="1"/>
    <col min="10501" max="10501" width="9.1640625" style="21"/>
    <col min="10502" max="10502" width="6.1640625" style="21" customWidth="1"/>
    <col min="10503" max="10503" width="7.33203125" style="21" customWidth="1"/>
    <col min="10504" max="10504" width="15.33203125" style="21" customWidth="1"/>
    <col min="10505" max="10505" width="9.1640625" style="21"/>
    <col min="10506" max="10506" width="20" style="21" customWidth="1"/>
    <col min="10507" max="10507" width="6.1640625" style="21" customWidth="1"/>
    <col min="10508" max="10508" width="9.1640625" style="21"/>
    <col min="10509" max="10509" width="20.1640625" style="21" bestFit="1" customWidth="1"/>
    <col min="10510" max="10512" width="9.1640625" style="21"/>
    <col min="10513" max="10513" width="14.6640625" style="21" bestFit="1" customWidth="1"/>
    <col min="10514" max="10753" width="9.1640625" style="21"/>
    <col min="10754" max="10754" width="3.33203125" style="21" customWidth="1"/>
    <col min="10755" max="10755" width="2.83203125" style="21" customWidth="1"/>
    <col min="10756" max="10756" width="3.83203125" style="21" customWidth="1"/>
    <col min="10757" max="10757" width="9.1640625" style="21"/>
    <col min="10758" max="10758" width="6.1640625" style="21" customWidth="1"/>
    <col min="10759" max="10759" width="7.33203125" style="21" customWidth="1"/>
    <col min="10760" max="10760" width="15.33203125" style="21" customWidth="1"/>
    <col min="10761" max="10761" width="9.1640625" style="21"/>
    <col min="10762" max="10762" width="20" style="21" customWidth="1"/>
    <col min="10763" max="10763" width="6.1640625" style="21" customWidth="1"/>
    <col min="10764" max="10764" width="9.1640625" style="21"/>
    <col min="10765" max="10765" width="20.1640625" style="21" bestFit="1" customWidth="1"/>
    <col min="10766" max="10768" width="9.1640625" style="21"/>
    <col min="10769" max="10769" width="14.6640625" style="21" bestFit="1" customWidth="1"/>
    <col min="10770" max="11009" width="9.1640625" style="21"/>
    <col min="11010" max="11010" width="3.33203125" style="21" customWidth="1"/>
    <col min="11011" max="11011" width="2.83203125" style="21" customWidth="1"/>
    <col min="11012" max="11012" width="3.83203125" style="21" customWidth="1"/>
    <col min="11013" max="11013" width="9.1640625" style="21"/>
    <col min="11014" max="11014" width="6.1640625" style="21" customWidth="1"/>
    <col min="11015" max="11015" width="7.33203125" style="21" customWidth="1"/>
    <col min="11016" max="11016" width="15.33203125" style="21" customWidth="1"/>
    <col min="11017" max="11017" width="9.1640625" style="21"/>
    <col min="11018" max="11018" width="20" style="21" customWidth="1"/>
    <col min="11019" max="11019" width="6.1640625" style="21" customWidth="1"/>
    <col min="11020" max="11020" width="9.1640625" style="21"/>
    <col min="11021" max="11021" width="20.1640625" style="21" bestFit="1" customWidth="1"/>
    <col min="11022" max="11024" width="9.1640625" style="21"/>
    <col min="11025" max="11025" width="14.6640625" style="21" bestFit="1" customWidth="1"/>
    <col min="11026" max="11265" width="9.1640625" style="21"/>
    <col min="11266" max="11266" width="3.33203125" style="21" customWidth="1"/>
    <col min="11267" max="11267" width="2.83203125" style="21" customWidth="1"/>
    <col min="11268" max="11268" width="3.83203125" style="21" customWidth="1"/>
    <col min="11269" max="11269" width="9.1640625" style="21"/>
    <col min="11270" max="11270" width="6.1640625" style="21" customWidth="1"/>
    <col min="11271" max="11271" width="7.33203125" style="21" customWidth="1"/>
    <col min="11272" max="11272" width="15.33203125" style="21" customWidth="1"/>
    <col min="11273" max="11273" width="9.1640625" style="21"/>
    <col min="11274" max="11274" width="20" style="21" customWidth="1"/>
    <col min="11275" max="11275" width="6.1640625" style="21" customWidth="1"/>
    <col min="11276" max="11276" width="9.1640625" style="21"/>
    <col min="11277" max="11277" width="20.1640625" style="21" bestFit="1" customWidth="1"/>
    <col min="11278" max="11280" width="9.1640625" style="21"/>
    <col min="11281" max="11281" width="14.6640625" style="21" bestFit="1" customWidth="1"/>
    <col min="11282" max="11521" width="9.1640625" style="21"/>
    <col min="11522" max="11522" width="3.33203125" style="21" customWidth="1"/>
    <col min="11523" max="11523" width="2.83203125" style="21" customWidth="1"/>
    <col min="11524" max="11524" width="3.83203125" style="21" customWidth="1"/>
    <col min="11525" max="11525" width="9.1640625" style="21"/>
    <col min="11526" max="11526" width="6.1640625" style="21" customWidth="1"/>
    <col min="11527" max="11527" width="7.33203125" style="21" customWidth="1"/>
    <col min="11528" max="11528" width="15.33203125" style="21" customWidth="1"/>
    <col min="11529" max="11529" width="9.1640625" style="21"/>
    <col min="11530" max="11530" width="20" style="21" customWidth="1"/>
    <col min="11531" max="11531" width="6.1640625" style="21" customWidth="1"/>
    <col min="11532" max="11532" width="9.1640625" style="21"/>
    <col min="11533" max="11533" width="20.1640625" style="21" bestFit="1" customWidth="1"/>
    <col min="11534" max="11536" width="9.1640625" style="21"/>
    <col min="11537" max="11537" width="14.6640625" style="21" bestFit="1" customWidth="1"/>
    <col min="11538" max="11777" width="9.1640625" style="21"/>
    <col min="11778" max="11778" width="3.33203125" style="21" customWidth="1"/>
    <col min="11779" max="11779" width="2.83203125" style="21" customWidth="1"/>
    <col min="11780" max="11780" width="3.83203125" style="21" customWidth="1"/>
    <col min="11781" max="11781" width="9.1640625" style="21"/>
    <col min="11782" max="11782" width="6.1640625" style="21" customWidth="1"/>
    <col min="11783" max="11783" width="7.33203125" style="21" customWidth="1"/>
    <col min="11784" max="11784" width="15.33203125" style="21" customWidth="1"/>
    <col min="11785" max="11785" width="9.1640625" style="21"/>
    <col min="11786" max="11786" width="20" style="21" customWidth="1"/>
    <col min="11787" max="11787" width="6.1640625" style="21" customWidth="1"/>
    <col min="11788" max="11788" width="9.1640625" style="21"/>
    <col min="11789" max="11789" width="20.1640625" style="21" bestFit="1" customWidth="1"/>
    <col min="11790" max="11792" width="9.1640625" style="21"/>
    <col min="11793" max="11793" width="14.6640625" style="21" bestFit="1" customWidth="1"/>
    <col min="11794" max="12033" width="9.1640625" style="21"/>
    <col min="12034" max="12034" width="3.33203125" style="21" customWidth="1"/>
    <col min="12035" max="12035" width="2.83203125" style="21" customWidth="1"/>
    <col min="12036" max="12036" width="3.83203125" style="21" customWidth="1"/>
    <col min="12037" max="12037" width="9.1640625" style="21"/>
    <col min="12038" max="12038" width="6.1640625" style="21" customWidth="1"/>
    <col min="12039" max="12039" width="7.33203125" style="21" customWidth="1"/>
    <col min="12040" max="12040" width="15.33203125" style="21" customWidth="1"/>
    <col min="12041" max="12041" width="9.1640625" style="21"/>
    <col min="12042" max="12042" width="20" style="21" customWidth="1"/>
    <col min="12043" max="12043" width="6.1640625" style="21" customWidth="1"/>
    <col min="12044" max="12044" width="9.1640625" style="21"/>
    <col min="12045" max="12045" width="20.1640625" style="21" bestFit="1" customWidth="1"/>
    <col min="12046" max="12048" width="9.1640625" style="21"/>
    <col min="12049" max="12049" width="14.6640625" style="21" bestFit="1" customWidth="1"/>
    <col min="12050" max="12289" width="9.1640625" style="21"/>
    <col min="12290" max="12290" width="3.33203125" style="21" customWidth="1"/>
    <col min="12291" max="12291" width="2.83203125" style="21" customWidth="1"/>
    <col min="12292" max="12292" width="3.83203125" style="21" customWidth="1"/>
    <col min="12293" max="12293" width="9.1640625" style="21"/>
    <col min="12294" max="12294" width="6.1640625" style="21" customWidth="1"/>
    <col min="12295" max="12295" width="7.33203125" style="21" customWidth="1"/>
    <col min="12296" max="12296" width="15.33203125" style="21" customWidth="1"/>
    <col min="12297" max="12297" width="9.1640625" style="21"/>
    <col min="12298" max="12298" width="20" style="21" customWidth="1"/>
    <col min="12299" max="12299" width="6.1640625" style="21" customWidth="1"/>
    <col min="12300" max="12300" width="9.1640625" style="21"/>
    <col min="12301" max="12301" width="20.1640625" style="21" bestFit="1" customWidth="1"/>
    <col min="12302" max="12304" width="9.1640625" style="21"/>
    <col min="12305" max="12305" width="14.6640625" style="21" bestFit="1" customWidth="1"/>
    <col min="12306" max="12545" width="9.1640625" style="21"/>
    <col min="12546" max="12546" width="3.33203125" style="21" customWidth="1"/>
    <col min="12547" max="12547" width="2.83203125" style="21" customWidth="1"/>
    <col min="12548" max="12548" width="3.83203125" style="21" customWidth="1"/>
    <col min="12549" max="12549" width="9.1640625" style="21"/>
    <col min="12550" max="12550" width="6.1640625" style="21" customWidth="1"/>
    <col min="12551" max="12551" width="7.33203125" style="21" customWidth="1"/>
    <col min="12552" max="12552" width="15.33203125" style="21" customWidth="1"/>
    <col min="12553" max="12553" width="9.1640625" style="21"/>
    <col min="12554" max="12554" width="20" style="21" customWidth="1"/>
    <col min="12555" max="12555" width="6.1640625" style="21" customWidth="1"/>
    <col min="12556" max="12556" width="9.1640625" style="21"/>
    <col min="12557" max="12557" width="20.1640625" style="21" bestFit="1" customWidth="1"/>
    <col min="12558" max="12560" width="9.1640625" style="21"/>
    <col min="12561" max="12561" width="14.6640625" style="21" bestFit="1" customWidth="1"/>
    <col min="12562" max="12801" width="9.1640625" style="21"/>
    <col min="12802" max="12802" width="3.33203125" style="21" customWidth="1"/>
    <col min="12803" max="12803" width="2.83203125" style="21" customWidth="1"/>
    <col min="12804" max="12804" width="3.83203125" style="21" customWidth="1"/>
    <col min="12805" max="12805" width="9.1640625" style="21"/>
    <col min="12806" max="12806" width="6.1640625" style="21" customWidth="1"/>
    <col min="12807" max="12807" width="7.33203125" style="21" customWidth="1"/>
    <col min="12808" max="12808" width="15.33203125" style="21" customWidth="1"/>
    <col min="12809" max="12809" width="9.1640625" style="21"/>
    <col min="12810" max="12810" width="20" style="21" customWidth="1"/>
    <col min="12811" max="12811" width="6.1640625" style="21" customWidth="1"/>
    <col min="12812" max="12812" width="9.1640625" style="21"/>
    <col min="12813" max="12813" width="20.1640625" style="21" bestFit="1" customWidth="1"/>
    <col min="12814" max="12816" width="9.1640625" style="21"/>
    <col min="12817" max="12817" width="14.6640625" style="21" bestFit="1" customWidth="1"/>
    <col min="12818" max="13057" width="9.1640625" style="21"/>
    <col min="13058" max="13058" width="3.33203125" style="21" customWidth="1"/>
    <col min="13059" max="13059" width="2.83203125" style="21" customWidth="1"/>
    <col min="13060" max="13060" width="3.83203125" style="21" customWidth="1"/>
    <col min="13061" max="13061" width="9.1640625" style="21"/>
    <col min="13062" max="13062" width="6.1640625" style="21" customWidth="1"/>
    <col min="13063" max="13063" width="7.33203125" style="21" customWidth="1"/>
    <col min="13064" max="13064" width="15.33203125" style="21" customWidth="1"/>
    <col min="13065" max="13065" width="9.1640625" style="21"/>
    <col min="13066" max="13066" width="20" style="21" customWidth="1"/>
    <col min="13067" max="13067" width="6.1640625" style="21" customWidth="1"/>
    <col min="13068" max="13068" width="9.1640625" style="21"/>
    <col min="13069" max="13069" width="20.1640625" style="21" bestFit="1" customWidth="1"/>
    <col min="13070" max="13072" width="9.1640625" style="21"/>
    <col min="13073" max="13073" width="14.6640625" style="21" bestFit="1" customWidth="1"/>
    <col min="13074" max="13313" width="9.1640625" style="21"/>
    <col min="13314" max="13314" width="3.33203125" style="21" customWidth="1"/>
    <col min="13315" max="13315" width="2.83203125" style="21" customWidth="1"/>
    <col min="13316" max="13316" width="3.83203125" style="21" customWidth="1"/>
    <col min="13317" max="13317" width="9.1640625" style="21"/>
    <col min="13318" max="13318" width="6.1640625" style="21" customWidth="1"/>
    <col min="13319" max="13319" width="7.33203125" style="21" customWidth="1"/>
    <col min="13320" max="13320" width="15.33203125" style="21" customWidth="1"/>
    <col min="13321" max="13321" width="9.1640625" style="21"/>
    <col min="13322" max="13322" width="20" style="21" customWidth="1"/>
    <col min="13323" max="13323" width="6.1640625" style="21" customWidth="1"/>
    <col min="13324" max="13324" width="9.1640625" style="21"/>
    <col min="13325" max="13325" width="20.1640625" style="21" bestFit="1" customWidth="1"/>
    <col min="13326" max="13328" width="9.1640625" style="21"/>
    <col min="13329" max="13329" width="14.6640625" style="21" bestFit="1" customWidth="1"/>
    <col min="13330" max="13569" width="9.1640625" style="21"/>
    <col min="13570" max="13570" width="3.33203125" style="21" customWidth="1"/>
    <col min="13571" max="13571" width="2.83203125" style="21" customWidth="1"/>
    <col min="13572" max="13572" width="3.83203125" style="21" customWidth="1"/>
    <col min="13573" max="13573" width="9.1640625" style="21"/>
    <col min="13574" max="13574" width="6.1640625" style="21" customWidth="1"/>
    <col min="13575" max="13575" width="7.33203125" style="21" customWidth="1"/>
    <col min="13576" max="13576" width="15.33203125" style="21" customWidth="1"/>
    <col min="13577" max="13577" width="9.1640625" style="21"/>
    <col min="13578" max="13578" width="20" style="21" customWidth="1"/>
    <col min="13579" max="13579" width="6.1640625" style="21" customWidth="1"/>
    <col min="13580" max="13580" width="9.1640625" style="21"/>
    <col min="13581" max="13581" width="20.1640625" style="21" bestFit="1" customWidth="1"/>
    <col min="13582" max="13584" width="9.1640625" style="21"/>
    <col min="13585" max="13585" width="14.6640625" style="21" bestFit="1" customWidth="1"/>
    <col min="13586" max="13825" width="9.1640625" style="21"/>
    <col min="13826" max="13826" width="3.33203125" style="21" customWidth="1"/>
    <col min="13827" max="13827" width="2.83203125" style="21" customWidth="1"/>
    <col min="13828" max="13828" width="3.83203125" style="21" customWidth="1"/>
    <col min="13829" max="13829" width="9.1640625" style="21"/>
    <col min="13830" max="13830" width="6.1640625" style="21" customWidth="1"/>
    <col min="13831" max="13831" width="7.33203125" style="21" customWidth="1"/>
    <col min="13832" max="13832" width="15.33203125" style="21" customWidth="1"/>
    <col min="13833" max="13833" width="9.1640625" style="21"/>
    <col min="13834" max="13834" width="20" style="21" customWidth="1"/>
    <col min="13835" max="13835" width="6.1640625" style="21" customWidth="1"/>
    <col min="13836" max="13836" width="9.1640625" style="21"/>
    <col min="13837" max="13837" width="20.1640625" style="21" bestFit="1" customWidth="1"/>
    <col min="13838" max="13840" width="9.1640625" style="21"/>
    <col min="13841" max="13841" width="14.6640625" style="21" bestFit="1" customWidth="1"/>
    <col min="13842" max="14081" width="9.1640625" style="21"/>
    <col min="14082" max="14082" width="3.33203125" style="21" customWidth="1"/>
    <col min="14083" max="14083" width="2.83203125" style="21" customWidth="1"/>
    <col min="14084" max="14084" width="3.83203125" style="21" customWidth="1"/>
    <col min="14085" max="14085" width="9.1640625" style="21"/>
    <col min="14086" max="14086" width="6.1640625" style="21" customWidth="1"/>
    <col min="14087" max="14087" width="7.33203125" style="21" customWidth="1"/>
    <col min="14088" max="14088" width="15.33203125" style="21" customWidth="1"/>
    <col min="14089" max="14089" width="9.1640625" style="21"/>
    <col min="14090" max="14090" width="20" style="21" customWidth="1"/>
    <col min="14091" max="14091" width="6.1640625" style="21" customWidth="1"/>
    <col min="14092" max="14092" width="9.1640625" style="21"/>
    <col min="14093" max="14093" width="20.1640625" style="21" bestFit="1" customWidth="1"/>
    <col min="14094" max="14096" width="9.1640625" style="21"/>
    <col min="14097" max="14097" width="14.6640625" style="21" bestFit="1" customWidth="1"/>
    <col min="14098" max="14337" width="9.1640625" style="21"/>
    <col min="14338" max="14338" width="3.33203125" style="21" customWidth="1"/>
    <col min="14339" max="14339" width="2.83203125" style="21" customWidth="1"/>
    <col min="14340" max="14340" width="3.83203125" style="21" customWidth="1"/>
    <col min="14341" max="14341" width="9.1640625" style="21"/>
    <col min="14342" max="14342" width="6.1640625" style="21" customWidth="1"/>
    <col min="14343" max="14343" width="7.33203125" style="21" customWidth="1"/>
    <col min="14344" max="14344" width="15.33203125" style="21" customWidth="1"/>
    <col min="14345" max="14345" width="9.1640625" style="21"/>
    <col min="14346" max="14346" width="20" style="21" customWidth="1"/>
    <col min="14347" max="14347" width="6.1640625" style="21" customWidth="1"/>
    <col min="14348" max="14348" width="9.1640625" style="21"/>
    <col min="14349" max="14349" width="20.1640625" style="21" bestFit="1" customWidth="1"/>
    <col min="14350" max="14352" width="9.1640625" style="21"/>
    <col min="14353" max="14353" width="14.6640625" style="21" bestFit="1" customWidth="1"/>
    <col min="14354" max="14593" width="9.1640625" style="21"/>
    <col min="14594" max="14594" width="3.33203125" style="21" customWidth="1"/>
    <col min="14595" max="14595" width="2.83203125" style="21" customWidth="1"/>
    <col min="14596" max="14596" width="3.83203125" style="21" customWidth="1"/>
    <col min="14597" max="14597" width="9.1640625" style="21"/>
    <col min="14598" max="14598" width="6.1640625" style="21" customWidth="1"/>
    <col min="14599" max="14599" width="7.33203125" style="21" customWidth="1"/>
    <col min="14600" max="14600" width="15.33203125" style="21" customWidth="1"/>
    <col min="14601" max="14601" width="9.1640625" style="21"/>
    <col min="14602" max="14602" width="20" style="21" customWidth="1"/>
    <col min="14603" max="14603" width="6.1640625" style="21" customWidth="1"/>
    <col min="14604" max="14604" width="9.1640625" style="21"/>
    <col min="14605" max="14605" width="20.1640625" style="21" bestFit="1" customWidth="1"/>
    <col min="14606" max="14608" width="9.1640625" style="21"/>
    <col min="14609" max="14609" width="14.6640625" style="21" bestFit="1" customWidth="1"/>
    <col min="14610" max="14849" width="9.1640625" style="21"/>
    <col min="14850" max="14850" width="3.33203125" style="21" customWidth="1"/>
    <col min="14851" max="14851" width="2.83203125" style="21" customWidth="1"/>
    <col min="14852" max="14852" width="3.83203125" style="21" customWidth="1"/>
    <col min="14853" max="14853" width="9.1640625" style="21"/>
    <col min="14854" max="14854" width="6.1640625" style="21" customWidth="1"/>
    <col min="14855" max="14855" width="7.33203125" style="21" customWidth="1"/>
    <col min="14856" max="14856" width="15.33203125" style="21" customWidth="1"/>
    <col min="14857" max="14857" width="9.1640625" style="21"/>
    <col min="14858" max="14858" width="20" style="21" customWidth="1"/>
    <col min="14859" max="14859" width="6.1640625" style="21" customWidth="1"/>
    <col min="14860" max="14860" width="9.1640625" style="21"/>
    <col min="14861" max="14861" width="20.1640625" style="21" bestFit="1" customWidth="1"/>
    <col min="14862" max="14864" width="9.1640625" style="21"/>
    <col min="14865" max="14865" width="14.6640625" style="21" bestFit="1" customWidth="1"/>
    <col min="14866" max="15105" width="9.1640625" style="21"/>
    <col min="15106" max="15106" width="3.33203125" style="21" customWidth="1"/>
    <col min="15107" max="15107" width="2.83203125" style="21" customWidth="1"/>
    <col min="15108" max="15108" width="3.83203125" style="21" customWidth="1"/>
    <col min="15109" max="15109" width="9.1640625" style="21"/>
    <col min="15110" max="15110" width="6.1640625" style="21" customWidth="1"/>
    <col min="15111" max="15111" width="7.33203125" style="21" customWidth="1"/>
    <col min="15112" max="15112" width="15.33203125" style="21" customWidth="1"/>
    <col min="15113" max="15113" width="9.1640625" style="21"/>
    <col min="15114" max="15114" width="20" style="21" customWidth="1"/>
    <col min="15115" max="15115" width="6.1640625" style="21" customWidth="1"/>
    <col min="15116" max="15116" width="9.1640625" style="21"/>
    <col min="15117" max="15117" width="20.1640625" style="21" bestFit="1" customWidth="1"/>
    <col min="15118" max="15120" width="9.1640625" style="21"/>
    <col min="15121" max="15121" width="14.6640625" style="21" bestFit="1" customWidth="1"/>
    <col min="15122" max="15361" width="9.1640625" style="21"/>
    <col min="15362" max="15362" width="3.33203125" style="21" customWidth="1"/>
    <col min="15363" max="15363" width="2.83203125" style="21" customWidth="1"/>
    <col min="15364" max="15364" width="3.83203125" style="21" customWidth="1"/>
    <col min="15365" max="15365" width="9.1640625" style="21"/>
    <col min="15366" max="15366" width="6.1640625" style="21" customWidth="1"/>
    <col min="15367" max="15367" width="7.33203125" style="21" customWidth="1"/>
    <col min="15368" max="15368" width="15.33203125" style="21" customWidth="1"/>
    <col min="15369" max="15369" width="9.1640625" style="21"/>
    <col min="15370" max="15370" width="20" style="21" customWidth="1"/>
    <col min="15371" max="15371" width="6.1640625" style="21" customWidth="1"/>
    <col min="15372" max="15372" width="9.1640625" style="21"/>
    <col min="15373" max="15373" width="20.1640625" style="21" bestFit="1" customWidth="1"/>
    <col min="15374" max="15376" width="9.1640625" style="21"/>
    <col min="15377" max="15377" width="14.6640625" style="21" bestFit="1" customWidth="1"/>
    <col min="15378" max="15617" width="9.1640625" style="21"/>
    <col min="15618" max="15618" width="3.33203125" style="21" customWidth="1"/>
    <col min="15619" max="15619" width="2.83203125" style="21" customWidth="1"/>
    <col min="15620" max="15620" width="3.83203125" style="21" customWidth="1"/>
    <col min="15621" max="15621" width="9.1640625" style="21"/>
    <col min="15622" max="15622" width="6.1640625" style="21" customWidth="1"/>
    <col min="15623" max="15623" width="7.33203125" style="21" customWidth="1"/>
    <col min="15624" max="15624" width="15.33203125" style="21" customWidth="1"/>
    <col min="15625" max="15625" width="9.1640625" style="21"/>
    <col min="15626" max="15626" width="20" style="21" customWidth="1"/>
    <col min="15627" max="15627" width="6.1640625" style="21" customWidth="1"/>
    <col min="15628" max="15628" width="9.1640625" style="21"/>
    <col min="15629" max="15629" width="20.1640625" style="21" bestFit="1" customWidth="1"/>
    <col min="15630" max="15632" width="9.1640625" style="21"/>
    <col min="15633" max="15633" width="14.6640625" style="21" bestFit="1" customWidth="1"/>
    <col min="15634" max="15873" width="9.1640625" style="21"/>
    <col min="15874" max="15874" width="3.33203125" style="21" customWidth="1"/>
    <col min="15875" max="15875" width="2.83203125" style="21" customWidth="1"/>
    <col min="15876" max="15876" width="3.83203125" style="21" customWidth="1"/>
    <col min="15877" max="15877" width="9.1640625" style="21"/>
    <col min="15878" max="15878" width="6.1640625" style="21" customWidth="1"/>
    <col min="15879" max="15879" width="7.33203125" style="21" customWidth="1"/>
    <col min="15880" max="15880" width="15.33203125" style="21" customWidth="1"/>
    <col min="15881" max="15881" width="9.1640625" style="21"/>
    <col min="15882" max="15882" width="20" style="21" customWidth="1"/>
    <col min="15883" max="15883" width="6.1640625" style="21" customWidth="1"/>
    <col min="15884" max="15884" width="9.1640625" style="21"/>
    <col min="15885" max="15885" width="20.1640625" style="21" bestFit="1" customWidth="1"/>
    <col min="15886" max="15888" width="9.1640625" style="21"/>
    <col min="15889" max="15889" width="14.6640625" style="21" bestFit="1" customWidth="1"/>
    <col min="15890" max="16129" width="9.1640625" style="21"/>
    <col min="16130" max="16130" width="3.33203125" style="21" customWidth="1"/>
    <col min="16131" max="16131" width="2.83203125" style="21" customWidth="1"/>
    <col min="16132" max="16132" width="3.83203125" style="21" customWidth="1"/>
    <col min="16133" max="16133" width="9.1640625" style="21"/>
    <col min="16134" max="16134" width="6.1640625" style="21" customWidth="1"/>
    <col min="16135" max="16135" width="7.33203125" style="21" customWidth="1"/>
    <col min="16136" max="16136" width="15.33203125" style="21" customWidth="1"/>
    <col min="16137" max="16137" width="9.1640625" style="21"/>
    <col min="16138" max="16138" width="20" style="21" customWidth="1"/>
    <col min="16139" max="16139" width="6.1640625" style="21" customWidth="1"/>
    <col min="16140" max="16140" width="9.1640625" style="21"/>
    <col min="16141" max="16141" width="20.1640625" style="21" bestFit="1" customWidth="1"/>
    <col min="16142" max="16144" width="9.1640625" style="21"/>
    <col min="16145" max="16145" width="14.6640625" style="21" bestFit="1" customWidth="1"/>
    <col min="16146" max="16384" width="9.1640625" style="21"/>
  </cols>
  <sheetData>
    <row r="1" spans="2:22" ht="14" thickBot="1"/>
    <row r="2" spans="2:22" ht="15" customHeight="1">
      <c r="B2" s="40"/>
      <c r="C2" s="43" t="s">
        <v>491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1"/>
      <c r="Q2" s="41"/>
      <c r="R2" s="41"/>
      <c r="S2" s="41"/>
      <c r="T2" s="41"/>
      <c r="U2" s="41"/>
      <c r="V2" s="42"/>
    </row>
    <row r="3" spans="2:22" ht="15" customHeight="1">
      <c r="B3" s="47"/>
      <c r="C3" s="48" t="s">
        <v>117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4"/>
    </row>
    <row r="4" spans="2:22" ht="15" customHeight="1">
      <c r="B4" s="47"/>
      <c r="C4" s="48" t="s">
        <v>118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4"/>
    </row>
    <row r="5" spans="2:22" ht="15" customHeight="1">
      <c r="B5" s="47"/>
      <c r="C5" s="48" t="s">
        <v>490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4"/>
    </row>
    <row r="6" spans="2:22" ht="15" customHeight="1">
      <c r="B6" s="47"/>
      <c r="C6" s="21" t="s">
        <v>489</v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4"/>
    </row>
    <row r="7" spans="2:22" ht="15" customHeight="1" thickBot="1">
      <c r="B7" s="49"/>
      <c r="C7" s="91" t="s">
        <v>492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/>
    </row>
    <row r="8" spans="2:22">
      <c r="C8" s="22"/>
    </row>
    <row r="9" spans="2:22" s="22" customFormat="1">
      <c r="C9" s="22" t="s">
        <v>119</v>
      </c>
      <c r="G9" s="22" t="s">
        <v>120</v>
      </c>
      <c r="L9" s="22" t="s">
        <v>63</v>
      </c>
    </row>
    <row r="10" spans="2:22" s="98" customFormat="1" ht="25" customHeight="1">
      <c r="C10" s="99" t="s">
        <v>437</v>
      </c>
      <c r="D10" s="100" t="s">
        <v>436</v>
      </c>
      <c r="E10" s="101" t="s">
        <v>502</v>
      </c>
      <c r="G10" s="101" t="s">
        <v>121</v>
      </c>
      <c r="H10" s="101" t="s">
        <v>503</v>
      </c>
      <c r="I10" s="101" t="s">
        <v>502</v>
      </c>
      <c r="J10" s="101" t="s">
        <v>504</v>
      </c>
      <c r="L10" s="101" t="s">
        <v>121</v>
      </c>
      <c r="M10" s="101" t="s">
        <v>505</v>
      </c>
    </row>
    <row r="11" spans="2:22">
      <c r="B11" s="23"/>
      <c r="C11" s="24" t="s">
        <v>122</v>
      </c>
      <c r="D11" s="25">
        <v>880</v>
      </c>
      <c r="E11" s="26">
        <v>1875</v>
      </c>
      <c r="G11" s="27" t="s">
        <v>123</v>
      </c>
      <c r="H11" s="28">
        <f t="shared" ref="H11:H37" si="0">COUNTIFS(kod_table_symb,LEFT(G11,2),kod_table_num,RIGHT(G11,3))</f>
        <v>1</v>
      </c>
      <c r="I11" s="29">
        <f t="shared" ref="I11:I37" si="1">SUMIFS(kod_table_sales,kod_table_symb,LEFT(G11,2),kod_table_num,RIGHT(G11,3))</f>
        <v>3582</v>
      </c>
      <c r="J11" s="72" t="str">
        <f t="shared" ref="J11:J37" si="2">IF(VLOOKUP(G11,plan_table,2,0)=I11,"TAK",VLOOKUP(G11,plan_table,2,0)-I11)</f>
        <v>TAK</v>
      </c>
      <c r="L11" s="27" t="s">
        <v>124</v>
      </c>
      <c r="M11" s="27">
        <v>5639</v>
      </c>
    </row>
    <row r="12" spans="2:22">
      <c r="B12" s="23"/>
      <c r="C12" s="24" t="str">
        <f>C11</f>
        <v>DR</v>
      </c>
      <c r="D12" s="25">
        <f>D11</f>
        <v>880</v>
      </c>
      <c r="E12" s="26">
        <v>870</v>
      </c>
      <c r="G12" s="27" t="s">
        <v>125</v>
      </c>
      <c r="H12" s="28">
        <f t="shared" si="0"/>
        <v>2</v>
      </c>
      <c r="I12" s="29">
        <f t="shared" si="1"/>
        <v>6332</v>
      </c>
      <c r="J12" s="72" t="str">
        <f t="shared" si="2"/>
        <v>TAK</v>
      </c>
      <c r="L12" s="27" t="s">
        <v>126</v>
      </c>
      <c r="M12" s="27">
        <v>295</v>
      </c>
    </row>
    <row r="13" spans="2:22">
      <c r="B13" s="23"/>
      <c r="C13" s="24" t="str">
        <f>C12</f>
        <v>DR</v>
      </c>
      <c r="D13" s="25">
        <f>D12</f>
        <v>880</v>
      </c>
      <c r="E13" s="26">
        <v>843</v>
      </c>
      <c r="G13" s="27" t="s">
        <v>127</v>
      </c>
      <c r="H13" s="28">
        <f t="shared" si="0"/>
        <v>1</v>
      </c>
      <c r="I13" s="29">
        <f t="shared" si="1"/>
        <v>1631</v>
      </c>
      <c r="J13" s="72">
        <f t="shared" si="2"/>
        <v>938</v>
      </c>
      <c r="L13" s="27" t="s">
        <v>128</v>
      </c>
      <c r="M13" s="27">
        <v>3588</v>
      </c>
    </row>
    <row r="14" spans="2:22">
      <c r="B14" s="23"/>
      <c r="C14" s="24" t="s">
        <v>122</v>
      </c>
      <c r="D14" s="25">
        <v>151</v>
      </c>
      <c r="E14" s="26">
        <v>3401</v>
      </c>
      <c r="G14" s="27" t="s">
        <v>126</v>
      </c>
      <c r="H14" s="28">
        <f t="shared" si="0"/>
        <v>1</v>
      </c>
      <c r="I14" s="29">
        <f t="shared" si="1"/>
        <v>295</v>
      </c>
      <c r="J14" s="72" t="str">
        <f t="shared" si="2"/>
        <v>TAK</v>
      </c>
      <c r="L14" s="27" t="s">
        <v>129</v>
      </c>
      <c r="M14" s="27">
        <v>457</v>
      </c>
      <c r="S14" s="43"/>
    </row>
    <row r="15" spans="2:22">
      <c r="B15" s="23"/>
      <c r="C15" s="24" t="s">
        <v>122</v>
      </c>
      <c r="D15" s="25">
        <v>751</v>
      </c>
      <c r="E15" s="26">
        <v>3825</v>
      </c>
      <c r="G15" s="27" t="s">
        <v>130</v>
      </c>
      <c r="H15" s="28">
        <f t="shared" si="0"/>
        <v>3</v>
      </c>
      <c r="I15" s="29">
        <f t="shared" si="1"/>
        <v>6317</v>
      </c>
      <c r="J15" s="72">
        <f t="shared" si="2"/>
        <v>252</v>
      </c>
      <c r="L15" s="27" t="s">
        <v>123</v>
      </c>
      <c r="M15" s="27">
        <v>3582</v>
      </c>
      <c r="S15" s="48"/>
    </row>
    <row r="16" spans="2:22">
      <c r="B16" s="23"/>
      <c r="C16" s="24" t="s">
        <v>122</v>
      </c>
      <c r="D16" s="25">
        <v>405</v>
      </c>
      <c r="E16" s="26">
        <v>2373</v>
      </c>
      <c r="G16" s="27" t="s">
        <v>131</v>
      </c>
      <c r="H16" s="28">
        <f t="shared" si="0"/>
        <v>1</v>
      </c>
      <c r="I16" s="29">
        <f t="shared" si="1"/>
        <v>1646</v>
      </c>
      <c r="J16" s="72" t="str">
        <f t="shared" si="2"/>
        <v>TAK</v>
      </c>
      <c r="L16" s="27" t="s">
        <v>132</v>
      </c>
      <c r="M16" s="27">
        <v>3565</v>
      </c>
      <c r="S16" s="48"/>
    </row>
    <row r="17" spans="2:19">
      <c r="B17" s="23"/>
      <c r="C17" s="24" t="str">
        <f>C16</f>
        <v>DR</v>
      </c>
      <c r="D17" s="25">
        <f>D16</f>
        <v>405</v>
      </c>
      <c r="E17" s="26">
        <v>104</v>
      </c>
      <c r="G17" s="27" t="s">
        <v>133</v>
      </c>
      <c r="H17" s="28">
        <f t="shared" si="0"/>
        <v>1</v>
      </c>
      <c r="I17" s="29">
        <f t="shared" si="1"/>
        <v>3887</v>
      </c>
      <c r="J17" s="72" t="str">
        <f t="shared" si="2"/>
        <v>TAK</v>
      </c>
      <c r="L17" s="27" t="s">
        <v>134</v>
      </c>
      <c r="M17" s="27">
        <v>2945</v>
      </c>
      <c r="S17" s="48"/>
    </row>
    <row r="18" spans="2:19">
      <c r="B18" s="23"/>
      <c r="C18" s="24" t="str">
        <f>C17</f>
        <v>DR</v>
      </c>
      <c r="D18" s="25">
        <f>D17</f>
        <v>405</v>
      </c>
      <c r="E18" s="26">
        <v>472</v>
      </c>
      <c r="G18" s="27" t="s">
        <v>135</v>
      </c>
      <c r="H18" s="28">
        <f t="shared" si="0"/>
        <v>3</v>
      </c>
      <c r="I18" s="29">
        <f t="shared" si="1"/>
        <v>1899</v>
      </c>
      <c r="J18" s="72" t="str">
        <f t="shared" si="2"/>
        <v>TAK</v>
      </c>
      <c r="L18" s="27" t="s">
        <v>136</v>
      </c>
      <c r="M18" s="27">
        <v>1447</v>
      </c>
    </row>
    <row r="19" spans="2:19">
      <c r="B19" s="23"/>
      <c r="C19" s="24" t="s">
        <v>122</v>
      </c>
      <c r="D19" s="25">
        <v>605</v>
      </c>
      <c r="E19" s="26">
        <v>3887</v>
      </c>
      <c r="G19" s="27" t="s">
        <v>132</v>
      </c>
      <c r="H19" s="28">
        <f t="shared" si="0"/>
        <v>1</v>
      </c>
      <c r="I19" s="29">
        <f t="shared" si="1"/>
        <v>3606</v>
      </c>
      <c r="J19" s="72">
        <f t="shared" si="2"/>
        <v>-41</v>
      </c>
      <c r="L19" s="27" t="s">
        <v>137</v>
      </c>
      <c r="M19" s="27">
        <v>1521</v>
      </c>
    </row>
    <row r="20" spans="2:19">
      <c r="B20" s="23"/>
      <c r="C20" s="24" t="s">
        <v>122</v>
      </c>
      <c r="D20" s="25">
        <v>768</v>
      </c>
      <c r="E20" s="26">
        <v>1270</v>
      </c>
      <c r="G20" s="27" t="s">
        <v>124</v>
      </c>
      <c r="H20" s="28">
        <f t="shared" si="0"/>
        <v>1</v>
      </c>
      <c r="I20" s="29">
        <f t="shared" si="1"/>
        <v>5639</v>
      </c>
      <c r="J20" s="72" t="str">
        <f t="shared" si="2"/>
        <v>TAK</v>
      </c>
      <c r="L20" s="27" t="s">
        <v>138</v>
      </c>
      <c r="M20" s="27">
        <v>6353</v>
      </c>
    </row>
    <row r="21" spans="2:19">
      <c r="B21" s="23"/>
      <c r="C21" s="24" t="str">
        <f>C20</f>
        <v>DR</v>
      </c>
      <c r="D21" s="25">
        <f>D20</f>
        <v>768</v>
      </c>
      <c r="E21" s="26">
        <v>193</v>
      </c>
      <c r="G21" s="27" t="s">
        <v>128</v>
      </c>
      <c r="H21" s="28">
        <f t="shared" si="0"/>
        <v>3</v>
      </c>
      <c r="I21" s="29">
        <f t="shared" si="1"/>
        <v>3588</v>
      </c>
      <c r="J21" s="72" t="str">
        <f t="shared" si="2"/>
        <v>TAK</v>
      </c>
      <c r="L21" s="27" t="s">
        <v>131</v>
      </c>
      <c r="M21" s="27">
        <v>1646</v>
      </c>
    </row>
    <row r="22" spans="2:19">
      <c r="B22" s="23"/>
      <c r="C22" s="24" t="str">
        <f>C21</f>
        <v>DR</v>
      </c>
      <c r="D22" s="25">
        <f>D21</f>
        <v>768</v>
      </c>
      <c r="E22" s="26">
        <v>436</v>
      </c>
      <c r="G22" s="27" t="s">
        <v>139</v>
      </c>
      <c r="H22" s="28">
        <f t="shared" si="0"/>
        <v>1</v>
      </c>
      <c r="I22" s="29">
        <f t="shared" si="1"/>
        <v>3401</v>
      </c>
      <c r="J22" s="72" t="str">
        <f t="shared" si="2"/>
        <v>TAK</v>
      </c>
      <c r="L22" s="27" t="s">
        <v>140</v>
      </c>
      <c r="M22" s="27">
        <v>2179</v>
      </c>
    </row>
    <row r="23" spans="2:19">
      <c r="B23" s="23"/>
      <c r="C23" s="24" t="s">
        <v>122</v>
      </c>
      <c r="D23" s="25">
        <v>205</v>
      </c>
      <c r="E23" s="26">
        <v>3606</v>
      </c>
      <c r="G23" s="27" t="s">
        <v>134</v>
      </c>
      <c r="H23" s="28">
        <f t="shared" si="0"/>
        <v>3</v>
      </c>
      <c r="I23" s="29">
        <f t="shared" si="1"/>
        <v>2945</v>
      </c>
      <c r="J23" s="72" t="str">
        <f t="shared" si="2"/>
        <v>TAK</v>
      </c>
      <c r="L23" s="27" t="s">
        <v>141</v>
      </c>
      <c r="M23" s="27">
        <v>5556</v>
      </c>
    </row>
    <row r="24" spans="2:19">
      <c r="B24" s="23"/>
      <c r="C24" s="24" t="s">
        <v>122</v>
      </c>
      <c r="D24" s="25">
        <v>824</v>
      </c>
      <c r="E24" s="26">
        <v>5639</v>
      </c>
      <c r="G24" s="27" t="s">
        <v>140</v>
      </c>
      <c r="H24" s="28">
        <f t="shared" si="0"/>
        <v>1</v>
      </c>
      <c r="I24" s="29">
        <f t="shared" si="1"/>
        <v>2179</v>
      </c>
      <c r="J24" s="72" t="str">
        <f t="shared" si="2"/>
        <v>TAK</v>
      </c>
      <c r="L24" s="27" t="s">
        <v>142</v>
      </c>
      <c r="M24" s="27">
        <v>2598</v>
      </c>
    </row>
    <row r="25" spans="2:19">
      <c r="B25" s="23"/>
      <c r="C25" s="24" t="s">
        <v>122</v>
      </c>
      <c r="D25" s="25">
        <v>401</v>
      </c>
      <c r="E25" s="26">
        <v>295</v>
      </c>
      <c r="G25" s="27" t="s">
        <v>143</v>
      </c>
      <c r="H25" s="28">
        <f t="shared" si="0"/>
        <v>1</v>
      </c>
      <c r="I25" s="29">
        <f t="shared" si="1"/>
        <v>2852</v>
      </c>
      <c r="J25" s="72" t="str">
        <f t="shared" si="2"/>
        <v>TAK</v>
      </c>
      <c r="L25" s="27" t="s">
        <v>144</v>
      </c>
      <c r="M25" s="27">
        <v>3825</v>
      </c>
      <c r="Q25" s="30"/>
    </row>
    <row r="26" spans="2:19">
      <c r="B26" s="23"/>
      <c r="C26" s="24" t="s">
        <v>122</v>
      </c>
      <c r="D26" s="25">
        <v>104</v>
      </c>
      <c r="E26" s="26">
        <v>5365</v>
      </c>
      <c r="G26" s="27" t="s">
        <v>145</v>
      </c>
      <c r="H26" s="28">
        <f t="shared" si="0"/>
        <v>1</v>
      </c>
      <c r="I26" s="29">
        <f t="shared" si="1"/>
        <v>2756</v>
      </c>
      <c r="J26" s="72" t="str">
        <f t="shared" si="2"/>
        <v>TAK</v>
      </c>
      <c r="L26" s="27" t="s">
        <v>146</v>
      </c>
      <c r="M26" s="27">
        <v>3035</v>
      </c>
    </row>
    <row r="27" spans="2:19">
      <c r="B27" s="23"/>
      <c r="C27" s="24" t="str">
        <f>C26</f>
        <v>DR</v>
      </c>
      <c r="D27" s="25">
        <f>D26</f>
        <v>104</v>
      </c>
      <c r="E27" s="26">
        <v>730</v>
      </c>
      <c r="G27" s="27" t="s">
        <v>141</v>
      </c>
      <c r="H27" s="28">
        <f t="shared" si="0"/>
        <v>1</v>
      </c>
      <c r="I27" s="29">
        <f t="shared" si="1"/>
        <v>5556</v>
      </c>
      <c r="J27" s="72" t="str">
        <f t="shared" si="2"/>
        <v>TAK</v>
      </c>
      <c r="L27" s="27" t="s">
        <v>145</v>
      </c>
      <c r="M27" s="27">
        <v>2756</v>
      </c>
    </row>
    <row r="28" spans="2:19">
      <c r="B28" s="23"/>
      <c r="C28" s="24" t="str">
        <f>C27</f>
        <v>DR</v>
      </c>
      <c r="D28" s="25">
        <f>D27</f>
        <v>104</v>
      </c>
      <c r="E28" s="26">
        <v>222</v>
      </c>
      <c r="G28" s="27" t="s">
        <v>136</v>
      </c>
      <c r="H28" s="28">
        <f t="shared" si="0"/>
        <v>2</v>
      </c>
      <c r="I28" s="29">
        <f t="shared" si="1"/>
        <v>1447</v>
      </c>
      <c r="J28" s="72" t="str">
        <f t="shared" si="2"/>
        <v>TAK</v>
      </c>
      <c r="L28" s="27" t="s">
        <v>147</v>
      </c>
      <c r="M28" s="27">
        <v>2949</v>
      </c>
    </row>
    <row r="29" spans="2:19">
      <c r="B29" s="23"/>
      <c r="C29" s="24" t="s">
        <v>122</v>
      </c>
      <c r="D29" s="25">
        <v>869</v>
      </c>
      <c r="E29" s="26">
        <v>1646</v>
      </c>
      <c r="G29" s="27" t="s">
        <v>129</v>
      </c>
      <c r="H29" s="28">
        <f t="shared" si="0"/>
        <v>1</v>
      </c>
      <c r="I29" s="29">
        <f t="shared" si="1"/>
        <v>457</v>
      </c>
      <c r="J29" s="72" t="str">
        <f t="shared" si="2"/>
        <v>TAK</v>
      </c>
      <c r="L29" s="27" t="s">
        <v>127</v>
      </c>
      <c r="M29" s="27">
        <v>2569</v>
      </c>
    </row>
    <row r="30" spans="2:19">
      <c r="B30" s="23"/>
      <c r="C30" s="24" t="s">
        <v>122</v>
      </c>
      <c r="D30" s="25">
        <v>584</v>
      </c>
      <c r="E30" s="26">
        <v>3240</v>
      </c>
      <c r="G30" s="27" t="s">
        <v>138</v>
      </c>
      <c r="H30" s="28">
        <f t="shared" si="0"/>
        <v>2</v>
      </c>
      <c r="I30" s="29">
        <f t="shared" si="1"/>
        <v>6353</v>
      </c>
      <c r="J30" s="72" t="str">
        <f t="shared" si="2"/>
        <v>TAK</v>
      </c>
      <c r="L30" s="27" t="s">
        <v>133</v>
      </c>
      <c r="M30" s="27">
        <v>3887</v>
      </c>
    </row>
    <row r="31" spans="2:19">
      <c r="B31" s="23"/>
      <c r="C31" s="24" t="s">
        <v>148</v>
      </c>
      <c r="D31" s="25">
        <v>914</v>
      </c>
      <c r="E31" s="26">
        <v>2756</v>
      </c>
      <c r="G31" s="27" t="s">
        <v>149</v>
      </c>
      <c r="H31" s="28">
        <f t="shared" si="0"/>
        <v>1</v>
      </c>
      <c r="I31" s="29">
        <f t="shared" si="1"/>
        <v>2592</v>
      </c>
      <c r="J31" s="72" t="str">
        <f t="shared" si="2"/>
        <v>TAK</v>
      </c>
      <c r="L31" s="27" t="s">
        <v>150</v>
      </c>
      <c r="M31" s="27">
        <v>3240</v>
      </c>
    </row>
    <row r="32" spans="2:19">
      <c r="B32" s="23"/>
      <c r="C32" s="24" t="s">
        <v>148</v>
      </c>
      <c r="D32" s="25">
        <v>698</v>
      </c>
      <c r="E32" s="26">
        <v>5556</v>
      </c>
      <c r="G32" s="27" t="s">
        <v>144</v>
      </c>
      <c r="H32" s="28">
        <f t="shared" si="0"/>
        <v>1</v>
      </c>
      <c r="I32" s="29">
        <f t="shared" si="1"/>
        <v>3825</v>
      </c>
      <c r="J32" s="72" t="str">
        <f t="shared" si="2"/>
        <v>TAK</v>
      </c>
      <c r="L32" s="27" t="s">
        <v>143</v>
      </c>
      <c r="M32" s="27">
        <v>2852</v>
      </c>
    </row>
    <row r="33" spans="2:13">
      <c r="B33" s="23"/>
      <c r="C33" s="24" t="s">
        <v>148</v>
      </c>
      <c r="D33" s="25">
        <v>753</v>
      </c>
      <c r="E33" s="26">
        <v>940</v>
      </c>
      <c r="G33" s="27" t="s">
        <v>147</v>
      </c>
      <c r="H33" s="28">
        <f t="shared" si="0"/>
        <v>3</v>
      </c>
      <c r="I33" s="29">
        <f t="shared" si="1"/>
        <v>2949</v>
      </c>
      <c r="J33" s="72" t="str">
        <f t="shared" si="2"/>
        <v>TAK</v>
      </c>
      <c r="L33" s="27" t="s">
        <v>125</v>
      </c>
      <c r="M33" s="27">
        <v>6332</v>
      </c>
    </row>
    <row r="34" spans="2:13">
      <c r="B34" s="23"/>
      <c r="C34" s="24" t="str">
        <f>C33</f>
        <v>ER</v>
      </c>
      <c r="D34" s="25">
        <f>D33</f>
        <v>753</v>
      </c>
      <c r="E34" s="26">
        <v>507</v>
      </c>
      <c r="G34" s="27" t="s">
        <v>150</v>
      </c>
      <c r="H34" s="28">
        <f t="shared" si="0"/>
        <v>1</v>
      </c>
      <c r="I34" s="29">
        <f t="shared" si="1"/>
        <v>3240</v>
      </c>
      <c r="J34" s="72" t="str">
        <f t="shared" si="2"/>
        <v>TAK</v>
      </c>
      <c r="L34" s="27" t="s">
        <v>130</v>
      </c>
      <c r="M34" s="27">
        <v>6569</v>
      </c>
    </row>
    <row r="35" spans="2:13">
      <c r="B35" s="23"/>
      <c r="C35" s="24" t="s">
        <v>148</v>
      </c>
      <c r="D35" s="25">
        <v>632</v>
      </c>
      <c r="E35" s="26">
        <v>457</v>
      </c>
      <c r="G35" s="27" t="s">
        <v>146</v>
      </c>
      <c r="H35" s="28">
        <f t="shared" si="0"/>
        <v>1</v>
      </c>
      <c r="I35" s="29">
        <f t="shared" si="1"/>
        <v>3035</v>
      </c>
      <c r="J35" s="72" t="str">
        <f t="shared" si="2"/>
        <v>TAK</v>
      </c>
      <c r="L35" s="27" t="s">
        <v>135</v>
      </c>
      <c r="M35" s="27">
        <v>1899</v>
      </c>
    </row>
    <row r="36" spans="2:13">
      <c r="B36" s="23"/>
      <c r="C36" s="24" t="s">
        <v>148</v>
      </c>
      <c r="D36" s="25">
        <v>171</v>
      </c>
      <c r="E36" s="26">
        <v>5602</v>
      </c>
      <c r="G36" s="27" t="s">
        <v>142</v>
      </c>
      <c r="H36" s="28">
        <f t="shared" si="0"/>
        <v>1</v>
      </c>
      <c r="I36" s="29">
        <f t="shared" si="1"/>
        <v>647</v>
      </c>
      <c r="J36" s="72">
        <f t="shared" si="2"/>
        <v>1951</v>
      </c>
      <c r="L36" s="27" t="s">
        <v>149</v>
      </c>
      <c r="M36" s="27">
        <v>2592</v>
      </c>
    </row>
    <row r="37" spans="2:13">
      <c r="B37" s="23"/>
      <c r="C37" s="24" t="str">
        <f>C36</f>
        <v>ER</v>
      </c>
      <c r="D37" s="25">
        <f>D36</f>
        <v>171</v>
      </c>
      <c r="E37" s="26">
        <v>751</v>
      </c>
      <c r="G37" s="27" t="s">
        <v>137</v>
      </c>
      <c r="H37" s="28">
        <f t="shared" si="0"/>
        <v>1</v>
      </c>
      <c r="I37" s="29">
        <f t="shared" si="1"/>
        <v>1521</v>
      </c>
      <c r="J37" s="72" t="str">
        <f t="shared" si="2"/>
        <v>TAK</v>
      </c>
      <c r="L37" s="27" t="s">
        <v>139</v>
      </c>
      <c r="M37" s="27">
        <v>3401</v>
      </c>
    </row>
    <row r="38" spans="2:13">
      <c r="B38" s="23"/>
      <c r="C38" s="24" t="s">
        <v>148</v>
      </c>
      <c r="D38" s="25">
        <v>351</v>
      </c>
      <c r="E38" s="26">
        <v>3582</v>
      </c>
    </row>
    <row r="39" spans="2:13">
      <c r="B39" s="23"/>
      <c r="C39" s="24" t="s">
        <v>148</v>
      </c>
      <c r="D39" s="25">
        <v>945</v>
      </c>
      <c r="E39" s="26">
        <v>5516</v>
      </c>
      <c r="J39" s="23" t="str">
        <f>IF(SUM(J13:J36)=3100,"Dobrze!","")</f>
        <v>Dobrze!</v>
      </c>
    </row>
    <row r="40" spans="2:13">
      <c r="B40" s="23"/>
      <c r="C40" s="24" t="str">
        <f>C39</f>
        <v>ER</v>
      </c>
      <c r="D40" s="25">
        <f>D39</f>
        <v>945</v>
      </c>
      <c r="E40" s="26">
        <v>816</v>
      </c>
    </row>
    <row r="41" spans="2:13">
      <c r="B41" s="23"/>
      <c r="C41" s="24" t="s">
        <v>148</v>
      </c>
      <c r="D41" s="25">
        <v>177</v>
      </c>
      <c r="E41" s="26">
        <v>1631</v>
      </c>
    </row>
    <row r="42" spans="2:13">
      <c r="B42" s="23"/>
      <c r="C42" s="24" t="s">
        <v>151</v>
      </c>
      <c r="D42" s="25">
        <v>569</v>
      </c>
      <c r="E42" s="26">
        <v>1817</v>
      </c>
    </row>
    <row r="43" spans="2:13">
      <c r="B43" s="23"/>
      <c r="C43" s="24" t="str">
        <f>C42</f>
        <v>CP</v>
      </c>
      <c r="D43" s="25">
        <f>D42</f>
        <v>569</v>
      </c>
      <c r="E43" s="26">
        <v>736</v>
      </c>
    </row>
    <row r="44" spans="2:13">
      <c r="B44" s="23"/>
      <c r="C44" s="24" t="str">
        <f>C43</f>
        <v>CP</v>
      </c>
      <c r="D44" s="25">
        <f>D43</f>
        <v>569</v>
      </c>
      <c r="E44" s="26">
        <v>392</v>
      </c>
    </row>
    <row r="45" spans="2:13">
      <c r="B45" s="23"/>
      <c r="C45" s="24" t="s">
        <v>151</v>
      </c>
      <c r="D45" s="25">
        <v>791</v>
      </c>
      <c r="E45" s="26">
        <v>2179</v>
      </c>
    </row>
    <row r="46" spans="2:13">
      <c r="B46" s="23"/>
      <c r="C46" s="24" t="s">
        <v>151</v>
      </c>
      <c r="D46" s="25">
        <v>548</v>
      </c>
      <c r="E46" s="26">
        <v>2852</v>
      </c>
    </row>
    <row r="47" spans="2:13">
      <c r="B47" s="23"/>
      <c r="C47" s="24" t="s">
        <v>151</v>
      </c>
      <c r="D47" s="25">
        <v>118</v>
      </c>
      <c r="E47" s="26">
        <v>3035</v>
      </c>
    </row>
    <row r="48" spans="2:13">
      <c r="B48" s="23"/>
      <c r="C48" s="24" t="s">
        <v>151</v>
      </c>
      <c r="D48" s="25">
        <v>891</v>
      </c>
      <c r="E48" s="26">
        <v>647</v>
      </c>
    </row>
    <row r="49" spans="2:5">
      <c r="B49" s="23"/>
      <c r="C49" s="24" t="s">
        <v>151</v>
      </c>
      <c r="D49" s="25">
        <v>869</v>
      </c>
      <c r="E49" s="26">
        <v>1521</v>
      </c>
    </row>
    <row r="50" spans="2:5">
      <c r="B50" s="23"/>
      <c r="C50" s="24" t="s">
        <v>151</v>
      </c>
      <c r="D50" s="25">
        <v>254</v>
      </c>
      <c r="E50" s="26">
        <v>2592</v>
      </c>
    </row>
  </sheetData>
  <conditionalFormatting sqref="J39">
    <cfRule type="cellIs" dxfId="0" priority="1" stopIfTrue="1" operator="equal">
      <formula>"Dobrze!"</formula>
    </cfRule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97F1D-712D-4466-89EB-3F811AB4FB1D}">
  <dimension ref="B2:I37"/>
  <sheetViews>
    <sheetView showGridLines="0" zoomScale="174" zoomScaleNormal="90" workbookViewId="0">
      <selection activeCell="F7" sqref="F7"/>
    </sheetView>
  </sheetViews>
  <sheetFormatPr baseColWidth="10" defaultColWidth="9.1640625" defaultRowHeight="14"/>
  <cols>
    <col min="1" max="1" width="3" style="33" customWidth="1"/>
    <col min="2" max="2" width="12" style="31" bestFit="1" customWidth="1"/>
    <col min="3" max="3" width="18.33203125" style="32" customWidth="1"/>
    <col min="4" max="4" width="18.83203125" style="33" customWidth="1"/>
    <col min="5" max="5" width="9.1640625" style="33"/>
    <col min="6" max="6" width="17.83203125" style="33" bestFit="1" customWidth="1"/>
    <col min="7" max="7" width="15.33203125" style="33" bestFit="1" customWidth="1"/>
    <col min="8" max="8" width="17.6640625" style="33" customWidth="1"/>
    <col min="9" max="16384" width="9.1640625" style="33"/>
  </cols>
  <sheetData>
    <row r="2" spans="2:9" ht="14" customHeight="1">
      <c r="B2" s="137" t="s">
        <v>493</v>
      </c>
      <c r="C2" s="137"/>
      <c r="D2" s="137"/>
      <c r="E2" s="137"/>
    </row>
    <row r="3" spans="2:9" s="34" customFormat="1" ht="34.5" customHeight="1">
      <c r="B3" s="138"/>
      <c r="C3" s="138"/>
      <c r="D3" s="138"/>
      <c r="E3" s="138"/>
    </row>
    <row r="4" spans="2:9">
      <c r="B4" s="138"/>
      <c r="C4" s="138"/>
      <c r="D4" s="138"/>
      <c r="E4" s="138"/>
    </row>
    <row r="5" spans="2:9">
      <c r="F5" s="136" t="s">
        <v>152</v>
      </c>
      <c r="G5" s="136"/>
      <c r="H5" s="136"/>
    </row>
    <row r="6" spans="2:9" ht="48">
      <c r="B6" s="50" t="s">
        <v>496</v>
      </c>
      <c r="C6" s="50" t="s">
        <v>497</v>
      </c>
      <c r="D6" s="50" t="s">
        <v>498</v>
      </c>
      <c r="F6" s="50" t="s">
        <v>501</v>
      </c>
      <c r="G6" s="50" t="s">
        <v>499</v>
      </c>
      <c r="H6" s="50" t="s">
        <v>500</v>
      </c>
    </row>
    <row r="7" spans="2:9">
      <c r="B7" s="35" t="s">
        <v>153</v>
      </c>
      <c r="C7" s="36">
        <v>95</v>
      </c>
      <c r="D7" s="28" t="str">
        <f t="shared" ref="D7:D37" si="0">VLOOKUP(
IF(ROUNDDOWN(C7/10,0) = 5,4,
IF(C7&lt;40,0,
ROUNDDOWN(C7/10,0)))
*10,rank_table,2)</f>
        <v>celująca</v>
      </c>
      <c r="F7" s="37">
        <v>0</v>
      </c>
      <c r="G7" s="38" t="s">
        <v>155</v>
      </c>
      <c r="H7" s="28">
        <f t="shared" ref="H7:H12" si="1">COUNTIF(table_ocena,G7)</f>
        <v>7</v>
      </c>
    </row>
    <row r="8" spans="2:9">
      <c r="B8" s="35" t="s">
        <v>154</v>
      </c>
      <c r="C8" s="36">
        <v>68</v>
      </c>
      <c r="D8" s="28" t="str">
        <f t="shared" si="0"/>
        <v>dostateczna</v>
      </c>
      <c r="F8" s="37">
        <v>40</v>
      </c>
      <c r="G8" s="38" t="s">
        <v>157</v>
      </c>
      <c r="H8" s="28">
        <f t="shared" si="1"/>
        <v>6</v>
      </c>
    </row>
    <row r="9" spans="2:9">
      <c r="B9" s="35" t="s">
        <v>156</v>
      </c>
      <c r="C9" s="36">
        <v>69</v>
      </c>
      <c r="D9" s="28" t="str">
        <f t="shared" si="0"/>
        <v>dostateczna</v>
      </c>
      <c r="F9" s="37">
        <v>60</v>
      </c>
      <c r="G9" s="38" t="s">
        <v>159</v>
      </c>
      <c r="H9" s="28">
        <f t="shared" si="1"/>
        <v>8</v>
      </c>
    </row>
    <row r="10" spans="2:9">
      <c r="B10" s="35" t="s">
        <v>158</v>
      </c>
      <c r="C10" s="36">
        <v>75</v>
      </c>
      <c r="D10" s="28" t="str">
        <f t="shared" si="0"/>
        <v>dobra</v>
      </c>
      <c r="F10" s="37">
        <v>70</v>
      </c>
      <c r="G10" s="38" t="s">
        <v>161</v>
      </c>
      <c r="H10" s="28">
        <f t="shared" si="1"/>
        <v>3</v>
      </c>
    </row>
    <row r="11" spans="2:9">
      <c r="B11" s="35" t="s">
        <v>160</v>
      </c>
      <c r="C11" s="36">
        <v>53</v>
      </c>
      <c r="D11" s="28" t="str">
        <f t="shared" si="0"/>
        <v>mierna</v>
      </c>
      <c r="F11" s="37">
        <v>80</v>
      </c>
      <c r="G11" s="38" t="s">
        <v>163</v>
      </c>
      <c r="H11" s="28">
        <f t="shared" si="1"/>
        <v>3</v>
      </c>
    </row>
    <row r="12" spans="2:9">
      <c r="B12" s="35" t="s">
        <v>162</v>
      </c>
      <c r="C12" s="36">
        <v>16</v>
      </c>
      <c r="D12" s="28" t="str">
        <f t="shared" si="0"/>
        <v>niedostateczna</v>
      </c>
      <c r="F12" s="37">
        <v>90</v>
      </c>
      <c r="G12" s="38" t="s">
        <v>165</v>
      </c>
      <c r="H12" s="28">
        <f t="shared" si="1"/>
        <v>4</v>
      </c>
    </row>
    <row r="13" spans="2:9" ht="14.25" customHeight="1">
      <c r="B13" s="35" t="s">
        <v>164</v>
      </c>
      <c r="C13" s="36">
        <v>43</v>
      </c>
      <c r="D13" s="28" t="str">
        <f t="shared" si="0"/>
        <v>mierna</v>
      </c>
    </row>
    <row r="14" spans="2:9">
      <c r="B14" s="35" t="s">
        <v>166</v>
      </c>
      <c r="C14" s="36">
        <v>32</v>
      </c>
      <c r="D14" s="28" t="str">
        <f t="shared" si="0"/>
        <v>niedostateczna</v>
      </c>
    </row>
    <row r="15" spans="2:9">
      <c r="B15" s="35" t="s">
        <v>167</v>
      </c>
      <c r="C15" s="36">
        <v>61</v>
      </c>
      <c r="D15" s="28" t="str">
        <f t="shared" si="0"/>
        <v>dostateczna</v>
      </c>
      <c r="I15" s="34"/>
    </row>
    <row r="16" spans="2:9">
      <c r="B16" s="35" t="s">
        <v>168</v>
      </c>
      <c r="C16" s="36">
        <v>82</v>
      </c>
      <c r="D16" s="28" t="str">
        <f t="shared" si="0"/>
        <v>bardzo dobra</v>
      </c>
      <c r="I16" s="34"/>
    </row>
    <row r="17" spans="2:9">
      <c r="B17" s="35" t="s">
        <v>169</v>
      </c>
      <c r="C17" s="36">
        <v>67</v>
      </c>
      <c r="D17" s="28" t="str">
        <f t="shared" si="0"/>
        <v>dostateczna</v>
      </c>
      <c r="I17" s="34"/>
    </row>
    <row r="18" spans="2:9">
      <c r="B18" s="35" t="s">
        <v>170</v>
      </c>
      <c r="C18" s="36">
        <v>72</v>
      </c>
      <c r="D18" s="28" t="str">
        <f t="shared" si="0"/>
        <v>dobra</v>
      </c>
    </row>
    <row r="19" spans="2:9">
      <c r="B19" s="35" t="s">
        <v>171</v>
      </c>
      <c r="C19" s="36">
        <v>85</v>
      </c>
      <c r="D19" s="28" t="str">
        <f t="shared" si="0"/>
        <v>bardzo dobra</v>
      </c>
    </row>
    <row r="20" spans="2:9">
      <c r="B20" s="35" t="s">
        <v>172</v>
      </c>
      <c r="C20" s="36">
        <v>68</v>
      </c>
      <c r="D20" s="28" t="str">
        <f t="shared" si="0"/>
        <v>dostateczna</v>
      </c>
    </row>
    <row r="21" spans="2:9">
      <c r="B21" s="35" t="s">
        <v>173</v>
      </c>
      <c r="C21" s="36">
        <v>94</v>
      </c>
      <c r="D21" s="28" t="str">
        <f t="shared" si="0"/>
        <v>celująca</v>
      </c>
    </row>
    <row r="22" spans="2:9">
      <c r="B22" s="35" t="s">
        <v>174</v>
      </c>
      <c r="C22" s="36">
        <v>39</v>
      </c>
      <c r="D22" s="28" t="str">
        <f t="shared" si="0"/>
        <v>niedostateczna</v>
      </c>
    </row>
    <row r="23" spans="2:9">
      <c r="B23" s="35" t="s">
        <v>175</v>
      </c>
      <c r="C23" s="36">
        <v>96</v>
      </c>
      <c r="D23" s="28" t="str">
        <f t="shared" si="0"/>
        <v>celująca</v>
      </c>
    </row>
    <row r="24" spans="2:9">
      <c r="B24" s="35" t="s">
        <v>176</v>
      </c>
      <c r="C24" s="36">
        <v>61</v>
      </c>
      <c r="D24" s="28" t="str">
        <f t="shared" si="0"/>
        <v>dostateczna</v>
      </c>
    </row>
    <row r="25" spans="2:9">
      <c r="B25" s="35" t="s">
        <v>177</v>
      </c>
      <c r="C25" s="36">
        <v>75</v>
      </c>
      <c r="D25" s="28" t="str">
        <f t="shared" si="0"/>
        <v>dobra</v>
      </c>
    </row>
    <row r="26" spans="2:9">
      <c r="B26" s="35" t="s">
        <v>178</v>
      </c>
      <c r="C26" s="36">
        <v>64</v>
      </c>
      <c r="D26" s="28" t="str">
        <f t="shared" si="0"/>
        <v>dostateczna</v>
      </c>
    </row>
    <row r="27" spans="2:9">
      <c r="B27" s="35" t="s">
        <v>179</v>
      </c>
      <c r="C27" s="36">
        <v>33</v>
      </c>
      <c r="D27" s="28" t="str">
        <f t="shared" si="0"/>
        <v>niedostateczna</v>
      </c>
    </row>
    <row r="28" spans="2:9">
      <c r="B28" s="35" t="s">
        <v>180</v>
      </c>
      <c r="C28" s="36">
        <v>44</v>
      </c>
      <c r="D28" s="28" t="str">
        <f t="shared" si="0"/>
        <v>mierna</v>
      </c>
    </row>
    <row r="29" spans="2:9">
      <c r="B29" s="35" t="s">
        <v>181</v>
      </c>
      <c r="C29" s="36">
        <v>99</v>
      </c>
      <c r="D29" s="28" t="str">
        <f t="shared" si="0"/>
        <v>celująca</v>
      </c>
    </row>
    <row r="30" spans="2:9">
      <c r="B30" s="35" t="s">
        <v>182</v>
      </c>
      <c r="C30" s="36">
        <v>32</v>
      </c>
      <c r="D30" s="28" t="str">
        <f t="shared" si="0"/>
        <v>niedostateczna</v>
      </c>
    </row>
    <row r="31" spans="2:9">
      <c r="B31" s="35" t="s">
        <v>183</v>
      </c>
      <c r="C31" s="36">
        <v>32</v>
      </c>
      <c r="D31" s="28" t="str">
        <f t="shared" si="0"/>
        <v>niedostateczna</v>
      </c>
    </row>
    <row r="32" spans="2:9">
      <c r="B32" s="35" t="s">
        <v>184</v>
      </c>
      <c r="C32" s="36">
        <v>54</v>
      </c>
      <c r="D32" s="28" t="str">
        <f t="shared" si="0"/>
        <v>mierna</v>
      </c>
    </row>
    <row r="33" spans="2:4">
      <c r="B33" s="35" t="s">
        <v>185</v>
      </c>
      <c r="C33" s="36">
        <v>8</v>
      </c>
      <c r="D33" s="28" t="str">
        <f t="shared" si="0"/>
        <v>niedostateczna</v>
      </c>
    </row>
    <row r="34" spans="2:4">
      <c r="B34" s="35" t="s">
        <v>186</v>
      </c>
      <c r="C34" s="36">
        <v>48</v>
      </c>
      <c r="D34" s="28" t="str">
        <f t="shared" si="0"/>
        <v>mierna</v>
      </c>
    </row>
    <row r="35" spans="2:4">
      <c r="B35" s="35" t="s">
        <v>187</v>
      </c>
      <c r="C35" s="36">
        <v>89</v>
      </c>
      <c r="D35" s="28" t="str">
        <f t="shared" si="0"/>
        <v>bardzo dobra</v>
      </c>
    </row>
    <row r="36" spans="2:4">
      <c r="B36" s="35" t="s">
        <v>188</v>
      </c>
      <c r="C36" s="36">
        <v>67</v>
      </c>
      <c r="D36" s="28" t="str">
        <f t="shared" si="0"/>
        <v>dostateczna</v>
      </c>
    </row>
    <row r="37" spans="2:4">
      <c r="B37" s="35" t="s">
        <v>189</v>
      </c>
      <c r="C37" s="36">
        <v>51</v>
      </c>
      <c r="D37" s="28" t="str">
        <f t="shared" si="0"/>
        <v>mierna</v>
      </c>
    </row>
  </sheetData>
  <autoFilter ref="B6:D37" xr:uid="{00000000-0009-0000-0000-000008000000}"/>
  <mergeCells count="2">
    <mergeCell ref="F5:H5"/>
    <mergeCell ref="B2:E4"/>
  </mergeCells>
  <pageMargins left="0.7" right="0.7" top="0.75" bottom="0.75" header="0.3" footer="0.3"/>
  <pageSetup paperSize="9" orientation="landscape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DB81-A688-43ED-8F9D-FA4BB0E6F1F4}">
  <dimension ref="A1:R250"/>
  <sheetViews>
    <sheetView showGridLines="0" zoomScale="160" zoomScaleNormal="90" workbookViewId="0">
      <selection activeCell="A18" sqref="A18"/>
    </sheetView>
  </sheetViews>
  <sheetFormatPr baseColWidth="10" defaultColWidth="9.1640625" defaultRowHeight="14"/>
  <cols>
    <col min="1" max="1" width="17" style="33" customWidth="1"/>
    <col min="2" max="2" width="16.83203125" style="74" bestFit="1" customWidth="1"/>
    <col min="3" max="3" width="4.33203125" style="33" customWidth="1"/>
    <col min="4" max="4" width="19.33203125" style="33" customWidth="1"/>
    <col min="5" max="9" width="9.1640625" style="33"/>
    <col min="10" max="10" width="34.33203125" style="33" bestFit="1" customWidth="1"/>
    <col min="11" max="11" width="16.33203125" style="76" bestFit="1" customWidth="1"/>
    <col min="12" max="12" width="10.1640625" style="78" bestFit="1" customWidth="1"/>
    <col min="13" max="13" width="5.33203125" style="33" customWidth="1"/>
    <col min="14" max="15" width="14.33203125" style="80" customWidth="1"/>
    <col min="16" max="16" width="11.6640625" style="33" bestFit="1" customWidth="1"/>
    <col min="17" max="17" width="9.1640625" style="33"/>
    <col min="18" max="18" width="11.6640625" style="33" bestFit="1" customWidth="1"/>
    <col min="19" max="16384" width="9.1640625" style="33"/>
  </cols>
  <sheetData>
    <row r="1" spans="1:18" ht="15">
      <c r="D1" s="73" t="s">
        <v>190</v>
      </c>
      <c r="N1" s="80" t="s">
        <v>443</v>
      </c>
    </row>
    <row r="2" spans="1:18" s="114" customFormat="1" ht="26" customHeight="1">
      <c r="A2" s="112" t="s">
        <v>509</v>
      </c>
      <c r="B2" s="113" t="s">
        <v>510</v>
      </c>
      <c r="J2" s="112" t="s">
        <v>511</v>
      </c>
      <c r="K2" s="115" t="s">
        <v>512</v>
      </c>
      <c r="L2" s="116" t="s">
        <v>513</v>
      </c>
      <c r="N2" s="117" t="s">
        <v>514</v>
      </c>
      <c r="O2" s="117" t="s">
        <v>515</v>
      </c>
    </row>
    <row r="3" spans="1:18">
      <c r="A3" s="39" t="s">
        <v>191</v>
      </c>
      <c r="B3" s="75" t="str">
        <f>CONCATENATE(REPLACE(A3,1,6,""),"@pharma.pl")</f>
        <v>1A@pharma.pl</v>
      </c>
      <c r="J3" s="39" t="s">
        <v>516</v>
      </c>
      <c r="K3" s="77" t="str">
        <f>REPLACE(RIGHT(J3,LEN(J3)-SEARCH("/",J3)),SEARCH("/",J3,14)-SEARCH("/",J3),10,"")</f>
        <v>ZY@pharma.pl</v>
      </c>
      <c r="L3" s="79">
        <f>DATEVALUE(LEFT(J3,SEARCH("/",J3)-1))</f>
        <v>44322</v>
      </c>
      <c r="N3" s="81">
        <v>44322</v>
      </c>
      <c r="O3" s="81" t="s">
        <v>764</v>
      </c>
    </row>
    <row r="4" spans="1:18">
      <c r="A4" s="39" t="s">
        <v>192</v>
      </c>
      <c r="B4" s="75" t="str">
        <f t="shared" ref="B4:B67" si="0">CONCATENATE(REPLACE(A4,1,6,""),"@pharma.pl")</f>
        <v>A2@pharma.pl</v>
      </c>
      <c r="J4" s="39" t="s">
        <v>517</v>
      </c>
      <c r="K4" s="77" t="str">
        <f t="shared" ref="K4:K67" si="1">REPLACE(RIGHT(J4,LEN(J4)-SEARCH("/",J4)),SEARCH("/",J4,14)-SEARCH("/",J4),10,"")</f>
        <v>ZZ@pharma.pl</v>
      </c>
      <c r="L4" s="79">
        <f t="shared" ref="L4:L67" si="2">DATEVALUE(LEFT(J4,SEARCH("/",J4)-1))</f>
        <v>44507</v>
      </c>
      <c r="N4" s="81">
        <v>44507</v>
      </c>
      <c r="O4" s="81" t="s">
        <v>765</v>
      </c>
    </row>
    <row r="5" spans="1:18">
      <c r="A5" s="39" t="s">
        <v>193</v>
      </c>
      <c r="B5" s="75" t="str">
        <f t="shared" si="0"/>
        <v>B9@pharma.pl</v>
      </c>
      <c r="J5" s="39" t="s">
        <v>518</v>
      </c>
      <c r="K5" s="77" t="str">
        <f t="shared" si="1"/>
        <v>ZE@pharma.pl</v>
      </c>
      <c r="L5" s="79">
        <f t="shared" si="2"/>
        <v>44362</v>
      </c>
      <c r="N5" s="81">
        <v>44362</v>
      </c>
      <c r="O5" s="81" t="s">
        <v>766</v>
      </c>
    </row>
    <row r="6" spans="1:18">
      <c r="A6" s="39" t="s">
        <v>194</v>
      </c>
      <c r="B6" s="75" t="str">
        <f t="shared" si="0"/>
        <v>BE@pharma.pl</v>
      </c>
      <c r="J6" s="39" t="s">
        <v>519</v>
      </c>
      <c r="K6" s="77" t="str">
        <f t="shared" si="1"/>
        <v>ZC@pharma.pl</v>
      </c>
      <c r="L6" s="79">
        <f t="shared" si="2"/>
        <v>44547</v>
      </c>
      <c r="N6" s="81">
        <v>44547</v>
      </c>
      <c r="O6" s="81" t="s">
        <v>767</v>
      </c>
    </row>
    <row r="7" spans="1:18">
      <c r="A7" s="39" t="s">
        <v>195</v>
      </c>
      <c r="B7" s="75" t="str">
        <f t="shared" si="0"/>
        <v>BF@pharma.pl</v>
      </c>
      <c r="J7" s="39" t="s">
        <v>520</v>
      </c>
      <c r="K7" s="77" t="str">
        <f t="shared" si="1"/>
        <v>ZO@pharma.pl</v>
      </c>
      <c r="L7" s="79">
        <f t="shared" si="2"/>
        <v>44484</v>
      </c>
      <c r="N7" s="81">
        <v>44484</v>
      </c>
      <c r="O7" s="81" t="s">
        <v>768</v>
      </c>
    </row>
    <row r="8" spans="1:18">
      <c r="A8" s="39" t="s">
        <v>196</v>
      </c>
      <c r="B8" s="75" t="str">
        <f t="shared" si="0"/>
        <v>BL@pharma.pl</v>
      </c>
      <c r="J8" s="39" t="s">
        <v>521</v>
      </c>
      <c r="K8" s="77" t="str">
        <f t="shared" si="1"/>
        <v>ZL@pharma.pl</v>
      </c>
      <c r="L8" s="79">
        <f t="shared" si="2"/>
        <v>44572</v>
      </c>
      <c r="N8" s="81">
        <v>44572</v>
      </c>
      <c r="O8" s="81" t="s">
        <v>769</v>
      </c>
    </row>
    <row r="9" spans="1:18">
      <c r="A9" s="39" t="s">
        <v>197</v>
      </c>
      <c r="B9" s="75" t="str">
        <f t="shared" si="0"/>
        <v>BW@pharma.pl</v>
      </c>
      <c r="J9" s="39" t="s">
        <v>522</v>
      </c>
      <c r="K9" s="77" t="str">
        <f t="shared" si="1"/>
        <v>ZB@pharma.pl</v>
      </c>
      <c r="L9" s="79">
        <f t="shared" si="2"/>
        <v>44598</v>
      </c>
      <c r="N9" s="81">
        <v>44598</v>
      </c>
      <c r="O9" s="81" t="s">
        <v>770</v>
      </c>
    </row>
    <row r="10" spans="1:18">
      <c r="A10" s="39" t="s">
        <v>198</v>
      </c>
      <c r="B10" s="75" t="str">
        <f t="shared" si="0"/>
        <v>1B@pharma.pl</v>
      </c>
      <c r="J10" s="39" t="s">
        <v>523</v>
      </c>
      <c r="K10" s="77" t="str">
        <f t="shared" si="1"/>
        <v>ZI@pharma.pl</v>
      </c>
      <c r="L10" s="79">
        <f t="shared" si="2"/>
        <v>44239</v>
      </c>
      <c r="N10" s="81">
        <v>44239</v>
      </c>
      <c r="O10" s="81" t="s">
        <v>771</v>
      </c>
      <c r="R10" s="61"/>
    </row>
    <row r="11" spans="1:18">
      <c r="A11" s="39" t="s">
        <v>199</v>
      </c>
      <c r="B11" s="75" t="str">
        <f t="shared" si="0"/>
        <v>BJ@pharma.pl</v>
      </c>
      <c r="J11" s="39" t="s">
        <v>524</v>
      </c>
      <c r="K11" s="77" t="str">
        <f t="shared" si="1"/>
        <v>ZH@pharma.pl</v>
      </c>
      <c r="L11" s="79">
        <f t="shared" si="2"/>
        <v>44647</v>
      </c>
      <c r="N11" s="81">
        <v>44647</v>
      </c>
      <c r="O11" s="81" t="s">
        <v>772</v>
      </c>
      <c r="P11" s="61"/>
    </row>
    <row r="12" spans="1:18">
      <c r="A12" s="39" t="s">
        <v>200</v>
      </c>
      <c r="B12" s="75" t="str">
        <f t="shared" si="0"/>
        <v>B8@pharma.pl</v>
      </c>
      <c r="J12" s="39" t="s">
        <v>525</v>
      </c>
      <c r="K12" s="77" t="str">
        <f t="shared" si="1"/>
        <v>ZT@pharma.pl</v>
      </c>
      <c r="L12" s="79">
        <f t="shared" si="2"/>
        <v>44543</v>
      </c>
      <c r="N12" s="81">
        <v>44543</v>
      </c>
      <c r="O12" s="81" t="s">
        <v>773</v>
      </c>
    </row>
    <row r="13" spans="1:18">
      <c r="A13" s="39" t="s">
        <v>201</v>
      </c>
      <c r="B13" s="75" t="str">
        <f t="shared" si="0"/>
        <v>BN@pharma.pl</v>
      </c>
      <c r="J13" s="39" t="s">
        <v>526</v>
      </c>
      <c r="K13" s="77" t="str">
        <f t="shared" si="1"/>
        <v>ZX@pharma.pl</v>
      </c>
      <c r="L13" s="79">
        <f t="shared" si="2"/>
        <v>44729</v>
      </c>
      <c r="N13" s="81">
        <v>44729</v>
      </c>
      <c r="O13" s="81" t="s">
        <v>774</v>
      </c>
    </row>
    <row r="14" spans="1:18">
      <c r="A14" s="39" t="s">
        <v>202</v>
      </c>
      <c r="B14" s="75" t="str">
        <f t="shared" si="0"/>
        <v>BI@pharma.pl</v>
      </c>
      <c r="J14" s="39" t="s">
        <v>527</v>
      </c>
      <c r="K14" s="77" t="str">
        <f t="shared" si="1"/>
        <v>ZQ@pharma.pl</v>
      </c>
      <c r="L14" s="79">
        <f t="shared" si="2"/>
        <v>44315</v>
      </c>
      <c r="N14" s="81">
        <v>44315</v>
      </c>
      <c r="O14" s="81" t="s">
        <v>775</v>
      </c>
    </row>
    <row r="15" spans="1:18">
      <c r="A15" s="39" t="s">
        <v>203</v>
      </c>
      <c r="B15" s="75" t="str">
        <f t="shared" si="0"/>
        <v>BP@pharma.pl</v>
      </c>
      <c r="J15" s="39" t="s">
        <v>528</v>
      </c>
      <c r="K15" s="77" t="str">
        <f t="shared" si="1"/>
        <v>ZS@pharma.pl</v>
      </c>
      <c r="L15" s="79" t="e">
        <f t="shared" si="2"/>
        <v>#VALUE!</v>
      </c>
      <c r="N15" s="81">
        <v>44695</v>
      </c>
      <c r="O15" s="81" t="s">
        <v>776</v>
      </c>
    </row>
    <row r="16" spans="1:18">
      <c r="A16" s="39" t="s">
        <v>204</v>
      </c>
      <c r="B16" s="75" t="str">
        <f t="shared" si="0"/>
        <v>BH@pharma.pl</v>
      </c>
      <c r="J16" s="39" t="s">
        <v>529</v>
      </c>
      <c r="K16" s="77" t="str">
        <f t="shared" si="1"/>
        <v>WY@pharma.pl</v>
      </c>
      <c r="L16" s="79">
        <f t="shared" si="2"/>
        <v>44564</v>
      </c>
      <c r="N16" s="81">
        <v>44564</v>
      </c>
      <c r="O16" s="81" t="s">
        <v>777</v>
      </c>
    </row>
    <row r="17" spans="1:15">
      <c r="A17" s="39" t="s">
        <v>205</v>
      </c>
      <c r="B17" s="75" t="str">
        <f t="shared" si="0"/>
        <v>BG@pharma.pl</v>
      </c>
      <c r="J17" s="39" t="s">
        <v>530</v>
      </c>
      <c r="K17" s="77" t="str">
        <f t="shared" si="1"/>
        <v>WX@pharma.pl</v>
      </c>
      <c r="L17" s="79">
        <f t="shared" si="2"/>
        <v>44337</v>
      </c>
      <c r="N17" s="81">
        <v>44337</v>
      </c>
      <c r="O17" s="81" t="s">
        <v>778</v>
      </c>
    </row>
    <row r="18" spans="1:15">
      <c r="A18" s="39" t="s">
        <v>206</v>
      </c>
      <c r="B18" s="75" t="str">
        <f t="shared" si="0"/>
        <v>BR@pharma.pl</v>
      </c>
      <c r="J18" s="39" t="s">
        <v>531</v>
      </c>
      <c r="K18" s="77" t="str">
        <f t="shared" si="1"/>
        <v>WK@pharma.pl</v>
      </c>
      <c r="L18" s="79">
        <f t="shared" si="2"/>
        <v>44374</v>
      </c>
      <c r="N18" s="81">
        <v>44374</v>
      </c>
      <c r="O18" s="81" t="s">
        <v>779</v>
      </c>
    </row>
    <row r="19" spans="1:15">
      <c r="A19" s="39" t="s">
        <v>207</v>
      </c>
      <c r="B19" s="75" t="str">
        <f t="shared" si="0"/>
        <v>BS@pharma.pl</v>
      </c>
      <c r="J19" s="39" t="s">
        <v>532</v>
      </c>
      <c r="K19" s="77" t="str">
        <f t="shared" si="1"/>
        <v>WS@pharma.pl</v>
      </c>
      <c r="L19" s="79">
        <f t="shared" si="2"/>
        <v>44249</v>
      </c>
      <c r="M19" s="62"/>
      <c r="N19" s="81">
        <v>44249</v>
      </c>
      <c r="O19" s="81" t="s">
        <v>780</v>
      </c>
    </row>
    <row r="20" spans="1:15">
      <c r="A20" s="39" t="s">
        <v>208</v>
      </c>
      <c r="B20" s="75" t="str">
        <f t="shared" si="0"/>
        <v>BK@pharma.pl</v>
      </c>
      <c r="J20" s="39" t="s">
        <v>533</v>
      </c>
      <c r="K20" s="77" t="str">
        <f t="shared" si="1"/>
        <v>WR@pharma.pl</v>
      </c>
      <c r="L20" s="79">
        <f t="shared" si="2"/>
        <v>44308</v>
      </c>
      <c r="N20" s="81">
        <v>44308</v>
      </c>
      <c r="O20" s="81" t="s">
        <v>781</v>
      </c>
    </row>
    <row r="21" spans="1:15">
      <c r="A21" s="39" t="s">
        <v>209</v>
      </c>
      <c r="B21" s="75" t="str">
        <f t="shared" si="0"/>
        <v>BV@pharma.pl</v>
      </c>
      <c r="J21" s="39" t="s">
        <v>534</v>
      </c>
      <c r="K21" s="77" t="str">
        <f t="shared" si="1"/>
        <v>WJ@pharma.pl</v>
      </c>
      <c r="L21" s="79">
        <f t="shared" si="2"/>
        <v>44644</v>
      </c>
      <c r="N21" s="81">
        <v>44644</v>
      </c>
      <c r="O21" s="81" t="s">
        <v>782</v>
      </c>
    </row>
    <row r="22" spans="1:15">
      <c r="A22" s="39" t="s">
        <v>210</v>
      </c>
      <c r="B22" s="75" t="str">
        <f t="shared" si="0"/>
        <v>BQ@pharma.pl</v>
      </c>
      <c r="F22" s="111"/>
      <c r="J22" s="39" t="s">
        <v>535</v>
      </c>
      <c r="K22" s="77" t="str">
        <f t="shared" si="1"/>
        <v>WN@pharma.pl</v>
      </c>
      <c r="L22" s="79">
        <f t="shared" si="2"/>
        <v>44666</v>
      </c>
      <c r="N22" s="81">
        <v>44666</v>
      </c>
      <c r="O22" s="81" t="s">
        <v>783</v>
      </c>
    </row>
    <row r="23" spans="1:15">
      <c r="A23" s="39" t="s">
        <v>211</v>
      </c>
      <c r="B23" s="75" t="str">
        <f t="shared" si="0"/>
        <v>BT@pharma.pl</v>
      </c>
      <c r="J23" s="39" t="s">
        <v>536</v>
      </c>
      <c r="K23" s="77" t="str">
        <f t="shared" si="1"/>
        <v>WI@pharma.pl</v>
      </c>
      <c r="L23" s="79">
        <f t="shared" si="2"/>
        <v>44511</v>
      </c>
      <c r="N23" s="81">
        <v>44511</v>
      </c>
      <c r="O23" s="81" t="s">
        <v>784</v>
      </c>
    </row>
    <row r="24" spans="1:15">
      <c r="A24" s="39" t="s">
        <v>212</v>
      </c>
      <c r="B24" s="75" t="str">
        <f t="shared" si="0"/>
        <v>CM@pharma.pl</v>
      </c>
      <c r="J24" s="39" t="s">
        <v>537</v>
      </c>
      <c r="K24" s="77" t="str">
        <f t="shared" si="1"/>
        <v>WF@pharma.pl</v>
      </c>
      <c r="L24" s="79">
        <f t="shared" si="2"/>
        <v>44236</v>
      </c>
      <c r="N24" s="81">
        <v>44236</v>
      </c>
      <c r="O24" s="81" t="s">
        <v>785</v>
      </c>
    </row>
    <row r="25" spans="1:15">
      <c r="A25" s="39" t="s">
        <v>213</v>
      </c>
      <c r="B25" s="75" t="str">
        <f t="shared" si="0"/>
        <v>CV@pharma.pl</v>
      </c>
      <c r="J25" s="39" t="s">
        <v>538</v>
      </c>
      <c r="K25" s="77" t="str">
        <f t="shared" si="1"/>
        <v>WD@pharma.pl</v>
      </c>
      <c r="L25" s="79">
        <f t="shared" si="2"/>
        <v>44430</v>
      </c>
      <c r="N25" s="81">
        <v>44430</v>
      </c>
      <c r="O25" s="81" t="s">
        <v>786</v>
      </c>
    </row>
    <row r="26" spans="1:15">
      <c r="A26" s="39" t="s">
        <v>214</v>
      </c>
      <c r="B26" s="75" t="str">
        <f t="shared" si="0"/>
        <v>CD@pharma.pl</v>
      </c>
      <c r="J26" s="39" t="s">
        <v>539</v>
      </c>
      <c r="K26" s="77" t="str">
        <f t="shared" si="1"/>
        <v>WA@pharma.pl</v>
      </c>
      <c r="L26" s="79">
        <f t="shared" si="2"/>
        <v>44708</v>
      </c>
      <c r="N26" s="81">
        <v>44708</v>
      </c>
      <c r="O26" s="81" t="s">
        <v>787</v>
      </c>
    </row>
    <row r="27" spans="1:15">
      <c r="A27" s="39" t="s">
        <v>215</v>
      </c>
      <c r="B27" s="75" t="str">
        <f t="shared" si="0"/>
        <v>CC@pharma.pl</v>
      </c>
      <c r="J27" s="39" t="s">
        <v>540</v>
      </c>
      <c r="K27" s="77" t="str">
        <f t="shared" si="1"/>
        <v>WC@pharma.pl</v>
      </c>
      <c r="L27" s="79">
        <f t="shared" si="2"/>
        <v>44303</v>
      </c>
      <c r="N27" s="81">
        <v>44303</v>
      </c>
      <c r="O27" s="81" t="s">
        <v>788</v>
      </c>
    </row>
    <row r="28" spans="1:15">
      <c r="A28" s="39" t="s">
        <v>216</v>
      </c>
      <c r="B28" s="75" t="str">
        <f t="shared" si="0"/>
        <v>CG@pharma.pl</v>
      </c>
      <c r="J28" s="39" t="s">
        <v>541</v>
      </c>
      <c r="K28" s="77" t="str">
        <f t="shared" si="1"/>
        <v>W3@pharma.pl</v>
      </c>
      <c r="L28" s="79">
        <f t="shared" si="2"/>
        <v>44711</v>
      </c>
      <c r="N28" s="81">
        <v>44711</v>
      </c>
      <c r="O28" s="81" t="s">
        <v>789</v>
      </c>
    </row>
    <row r="29" spans="1:15">
      <c r="A29" s="39" t="s">
        <v>217</v>
      </c>
      <c r="B29" s="75" t="str">
        <f t="shared" si="0"/>
        <v>CX@pharma.pl</v>
      </c>
      <c r="J29" s="39" t="s">
        <v>542</v>
      </c>
      <c r="K29" s="77" t="str">
        <f t="shared" si="1"/>
        <v>TY@pharma.pl</v>
      </c>
      <c r="L29" s="79">
        <f t="shared" si="2"/>
        <v>44457</v>
      </c>
      <c r="N29" s="81">
        <v>44457</v>
      </c>
      <c r="O29" s="81" t="s">
        <v>790</v>
      </c>
    </row>
    <row r="30" spans="1:15">
      <c r="A30" s="39" t="s">
        <v>218</v>
      </c>
      <c r="B30" s="75" t="str">
        <f t="shared" si="0"/>
        <v>CS@pharma.pl</v>
      </c>
      <c r="J30" s="39" t="s">
        <v>543</v>
      </c>
      <c r="K30" s="77" t="str">
        <f t="shared" si="1"/>
        <v>5T@pharma.pl</v>
      </c>
      <c r="L30" s="79">
        <f t="shared" si="2"/>
        <v>44681</v>
      </c>
      <c r="N30" s="81">
        <v>44681</v>
      </c>
      <c r="O30" s="81" t="s">
        <v>791</v>
      </c>
    </row>
    <row r="31" spans="1:15">
      <c r="A31" s="39" t="s">
        <v>219</v>
      </c>
      <c r="B31" s="75" t="str">
        <f t="shared" si="0"/>
        <v>CT@pharma.pl</v>
      </c>
      <c r="J31" s="39" t="s">
        <v>544</v>
      </c>
      <c r="K31" s="77" t="str">
        <f t="shared" si="1"/>
        <v>TU@pharma.pl</v>
      </c>
      <c r="L31" s="79">
        <f t="shared" si="2"/>
        <v>44396</v>
      </c>
      <c r="N31" s="81">
        <v>44396</v>
      </c>
      <c r="O31" s="81" t="s">
        <v>792</v>
      </c>
    </row>
    <row r="32" spans="1:15">
      <c r="A32" s="39" t="s">
        <v>220</v>
      </c>
      <c r="B32" s="75" t="str">
        <f t="shared" si="0"/>
        <v>CI@pharma.pl</v>
      </c>
      <c r="J32" s="39" t="s">
        <v>545</v>
      </c>
      <c r="K32" s="77" t="str">
        <f t="shared" si="1"/>
        <v>TC@pharma.pl</v>
      </c>
      <c r="L32" s="79" t="e">
        <f t="shared" si="2"/>
        <v>#VALUE!</v>
      </c>
      <c r="N32" s="81">
        <v>44699</v>
      </c>
      <c r="O32" s="81" t="s">
        <v>793</v>
      </c>
    </row>
    <row r="33" spans="1:15">
      <c r="A33" s="39" t="s">
        <v>221</v>
      </c>
      <c r="B33" s="75" t="str">
        <f t="shared" si="0"/>
        <v>CE@pharma.pl</v>
      </c>
      <c r="J33" s="39" t="s">
        <v>546</v>
      </c>
      <c r="K33" s="77" t="str">
        <f t="shared" si="1"/>
        <v>TL@pharma.pl</v>
      </c>
      <c r="L33" s="79">
        <f t="shared" si="2"/>
        <v>44441</v>
      </c>
      <c r="N33" s="81">
        <v>44441</v>
      </c>
      <c r="O33" s="81" t="s">
        <v>794</v>
      </c>
    </row>
    <row r="34" spans="1:15">
      <c r="A34" s="39" t="s">
        <v>222</v>
      </c>
      <c r="B34" s="75" t="str">
        <f t="shared" si="0"/>
        <v>CK@pharma.pl</v>
      </c>
      <c r="J34" s="39" t="s">
        <v>547</v>
      </c>
      <c r="K34" s="77" t="str">
        <f t="shared" si="1"/>
        <v>TA@pharma.pl</v>
      </c>
      <c r="L34" s="79">
        <f t="shared" si="2"/>
        <v>44301</v>
      </c>
      <c r="N34" s="81">
        <v>44301</v>
      </c>
      <c r="O34" s="81" t="s">
        <v>795</v>
      </c>
    </row>
    <row r="35" spans="1:15">
      <c r="A35" s="39" t="s">
        <v>223</v>
      </c>
      <c r="B35" s="75" t="str">
        <f t="shared" si="0"/>
        <v>C2@pharma.pl</v>
      </c>
      <c r="J35" s="39" t="s">
        <v>548</v>
      </c>
      <c r="K35" s="77" t="str">
        <f t="shared" si="1"/>
        <v>TB@pharma.pl</v>
      </c>
      <c r="L35" s="79">
        <f t="shared" si="2"/>
        <v>44345</v>
      </c>
      <c r="N35" s="81">
        <v>44345</v>
      </c>
      <c r="O35" s="81" t="s">
        <v>796</v>
      </c>
    </row>
    <row r="36" spans="1:15">
      <c r="A36" s="39" t="s">
        <v>224</v>
      </c>
      <c r="B36" s="75" t="str">
        <f t="shared" si="0"/>
        <v>C1@pharma.pl</v>
      </c>
      <c r="J36" s="39" t="s">
        <v>549</v>
      </c>
      <c r="K36" s="77" t="str">
        <f t="shared" si="1"/>
        <v>TG@pharma.pl</v>
      </c>
      <c r="L36" s="79">
        <f t="shared" si="2"/>
        <v>44702</v>
      </c>
      <c r="N36" s="81">
        <v>44702</v>
      </c>
      <c r="O36" s="81" t="s">
        <v>797</v>
      </c>
    </row>
    <row r="37" spans="1:15">
      <c r="A37" s="39" t="s">
        <v>225</v>
      </c>
      <c r="B37" s="75" t="str">
        <f t="shared" si="0"/>
        <v>DA@pharma.pl</v>
      </c>
      <c r="J37" s="39" t="s">
        <v>550</v>
      </c>
      <c r="K37" s="77" t="str">
        <f t="shared" si="1"/>
        <v>SI@pharma.pl</v>
      </c>
      <c r="L37" s="79">
        <f t="shared" si="2"/>
        <v>44680</v>
      </c>
      <c r="N37" s="81">
        <v>44680</v>
      </c>
      <c r="O37" s="81" t="s">
        <v>798</v>
      </c>
    </row>
    <row r="38" spans="1:15">
      <c r="A38" s="39" t="s">
        <v>226</v>
      </c>
      <c r="B38" s="75" t="str">
        <f t="shared" si="0"/>
        <v>DW@pharma.pl</v>
      </c>
      <c r="J38" s="39" t="s">
        <v>551</v>
      </c>
      <c r="K38" s="77" t="str">
        <f t="shared" si="1"/>
        <v>S4@pharma.pl</v>
      </c>
      <c r="L38" s="79">
        <f t="shared" si="2"/>
        <v>44456</v>
      </c>
      <c r="N38" s="81">
        <v>44456</v>
      </c>
      <c r="O38" s="81" t="s">
        <v>799</v>
      </c>
    </row>
    <row r="39" spans="1:15">
      <c r="A39" s="39" t="s">
        <v>227</v>
      </c>
      <c r="B39" s="75" t="str">
        <f t="shared" si="0"/>
        <v>DG@pharma.pl</v>
      </c>
      <c r="J39" s="39" t="s">
        <v>552</v>
      </c>
      <c r="K39" s="77" t="str">
        <f t="shared" si="1"/>
        <v>S7@pharma.pl</v>
      </c>
      <c r="L39" s="79">
        <f t="shared" si="2"/>
        <v>44288</v>
      </c>
      <c r="N39" s="81">
        <v>44288</v>
      </c>
      <c r="O39" s="81" t="s">
        <v>800</v>
      </c>
    </row>
    <row r="40" spans="1:15">
      <c r="A40" s="39" t="s">
        <v>438</v>
      </c>
      <c r="B40" s="75" t="str">
        <f t="shared" si="0"/>
        <v>DIH@pharma.pl</v>
      </c>
      <c r="J40" s="39" t="s">
        <v>553</v>
      </c>
      <c r="K40" s="77" t="str">
        <f t="shared" si="1"/>
        <v>XG@pharma.pl</v>
      </c>
      <c r="L40" s="79">
        <f t="shared" si="2"/>
        <v>44247</v>
      </c>
      <c r="N40" s="81">
        <v>44247</v>
      </c>
      <c r="O40" s="81" t="s">
        <v>801</v>
      </c>
    </row>
    <row r="41" spans="1:15">
      <c r="A41" s="39" t="s">
        <v>228</v>
      </c>
      <c r="B41" s="75" t="str">
        <f t="shared" si="0"/>
        <v>DN@pharma.pl</v>
      </c>
      <c r="J41" s="39" t="s">
        <v>554</v>
      </c>
      <c r="K41" s="77" t="str">
        <f t="shared" si="1"/>
        <v>SW@pharma.pl</v>
      </c>
      <c r="L41" s="79">
        <f t="shared" si="2"/>
        <v>44530</v>
      </c>
      <c r="N41" s="81">
        <v>44530</v>
      </c>
      <c r="O41" s="81" t="s">
        <v>802</v>
      </c>
    </row>
    <row r="42" spans="1:15">
      <c r="A42" s="39" t="s">
        <v>229</v>
      </c>
      <c r="B42" s="75" t="str">
        <f t="shared" si="0"/>
        <v>DB@pharma.pl</v>
      </c>
      <c r="J42" s="39" t="s">
        <v>555</v>
      </c>
      <c r="K42" s="77" t="str">
        <f t="shared" si="1"/>
        <v>X6@pharma.pl</v>
      </c>
      <c r="L42" s="79">
        <f t="shared" si="2"/>
        <v>44616</v>
      </c>
      <c r="N42" s="81">
        <v>44616</v>
      </c>
      <c r="O42" s="81" t="s">
        <v>803</v>
      </c>
    </row>
    <row r="43" spans="1:15">
      <c r="A43" s="39" t="s">
        <v>230</v>
      </c>
      <c r="B43" s="75" t="str">
        <f t="shared" si="0"/>
        <v>DF@pharma.pl</v>
      </c>
      <c r="J43" s="39" t="s">
        <v>556</v>
      </c>
      <c r="K43" s="77" t="str">
        <f t="shared" si="1"/>
        <v>XR@pharma.pl</v>
      </c>
      <c r="L43" s="79">
        <f t="shared" si="2"/>
        <v>44388</v>
      </c>
      <c r="N43" s="81">
        <v>44388</v>
      </c>
      <c r="O43" s="81" t="s">
        <v>804</v>
      </c>
    </row>
    <row r="44" spans="1:15">
      <c r="A44" s="39" t="s">
        <v>231</v>
      </c>
      <c r="B44" s="75" t="str">
        <f t="shared" si="0"/>
        <v>DD@pharma.pl</v>
      </c>
      <c r="J44" s="39" t="s">
        <v>557</v>
      </c>
      <c r="K44" s="77" t="str">
        <f t="shared" si="1"/>
        <v>SZ@pharma.pl</v>
      </c>
      <c r="L44" s="79">
        <f t="shared" si="2"/>
        <v>44346</v>
      </c>
      <c r="N44" s="81">
        <v>44346</v>
      </c>
      <c r="O44" s="81" t="s">
        <v>805</v>
      </c>
    </row>
    <row r="45" spans="1:15">
      <c r="A45" s="39" t="s">
        <v>232</v>
      </c>
      <c r="B45" s="75" t="str">
        <f t="shared" si="0"/>
        <v>DC@pharma.pl</v>
      </c>
      <c r="J45" s="39" t="s">
        <v>558</v>
      </c>
      <c r="K45" s="77" t="str">
        <f t="shared" si="1"/>
        <v>SJ@pharma.pl</v>
      </c>
      <c r="L45" s="79">
        <f t="shared" si="2"/>
        <v>44413</v>
      </c>
      <c r="N45" s="81">
        <v>44413</v>
      </c>
      <c r="O45" s="81" t="s">
        <v>806</v>
      </c>
    </row>
    <row r="46" spans="1:15">
      <c r="A46" s="39" t="s">
        <v>233</v>
      </c>
      <c r="B46" s="75" t="str">
        <f t="shared" si="0"/>
        <v>DZ@pharma.pl</v>
      </c>
      <c r="J46" s="39" t="s">
        <v>559</v>
      </c>
      <c r="K46" s="77" t="str">
        <f t="shared" si="1"/>
        <v>SE@pharma.pl</v>
      </c>
      <c r="L46" s="79">
        <f t="shared" si="2"/>
        <v>44482</v>
      </c>
      <c r="N46" s="81">
        <v>44482</v>
      </c>
      <c r="O46" s="81" t="s">
        <v>807</v>
      </c>
    </row>
    <row r="47" spans="1:15">
      <c r="A47" s="39" t="s">
        <v>234</v>
      </c>
      <c r="B47" s="75" t="str">
        <f t="shared" si="0"/>
        <v>EB@pharma.pl</v>
      </c>
      <c r="J47" s="39" t="s">
        <v>560</v>
      </c>
      <c r="K47" s="77" t="str">
        <f t="shared" si="1"/>
        <v>XX@pharma.pl</v>
      </c>
      <c r="L47" s="79">
        <f t="shared" si="2"/>
        <v>44599</v>
      </c>
      <c r="N47" s="81">
        <v>44599</v>
      </c>
      <c r="O47" s="81" t="s">
        <v>808</v>
      </c>
    </row>
    <row r="48" spans="1:15">
      <c r="A48" s="39" t="s">
        <v>235</v>
      </c>
      <c r="B48" s="75" t="str">
        <f t="shared" si="0"/>
        <v>EL@pharma.pl</v>
      </c>
      <c r="J48" s="39" t="s">
        <v>561</v>
      </c>
      <c r="K48" s="77" t="str">
        <f t="shared" si="1"/>
        <v>SQ@pharma.pl</v>
      </c>
      <c r="L48" s="79">
        <f t="shared" si="2"/>
        <v>44692</v>
      </c>
      <c r="N48" s="81">
        <v>44692</v>
      </c>
      <c r="O48" s="81" t="s">
        <v>809</v>
      </c>
    </row>
    <row r="49" spans="1:15">
      <c r="A49" s="39" t="s">
        <v>236</v>
      </c>
      <c r="B49" s="75" t="str">
        <f t="shared" si="0"/>
        <v>EK@pharma.pl</v>
      </c>
      <c r="J49" s="39" t="s">
        <v>562</v>
      </c>
      <c r="K49" s="77" t="str">
        <f t="shared" si="1"/>
        <v>XK@pharma.pl</v>
      </c>
      <c r="L49" s="79">
        <f t="shared" si="2"/>
        <v>44246</v>
      </c>
      <c r="N49" s="81">
        <v>44246</v>
      </c>
      <c r="O49" s="81" t="s">
        <v>810</v>
      </c>
    </row>
    <row r="50" spans="1:15">
      <c r="A50" s="39" t="s">
        <v>439</v>
      </c>
      <c r="B50" s="75" t="str">
        <f t="shared" si="0"/>
        <v>GI1@pharma.pl</v>
      </c>
      <c r="J50" s="39" t="s">
        <v>563</v>
      </c>
      <c r="K50" s="77" t="str">
        <f t="shared" si="1"/>
        <v>1S@pharma.pl</v>
      </c>
      <c r="L50" s="79">
        <f t="shared" si="2"/>
        <v>44216</v>
      </c>
      <c r="N50" s="81">
        <v>44216</v>
      </c>
      <c r="O50" s="81" t="s">
        <v>811</v>
      </c>
    </row>
    <row r="51" spans="1:15">
      <c r="A51" s="39" t="s">
        <v>440</v>
      </c>
      <c r="B51" s="75" t="str">
        <f t="shared" si="0"/>
        <v>GI2@pharma.pl</v>
      </c>
      <c r="J51" s="39" t="s">
        <v>564</v>
      </c>
      <c r="K51" s="77" t="str">
        <f t="shared" si="1"/>
        <v>9S@pharma.pl</v>
      </c>
      <c r="L51" s="79">
        <f t="shared" si="2"/>
        <v>44624</v>
      </c>
      <c r="N51" s="81">
        <v>44624</v>
      </c>
      <c r="O51" s="81" t="s">
        <v>812</v>
      </c>
    </row>
    <row r="52" spans="1:15">
      <c r="A52" s="39" t="s">
        <v>237</v>
      </c>
      <c r="B52" s="75" t="str">
        <f t="shared" si="0"/>
        <v>G8@pharma.pl</v>
      </c>
      <c r="J52" s="39" t="s">
        <v>565</v>
      </c>
      <c r="K52" s="77" t="str">
        <f t="shared" si="1"/>
        <v>X2@pharma.pl</v>
      </c>
      <c r="L52" s="79">
        <f t="shared" si="2"/>
        <v>44223</v>
      </c>
      <c r="N52" s="81">
        <v>44223</v>
      </c>
      <c r="O52" s="81" t="s">
        <v>813</v>
      </c>
    </row>
    <row r="53" spans="1:15">
      <c r="A53" s="39" t="s">
        <v>238</v>
      </c>
      <c r="B53" s="75" t="str">
        <f t="shared" si="0"/>
        <v>GW@pharma.pl</v>
      </c>
      <c r="J53" s="39" t="s">
        <v>566</v>
      </c>
      <c r="K53" s="77" t="str">
        <f t="shared" si="1"/>
        <v>4S@pharma.pl</v>
      </c>
      <c r="L53" s="79">
        <f t="shared" si="2"/>
        <v>44383</v>
      </c>
      <c r="N53" s="81">
        <v>44383</v>
      </c>
      <c r="O53" s="81" t="s">
        <v>814</v>
      </c>
    </row>
    <row r="54" spans="1:15">
      <c r="A54" s="39" t="s">
        <v>239</v>
      </c>
      <c r="B54" s="75" t="str">
        <f t="shared" si="0"/>
        <v>GL@pharma.pl</v>
      </c>
      <c r="J54" s="39" t="s">
        <v>567</v>
      </c>
      <c r="K54" s="77" t="str">
        <f t="shared" si="1"/>
        <v>ST@pharma.pl</v>
      </c>
      <c r="L54" s="79">
        <f t="shared" si="2"/>
        <v>44423</v>
      </c>
      <c r="N54" s="81">
        <v>44423</v>
      </c>
      <c r="O54" s="81" t="s">
        <v>815</v>
      </c>
    </row>
    <row r="55" spans="1:15">
      <c r="A55" s="39" t="s">
        <v>240</v>
      </c>
      <c r="B55" s="75" t="str">
        <f t="shared" si="0"/>
        <v>GN@pharma.pl</v>
      </c>
      <c r="J55" s="39" t="s">
        <v>568</v>
      </c>
      <c r="K55" s="77" t="str">
        <f t="shared" si="1"/>
        <v>S6@pharma.pl</v>
      </c>
      <c r="L55" s="79">
        <f t="shared" si="2"/>
        <v>44696</v>
      </c>
      <c r="N55" s="81">
        <v>44696</v>
      </c>
      <c r="O55" s="81" t="s">
        <v>816</v>
      </c>
    </row>
    <row r="56" spans="1:15">
      <c r="A56" s="39" t="s">
        <v>241</v>
      </c>
      <c r="B56" s="75" t="str">
        <f t="shared" si="0"/>
        <v>GE@pharma.pl</v>
      </c>
      <c r="J56" s="39" t="s">
        <v>569</v>
      </c>
      <c r="K56" s="77" t="str">
        <f t="shared" si="1"/>
        <v>XB@pharma.pl</v>
      </c>
      <c r="L56" s="79">
        <f t="shared" si="2"/>
        <v>44606</v>
      </c>
      <c r="N56" s="81">
        <v>44606</v>
      </c>
      <c r="O56" s="81" t="s">
        <v>817</v>
      </c>
    </row>
    <row r="57" spans="1:15">
      <c r="A57" s="39" t="s">
        <v>242</v>
      </c>
      <c r="B57" s="75" t="str">
        <f t="shared" si="0"/>
        <v>GP@pharma.pl</v>
      </c>
      <c r="J57" s="39" t="s">
        <v>570</v>
      </c>
      <c r="K57" s="77" t="str">
        <f t="shared" si="1"/>
        <v>XC@pharma.pl</v>
      </c>
      <c r="L57" s="79">
        <f t="shared" si="2"/>
        <v>44487</v>
      </c>
      <c r="N57" s="81">
        <v>44487</v>
      </c>
      <c r="O57" s="81" t="s">
        <v>818</v>
      </c>
    </row>
    <row r="58" spans="1:15">
      <c r="A58" s="39" t="s">
        <v>243</v>
      </c>
      <c r="B58" s="75" t="str">
        <f t="shared" si="0"/>
        <v>GC@pharma.pl</v>
      </c>
      <c r="J58" s="39" t="s">
        <v>571</v>
      </c>
      <c r="K58" s="77" t="str">
        <f t="shared" si="1"/>
        <v>SV@pharma.pl</v>
      </c>
      <c r="L58" s="79">
        <f t="shared" si="2"/>
        <v>44340</v>
      </c>
      <c r="N58" s="81">
        <v>44340</v>
      </c>
      <c r="O58" s="81" t="s">
        <v>819</v>
      </c>
    </row>
    <row r="59" spans="1:15">
      <c r="A59" s="39" t="s">
        <v>244</v>
      </c>
      <c r="B59" s="75" t="str">
        <f t="shared" si="0"/>
        <v>G9@pharma.pl</v>
      </c>
      <c r="J59" s="39" t="s">
        <v>572</v>
      </c>
      <c r="K59" s="77" t="str">
        <f t="shared" si="1"/>
        <v>S0@pharma.pl</v>
      </c>
      <c r="L59" s="79" t="e">
        <f t="shared" si="2"/>
        <v>#VALUE!</v>
      </c>
      <c r="N59" s="81">
        <v>44709</v>
      </c>
      <c r="O59" s="81" t="s">
        <v>820</v>
      </c>
    </row>
    <row r="60" spans="1:15">
      <c r="A60" s="39" t="s">
        <v>245</v>
      </c>
      <c r="B60" s="75" t="str">
        <f t="shared" si="0"/>
        <v>GA@pharma.pl</v>
      </c>
      <c r="J60" s="39" t="s">
        <v>573</v>
      </c>
      <c r="K60" s="77" t="str">
        <f t="shared" si="1"/>
        <v>XP@pharma.pl</v>
      </c>
      <c r="L60" s="79">
        <f t="shared" si="2"/>
        <v>44706</v>
      </c>
      <c r="N60" s="81">
        <v>44706</v>
      </c>
      <c r="O60" s="81" t="s">
        <v>821</v>
      </c>
    </row>
    <row r="61" spans="1:15">
      <c r="A61" s="39" t="s">
        <v>246</v>
      </c>
      <c r="B61" s="75" t="str">
        <f t="shared" si="0"/>
        <v>GM@pharma.pl</v>
      </c>
      <c r="J61" s="39" t="s">
        <v>574</v>
      </c>
      <c r="K61" s="77" t="str">
        <f t="shared" si="1"/>
        <v>8S@pharma.pl</v>
      </c>
      <c r="L61" s="79">
        <f t="shared" si="2"/>
        <v>44224</v>
      </c>
      <c r="N61" s="81">
        <v>44224</v>
      </c>
      <c r="O61" s="81" t="s">
        <v>822</v>
      </c>
    </row>
    <row r="62" spans="1:15">
      <c r="A62" s="39" t="s">
        <v>247</v>
      </c>
      <c r="B62" s="75" t="str">
        <f t="shared" si="0"/>
        <v>GR@pharma.pl</v>
      </c>
      <c r="J62" s="39" t="s">
        <v>575</v>
      </c>
      <c r="K62" s="77" t="str">
        <f t="shared" si="1"/>
        <v>SA@pharma.pl</v>
      </c>
      <c r="L62" s="79">
        <f t="shared" si="2"/>
        <v>44232</v>
      </c>
      <c r="N62" s="81">
        <v>44232</v>
      </c>
      <c r="O62" s="81" t="s">
        <v>823</v>
      </c>
    </row>
    <row r="63" spans="1:15">
      <c r="A63" s="39" t="s">
        <v>248</v>
      </c>
      <c r="B63" s="75" t="str">
        <f t="shared" si="0"/>
        <v>GF@pharma.pl</v>
      </c>
      <c r="J63" s="39" t="s">
        <v>576</v>
      </c>
      <c r="K63" s="77" t="str">
        <f t="shared" si="1"/>
        <v>X4@pharma.pl</v>
      </c>
      <c r="L63" s="79">
        <f t="shared" si="2"/>
        <v>44545</v>
      </c>
      <c r="N63" s="81">
        <v>44545</v>
      </c>
      <c r="O63" s="81" t="s">
        <v>824</v>
      </c>
    </row>
    <row r="64" spans="1:15">
      <c r="A64" s="39" t="s">
        <v>249</v>
      </c>
      <c r="B64" s="75" t="str">
        <f t="shared" si="0"/>
        <v>GS@pharma.pl</v>
      </c>
      <c r="J64" s="39" t="s">
        <v>577</v>
      </c>
      <c r="K64" s="77" t="str">
        <f t="shared" si="1"/>
        <v>X1@pharma.pl</v>
      </c>
      <c r="L64" s="79">
        <f t="shared" si="2"/>
        <v>44622</v>
      </c>
      <c r="N64" s="81">
        <v>44622</v>
      </c>
      <c r="O64" s="81" t="s">
        <v>825</v>
      </c>
    </row>
    <row r="65" spans="1:15">
      <c r="A65" s="39" t="s">
        <v>250</v>
      </c>
      <c r="B65" s="75" t="str">
        <f t="shared" si="0"/>
        <v>GU@pharma.pl</v>
      </c>
      <c r="J65" s="39" t="s">
        <v>578</v>
      </c>
      <c r="K65" s="77" t="str">
        <f t="shared" si="1"/>
        <v>SK@pharma.pl</v>
      </c>
      <c r="L65" s="79">
        <f t="shared" si="2"/>
        <v>44680</v>
      </c>
      <c r="N65" s="81">
        <v>44680</v>
      </c>
      <c r="O65" s="81" t="s">
        <v>826</v>
      </c>
    </row>
    <row r="66" spans="1:15">
      <c r="A66" s="39" t="s">
        <v>251</v>
      </c>
      <c r="B66" s="75" t="str">
        <f t="shared" si="0"/>
        <v>HA@pharma.pl</v>
      </c>
      <c r="J66" s="39" t="s">
        <v>579</v>
      </c>
      <c r="K66" s="77" t="str">
        <f t="shared" si="1"/>
        <v>2S@pharma.pl</v>
      </c>
      <c r="L66" s="79">
        <f t="shared" si="2"/>
        <v>44708</v>
      </c>
      <c r="N66" s="81">
        <v>44708</v>
      </c>
      <c r="O66" s="81" t="s">
        <v>827</v>
      </c>
    </row>
    <row r="67" spans="1:15">
      <c r="A67" s="39" t="s">
        <v>252</v>
      </c>
      <c r="B67" s="75" t="str">
        <f t="shared" si="0"/>
        <v>IL@pharma.pl</v>
      </c>
      <c r="J67" s="39" t="s">
        <v>580</v>
      </c>
      <c r="K67" s="77" t="str">
        <f t="shared" si="1"/>
        <v>X3@pharma.pl</v>
      </c>
      <c r="L67" s="79">
        <f t="shared" si="2"/>
        <v>44286</v>
      </c>
      <c r="N67" s="81">
        <v>44286</v>
      </c>
      <c r="O67" s="81" t="s">
        <v>828</v>
      </c>
    </row>
    <row r="68" spans="1:15">
      <c r="A68" s="39" t="s">
        <v>253</v>
      </c>
      <c r="B68" s="75" t="str">
        <f t="shared" ref="B68:B131" si="3">CONCATENATE(REPLACE(A68,1,6,""),"@pharma.pl")</f>
        <v>IW@pharma.pl</v>
      </c>
      <c r="J68" s="39" t="s">
        <v>581</v>
      </c>
      <c r="K68" s="77" t="str">
        <f t="shared" ref="K68:K131" si="4">REPLACE(RIGHT(J68,LEN(J68)-SEARCH("/",J68)),SEARCH("/",J68,14)-SEARCH("/",J68),10,"")</f>
        <v>S1@pharma.pl</v>
      </c>
      <c r="L68" s="79">
        <f t="shared" ref="L68:L131" si="5">DATEVALUE(LEFT(J68,SEARCH("/",J68)-1))</f>
        <v>44683</v>
      </c>
      <c r="N68" s="81">
        <v>44683</v>
      </c>
      <c r="O68" s="81" t="s">
        <v>829</v>
      </c>
    </row>
    <row r="69" spans="1:15">
      <c r="A69" s="39" t="s">
        <v>254</v>
      </c>
      <c r="B69" s="75" t="str">
        <f t="shared" si="3"/>
        <v>JN@pharma.pl</v>
      </c>
      <c r="J69" s="39" t="s">
        <v>582</v>
      </c>
      <c r="K69" s="77" t="str">
        <f t="shared" si="4"/>
        <v>XM@pharma.pl</v>
      </c>
      <c r="L69" s="79">
        <f t="shared" si="5"/>
        <v>44329</v>
      </c>
      <c r="N69" s="81">
        <v>44329</v>
      </c>
      <c r="O69" s="81" t="s">
        <v>830</v>
      </c>
    </row>
    <row r="70" spans="1:15">
      <c r="A70" s="39" t="s">
        <v>255</v>
      </c>
      <c r="B70" s="75" t="str">
        <f t="shared" si="3"/>
        <v>JA@pharma.pl</v>
      </c>
      <c r="J70" s="39" t="s">
        <v>583</v>
      </c>
      <c r="K70" s="77" t="str">
        <f t="shared" si="4"/>
        <v>XL@pharma.pl</v>
      </c>
      <c r="L70" s="79">
        <f t="shared" si="5"/>
        <v>44636</v>
      </c>
      <c r="N70" s="81">
        <v>44636</v>
      </c>
      <c r="O70" s="81" t="s">
        <v>831</v>
      </c>
    </row>
    <row r="71" spans="1:15">
      <c r="A71" s="39" t="s">
        <v>256</v>
      </c>
      <c r="B71" s="75" t="str">
        <f t="shared" si="3"/>
        <v>JZ@pharma.pl</v>
      </c>
      <c r="J71" s="39" t="s">
        <v>584</v>
      </c>
      <c r="K71" s="77" t="str">
        <f t="shared" si="4"/>
        <v>SM@pharma.pl</v>
      </c>
      <c r="L71" s="79">
        <f t="shared" si="5"/>
        <v>44661</v>
      </c>
      <c r="N71" s="81">
        <v>44661</v>
      </c>
      <c r="O71" s="81" t="s">
        <v>832</v>
      </c>
    </row>
    <row r="72" spans="1:15">
      <c r="A72" s="39" t="s">
        <v>257</v>
      </c>
      <c r="B72" s="75" t="str">
        <f t="shared" si="3"/>
        <v>JR@pharma.pl</v>
      </c>
      <c r="J72" s="39" t="s">
        <v>585</v>
      </c>
      <c r="K72" s="77" t="str">
        <f t="shared" si="4"/>
        <v>XO@pharma.pl</v>
      </c>
      <c r="L72" s="79">
        <f t="shared" si="5"/>
        <v>44513</v>
      </c>
      <c r="N72" s="81">
        <v>44513</v>
      </c>
      <c r="O72" s="81" t="s">
        <v>833</v>
      </c>
    </row>
    <row r="73" spans="1:15">
      <c r="A73" s="39" t="s">
        <v>258</v>
      </c>
      <c r="B73" s="75" t="str">
        <f t="shared" si="3"/>
        <v>1J@pharma.pl</v>
      </c>
      <c r="J73" s="39" t="s">
        <v>586</v>
      </c>
      <c r="K73" s="77" t="str">
        <f t="shared" si="4"/>
        <v>XN@pharma.pl</v>
      </c>
      <c r="L73" s="79">
        <f t="shared" si="5"/>
        <v>44649</v>
      </c>
      <c r="N73" s="81">
        <v>44649</v>
      </c>
      <c r="O73" s="81" t="s">
        <v>834</v>
      </c>
    </row>
    <row r="74" spans="1:15">
      <c r="A74" s="39" t="s">
        <v>259</v>
      </c>
      <c r="B74" s="75" t="str">
        <f t="shared" si="3"/>
        <v>JG@pharma.pl</v>
      </c>
      <c r="J74" s="39" t="s">
        <v>587</v>
      </c>
      <c r="K74" s="77" t="str">
        <f t="shared" si="4"/>
        <v>RQ@pharma.pl</v>
      </c>
      <c r="L74" s="79">
        <f t="shared" si="5"/>
        <v>44400</v>
      </c>
      <c r="N74" s="81">
        <v>44400</v>
      </c>
      <c r="O74" s="81" t="s">
        <v>835</v>
      </c>
    </row>
    <row r="75" spans="1:15">
      <c r="A75" s="39" t="s">
        <v>260</v>
      </c>
      <c r="B75" s="75" t="str">
        <f t="shared" si="3"/>
        <v>QZ@pharma.pl</v>
      </c>
      <c r="J75" s="39" t="s">
        <v>588</v>
      </c>
      <c r="K75" s="77" t="str">
        <f t="shared" si="4"/>
        <v>RG@pharma.pl</v>
      </c>
      <c r="L75" s="79">
        <f t="shared" si="5"/>
        <v>44655</v>
      </c>
      <c r="N75" s="81">
        <v>44655</v>
      </c>
      <c r="O75" s="81" t="s">
        <v>836</v>
      </c>
    </row>
    <row r="76" spans="1:15">
      <c r="A76" s="39" t="s">
        <v>261</v>
      </c>
      <c r="B76" s="75" t="str">
        <f t="shared" si="3"/>
        <v>KA@pharma.pl</v>
      </c>
      <c r="J76" s="39" t="s">
        <v>589</v>
      </c>
      <c r="K76" s="77" t="str">
        <f t="shared" si="4"/>
        <v>RB@pharma.pl</v>
      </c>
      <c r="L76" s="79">
        <f t="shared" si="5"/>
        <v>44715</v>
      </c>
      <c r="N76" s="81">
        <v>44715</v>
      </c>
      <c r="O76" s="81" t="s">
        <v>837</v>
      </c>
    </row>
    <row r="77" spans="1:15">
      <c r="A77" s="39" t="s">
        <v>262</v>
      </c>
      <c r="B77" s="75" t="str">
        <f t="shared" si="3"/>
        <v>KB@pharma.pl</v>
      </c>
      <c r="J77" s="39" t="s">
        <v>590</v>
      </c>
      <c r="K77" s="77" t="str">
        <f t="shared" si="4"/>
        <v>RK@pharma.pl</v>
      </c>
      <c r="L77" s="79">
        <f t="shared" si="5"/>
        <v>44377</v>
      </c>
      <c r="N77" s="81">
        <v>44377</v>
      </c>
      <c r="O77" s="81" t="s">
        <v>838</v>
      </c>
    </row>
    <row r="78" spans="1:15">
      <c r="A78" s="39" t="s">
        <v>263</v>
      </c>
      <c r="B78" s="75" t="str">
        <f t="shared" si="3"/>
        <v>KY@pharma.pl</v>
      </c>
      <c r="J78" s="39" t="s">
        <v>591</v>
      </c>
      <c r="K78" s="77" t="str">
        <f t="shared" si="4"/>
        <v>RU@pharma.pl</v>
      </c>
      <c r="L78" s="79">
        <f t="shared" si="5"/>
        <v>44290</v>
      </c>
      <c r="N78" s="81">
        <v>44290</v>
      </c>
      <c r="O78" s="81" t="s">
        <v>839</v>
      </c>
    </row>
    <row r="79" spans="1:15">
      <c r="A79" s="39" t="s">
        <v>264</v>
      </c>
      <c r="B79" s="75" t="str">
        <f t="shared" si="3"/>
        <v>KE@pharma.pl</v>
      </c>
      <c r="J79" s="39" t="s">
        <v>592</v>
      </c>
      <c r="K79" s="77" t="str">
        <f t="shared" si="4"/>
        <v>RX@pharma.pl</v>
      </c>
      <c r="L79" s="79">
        <f t="shared" si="5"/>
        <v>44435</v>
      </c>
      <c r="N79" s="81">
        <v>44435</v>
      </c>
      <c r="O79" s="81" t="s">
        <v>840</v>
      </c>
    </row>
    <row r="80" spans="1:15">
      <c r="A80" s="39" t="s">
        <v>265</v>
      </c>
      <c r="B80" s="75" t="str">
        <f t="shared" si="3"/>
        <v>K8@pharma.pl</v>
      </c>
      <c r="J80" s="39" t="s">
        <v>593</v>
      </c>
      <c r="K80" s="77" t="str">
        <f t="shared" si="4"/>
        <v>RM@pharma.pl</v>
      </c>
      <c r="L80" s="79">
        <f t="shared" si="5"/>
        <v>44376</v>
      </c>
      <c r="N80" s="81">
        <v>44376</v>
      </c>
      <c r="O80" s="81" t="s">
        <v>841</v>
      </c>
    </row>
    <row r="81" spans="1:15">
      <c r="A81" s="39" t="s">
        <v>266</v>
      </c>
      <c r="B81" s="75" t="str">
        <f t="shared" si="3"/>
        <v>QT@pharma.pl</v>
      </c>
      <c r="J81" s="39" t="s">
        <v>594</v>
      </c>
      <c r="K81" s="77" t="str">
        <f t="shared" si="4"/>
        <v>RJ@pharma.pl</v>
      </c>
      <c r="L81" s="79">
        <f t="shared" si="5"/>
        <v>44708</v>
      </c>
      <c r="N81" s="81">
        <v>44708</v>
      </c>
      <c r="O81" s="81" t="s">
        <v>842</v>
      </c>
    </row>
    <row r="82" spans="1:15">
      <c r="A82" s="39" t="s">
        <v>267</v>
      </c>
      <c r="B82" s="75" t="str">
        <f t="shared" si="3"/>
        <v>QK@pharma.pl</v>
      </c>
      <c r="J82" s="39" t="s">
        <v>595</v>
      </c>
      <c r="K82" s="77" t="str">
        <f t="shared" si="4"/>
        <v>RI@pharma.pl</v>
      </c>
      <c r="L82" s="79">
        <f t="shared" si="5"/>
        <v>44410</v>
      </c>
      <c r="N82" s="81">
        <v>44410</v>
      </c>
      <c r="O82" s="81" t="s">
        <v>843</v>
      </c>
    </row>
    <row r="83" spans="1:15">
      <c r="A83" s="39" t="s">
        <v>268</v>
      </c>
      <c r="B83" s="75" t="str">
        <f t="shared" si="3"/>
        <v>QA@pharma.pl</v>
      </c>
      <c r="J83" s="39" t="s">
        <v>596</v>
      </c>
      <c r="K83" s="77" t="str">
        <f t="shared" si="4"/>
        <v>RO@pharma.pl</v>
      </c>
      <c r="L83" s="79">
        <f t="shared" si="5"/>
        <v>44560</v>
      </c>
      <c r="N83" s="81">
        <v>44560</v>
      </c>
      <c r="O83" s="81" t="s">
        <v>844</v>
      </c>
    </row>
    <row r="84" spans="1:15">
      <c r="A84" s="39" t="s">
        <v>269</v>
      </c>
      <c r="B84" s="75" t="str">
        <f t="shared" si="3"/>
        <v>Q1@pharma.pl</v>
      </c>
      <c r="J84" s="39" t="s">
        <v>597</v>
      </c>
      <c r="K84" s="77" t="str">
        <f t="shared" si="4"/>
        <v>RH@pharma.pl</v>
      </c>
      <c r="L84" s="79">
        <f t="shared" si="5"/>
        <v>44721</v>
      </c>
      <c r="N84" s="81">
        <v>44721</v>
      </c>
      <c r="O84" s="81" t="s">
        <v>845</v>
      </c>
    </row>
    <row r="85" spans="1:15">
      <c r="A85" s="39" t="s">
        <v>270</v>
      </c>
      <c r="B85" s="75" t="str">
        <f t="shared" si="3"/>
        <v>QC@pharma.pl</v>
      </c>
      <c r="J85" s="39" t="s">
        <v>598</v>
      </c>
      <c r="K85" s="77" t="str">
        <f t="shared" si="4"/>
        <v>RC@pharma.pl</v>
      </c>
      <c r="L85" s="79">
        <f t="shared" si="5"/>
        <v>44448</v>
      </c>
      <c r="N85" s="81">
        <v>44448</v>
      </c>
      <c r="O85" s="81" t="s">
        <v>846</v>
      </c>
    </row>
    <row r="86" spans="1:15">
      <c r="A86" s="39" t="s">
        <v>271</v>
      </c>
      <c r="B86" s="75" t="str">
        <f t="shared" si="3"/>
        <v>KH@pharma.pl</v>
      </c>
      <c r="J86" s="39" t="s">
        <v>599</v>
      </c>
      <c r="K86" s="77" t="str">
        <f t="shared" si="4"/>
        <v>PW@pharma.pl</v>
      </c>
      <c r="L86" s="79">
        <f t="shared" si="5"/>
        <v>44430</v>
      </c>
      <c r="N86" s="81">
        <v>44430</v>
      </c>
      <c r="O86" s="81" t="s">
        <v>847</v>
      </c>
    </row>
    <row r="87" spans="1:15">
      <c r="A87" s="39" t="s">
        <v>272</v>
      </c>
      <c r="B87" s="75" t="str">
        <f t="shared" si="3"/>
        <v>Q2@pharma.pl</v>
      </c>
      <c r="J87" s="39" t="s">
        <v>600</v>
      </c>
      <c r="K87" s="77" t="str">
        <f t="shared" si="4"/>
        <v>PU@pharma.pl</v>
      </c>
      <c r="L87" s="79">
        <f t="shared" si="5"/>
        <v>44611</v>
      </c>
      <c r="N87" s="81">
        <v>44611</v>
      </c>
      <c r="O87" s="81" t="s">
        <v>848</v>
      </c>
    </row>
    <row r="88" spans="1:15">
      <c r="A88" s="39" t="s">
        <v>273</v>
      </c>
      <c r="B88" s="75" t="str">
        <f t="shared" si="3"/>
        <v>4K@pharma.pl</v>
      </c>
      <c r="J88" s="39" t="s">
        <v>601</v>
      </c>
      <c r="K88" s="77" t="str">
        <f t="shared" si="4"/>
        <v>PX@pharma.pl</v>
      </c>
      <c r="L88" s="79">
        <f t="shared" si="5"/>
        <v>44540</v>
      </c>
      <c r="N88" s="81">
        <v>44540</v>
      </c>
      <c r="O88" s="81" t="s">
        <v>849</v>
      </c>
    </row>
    <row r="89" spans="1:15">
      <c r="A89" s="39" t="s">
        <v>274</v>
      </c>
      <c r="B89" s="75" t="str">
        <f t="shared" si="3"/>
        <v>QN@pharma.pl</v>
      </c>
      <c r="J89" s="39" t="s">
        <v>602</v>
      </c>
      <c r="K89" s="77" t="str">
        <f t="shared" si="4"/>
        <v>PZ@pharma.pl</v>
      </c>
      <c r="L89" s="79">
        <f t="shared" si="5"/>
        <v>44600</v>
      </c>
      <c r="N89" s="81">
        <v>44600</v>
      </c>
      <c r="O89" s="81" t="s">
        <v>850</v>
      </c>
    </row>
    <row r="90" spans="1:15">
      <c r="A90" s="39" t="s">
        <v>275</v>
      </c>
      <c r="B90" s="75" t="str">
        <f t="shared" si="3"/>
        <v>KK@pharma.pl</v>
      </c>
      <c r="J90" s="39" t="s">
        <v>603</v>
      </c>
      <c r="K90" s="77" t="str">
        <f t="shared" si="4"/>
        <v>PN@pharma.pl</v>
      </c>
      <c r="L90" s="79">
        <f t="shared" si="5"/>
        <v>44612</v>
      </c>
      <c r="N90" s="81">
        <v>44612</v>
      </c>
      <c r="O90" s="81" t="s">
        <v>851</v>
      </c>
    </row>
    <row r="91" spans="1:15">
      <c r="A91" s="39" t="s">
        <v>276</v>
      </c>
      <c r="B91" s="75" t="str">
        <f t="shared" si="3"/>
        <v>QS@pharma.pl</v>
      </c>
      <c r="J91" s="39" t="s">
        <v>604</v>
      </c>
      <c r="K91" s="77" t="str">
        <f t="shared" si="4"/>
        <v>PD@pharma.pl</v>
      </c>
      <c r="L91" s="79">
        <f t="shared" si="5"/>
        <v>44535</v>
      </c>
      <c r="N91" s="81">
        <v>44535</v>
      </c>
      <c r="O91" s="81" t="s">
        <v>852</v>
      </c>
    </row>
    <row r="92" spans="1:15">
      <c r="A92" s="39" t="s">
        <v>277</v>
      </c>
      <c r="B92" s="75" t="str">
        <f t="shared" si="3"/>
        <v>KM@pharma.pl</v>
      </c>
      <c r="J92" s="39" t="s">
        <v>605</v>
      </c>
      <c r="K92" s="77" t="str">
        <f t="shared" si="4"/>
        <v>PM@pharma.pl</v>
      </c>
      <c r="L92" s="79">
        <f t="shared" si="5"/>
        <v>44637</v>
      </c>
      <c r="N92" s="81">
        <v>44637</v>
      </c>
      <c r="O92" s="81" t="s">
        <v>853</v>
      </c>
    </row>
    <row r="93" spans="1:15">
      <c r="A93" s="39" t="s">
        <v>278</v>
      </c>
      <c r="B93" s="75" t="str">
        <f t="shared" si="3"/>
        <v>K7@pharma.pl</v>
      </c>
      <c r="J93" s="39" t="s">
        <v>606</v>
      </c>
      <c r="K93" s="77" t="str">
        <f t="shared" si="4"/>
        <v>PE@pharma.pl</v>
      </c>
      <c r="L93" s="79">
        <f t="shared" si="5"/>
        <v>44391</v>
      </c>
      <c r="N93" s="81">
        <v>44391</v>
      </c>
      <c r="O93" s="81" t="s">
        <v>854</v>
      </c>
    </row>
    <row r="94" spans="1:15">
      <c r="A94" s="39" t="s">
        <v>279</v>
      </c>
      <c r="B94" s="75" t="str">
        <f t="shared" si="3"/>
        <v>QR@pharma.pl</v>
      </c>
      <c r="J94" s="39" t="s">
        <v>607</v>
      </c>
      <c r="K94" s="77" t="str">
        <f t="shared" si="4"/>
        <v>PQ@pharma.pl</v>
      </c>
      <c r="L94" s="79">
        <f t="shared" si="5"/>
        <v>44566</v>
      </c>
      <c r="N94" s="81">
        <v>44566</v>
      </c>
      <c r="O94" s="81" t="s">
        <v>855</v>
      </c>
    </row>
    <row r="95" spans="1:15">
      <c r="A95" s="39" t="s">
        <v>280</v>
      </c>
      <c r="B95" s="75" t="str">
        <f t="shared" si="3"/>
        <v>QO@pharma.pl</v>
      </c>
      <c r="J95" s="39" t="s">
        <v>608</v>
      </c>
      <c r="K95" s="77" t="str">
        <f t="shared" si="4"/>
        <v>PY@pharma.pl</v>
      </c>
      <c r="L95" s="79">
        <f t="shared" si="5"/>
        <v>44680</v>
      </c>
      <c r="N95" s="81">
        <v>44680</v>
      </c>
      <c r="O95" s="81" t="s">
        <v>856</v>
      </c>
    </row>
    <row r="96" spans="1:15">
      <c r="A96" s="39" t="s">
        <v>281</v>
      </c>
      <c r="B96" s="75" t="str">
        <f t="shared" si="3"/>
        <v>K1@pharma.pl</v>
      </c>
      <c r="J96" s="39" t="s">
        <v>609</v>
      </c>
      <c r="K96" s="77" t="str">
        <f t="shared" si="4"/>
        <v>PJ@pharma.pl</v>
      </c>
      <c r="L96" s="79">
        <f t="shared" si="5"/>
        <v>44531</v>
      </c>
      <c r="N96" s="81">
        <v>44531</v>
      </c>
      <c r="O96" s="81" t="s">
        <v>857</v>
      </c>
    </row>
    <row r="97" spans="1:15">
      <c r="A97" s="39" t="s">
        <v>282</v>
      </c>
      <c r="B97" s="75" t="str">
        <f t="shared" si="3"/>
        <v>KV@pharma.pl</v>
      </c>
      <c r="J97" s="39" t="s">
        <v>610</v>
      </c>
      <c r="K97" s="77" t="str">
        <f t="shared" si="4"/>
        <v>PA@pharma.pl</v>
      </c>
      <c r="L97" s="79">
        <f t="shared" si="5"/>
        <v>44729</v>
      </c>
      <c r="N97" s="81">
        <v>44729</v>
      </c>
      <c r="O97" s="81" t="s">
        <v>858</v>
      </c>
    </row>
    <row r="98" spans="1:15">
      <c r="A98" s="39" t="s">
        <v>283</v>
      </c>
      <c r="B98" s="75" t="str">
        <f t="shared" si="3"/>
        <v>KX@pharma.pl</v>
      </c>
      <c r="J98" s="39" t="s">
        <v>611</v>
      </c>
      <c r="K98" s="77" t="str">
        <f t="shared" si="4"/>
        <v>ON@pharma.pl</v>
      </c>
      <c r="L98" s="79">
        <f t="shared" si="5"/>
        <v>44635</v>
      </c>
      <c r="N98" s="81">
        <v>44635</v>
      </c>
      <c r="O98" s="81" t="s">
        <v>859</v>
      </c>
    </row>
    <row r="99" spans="1:15">
      <c r="A99" s="39" t="s">
        <v>284</v>
      </c>
      <c r="B99" s="75" t="str">
        <f t="shared" si="3"/>
        <v>KZ@pharma.pl</v>
      </c>
      <c r="J99" s="39" t="s">
        <v>612</v>
      </c>
      <c r="K99" s="77" t="str">
        <f t="shared" si="4"/>
        <v>OJ@pharma.pl</v>
      </c>
      <c r="L99" s="79">
        <f t="shared" si="5"/>
        <v>44691</v>
      </c>
      <c r="N99" s="81">
        <v>44691</v>
      </c>
      <c r="O99" s="81" t="s">
        <v>860</v>
      </c>
    </row>
    <row r="100" spans="1:15">
      <c r="A100" s="39" t="s">
        <v>285</v>
      </c>
      <c r="B100" s="75" t="str">
        <f t="shared" si="3"/>
        <v>LE@pharma.pl</v>
      </c>
      <c r="J100" s="39" t="s">
        <v>613</v>
      </c>
      <c r="K100" s="77" t="str">
        <f t="shared" si="4"/>
        <v>O4@pharma.pl</v>
      </c>
      <c r="L100" s="79">
        <f t="shared" si="5"/>
        <v>44316</v>
      </c>
      <c r="N100" s="81">
        <v>44316</v>
      </c>
      <c r="O100" s="81" t="s">
        <v>861</v>
      </c>
    </row>
    <row r="101" spans="1:15">
      <c r="A101" s="39" t="s">
        <v>286</v>
      </c>
      <c r="B101" s="75" t="str">
        <f t="shared" si="3"/>
        <v>LS@pharma.pl</v>
      </c>
      <c r="J101" s="39" t="s">
        <v>614</v>
      </c>
      <c r="K101" s="77" t="str">
        <f t="shared" si="4"/>
        <v>OX@pharma.pl</v>
      </c>
      <c r="L101" s="79">
        <f t="shared" si="5"/>
        <v>44489</v>
      </c>
      <c r="N101" s="81">
        <v>44489</v>
      </c>
      <c r="O101" s="81" t="s">
        <v>862</v>
      </c>
    </row>
    <row r="102" spans="1:15">
      <c r="A102" s="39" t="s">
        <v>287</v>
      </c>
      <c r="B102" s="75" t="str">
        <f t="shared" si="3"/>
        <v>FX@pharma.pl</v>
      </c>
      <c r="J102" s="39" t="s">
        <v>615</v>
      </c>
      <c r="K102" s="77" t="str">
        <f t="shared" si="4"/>
        <v>OU@pharma.pl</v>
      </c>
      <c r="L102" s="79">
        <f t="shared" si="5"/>
        <v>44634</v>
      </c>
      <c r="N102" s="81">
        <v>44634</v>
      </c>
      <c r="O102" s="81" t="s">
        <v>863</v>
      </c>
    </row>
    <row r="103" spans="1:15">
      <c r="A103" s="39" t="s">
        <v>288</v>
      </c>
      <c r="B103" s="75" t="str">
        <f t="shared" si="3"/>
        <v>L1@pharma.pl</v>
      </c>
      <c r="J103" s="39" t="s">
        <v>616</v>
      </c>
      <c r="K103" s="77" t="str">
        <f t="shared" si="4"/>
        <v>OZ@pharma.pl</v>
      </c>
      <c r="L103" s="79">
        <f t="shared" si="5"/>
        <v>44262</v>
      </c>
      <c r="N103" s="81">
        <v>44262</v>
      </c>
      <c r="O103" s="81" t="s">
        <v>864</v>
      </c>
    </row>
    <row r="104" spans="1:15">
      <c r="A104" s="39" t="s">
        <v>289</v>
      </c>
      <c r="B104" s="75" t="str">
        <f t="shared" si="3"/>
        <v>LT@pharma.pl</v>
      </c>
      <c r="J104" s="39" t="s">
        <v>617</v>
      </c>
      <c r="K104" s="77" t="str">
        <f t="shared" si="4"/>
        <v>OG@pharma.pl</v>
      </c>
      <c r="L104" s="79">
        <f t="shared" si="5"/>
        <v>44406</v>
      </c>
      <c r="N104" s="81">
        <v>44406</v>
      </c>
      <c r="O104" s="81" t="s">
        <v>865</v>
      </c>
    </row>
    <row r="105" spans="1:15">
      <c r="A105" s="39" t="s">
        <v>290</v>
      </c>
      <c r="B105" s="75" t="str">
        <f t="shared" si="3"/>
        <v>FA@pharma.pl</v>
      </c>
      <c r="J105" s="39" t="s">
        <v>618</v>
      </c>
      <c r="K105" s="77" t="str">
        <f t="shared" si="4"/>
        <v>OH@pharma.pl</v>
      </c>
      <c r="L105" s="79">
        <f t="shared" si="5"/>
        <v>44342</v>
      </c>
      <c r="N105" s="81">
        <v>44342</v>
      </c>
      <c r="O105" s="81" t="s">
        <v>866</v>
      </c>
    </row>
    <row r="106" spans="1:15">
      <c r="A106" s="39" t="s">
        <v>291</v>
      </c>
      <c r="B106" s="75" t="str">
        <f t="shared" si="3"/>
        <v>LB@pharma.pl</v>
      </c>
      <c r="J106" s="39" t="s">
        <v>619</v>
      </c>
      <c r="K106" s="77" t="str">
        <f t="shared" si="4"/>
        <v>OF@pharma.pl</v>
      </c>
      <c r="L106" s="79">
        <f t="shared" si="5"/>
        <v>44442</v>
      </c>
      <c r="N106" s="81">
        <v>44442</v>
      </c>
      <c r="O106" s="81" t="s">
        <v>867</v>
      </c>
    </row>
    <row r="107" spans="1:15">
      <c r="A107" s="39" t="s">
        <v>292</v>
      </c>
      <c r="B107" s="75" t="str">
        <f t="shared" si="3"/>
        <v>L3@pharma.pl</v>
      </c>
      <c r="J107" s="39" t="s">
        <v>620</v>
      </c>
      <c r="K107" s="77" t="str">
        <f t="shared" si="4"/>
        <v>OI@pharma.pl</v>
      </c>
      <c r="L107" s="79">
        <f t="shared" si="5"/>
        <v>44505</v>
      </c>
      <c r="N107" s="81">
        <v>44505</v>
      </c>
      <c r="O107" s="81" t="s">
        <v>868</v>
      </c>
    </row>
    <row r="108" spans="1:15">
      <c r="A108" s="39" t="s">
        <v>293</v>
      </c>
      <c r="B108" s="75" t="str">
        <f t="shared" si="3"/>
        <v>LI@pharma.pl</v>
      </c>
      <c r="J108" s="39" t="s">
        <v>621</v>
      </c>
      <c r="K108" s="77" t="str">
        <f t="shared" si="4"/>
        <v>OA@pharma.pl</v>
      </c>
      <c r="L108" s="79">
        <f t="shared" si="5"/>
        <v>44534</v>
      </c>
      <c r="N108" s="81">
        <v>44534</v>
      </c>
      <c r="O108" s="81" t="s">
        <v>869</v>
      </c>
    </row>
    <row r="109" spans="1:15">
      <c r="A109" s="39" t="s">
        <v>294</v>
      </c>
      <c r="B109" s="75" t="str">
        <f t="shared" si="3"/>
        <v>FL@pharma.pl</v>
      </c>
      <c r="J109" s="39" t="s">
        <v>622</v>
      </c>
      <c r="K109" s="77" t="str">
        <f t="shared" si="4"/>
        <v>OB@pharma.pl</v>
      </c>
      <c r="L109" s="79">
        <f t="shared" si="5"/>
        <v>44636</v>
      </c>
      <c r="N109" s="81">
        <v>44636</v>
      </c>
      <c r="O109" s="81" t="s">
        <v>870</v>
      </c>
    </row>
    <row r="110" spans="1:15">
      <c r="A110" s="39" t="s">
        <v>295</v>
      </c>
      <c r="B110" s="75" t="str">
        <f t="shared" si="3"/>
        <v>FT@pharma.pl</v>
      </c>
      <c r="J110" s="39" t="s">
        <v>623</v>
      </c>
      <c r="K110" s="77" t="str">
        <f t="shared" si="4"/>
        <v>OL@pharma.pl</v>
      </c>
      <c r="L110" s="79">
        <f t="shared" si="5"/>
        <v>44490</v>
      </c>
      <c r="N110" s="81">
        <v>44490</v>
      </c>
      <c r="O110" s="81" t="s">
        <v>871</v>
      </c>
    </row>
    <row r="111" spans="1:15">
      <c r="A111" s="39" t="s">
        <v>296</v>
      </c>
      <c r="B111" s="75" t="str">
        <f t="shared" si="3"/>
        <v>LY@pharma.pl</v>
      </c>
      <c r="J111" s="39" t="s">
        <v>624</v>
      </c>
      <c r="K111" s="77" t="str">
        <f t="shared" si="4"/>
        <v>OR@pharma.pl</v>
      </c>
      <c r="L111" s="79">
        <f t="shared" si="5"/>
        <v>44239</v>
      </c>
      <c r="N111" s="81">
        <v>44239</v>
      </c>
      <c r="O111" s="81" t="s">
        <v>872</v>
      </c>
    </row>
    <row r="112" spans="1:15">
      <c r="A112" s="39" t="s">
        <v>297</v>
      </c>
      <c r="B112" s="75" t="str">
        <f t="shared" si="3"/>
        <v>LQ@pharma.pl</v>
      </c>
      <c r="J112" s="39" t="s">
        <v>625</v>
      </c>
      <c r="K112" s="77" t="str">
        <f t="shared" si="4"/>
        <v>NW@pharma.pl</v>
      </c>
      <c r="L112" s="79">
        <f t="shared" si="5"/>
        <v>44595</v>
      </c>
      <c r="N112" s="81">
        <v>44595</v>
      </c>
      <c r="O112" s="81" t="s">
        <v>873</v>
      </c>
    </row>
    <row r="113" spans="1:15">
      <c r="A113" s="39" t="s">
        <v>298</v>
      </c>
      <c r="B113" s="75" t="str">
        <f t="shared" si="3"/>
        <v>LV@pharma.pl</v>
      </c>
      <c r="J113" s="39" t="s">
        <v>626</v>
      </c>
      <c r="K113" s="77" t="str">
        <f t="shared" si="4"/>
        <v>NZ@pharma.pl</v>
      </c>
      <c r="L113" s="79">
        <f t="shared" si="5"/>
        <v>44614</v>
      </c>
      <c r="N113" s="81">
        <v>44614</v>
      </c>
      <c r="O113" s="81" t="s">
        <v>874</v>
      </c>
    </row>
    <row r="114" spans="1:15">
      <c r="A114" s="39" t="s">
        <v>299</v>
      </c>
      <c r="B114" s="75" t="str">
        <f t="shared" si="3"/>
        <v>LM@pharma.pl</v>
      </c>
      <c r="J114" s="39" t="s">
        <v>627</v>
      </c>
      <c r="K114" s="77" t="str">
        <f t="shared" si="4"/>
        <v>ND@pharma.pl</v>
      </c>
      <c r="L114" s="79">
        <f t="shared" si="5"/>
        <v>44457</v>
      </c>
      <c r="N114" s="81">
        <v>44457</v>
      </c>
      <c r="O114" s="81" t="s">
        <v>875</v>
      </c>
    </row>
    <row r="115" spans="1:15">
      <c r="A115" s="39" t="s">
        <v>300</v>
      </c>
      <c r="B115" s="75" t="str">
        <f t="shared" si="3"/>
        <v>1L@pharma.pl</v>
      </c>
      <c r="J115" s="39" t="s">
        <v>628</v>
      </c>
      <c r="K115" s="77" t="str">
        <f t="shared" si="4"/>
        <v>NE@pharma.pl</v>
      </c>
      <c r="L115" s="79">
        <f t="shared" si="5"/>
        <v>44317</v>
      </c>
      <c r="N115" s="81">
        <v>44317</v>
      </c>
      <c r="O115" s="81" t="s">
        <v>876</v>
      </c>
    </row>
    <row r="116" spans="1:15">
      <c r="A116" s="39" t="s">
        <v>301</v>
      </c>
      <c r="B116" s="75" t="str">
        <f t="shared" si="3"/>
        <v>LF@pharma.pl</v>
      </c>
      <c r="J116" s="39" t="s">
        <v>629</v>
      </c>
      <c r="K116" s="77" t="str">
        <f t="shared" si="4"/>
        <v>NO@pharma.pl</v>
      </c>
      <c r="L116" s="79">
        <f t="shared" si="5"/>
        <v>44595</v>
      </c>
      <c r="N116" s="81">
        <v>44595</v>
      </c>
      <c r="O116" s="81" t="s">
        <v>877</v>
      </c>
    </row>
    <row r="117" spans="1:15">
      <c r="A117" s="39" t="s">
        <v>302</v>
      </c>
      <c r="B117" s="75" t="str">
        <f t="shared" si="3"/>
        <v>LU@pharma.pl</v>
      </c>
      <c r="J117" s="39" t="s">
        <v>630</v>
      </c>
      <c r="K117" s="77" t="str">
        <f t="shared" si="4"/>
        <v>N6@pharma.pl</v>
      </c>
      <c r="L117" s="79">
        <f t="shared" si="5"/>
        <v>44627</v>
      </c>
      <c r="N117" s="81">
        <v>44627</v>
      </c>
      <c r="O117" s="81" t="s">
        <v>878</v>
      </c>
    </row>
    <row r="118" spans="1:15">
      <c r="A118" s="39" t="s">
        <v>303</v>
      </c>
      <c r="B118" s="75" t="str">
        <f t="shared" si="3"/>
        <v>MA@pharma.pl</v>
      </c>
      <c r="J118" s="39" t="s">
        <v>631</v>
      </c>
      <c r="K118" s="77" t="str">
        <f t="shared" si="4"/>
        <v>NV@pharma.pl</v>
      </c>
      <c r="L118" s="79">
        <f t="shared" si="5"/>
        <v>44509</v>
      </c>
      <c r="N118" s="81">
        <v>44509</v>
      </c>
      <c r="O118" s="81" t="s">
        <v>879</v>
      </c>
    </row>
    <row r="119" spans="1:15">
      <c r="A119" s="39" t="s">
        <v>304</v>
      </c>
      <c r="B119" s="75" t="str">
        <f t="shared" si="3"/>
        <v>MB@pharma.pl</v>
      </c>
      <c r="J119" s="39" t="s">
        <v>632</v>
      </c>
      <c r="K119" s="77" t="str">
        <f t="shared" si="4"/>
        <v>1N@pharma.pl</v>
      </c>
      <c r="L119" s="79">
        <f t="shared" si="5"/>
        <v>44356</v>
      </c>
      <c r="N119" s="81">
        <v>44356</v>
      </c>
      <c r="O119" s="81" t="s">
        <v>880</v>
      </c>
    </row>
    <row r="120" spans="1:15">
      <c r="A120" s="39" t="s">
        <v>305</v>
      </c>
      <c r="B120" s="75" t="str">
        <f t="shared" si="3"/>
        <v>MT@pharma.pl</v>
      </c>
      <c r="J120" s="39" t="s">
        <v>633</v>
      </c>
      <c r="K120" s="77" t="str">
        <f t="shared" si="4"/>
        <v>NN@pharma.pl</v>
      </c>
      <c r="L120" s="79">
        <f t="shared" si="5"/>
        <v>44302</v>
      </c>
      <c r="N120" s="81">
        <v>44302</v>
      </c>
      <c r="O120" s="81" t="s">
        <v>881</v>
      </c>
    </row>
    <row r="121" spans="1:15">
      <c r="A121" s="39" t="s">
        <v>306</v>
      </c>
      <c r="B121" s="75" t="str">
        <f t="shared" si="3"/>
        <v>MP@pharma.pl</v>
      </c>
      <c r="J121" s="39" t="s">
        <v>634</v>
      </c>
      <c r="K121" s="77" t="str">
        <f t="shared" si="4"/>
        <v>NI@pharma.pl</v>
      </c>
      <c r="L121" s="79">
        <f t="shared" si="5"/>
        <v>44261</v>
      </c>
      <c r="N121" s="81">
        <v>44261</v>
      </c>
      <c r="O121" s="81" t="s">
        <v>882</v>
      </c>
    </row>
    <row r="122" spans="1:15">
      <c r="A122" s="39" t="s">
        <v>307</v>
      </c>
      <c r="B122" s="75" t="str">
        <f t="shared" si="3"/>
        <v>MM@pharma.pl</v>
      </c>
      <c r="J122" s="39" t="s">
        <v>635</v>
      </c>
      <c r="K122" s="77" t="str">
        <f t="shared" si="4"/>
        <v>NL@pharma.pl</v>
      </c>
      <c r="L122" s="79">
        <f t="shared" si="5"/>
        <v>44464</v>
      </c>
      <c r="N122" s="81">
        <v>44464</v>
      </c>
      <c r="O122" s="81" t="s">
        <v>883</v>
      </c>
    </row>
    <row r="123" spans="1:15">
      <c r="A123" s="39" t="s">
        <v>308</v>
      </c>
      <c r="B123" s="75" t="str">
        <f t="shared" si="3"/>
        <v>ML@pharma.pl</v>
      </c>
      <c r="J123" s="39" t="s">
        <v>636</v>
      </c>
      <c r="K123" s="77" t="str">
        <f t="shared" si="4"/>
        <v>N2@pharma.pl</v>
      </c>
      <c r="L123" s="79">
        <f t="shared" si="5"/>
        <v>44718</v>
      </c>
      <c r="N123" s="81">
        <v>44718</v>
      </c>
      <c r="O123" s="81" t="s">
        <v>884</v>
      </c>
    </row>
    <row r="124" spans="1:15">
      <c r="A124" s="39" t="s">
        <v>309</v>
      </c>
      <c r="B124" s="75" t="str">
        <f t="shared" si="3"/>
        <v>M2@pharma.pl</v>
      </c>
      <c r="J124" s="39" t="s">
        <v>637</v>
      </c>
      <c r="K124" s="77" t="str">
        <f t="shared" si="4"/>
        <v>MH@pharma.pl</v>
      </c>
      <c r="L124" s="79">
        <f t="shared" si="5"/>
        <v>44709</v>
      </c>
      <c r="N124" s="81">
        <v>44709</v>
      </c>
      <c r="O124" s="81" t="s">
        <v>885</v>
      </c>
    </row>
    <row r="125" spans="1:15">
      <c r="A125" s="39" t="s">
        <v>310</v>
      </c>
      <c r="B125" s="75" t="str">
        <f t="shared" si="3"/>
        <v>MO@pharma.pl</v>
      </c>
      <c r="J125" s="39" t="s">
        <v>638</v>
      </c>
      <c r="K125" s="77" t="str">
        <f t="shared" si="4"/>
        <v>MQ@pharma.pl</v>
      </c>
      <c r="L125" s="79">
        <f t="shared" si="5"/>
        <v>44487</v>
      </c>
      <c r="N125" s="81">
        <v>44487</v>
      </c>
      <c r="O125" s="81" t="s">
        <v>886</v>
      </c>
    </row>
    <row r="126" spans="1:15">
      <c r="A126" s="39" t="s">
        <v>311</v>
      </c>
      <c r="B126" s="75" t="str">
        <f t="shared" si="3"/>
        <v>MK@pharma.pl</v>
      </c>
      <c r="J126" s="39" t="s">
        <v>639</v>
      </c>
      <c r="K126" s="77" t="str">
        <f t="shared" si="4"/>
        <v>M4@pharma.pl</v>
      </c>
      <c r="L126" s="79">
        <f t="shared" si="5"/>
        <v>44635</v>
      </c>
      <c r="N126" s="81">
        <v>44635</v>
      </c>
      <c r="O126" s="81" t="s">
        <v>887</v>
      </c>
    </row>
    <row r="127" spans="1:15">
      <c r="A127" s="39" t="s">
        <v>312</v>
      </c>
      <c r="B127" s="75" t="str">
        <f t="shared" si="3"/>
        <v>M4@pharma.pl</v>
      </c>
      <c r="J127" s="39" t="s">
        <v>640</v>
      </c>
      <c r="K127" s="77" t="str">
        <f t="shared" si="4"/>
        <v>MK@pharma.pl</v>
      </c>
      <c r="L127" s="79">
        <f t="shared" si="5"/>
        <v>44531</v>
      </c>
      <c r="N127" s="81">
        <v>44531</v>
      </c>
      <c r="O127" s="81" t="s">
        <v>888</v>
      </c>
    </row>
    <row r="128" spans="1:15">
      <c r="A128" s="39" t="s">
        <v>313</v>
      </c>
      <c r="B128" s="75" t="str">
        <f t="shared" si="3"/>
        <v>MQ@pharma.pl</v>
      </c>
      <c r="J128" s="39" t="s">
        <v>641</v>
      </c>
      <c r="K128" s="77" t="str">
        <f t="shared" si="4"/>
        <v>MO@pharma.pl</v>
      </c>
      <c r="L128" s="79">
        <f t="shared" si="5"/>
        <v>44368</v>
      </c>
      <c r="N128" s="81">
        <v>44368</v>
      </c>
      <c r="O128" s="81" t="s">
        <v>889</v>
      </c>
    </row>
    <row r="129" spans="1:15">
      <c r="A129" s="39" t="s">
        <v>314</v>
      </c>
      <c r="B129" s="75" t="str">
        <f t="shared" si="3"/>
        <v>MH@pharma.pl</v>
      </c>
      <c r="J129" s="39" t="s">
        <v>642</v>
      </c>
      <c r="K129" s="77" t="str">
        <f t="shared" si="4"/>
        <v>M2@pharma.pl</v>
      </c>
      <c r="L129" s="79">
        <f t="shared" si="5"/>
        <v>44329</v>
      </c>
      <c r="N129" s="81">
        <v>44329</v>
      </c>
      <c r="O129" s="81" t="s">
        <v>890</v>
      </c>
    </row>
    <row r="130" spans="1:15">
      <c r="A130" s="39" t="s">
        <v>315</v>
      </c>
      <c r="B130" s="75" t="str">
        <f t="shared" si="3"/>
        <v>N2@pharma.pl</v>
      </c>
      <c r="J130" s="39" t="s">
        <v>643</v>
      </c>
      <c r="K130" s="77" t="str">
        <f t="shared" si="4"/>
        <v>ML@pharma.pl</v>
      </c>
      <c r="L130" s="79">
        <f t="shared" si="5"/>
        <v>44357</v>
      </c>
      <c r="N130" s="81">
        <v>44357</v>
      </c>
      <c r="O130" s="81" t="s">
        <v>891</v>
      </c>
    </row>
    <row r="131" spans="1:15">
      <c r="A131" s="39" t="s">
        <v>316</v>
      </c>
      <c r="B131" s="75" t="str">
        <f t="shared" si="3"/>
        <v>NL@pharma.pl</v>
      </c>
      <c r="J131" s="39" t="s">
        <v>644</v>
      </c>
      <c r="K131" s="77" t="str">
        <f t="shared" si="4"/>
        <v>MM@pharma.pl</v>
      </c>
      <c r="L131" s="79">
        <f t="shared" si="5"/>
        <v>44227</v>
      </c>
      <c r="N131" s="81">
        <v>44227</v>
      </c>
      <c r="O131" s="81" t="s">
        <v>892</v>
      </c>
    </row>
    <row r="132" spans="1:15">
      <c r="A132" s="39" t="s">
        <v>317</v>
      </c>
      <c r="B132" s="75" t="str">
        <f t="shared" ref="B132:B195" si="6">CONCATENATE(REPLACE(A132,1,6,""),"@pharma.pl")</f>
        <v>NI@pharma.pl</v>
      </c>
      <c r="J132" s="39" t="s">
        <v>645</v>
      </c>
      <c r="K132" s="77" t="str">
        <f t="shared" ref="K132:K195" si="7">REPLACE(RIGHT(J132,LEN(J132)-SEARCH("/",J132)),SEARCH("/",J132,14)-SEARCH("/",J132),10,"")</f>
        <v>MP@pharma.pl</v>
      </c>
      <c r="L132" s="79">
        <f t="shared" ref="L132:L195" si="8">DATEVALUE(LEFT(J132,SEARCH("/",J132)-1))</f>
        <v>44258</v>
      </c>
      <c r="N132" s="81">
        <v>44258</v>
      </c>
      <c r="O132" s="81" t="s">
        <v>893</v>
      </c>
    </row>
    <row r="133" spans="1:15">
      <c r="A133" s="39" t="s">
        <v>318</v>
      </c>
      <c r="B133" s="75" t="str">
        <f t="shared" si="6"/>
        <v>NN@pharma.pl</v>
      </c>
      <c r="J133" s="39" t="s">
        <v>646</v>
      </c>
      <c r="K133" s="77" t="str">
        <f t="shared" si="7"/>
        <v>MT@pharma.pl</v>
      </c>
      <c r="L133" s="79">
        <f t="shared" si="8"/>
        <v>44575</v>
      </c>
      <c r="N133" s="81">
        <v>44575</v>
      </c>
      <c r="O133" s="81" t="s">
        <v>894</v>
      </c>
    </row>
    <row r="134" spans="1:15">
      <c r="A134" s="39" t="s">
        <v>319</v>
      </c>
      <c r="B134" s="75" t="str">
        <f t="shared" si="6"/>
        <v>1N@pharma.pl</v>
      </c>
      <c r="J134" s="39" t="s">
        <v>647</v>
      </c>
      <c r="K134" s="77" t="str">
        <f t="shared" si="7"/>
        <v>MB@pharma.pl</v>
      </c>
      <c r="L134" s="79">
        <f t="shared" si="8"/>
        <v>44584</v>
      </c>
      <c r="N134" s="81">
        <v>44584</v>
      </c>
      <c r="O134" s="81" t="s">
        <v>895</v>
      </c>
    </row>
    <row r="135" spans="1:15">
      <c r="A135" s="39" t="s">
        <v>320</v>
      </c>
      <c r="B135" s="75" t="str">
        <f t="shared" si="6"/>
        <v>NV@pharma.pl</v>
      </c>
      <c r="J135" s="39" t="s">
        <v>648</v>
      </c>
      <c r="K135" s="77" t="str">
        <f t="shared" si="7"/>
        <v>MA@pharma.pl</v>
      </c>
      <c r="L135" s="79">
        <f t="shared" si="8"/>
        <v>44621</v>
      </c>
      <c r="N135" s="81">
        <v>44621</v>
      </c>
      <c r="O135" s="81" t="s">
        <v>896</v>
      </c>
    </row>
    <row r="136" spans="1:15">
      <c r="A136" s="39" t="s">
        <v>321</v>
      </c>
      <c r="B136" s="75" t="str">
        <f t="shared" si="6"/>
        <v>N6@pharma.pl</v>
      </c>
      <c r="J136" s="39" t="s">
        <v>649</v>
      </c>
      <c r="K136" s="77" t="str">
        <f t="shared" si="7"/>
        <v>LU@pharma.pl</v>
      </c>
      <c r="L136" s="79">
        <f t="shared" si="8"/>
        <v>44497</v>
      </c>
      <c r="N136" s="81">
        <v>44497</v>
      </c>
      <c r="O136" s="81" t="s">
        <v>897</v>
      </c>
    </row>
    <row r="137" spans="1:15">
      <c r="A137" s="39" t="s">
        <v>322</v>
      </c>
      <c r="B137" s="75" t="str">
        <f t="shared" si="6"/>
        <v>NO@pharma.pl</v>
      </c>
      <c r="J137" s="39" t="s">
        <v>650</v>
      </c>
      <c r="K137" s="77" t="str">
        <f t="shared" si="7"/>
        <v>LF@pharma.pl</v>
      </c>
      <c r="L137" s="79">
        <f t="shared" si="8"/>
        <v>44389</v>
      </c>
      <c r="N137" s="81">
        <v>44389</v>
      </c>
      <c r="O137" s="81" t="s">
        <v>898</v>
      </c>
    </row>
    <row r="138" spans="1:15">
      <c r="A138" s="39" t="s">
        <v>323</v>
      </c>
      <c r="B138" s="75" t="str">
        <f t="shared" si="6"/>
        <v>NE@pharma.pl</v>
      </c>
      <c r="J138" s="39" t="s">
        <v>651</v>
      </c>
      <c r="K138" s="77" t="str">
        <f t="shared" si="7"/>
        <v>1L@pharma.pl</v>
      </c>
      <c r="L138" s="79">
        <f t="shared" si="8"/>
        <v>44430</v>
      </c>
      <c r="N138" s="81">
        <v>44430</v>
      </c>
      <c r="O138" s="81" t="s">
        <v>899</v>
      </c>
    </row>
    <row r="139" spans="1:15">
      <c r="A139" s="39" t="s">
        <v>324</v>
      </c>
      <c r="B139" s="75" t="str">
        <f t="shared" si="6"/>
        <v>ND@pharma.pl</v>
      </c>
      <c r="J139" s="39" t="s">
        <v>652</v>
      </c>
      <c r="K139" s="77" t="str">
        <f t="shared" si="7"/>
        <v>LM@pharma.pl</v>
      </c>
      <c r="L139" s="79">
        <f t="shared" si="8"/>
        <v>44729</v>
      </c>
      <c r="N139" s="81">
        <v>44729</v>
      </c>
      <c r="O139" s="81" t="s">
        <v>900</v>
      </c>
    </row>
    <row r="140" spans="1:15">
      <c r="A140" s="39" t="s">
        <v>325</v>
      </c>
      <c r="B140" s="75" t="str">
        <f t="shared" si="6"/>
        <v>NZ@pharma.pl</v>
      </c>
      <c r="J140" s="39" t="s">
        <v>653</v>
      </c>
      <c r="K140" s="77" t="str">
        <f t="shared" si="7"/>
        <v>LV@pharma.pl</v>
      </c>
      <c r="L140" s="79">
        <f t="shared" si="8"/>
        <v>44265</v>
      </c>
      <c r="N140" s="81">
        <v>44265</v>
      </c>
      <c r="O140" s="81" t="s">
        <v>901</v>
      </c>
    </row>
    <row r="141" spans="1:15">
      <c r="A141" s="39" t="s">
        <v>326</v>
      </c>
      <c r="B141" s="75" t="str">
        <f t="shared" si="6"/>
        <v>NW@pharma.pl</v>
      </c>
      <c r="J141" s="39" t="s">
        <v>654</v>
      </c>
      <c r="K141" s="77" t="str">
        <f t="shared" si="7"/>
        <v>LQ@pharma.pl</v>
      </c>
      <c r="L141" s="79">
        <f t="shared" si="8"/>
        <v>44714</v>
      </c>
      <c r="N141" s="81">
        <v>44714</v>
      </c>
      <c r="O141" s="81" t="s">
        <v>902</v>
      </c>
    </row>
    <row r="142" spans="1:15">
      <c r="A142" s="39" t="s">
        <v>327</v>
      </c>
      <c r="B142" s="75" t="str">
        <f t="shared" si="6"/>
        <v>OR@pharma.pl</v>
      </c>
      <c r="J142" s="39" t="s">
        <v>655</v>
      </c>
      <c r="K142" s="77" t="str">
        <f t="shared" si="7"/>
        <v>LY@pharma.pl</v>
      </c>
      <c r="L142" s="79">
        <f t="shared" si="8"/>
        <v>44235</v>
      </c>
      <c r="N142" s="81">
        <v>44235</v>
      </c>
      <c r="O142" s="81" t="s">
        <v>903</v>
      </c>
    </row>
    <row r="143" spans="1:15">
      <c r="A143" s="39" t="s">
        <v>328</v>
      </c>
      <c r="B143" s="75" t="str">
        <f t="shared" si="6"/>
        <v>OL@pharma.pl</v>
      </c>
      <c r="J143" s="39" t="s">
        <v>656</v>
      </c>
      <c r="K143" s="77" t="str">
        <f t="shared" si="7"/>
        <v>FT@pharma.pl</v>
      </c>
      <c r="L143" s="79">
        <f t="shared" si="8"/>
        <v>44232</v>
      </c>
      <c r="N143" s="81">
        <v>44232</v>
      </c>
      <c r="O143" s="81" t="s">
        <v>904</v>
      </c>
    </row>
    <row r="144" spans="1:15">
      <c r="A144" s="39" t="s">
        <v>329</v>
      </c>
      <c r="B144" s="75" t="str">
        <f t="shared" si="6"/>
        <v>OB@pharma.pl</v>
      </c>
      <c r="J144" s="39" t="s">
        <v>657</v>
      </c>
      <c r="K144" s="77" t="str">
        <f t="shared" si="7"/>
        <v>FL@pharma.pl</v>
      </c>
      <c r="L144" s="79">
        <f t="shared" si="8"/>
        <v>44702</v>
      </c>
      <c r="N144" s="81">
        <v>44702</v>
      </c>
      <c r="O144" s="81" t="s">
        <v>905</v>
      </c>
    </row>
    <row r="145" spans="1:15">
      <c r="A145" s="39" t="s">
        <v>330</v>
      </c>
      <c r="B145" s="75" t="str">
        <f t="shared" si="6"/>
        <v>OA@pharma.pl</v>
      </c>
      <c r="J145" s="39" t="s">
        <v>658</v>
      </c>
      <c r="K145" s="77" t="str">
        <f t="shared" si="7"/>
        <v>LI@pharma.pl</v>
      </c>
      <c r="L145" s="79">
        <f t="shared" si="8"/>
        <v>44584</v>
      </c>
      <c r="N145" s="81">
        <v>44584</v>
      </c>
      <c r="O145" s="81" t="s">
        <v>906</v>
      </c>
    </row>
    <row r="146" spans="1:15">
      <c r="A146" s="39" t="s">
        <v>331</v>
      </c>
      <c r="B146" s="75" t="str">
        <f t="shared" si="6"/>
        <v>OI@pharma.pl</v>
      </c>
      <c r="J146" s="39" t="s">
        <v>659</v>
      </c>
      <c r="K146" s="77" t="str">
        <f t="shared" si="7"/>
        <v>L3@pharma.pl</v>
      </c>
      <c r="L146" s="79">
        <f t="shared" si="8"/>
        <v>44380</v>
      </c>
      <c r="N146" s="81">
        <v>44380</v>
      </c>
      <c r="O146" s="81" t="s">
        <v>907</v>
      </c>
    </row>
    <row r="147" spans="1:15">
      <c r="A147" s="39" t="s">
        <v>332</v>
      </c>
      <c r="B147" s="75" t="str">
        <f t="shared" si="6"/>
        <v>OF@pharma.pl</v>
      </c>
      <c r="J147" s="39" t="s">
        <v>660</v>
      </c>
      <c r="K147" s="77" t="str">
        <f t="shared" si="7"/>
        <v>LB@pharma.pl</v>
      </c>
      <c r="L147" s="79">
        <f t="shared" si="8"/>
        <v>44460</v>
      </c>
      <c r="N147" s="81">
        <v>44460</v>
      </c>
      <c r="O147" s="81" t="s">
        <v>908</v>
      </c>
    </row>
    <row r="148" spans="1:15">
      <c r="A148" s="39" t="s">
        <v>333</v>
      </c>
      <c r="B148" s="75" t="str">
        <f t="shared" si="6"/>
        <v>OH@pharma.pl</v>
      </c>
      <c r="J148" s="39" t="s">
        <v>661</v>
      </c>
      <c r="K148" s="77" t="str">
        <f t="shared" si="7"/>
        <v>FA@pharma.pl</v>
      </c>
      <c r="L148" s="79">
        <f t="shared" si="8"/>
        <v>44390</v>
      </c>
      <c r="N148" s="81">
        <v>44390</v>
      </c>
      <c r="O148" s="81" t="s">
        <v>909</v>
      </c>
    </row>
    <row r="149" spans="1:15">
      <c r="A149" s="39" t="s">
        <v>334</v>
      </c>
      <c r="B149" s="75" t="str">
        <f t="shared" si="6"/>
        <v>OG@pharma.pl</v>
      </c>
      <c r="J149" s="39" t="s">
        <v>662</v>
      </c>
      <c r="K149" s="77" t="str">
        <f t="shared" si="7"/>
        <v>LT@pharma.pl</v>
      </c>
      <c r="L149" s="79">
        <f t="shared" si="8"/>
        <v>44591</v>
      </c>
      <c r="N149" s="81">
        <v>44591</v>
      </c>
      <c r="O149" s="81" t="s">
        <v>910</v>
      </c>
    </row>
    <row r="150" spans="1:15">
      <c r="A150" s="39" t="s">
        <v>335</v>
      </c>
      <c r="B150" s="75" t="str">
        <f t="shared" si="6"/>
        <v>OZ@pharma.pl</v>
      </c>
      <c r="J150" s="39" t="s">
        <v>663</v>
      </c>
      <c r="K150" s="77" t="str">
        <f t="shared" si="7"/>
        <v>L1@pharma.pl</v>
      </c>
      <c r="L150" s="79">
        <f t="shared" si="8"/>
        <v>44446</v>
      </c>
      <c r="N150" s="81">
        <v>44446</v>
      </c>
      <c r="O150" s="81" t="s">
        <v>911</v>
      </c>
    </row>
    <row r="151" spans="1:15">
      <c r="A151" s="39" t="s">
        <v>336</v>
      </c>
      <c r="B151" s="75" t="str">
        <f t="shared" si="6"/>
        <v>OU@pharma.pl</v>
      </c>
      <c r="J151" s="39" t="s">
        <v>664</v>
      </c>
      <c r="K151" s="77" t="str">
        <f t="shared" si="7"/>
        <v>FX@pharma.pl</v>
      </c>
      <c r="L151" s="79">
        <f t="shared" si="8"/>
        <v>44239</v>
      </c>
      <c r="N151" s="81">
        <v>44239</v>
      </c>
      <c r="O151" s="81" t="s">
        <v>912</v>
      </c>
    </row>
    <row r="152" spans="1:15">
      <c r="A152" s="39" t="s">
        <v>337</v>
      </c>
      <c r="B152" s="75" t="str">
        <f t="shared" si="6"/>
        <v>OX@pharma.pl</v>
      </c>
      <c r="J152" s="39" t="s">
        <v>665</v>
      </c>
      <c r="K152" s="77" t="str">
        <f t="shared" si="7"/>
        <v>LS@pharma.pl</v>
      </c>
      <c r="L152" s="79">
        <f t="shared" si="8"/>
        <v>44629</v>
      </c>
      <c r="N152" s="81">
        <v>44629</v>
      </c>
      <c r="O152" s="81" t="s">
        <v>913</v>
      </c>
    </row>
    <row r="153" spans="1:15">
      <c r="A153" s="39" t="s">
        <v>338</v>
      </c>
      <c r="B153" s="75" t="str">
        <f t="shared" si="6"/>
        <v>O4@pharma.pl</v>
      </c>
      <c r="J153" s="39" t="s">
        <v>666</v>
      </c>
      <c r="K153" s="77" t="str">
        <f t="shared" si="7"/>
        <v>LE@pharma.pl</v>
      </c>
      <c r="L153" s="79">
        <f t="shared" si="8"/>
        <v>44225</v>
      </c>
      <c r="N153" s="81">
        <v>44225</v>
      </c>
      <c r="O153" s="81" t="s">
        <v>914</v>
      </c>
    </row>
    <row r="154" spans="1:15">
      <c r="A154" s="39" t="s">
        <v>339</v>
      </c>
      <c r="B154" s="75" t="str">
        <f t="shared" si="6"/>
        <v>OJ@pharma.pl</v>
      </c>
      <c r="J154" s="39" t="s">
        <v>667</v>
      </c>
      <c r="K154" s="77" t="str">
        <f t="shared" si="7"/>
        <v>KZ@pharma.pl</v>
      </c>
      <c r="L154" s="79">
        <f t="shared" si="8"/>
        <v>44523</v>
      </c>
      <c r="N154" s="81">
        <v>44523</v>
      </c>
      <c r="O154" s="81" t="s">
        <v>915</v>
      </c>
    </row>
    <row r="155" spans="1:15">
      <c r="A155" s="39" t="s">
        <v>340</v>
      </c>
      <c r="B155" s="75" t="str">
        <f t="shared" si="6"/>
        <v>ON@pharma.pl</v>
      </c>
      <c r="J155" s="39" t="s">
        <v>668</v>
      </c>
      <c r="K155" s="77" t="str">
        <f t="shared" si="7"/>
        <v>KX@pharma.pl</v>
      </c>
      <c r="L155" s="79">
        <f t="shared" si="8"/>
        <v>44616</v>
      </c>
      <c r="N155" s="81">
        <v>44616</v>
      </c>
      <c r="O155" s="81" t="s">
        <v>916</v>
      </c>
    </row>
    <row r="156" spans="1:15">
      <c r="A156" s="39" t="s">
        <v>341</v>
      </c>
      <c r="B156" s="75" t="str">
        <f t="shared" si="6"/>
        <v>PA@pharma.pl</v>
      </c>
      <c r="J156" s="39" t="s">
        <v>669</v>
      </c>
      <c r="K156" s="77" t="str">
        <f t="shared" si="7"/>
        <v>KV@pharma.pl</v>
      </c>
      <c r="L156" s="79">
        <f t="shared" si="8"/>
        <v>44681</v>
      </c>
      <c r="N156" s="81">
        <v>44681</v>
      </c>
      <c r="O156" s="81" t="s">
        <v>917</v>
      </c>
    </row>
    <row r="157" spans="1:15">
      <c r="A157" s="39" t="s">
        <v>342</v>
      </c>
      <c r="B157" s="75" t="str">
        <f t="shared" si="6"/>
        <v>PJ@pharma.pl</v>
      </c>
      <c r="J157" s="39" t="s">
        <v>670</v>
      </c>
      <c r="K157" s="77" t="str">
        <f t="shared" si="7"/>
        <v>K1@pharma.pl</v>
      </c>
      <c r="L157" s="79">
        <f t="shared" si="8"/>
        <v>44411</v>
      </c>
      <c r="N157" s="81">
        <v>44411</v>
      </c>
      <c r="O157" s="81" t="s">
        <v>918</v>
      </c>
    </row>
    <row r="158" spans="1:15">
      <c r="A158" s="39" t="s">
        <v>343</v>
      </c>
      <c r="B158" s="75" t="str">
        <f t="shared" si="6"/>
        <v>PY@pharma.pl</v>
      </c>
      <c r="J158" s="39" t="s">
        <v>671</v>
      </c>
      <c r="K158" s="77" t="str">
        <f t="shared" si="7"/>
        <v>QO@pharma.pl</v>
      </c>
      <c r="L158" s="79">
        <f t="shared" si="8"/>
        <v>44373</v>
      </c>
      <c r="N158" s="81">
        <v>44373</v>
      </c>
      <c r="O158" s="81" t="s">
        <v>919</v>
      </c>
    </row>
    <row r="159" spans="1:15">
      <c r="A159" s="39" t="s">
        <v>344</v>
      </c>
      <c r="B159" s="75" t="str">
        <f t="shared" si="6"/>
        <v>PQ@pharma.pl</v>
      </c>
      <c r="J159" s="39" t="s">
        <v>672</v>
      </c>
      <c r="K159" s="77" t="str">
        <f t="shared" si="7"/>
        <v>QR@pharma.pl</v>
      </c>
      <c r="L159" s="79">
        <f t="shared" si="8"/>
        <v>44420</v>
      </c>
      <c r="N159" s="81">
        <v>44420</v>
      </c>
      <c r="O159" s="81" t="s">
        <v>920</v>
      </c>
    </row>
    <row r="160" spans="1:15">
      <c r="A160" s="39" t="s">
        <v>345</v>
      </c>
      <c r="B160" s="75" t="str">
        <f t="shared" si="6"/>
        <v>PE@pharma.pl</v>
      </c>
      <c r="J160" s="39" t="s">
        <v>673</v>
      </c>
      <c r="K160" s="77" t="str">
        <f t="shared" si="7"/>
        <v>K7@pharma.pl</v>
      </c>
      <c r="L160" s="79">
        <f t="shared" si="8"/>
        <v>44577</v>
      </c>
      <c r="N160" s="81">
        <v>44577</v>
      </c>
      <c r="O160" s="81" t="s">
        <v>921</v>
      </c>
    </row>
    <row r="161" spans="1:15">
      <c r="A161" s="39" t="s">
        <v>346</v>
      </c>
      <c r="B161" s="75" t="str">
        <f t="shared" si="6"/>
        <v>PM@pharma.pl</v>
      </c>
      <c r="J161" s="39" t="s">
        <v>674</v>
      </c>
      <c r="K161" s="77" t="str">
        <f t="shared" si="7"/>
        <v>KM@pharma.pl</v>
      </c>
      <c r="L161" s="79">
        <f t="shared" si="8"/>
        <v>44668</v>
      </c>
      <c r="N161" s="81">
        <v>44668</v>
      </c>
      <c r="O161" s="81" t="s">
        <v>922</v>
      </c>
    </row>
    <row r="162" spans="1:15">
      <c r="A162" s="39" t="s">
        <v>347</v>
      </c>
      <c r="B162" s="75" t="str">
        <f t="shared" si="6"/>
        <v>PD@pharma.pl</v>
      </c>
      <c r="J162" s="39" t="s">
        <v>675</v>
      </c>
      <c r="K162" s="77" t="str">
        <f t="shared" si="7"/>
        <v>QS@pharma.pl</v>
      </c>
      <c r="L162" s="79">
        <f t="shared" si="8"/>
        <v>44304</v>
      </c>
      <c r="N162" s="81">
        <v>44304</v>
      </c>
      <c r="O162" s="81" t="s">
        <v>923</v>
      </c>
    </row>
    <row r="163" spans="1:15">
      <c r="A163" s="39" t="s">
        <v>348</v>
      </c>
      <c r="B163" s="75" t="str">
        <f t="shared" si="6"/>
        <v>PN@pharma.pl</v>
      </c>
      <c r="J163" s="39" t="s">
        <v>676</v>
      </c>
      <c r="K163" s="77" t="str">
        <f t="shared" si="7"/>
        <v>KK@pharma.pl</v>
      </c>
      <c r="L163" s="79">
        <f t="shared" si="8"/>
        <v>44610</v>
      </c>
      <c r="N163" s="81">
        <v>44610</v>
      </c>
      <c r="O163" s="81" t="s">
        <v>924</v>
      </c>
    </row>
    <row r="164" spans="1:15">
      <c r="A164" s="39" t="s">
        <v>349</v>
      </c>
      <c r="B164" s="75" t="str">
        <f t="shared" si="6"/>
        <v>PZ@pharma.pl</v>
      </c>
      <c r="J164" s="39" t="s">
        <v>677</v>
      </c>
      <c r="K164" s="77" t="str">
        <f t="shared" si="7"/>
        <v>QN@pharma.pl</v>
      </c>
      <c r="L164" s="79">
        <f t="shared" si="8"/>
        <v>44623</v>
      </c>
      <c r="N164" s="81">
        <v>44623</v>
      </c>
      <c r="O164" s="81" t="s">
        <v>925</v>
      </c>
    </row>
    <row r="165" spans="1:15">
      <c r="A165" s="39" t="s">
        <v>350</v>
      </c>
      <c r="B165" s="75" t="str">
        <f t="shared" si="6"/>
        <v>PX@pharma.pl</v>
      </c>
      <c r="J165" s="39" t="s">
        <v>678</v>
      </c>
      <c r="K165" s="77" t="str">
        <f t="shared" si="7"/>
        <v>4K@pharma.pl</v>
      </c>
      <c r="L165" s="79">
        <f t="shared" si="8"/>
        <v>44433</v>
      </c>
      <c r="N165" s="81">
        <v>44433</v>
      </c>
      <c r="O165" s="81" t="s">
        <v>926</v>
      </c>
    </row>
    <row r="166" spans="1:15">
      <c r="A166" s="39" t="s">
        <v>351</v>
      </c>
      <c r="B166" s="75" t="str">
        <f t="shared" si="6"/>
        <v>PU@pharma.pl</v>
      </c>
      <c r="J166" s="39" t="s">
        <v>679</v>
      </c>
      <c r="K166" s="77" t="str">
        <f t="shared" si="7"/>
        <v>Q2@pharma.pl</v>
      </c>
      <c r="L166" s="79">
        <f t="shared" si="8"/>
        <v>44452</v>
      </c>
      <c r="N166" s="81">
        <v>44452</v>
      </c>
      <c r="O166" s="81" t="s">
        <v>927</v>
      </c>
    </row>
    <row r="167" spans="1:15">
      <c r="A167" s="39" t="s">
        <v>352</v>
      </c>
      <c r="B167" s="75" t="str">
        <f t="shared" si="6"/>
        <v>PW@pharma.pl</v>
      </c>
      <c r="J167" s="39" t="s">
        <v>680</v>
      </c>
      <c r="K167" s="77" t="str">
        <f t="shared" si="7"/>
        <v>KH@pharma.pl</v>
      </c>
      <c r="L167" s="79">
        <f t="shared" si="8"/>
        <v>44305</v>
      </c>
      <c r="N167" s="81">
        <v>44305</v>
      </c>
      <c r="O167" s="81" t="s">
        <v>928</v>
      </c>
    </row>
    <row r="168" spans="1:15">
      <c r="A168" s="39" t="s">
        <v>353</v>
      </c>
      <c r="B168" s="75" t="str">
        <f t="shared" si="6"/>
        <v>RC@pharma.pl</v>
      </c>
      <c r="J168" s="39" t="s">
        <v>681</v>
      </c>
      <c r="K168" s="77" t="str">
        <f t="shared" si="7"/>
        <v>QC@pharma.pl</v>
      </c>
      <c r="L168" s="79">
        <f t="shared" si="8"/>
        <v>44563</v>
      </c>
      <c r="N168" s="81">
        <v>44563</v>
      </c>
      <c r="O168" s="81" t="s">
        <v>929</v>
      </c>
    </row>
    <row r="169" spans="1:15">
      <c r="A169" s="39" t="s">
        <v>354</v>
      </c>
      <c r="B169" s="75" t="str">
        <f t="shared" si="6"/>
        <v>RH@pharma.pl</v>
      </c>
      <c r="J169" s="39" t="s">
        <v>682</v>
      </c>
      <c r="K169" s="77" t="str">
        <f t="shared" si="7"/>
        <v>Q1@pharma.pl</v>
      </c>
      <c r="L169" s="79">
        <f t="shared" si="8"/>
        <v>44325</v>
      </c>
      <c r="N169" s="81">
        <v>44325</v>
      </c>
      <c r="O169" s="81" t="s">
        <v>930</v>
      </c>
    </row>
    <row r="170" spans="1:15">
      <c r="A170" s="39" t="s">
        <v>355</v>
      </c>
      <c r="B170" s="75" t="str">
        <f t="shared" si="6"/>
        <v>RO@pharma.pl</v>
      </c>
      <c r="J170" s="39" t="s">
        <v>683</v>
      </c>
      <c r="K170" s="77" t="str">
        <f t="shared" si="7"/>
        <v>QA@pharma.pl</v>
      </c>
      <c r="L170" s="79">
        <f t="shared" si="8"/>
        <v>44273</v>
      </c>
      <c r="N170" s="81">
        <v>44273</v>
      </c>
      <c r="O170" s="81" t="s">
        <v>931</v>
      </c>
    </row>
    <row r="171" spans="1:15">
      <c r="A171" s="39" t="s">
        <v>356</v>
      </c>
      <c r="B171" s="75" t="str">
        <f t="shared" si="6"/>
        <v>RI@pharma.pl</v>
      </c>
      <c r="J171" s="39" t="s">
        <v>684</v>
      </c>
      <c r="K171" s="77" t="str">
        <f t="shared" si="7"/>
        <v>QK@pharma.pl</v>
      </c>
      <c r="L171" s="79">
        <f t="shared" si="8"/>
        <v>44462</v>
      </c>
      <c r="N171" s="81">
        <v>44462</v>
      </c>
      <c r="O171" s="81" t="s">
        <v>932</v>
      </c>
    </row>
    <row r="172" spans="1:15">
      <c r="A172" s="39" t="s">
        <v>357</v>
      </c>
      <c r="B172" s="75" t="str">
        <f t="shared" si="6"/>
        <v>RJ@pharma.pl</v>
      </c>
      <c r="J172" s="39" t="s">
        <v>685</v>
      </c>
      <c r="K172" s="77" t="str">
        <f t="shared" si="7"/>
        <v>QT@pharma.pl</v>
      </c>
      <c r="L172" s="79">
        <f t="shared" si="8"/>
        <v>44512</v>
      </c>
      <c r="N172" s="81">
        <v>44512</v>
      </c>
      <c r="O172" s="81" t="s">
        <v>933</v>
      </c>
    </row>
    <row r="173" spans="1:15">
      <c r="A173" s="39" t="s">
        <v>358</v>
      </c>
      <c r="B173" s="75" t="str">
        <f t="shared" si="6"/>
        <v>RM@pharma.pl</v>
      </c>
      <c r="J173" s="39" t="s">
        <v>686</v>
      </c>
      <c r="K173" s="77" t="str">
        <f t="shared" si="7"/>
        <v>K8@pharma.pl</v>
      </c>
      <c r="L173" s="79">
        <f t="shared" si="8"/>
        <v>44512</v>
      </c>
      <c r="N173" s="81">
        <v>44512</v>
      </c>
      <c r="O173" s="81" t="s">
        <v>934</v>
      </c>
    </row>
    <row r="174" spans="1:15">
      <c r="A174" s="39" t="s">
        <v>359</v>
      </c>
      <c r="B174" s="75" t="str">
        <f t="shared" si="6"/>
        <v>RX@pharma.pl</v>
      </c>
      <c r="J174" s="39" t="s">
        <v>687</v>
      </c>
      <c r="K174" s="77" t="str">
        <f t="shared" si="7"/>
        <v>KE@pharma.pl</v>
      </c>
      <c r="L174" s="79">
        <f t="shared" si="8"/>
        <v>44233</v>
      </c>
      <c r="N174" s="81">
        <v>44233</v>
      </c>
      <c r="O174" s="81" t="s">
        <v>935</v>
      </c>
    </row>
    <row r="175" spans="1:15">
      <c r="A175" s="39" t="s">
        <v>360</v>
      </c>
      <c r="B175" s="75" t="str">
        <f t="shared" si="6"/>
        <v>RU@pharma.pl</v>
      </c>
      <c r="J175" s="39" t="s">
        <v>688</v>
      </c>
      <c r="K175" s="77" t="str">
        <f t="shared" si="7"/>
        <v>KY@pharma.pl</v>
      </c>
      <c r="L175" s="79">
        <f t="shared" si="8"/>
        <v>44257</v>
      </c>
      <c r="N175" s="81">
        <v>44257</v>
      </c>
      <c r="O175" s="81" t="s">
        <v>936</v>
      </c>
    </row>
    <row r="176" spans="1:15">
      <c r="A176" s="39" t="s">
        <v>361</v>
      </c>
      <c r="B176" s="75" t="str">
        <f t="shared" si="6"/>
        <v>RK@pharma.pl</v>
      </c>
      <c r="J176" s="39" t="s">
        <v>689</v>
      </c>
      <c r="K176" s="77" t="str">
        <f t="shared" si="7"/>
        <v>KB@pharma.pl</v>
      </c>
      <c r="L176" s="79">
        <f t="shared" si="8"/>
        <v>44675</v>
      </c>
      <c r="N176" s="81">
        <v>44675</v>
      </c>
      <c r="O176" s="81" t="s">
        <v>937</v>
      </c>
    </row>
    <row r="177" spans="1:15">
      <c r="A177" s="39" t="s">
        <v>362</v>
      </c>
      <c r="B177" s="75" t="str">
        <f t="shared" si="6"/>
        <v>RB@pharma.pl</v>
      </c>
      <c r="J177" s="39" t="s">
        <v>690</v>
      </c>
      <c r="K177" s="77" t="str">
        <f t="shared" si="7"/>
        <v>KA@pharma.pl</v>
      </c>
      <c r="L177" s="79">
        <f t="shared" si="8"/>
        <v>44407</v>
      </c>
      <c r="N177" s="81">
        <v>44407</v>
      </c>
      <c r="O177" s="81" t="s">
        <v>938</v>
      </c>
    </row>
    <row r="178" spans="1:15">
      <c r="A178" s="39" t="s">
        <v>363</v>
      </c>
      <c r="B178" s="75" t="str">
        <f t="shared" si="6"/>
        <v>RG@pharma.pl</v>
      </c>
      <c r="J178" s="39" t="s">
        <v>691</v>
      </c>
      <c r="K178" s="77" t="str">
        <f t="shared" si="7"/>
        <v>QZ@pharma.pl</v>
      </c>
      <c r="L178" s="79">
        <f t="shared" si="8"/>
        <v>44371</v>
      </c>
      <c r="N178" s="81">
        <v>44371</v>
      </c>
      <c r="O178" s="81" t="s">
        <v>939</v>
      </c>
    </row>
    <row r="179" spans="1:15">
      <c r="A179" s="39" t="s">
        <v>364</v>
      </c>
      <c r="B179" s="75" t="str">
        <f t="shared" si="6"/>
        <v>RQ@pharma.pl</v>
      </c>
      <c r="J179" s="39" t="s">
        <v>692</v>
      </c>
      <c r="K179" s="77" t="str">
        <f t="shared" si="7"/>
        <v>JG@pharma.pl</v>
      </c>
      <c r="L179" s="79">
        <f t="shared" si="8"/>
        <v>44338</v>
      </c>
      <c r="N179" s="81">
        <v>44338</v>
      </c>
      <c r="O179" s="81" t="s">
        <v>940</v>
      </c>
    </row>
    <row r="180" spans="1:15">
      <c r="A180" s="39" t="s">
        <v>365</v>
      </c>
      <c r="B180" s="75" t="str">
        <f t="shared" si="6"/>
        <v>XN@pharma.pl</v>
      </c>
      <c r="J180" s="39" t="s">
        <v>693</v>
      </c>
      <c r="K180" s="77" t="str">
        <f t="shared" si="7"/>
        <v>1J@pharma.pl</v>
      </c>
      <c r="L180" s="79">
        <f t="shared" si="8"/>
        <v>44259</v>
      </c>
      <c r="N180" s="81">
        <v>44259</v>
      </c>
      <c r="O180" s="81" t="s">
        <v>941</v>
      </c>
    </row>
    <row r="181" spans="1:15">
      <c r="A181" s="39" t="s">
        <v>366</v>
      </c>
      <c r="B181" s="75" t="str">
        <f t="shared" si="6"/>
        <v>XO@pharma.pl</v>
      </c>
      <c r="J181" s="39" t="s">
        <v>694</v>
      </c>
      <c r="K181" s="77" t="str">
        <f t="shared" si="7"/>
        <v>JR@pharma.pl</v>
      </c>
      <c r="L181" s="79">
        <f t="shared" si="8"/>
        <v>44663</v>
      </c>
      <c r="N181" s="81">
        <v>44663</v>
      </c>
      <c r="O181" s="81" t="s">
        <v>942</v>
      </c>
    </row>
    <row r="182" spans="1:15">
      <c r="A182" s="39" t="s">
        <v>367</v>
      </c>
      <c r="B182" s="75" t="str">
        <f t="shared" si="6"/>
        <v>SM@pharma.pl</v>
      </c>
      <c r="J182" s="39" t="s">
        <v>695</v>
      </c>
      <c r="K182" s="77" t="str">
        <f t="shared" si="7"/>
        <v>JZ@pharma.pl</v>
      </c>
      <c r="L182" s="79">
        <f t="shared" si="8"/>
        <v>44656</v>
      </c>
      <c r="N182" s="81">
        <v>44656</v>
      </c>
      <c r="O182" s="81" t="s">
        <v>943</v>
      </c>
    </row>
    <row r="183" spans="1:15">
      <c r="A183" s="39" t="s">
        <v>368</v>
      </c>
      <c r="B183" s="75" t="str">
        <f t="shared" si="6"/>
        <v>XL@pharma.pl</v>
      </c>
      <c r="J183" s="39" t="s">
        <v>696</v>
      </c>
      <c r="K183" s="77" t="str">
        <f t="shared" si="7"/>
        <v>JA@pharma.pl</v>
      </c>
      <c r="L183" s="79">
        <f t="shared" si="8"/>
        <v>44390</v>
      </c>
      <c r="N183" s="81">
        <v>44390</v>
      </c>
      <c r="O183" s="81" t="s">
        <v>944</v>
      </c>
    </row>
    <row r="184" spans="1:15">
      <c r="A184" s="39" t="s">
        <v>369</v>
      </c>
      <c r="B184" s="75" t="str">
        <f t="shared" si="6"/>
        <v>XM@pharma.pl</v>
      </c>
      <c r="J184" s="39" t="s">
        <v>697</v>
      </c>
      <c r="K184" s="77" t="str">
        <f t="shared" si="7"/>
        <v>JN@pharma.pl</v>
      </c>
      <c r="L184" s="79">
        <f t="shared" si="8"/>
        <v>44638</v>
      </c>
      <c r="N184" s="81">
        <v>44638</v>
      </c>
      <c r="O184" s="81" t="s">
        <v>945</v>
      </c>
    </row>
    <row r="185" spans="1:15">
      <c r="A185" s="39" t="s">
        <v>370</v>
      </c>
      <c r="B185" s="75" t="str">
        <f t="shared" si="6"/>
        <v>S1@pharma.pl</v>
      </c>
      <c r="J185" s="39" t="s">
        <v>698</v>
      </c>
      <c r="K185" s="77" t="str">
        <f t="shared" si="7"/>
        <v>IW@pharma.pl</v>
      </c>
      <c r="L185" s="79">
        <f t="shared" si="8"/>
        <v>44263</v>
      </c>
      <c r="N185" s="81">
        <v>44263</v>
      </c>
      <c r="O185" s="81" t="s">
        <v>946</v>
      </c>
    </row>
    <row r="186" spans="1:15">
      <c r="A186" s="39" t="s">
        <v>371</v>
      </c>
      <c r="B186" s="75" t="str">
        <f t="shared" si="6"/>
        <v>X3@pharma.pl</v>
      </c>
      <c r="J186" s="39" t="s">
        <v>699</v>
      </c>
      <c r="K186" s="77" t="str">
        <f t="shared" si="7"/>
        <v>IL@pharma.pl</v>
      </c>
      <c r="L186" s="79">
        <f t="shared" si="8"/>
        <v>44359</v>
      </c>
      <c r="N186" s="81">
        <v>44359</v>
      </c>
      <c r="O186" s="81" t="s">
        <v>947</v>
      </c>
    </row>
    <row r="187" spans="1:15">
      <c r="A187" s="39" t="s">
        <v>372</v>
      </c>
      <c r="B187" s="75" t="str">
        <f t="shared" si="6"/>
        <v>2S@pharma.pl</v>
      </c>
      <c r="J187" s="39" t="s">
        <v>700</v>
      </c>
      <c r="K187" s="77" t="str">
        <f t="shared" si="7"/>
        <v>HA@pharma.pl</v>
      </c>
      <c r="L187" s="79">
        <f t="shared" si="8"/>
        <v>44439</v>
      </c>
      <c r="N187" s="81">
        <v>44439</v>
      </c>
      <c r="O187" s="81" t="s">
        <v>948</v>
      </c>
    </row>
    <row r="188" spans="1:15">
      <c r="A188" s="39" t="s">
        <v>373</v>
      </c>
      <c r="B188" s="75" t="str">
        <f t="shared" si="6"/>
        <v>SK@pharma.pl</v>
      </c>
      <c r="J188" s="39" t="s">
        <v>701</v>
      </c>
      <c r="K188" s="77" t="str">
        <f t="shared" si="7"/>
        <v>GU@pharma.pl</v>
      </c>
      <c r="L188" s="79">
        <f t="shared" si="8"/>
        <v>44433</v>
      </c>
      <c r="N188" s="81">
        <v>44433</v>
      </c>
      <c r="O188" s="81" t="s">
        <v>949</v>
      </c>
    </row>
    <row r="189" spans="1:15">
      <c r="A189" s="39" t="s">
        <v>374</v>
      </c>
      <c r="B189" s="75" t="str">
        <f t="shared" si="6"/>
        <v>X1@pharma.pl</v>
      </c>
      <c r="J189" s="39" t="s">
        <v>702</v>
      </c>
      <c r="K189" s="77" t="str">
        <f t="shared" si="7"/>
        <v>GS@pharma.pl</v>
      </c>
      <c r="L189" s="79">
        <f t="shared" si="8"/>
        <v>44280</v>
      </c>
      <c r="N189" s="81">
        <v>44280</v>
      </c>
      <c r="O189" s="81" t="s">
        <v>950</v>
      </c>
    </row>
    <row r="190" spans="1:15">
      <c r="A190" s="39" t="s">
        <v>375</v>
      </c>
      <c r="B190" s="75" t="str">
        <f t="shared" si="6"/>
        <v>X4@pharma.pl</v>
      </c>
      <c r="J190" s="39" t="s">
        <v>703</v>
      </c>
      <c r="K190" s="77" t="str">
        <f t="shared" si="7"/>
        <v>GF@pharma.pl</v>
      </c>
      <c r="L190" s="79">
        <f t="shared" si="8"/>
        <v>44603</v>
      </c>
      <c r="N190" s="81">
        <v>44603</v>
      </c>
      <c r="O190" s="81" t="s">
        <v>951</v>
      </c>
    </row>
    <row r="191" spans="1:15">
      <c r="A191" s="39" t="s">
        <v>376</v>
      </c>
      <c r="B191" s="75" t="str">
        <f t="shared" si="6"/>
        <v>SA@pharma.pl</v>
      </c>
      <c r="J191" s="39" t="s">
        <v>704</v>
      </c>
      <c r="K191" s="77" t="str">
        <f t="shared" si="7"/>
        <v>GR@pharma.pl</v>
      </c>
      <c r="L191" s="79">
        <f t="shared" si="8"/>
        <v>44249</v>
      </c>
      <c r="N191" s="81">
        <v>44249</v>
      </c>
      <c r="O191" s="81" t="s">
        <v>952</v>
      </c>
    </row>
    <row r="192" spans="1:15">
      <c r="A192" s="39" t="s">
        <v>377</v>
      </c>
      <c r="B192" s="75" t="str">
        <f t="shared" si="6"/>
        <v>8S@pharma.pl</v>
      </c>
      <c r="J192" s="39" t="s">
        <v>705</v>
      </c>
      <c r="K192" s="77" t="str">
        <f t="shared" si="7"/>
        <v>GM@pharma.pl</v>
      </c>
      <c r="L192" s="79">
        <f t="shared" si="8"/>
        <v>44397</v>
      </c>
      <c r="N192" s="81">
        <v>44397</v>
      </c>
      <c r="O192" s="81" t="s">
        <v>953</v>
      </c>
    </row>
    <row r="193" spans="1:15">
      <c r="A193" s="39" t="s">
        <v>378</v>
      </c>
      <c r="B193" s="75" t="str">
        <f t="shared" si="6"/>
        <v>XP@pharma.pl</v>
      </c>
      <c r="J193" s="39" t="s">
        <v>706</v>
      </c>
      <c r="K193" s="77" t="str">
        <f t="shared" si="7"/>
        <v>GA@pharma.pl</v>
      </c>
      <c r="L193" s="79">
        <f t="shared" si="8"/>
        <v>44666</v>
      </c>
      <c r="N193" s="81">
        <v>44666</v>
      </c>
      <c r="O193" s="81" t="s">
        <v>954</v>
      </c>
    </row>
    <row r="194" spans="1:15">
      <c r="A194" s="39" t="s">
        <v>379</v>
      </c>
      <c r="B194" s="75" t="str">
        <f t="shared" si="6"/>
        <v>S0@pharma.pl</v>
      </c>
      <c r="J194" s="39" t="s">
        <v>707</v>
      </c>
      <c r="K194" s="77" t="str">
        <f t="shared" si="7"/>
        <v>G9@pharma.pl</v>
      </c>
      <c r="L194" s="79">
        <f t="shared" si="8"/>
        <v>44532</v>
      </c>
      <c r="N194" s="81">
        <v>44532</v>
      </c>
      <c r="O194" s="81" t="s">
        <v>955</v>
      </c>
    </row>
    <row r="195" spans="1:15">
      <c r="A195" s="39" t="s">
        <v>380</v>
      </c>
      <c r="B195" s="75" t="str">
        <f t="shared" si="6"/>
        <v>SV@pharma.pl</v>
      </c>
      <c r="J195" s="39" t="s">
        <v>708</v>
      </c>
      <c r="K195" s="77" t="str">
        <f t="shared" si="7"/>
        <v>GC@pharma.pl</v>
      </c>
      <c r="L195" s="79">
        <f t="shared" si="8"/>
        <v>44330</v>
      </c>
      <c r="N195" s="81">
        <v>44330</v>
      </c>
      <c r="O195" s="81" t="s">
        <v>956</v>
      </c>
    </row>
    <row r="196" spans="1:15">
      <c r="A196" s="39" t="s">
        <v>381</v>
      </c>
      <c r="B196" s="75" t="str">
        <f t="shared" ref="B196:B250" si="9">CONCATENATE(REPLACE(A196,1,6,""),"@pharma.pl")</f>
        <v>XC@pharma.pl</v>
      </c>
      <c r="J196" s="39" t="s">
        <v>709</v>
      </c>
      <c r="K196" s="77" t="str">
        <f t="shared" ref="K196:K250" si="10">REPLACE(RIGHT(J196,LEN(J196)-SEARCH("/",J196)),SEARCH("/",J196,14)-SEARCH("/",J196),10,"")</f>
        <v>GP@pharma.pl</v>
      </c>
      <c r="L196" s="79">
        <f t="shared" ref="L196:L250" si="11">DATEVALUE(LEFT(J196,SEARCH("/",J196)-1))</f>
        <v>44296</v>
      </c>
      <c r="N196" s="81">
        <v>44296</v>
      </c>
      <c r="O196" s="81" t="s">
        <v>957</v>
      </c>
    </row>
    <row r="197" spans="1:15">
      <c r="A197" s="39" t="s">
        <v>382</v>
      </c>
      <c r="B197" s="75" t="str">
        <f t="shared" si="9"/>
        <v>XB@pharma.pl</v>
      </c>
      <c r="J197" s="39" t="s">
        <v>710</v>
      </c>
      <c r="K197" s="77" t="str">
        <f t="shared" si="10"/>
        <v>GE@pharma.pl</v>
      </c>
      <c r="L197" s="79">
        <f t="shared" si="11"/>
        <v>44598</v>
      </c>
      <c r="N197" s="81">
        <v>44598</v>
      </c>
      <c r="O197" s="81" t="s">
        <v>958</v>
      </c>
    </row>
    <row r="198" spans="1:15">
      <c r="A198" s="39" t="s">
        <v>383</v>
      </c>
      <c r="B198" s="75" t="str">
        <f t="shared" si="9"/>
        <v>S6@pharma.pl</v>
      </c>
      <c r="J198" s="39" t="s">
        <v>711</v>
      </c>
      <c r="K198" s="77" t="str">
        <f t="shared" si="10"/>
        <v>GN@pharma.pl</v>
      </c>
      <c r="L198" s="79">
        <f t="shared" si="11"/>
        <v>44660</v>
      </c>
      <c r="N198" s="81">
        <v>44660</v>
      </c>
      <c r="O198" s="81" t="s">
        <v>959</v>
      </c>
    </row>
    <row r="199" spans="1:15">
      <c r="A199" s="39" t="s">
        <v>384</v>
      </c>
      <c r="B199" s="75" t="str">
        <f t="shared" si="9"/>
        <v>ST@pharma.pl</v>
      </c>
      <c r="J199" s="39" t="s">
        <v>712</v>
      </c>
      <c r="K199" s="77" t="str">
        <f t="shared" si="10"/>
        <v>GL@pharma.pl</v>
      </c>
      <c r="L199" s="79">
        <f t="shared" si="11"/>
        <v>44687</v>
      </c>
      <c r="N199" s="81">
        <v>44687</v>
      </c>
      <c r="O199" s="81" t="s">
        <v>960</v>
      </c>
    </row>
    <row r="200" spans="1:15">
      <c r="A200" s="39" t="s">
        <v>385</v>
      </c>
      <c r="B200" s="75" t="str">
        <f t="shared" si="9"/>
        <v>4S@pharma.pl</v>
      </c>
      <c r="J200" s="39" t="s">
        <v>713</v>
      </c>
      <c r="K200" s="77" t="str">
        <f t="shared" si="10"/>
        <v>GW@pharma.pl</v>
      </c>
      <c r="L200" s="79">
        <f t="shared" si="11"/>
        <v>44473</v>
      </c>
      <c r="N200" s="81">
        <v>44473</v>
      </c>
      <c r="O200" s="81" t="s">
        <v>961</v>
      </c>
    </row>
    <row r="201" spans="1:15">
      <c r="A201" s="39" t="s">
        <v>386</v>
      </c>
      <c r="B201" s="75" t="str">
        <f t="shared" si="9"/>
        <v>X2@pharma.pl</v>
      </c>
      <c r="J201" s="39" t="s">
        <v>714</v>
      </c>
      <c r="K201" s="77" t="str">
        <f t="shared" si="10"/>
        <v>G8@pharma.pl</v>
      </c>
      <c r="L201" s="79">
        <f t="shared" si="11"/>
        <v>44276</v>
      </c>
      <c r="N201" s="81">
        <v>44276</v>
      </c>
      <c r="O201" s="81" t="s">
        <v>962</v>
      </c>
    </row>
    <row r="202" spans="1:15">
      <c r="A202" s="39" t="s">
        <v>387</v>
      </c>
      <c r="B202" s="75" t="str">
        <f t="shared" si="9"/>
        <v>9S@pharma.pl</v>
      </c>
      <c r="J202" s="39" t="s">
        <v>715</v>
      </c>
      <c r="K202" s="77" t="str">
        <f t="shared" si="10"/>
        <v>GI2@pharma.pl</v>
      </c>
      <c r="L202" s="79">
        <f t="shared" si="11"/>
        <v>44352</v>
      </c>
      <c r="N202" s="81">
        <v>44352</v>
      </c>
      <c r="O202" s="81" t="s">
        <v>963</v>
      </c>
    </row>
    <row r="203" spans="1:15">
      <c r="A203" s="39" t="s">
        <v>388</v>
      </c>
      <c r="B203" s="75" t="str">
        <f t="shared" si="9"/>
        <v>1S@pharma.pl</v>
      </c>
      <c r="J203" s="39" t="s">
        <v>716</v>
      </c>
      <c r="K203" s="77" t="str">
        <f t="shared" si="10"/>
        <v>GI1@pharma.pl</v>
      </c>
      <c r="L203" s="79">
        <f t="shared" si="11"/>
        <v>44393</v>
      </c>
      <c r="N203" s="81">
        <v>44393</v>
      </c>
      <c r="O203" s="81" t="s">
        <v>964</v>
      </c>
    </row>
    <row r="204" spans="1:15">
      <c r="A204" s="39" t="s">
        <v>389</v>
      </c>
      <c r="B204" s="75" t="str">
        <f t="shared" si="9"/>
        <v>XK@pharma.pl</v>
      </c>
      <c r="J204" s="39" t="s">
        <v>717</v>
      </c>
      <c r="K204" s="77" t="str">
        <f t="shared" si="10"/>
        <v>EK@pharma.pl</v>
      </c>
      <c r="L204" s="79">
        <f t="shared" si="11"/>
        <v>44714</v>
      </c>
      <c r="N204" s="81">
        <v>44714</v>
      </c>
      <c r="O204" s="81" t="s">
        <v>965</v>
      </c>
    </row>
    <row r="205" spans="1:15">
      <c r="A205" s="39" t="s">
        <v>390</v>
      </c>
      <c r="B205" s="75" t="str">
        <f t="shared" si="9"/>
        <v>SQ@pharma.pl</v>
      </c>
      <c r="J205" s="39" t="s">
        <v>718</v>
      </c>
      <c r="K205" s="77" t="str">
        <f t="shared" si="10"/>
        <v>EL@pharma.pl</v>
      </c>
      <c r="L205" s="79">
        <f t="shared" si="11"/>
        <v>44256</v>
      </c>
      <c r="N205" s="81">
        <v>44256</v>
      </c>
      <c r="O205" s="81" t="s">
        <v>966</v>
      </c>
    </row>
    <row r="206" spans="1:15">
      <c r="A206" s="39" t="s">
        <v>391</v>
      </c>
      <c r="B206" s="75" t="str">
        <f t="shared" si="9"/>
        <v>XX@pharma.pl</v>
      </c>
      <c r="J206" s="39" t="s">
        <v>719</v>
      </c>
      <c r="K206" s="77" t="str">
        <f t="shared" si="10"/>
        <v>EB@pharma.pl</v>
      </c>
      <c r="L206" s="79">
        <f t="shared" si="11"/>
        <v>44380</v>
      </c>
      <c r="N206" s="81">
        <v>44380</v>
      </c>
      <c r="O206" s="81" t="s">
        <v>967</v>
      </c>
    </row>
    <row r="207" spans="1:15">
      <c r="A207" s="39" t="s">
        <v>392</v>
      </c>
      <c r="B207" s="75" t="str">
        <f t="shared" si="9"/>
        <v>SE@pharma.pl</v>
      </c>
      <c r="J207" s="39" t="s">
        <v>720</v>
      </c>
      <c r="K207" s="77" t="str">
        <f t="shared" si="10"/>
        <v>DZ@pharma.pl</v>
      </c>
      <c r="L207" s="79">
        <f t="shared" si="11"/>
        <v>44685</v>
      </c>
      <c r="N207" s="81">
        <v>44685</v>
      </c>
      <c r="O207" s="81" t="s">
        <v>968</v>
      </c>
    </row>
    <row r="208" spans="1:15">
      <c r="A208" s="39" t="s">
        <v>393</v>
      </c>
      <c r="B208" s="75" t="str">
        <f t="shared" si="9"/>
        <v>SJ@pharma.pl</v>
      </c>
      <c r="J208" s="39" t="s">
        <v>721</v>
      </c>
      <c r="K208" s="77" t="str">
        <f t="shared" si="10"/>
        <v>DC@pharma.pl</v>
      </c>
      <c r="L208" s="79">
        <f t="shared" si="11"/>
        <v>44572</v>
      </c>
      <c r="N208" s="81">
        <v>44572</v>
      </c>
      <c r="O208" s="81" t="s">
        <v>969</v>
      </c>
    </row>
    <row r="209" spans="1:15">
      <c r="A209" s="39" t="s">
        <v>394</v>
      </c>
      <c r="B209" s="75" t="str">
        <f t="shared" si="9"/>
        <v>SZ@pharma.pl</v>
      </c>
      <c r="J209" s="39" t="s">
        <v>722</v>
      </c>
      <c r="K209" s="77" t="str">
        <f t="shared" si="10"/>
        <v>DD@pharma.pl</v>
      </c>
      <c r="L209" s="79">
        <f t="shared" si="11"/>
        <v>44361</v>
      </c>
      <c r="N209" s="81">
        <v>44361</v>
      </c>
      <c r="O209" s="81" t="s">
        <v>970</v>
      </c>
    </row>
    <row r="210" spans="1:15">
      <c r="A210" s="39" t="s">
        <v>395</v>
      </c>
      <c r="B210" s="75" t="str">
        <f t="shared" si="9"/>
        <v>XR@pharma.pl</v>
      </c>
      <c r="J210" s="39" t="s">
        <v>723</v>
      </c>
      <c r="K210" s="77" t="str">
        <f t="shared" si="10"/>
        <v>DF@pharma.pl</v>
      </c>
      <c r="L210" s="79">
        <f t="shared" si="11"/>
        <v>44370</v>
      </c>
      <c r="N210" s="81">
        <v>44370</v>
      </c>
      <c r="O210" s="81" t="s">
        <v>971</v>
      </c>
    </row>
    <row r="211" spans="1:15">
      <c r="A211" s="39" t="s">
        <v>396</v>
      </c>
      <c r="B211" s="75" t="str">
        <f t="shared" si="9"/>
        <v>X6@pharma.pl</v>
      </c>
      <c r="J211" s="39" t="s">
        <v>724</v>
      </c>
      <c r="K211" s="77" t="str">
        <f t="shared" si="10"/>
        <v>DB@pharma.pl</v>
      </c>
      <c r="L211" s="79">
        <f t="shared" si="11"/>
        <v>44452</v>
      </c>
      <c r="N211" s="81">
        <v>44452</v>
      </c>
      <c r="O211" s="81" t="s">
        <v>972</v>
      </c>
    </row>
    <row r="212" spans="1:15">
      <c r="A212" s="39" t="s">
        <v>397</v>
      </c>
      <c r="B212" s="75" t="str">
        <f t="shared" si="9"/>
        <v>SW@pharma.pl</v>
      </c>
      <c r="J212" s="39" t="s">
        <v>725</v>
      </c>
      <c r="K212" s="77" t="str">
        <f t="shared" si="10"/>
        <v>DN@pharma.pl</v>
      </c>
      <c r="L212" s="79">
        <f t="shared" si="11"/>
        <v>44250</v>
      </c>
      <c r="N212" s="81">
        <v>44250</v>
      </c>
      <c r="O212" s="81" t="s">
        <v>973</v>
      </c>
    </row>
    <row r="213" spans="1:15">
      <c r="A213" s="39" t="s">
        <v>398</v>
      </c>
      <c r="B213" s="75" t="str">
        <f t="shared" si="9"/>
        <v>XG@pharma.pl</v>
      </c>
      <c r="J213" s="39" t="s">
        <v>726</v>
      </c>
      <c r="K213" s="77" t="str">
        <f t="shared" si="10"/>
        <v>DIH@pharma.pl</v>
      </c>
      <c r="L213" s="79">
        <f t="shared" si="11"/>
        <v>44717</v>
      </c>
      <c r="N213" s="81">
        <v>44717</v>
      </c>
      <c r="O213" s="81" t="s">
        <v>974</v>
      </c>
    </row>
    <row r="214" spans="1:15">
      <c r="A214" s="39" t="s">
        <v>399</v>
      </c>
      <c r="B214" s="75" t="str">
        <f t="shared" si="9"/>
        <v>S7@pharma.pl</v>
      </c>
      <c r="J214" s="39" t="s">
        <v>727</v>
      </c>
      <c r="K214" s="77" t="str">
        <f t="shared" si="10"/>
        <v>DG@pharma.pl</v>
      </c>
      <c r="L214" s="79">
        <f t="shared" si="11"/>
        <v>44340</v>
      </c>
      <c r="N214" s="81">
        <v>44340</v>
      </c>
      <c r="O214" s="81" t="s">
        <v>975</v>
      </c>
    </row>
    <row r="215" spans="1:15">
      <c r="A215" s="39" t="s">
        <v>400</v>
      </c>
      <c r="B215" s="75" t="str">
        <f t="shared" si="9"/>
        <v>S4@pharma.pl</v>
      </c>
      <c r="J215" s="39" t="s">
        <v>728</v>
      </c>
      <c r="K215" s="77" t="str">
        <f t="shared" si="10"/>
        <v>DW@pharma.pl</v>
      </c>
      <c r="L215" s="79">
        <f t="shared" si="11"/>
        <v>44651</v>
      </c>
      <c r="N215" s="81">
        <v>44651</v>
      </c>
      <c r="O215" s="81" t="s">
        <v>976</v>
      </c>
    </row>
    <row r="216" spans="1:15">
      <c r="A216" s="39" t="s">
        <v>401</v>
      </c>
      <c r="B216" s="75" t="str">
        <f t="shared" si="9"/>
        <v>SI@pharma.pl</v>
      </c>
      <c r="J216" s="39" t="s">
        <v>729</v>
      </c>
      <c r="K216" s="77" t="str">
        <f t="shared" si="10"/>
        <v>DA@pharma.pl</v>
      </c>
      <c r="L216" s="79">
        <f t="shared" si="11"/>
        <v>44540</v>
      </c>
      <c r="N216" s="81">
        <v>44540</v>
      </c>
      <c r="O216" s="81" t="s">
        <v>977</v>
      </c>
    </row>
    <row r="217" spans="1:15">
      <c r="A217" s="39" t="s">
        <v>402</v>
      </c>
      <c r="B217" s="75" t="str">
        <f t="shared" si="9"/>
        <v>TG@pharma.pl</v>
      </c>
      <c r="J217" s="39" t="s">
        <v>730</v>
      </c>
      <c r="K217" s="77" t="str">
        <f t="shared" si="10"/>
        <v>C1@pharma.pl</v>
      </c>
      <c r="L217" s="79">
        <f t="shared" si="11"/>
        <v>44635</v>
      </c>
      <c r="N217" s="81">
        <v>44635</v>
      </c>
      <c r="O217" s="81" t="s">
        <v>978</v>
      </c>
    </row>
    <row r="218" spans="1:15">
      <c r="A218" s="39" t="s">
        <v>403</v>
      </c>
      <c r="B218" s="75" t="str">
        <f t="shared" si="9"/>
        <v>TB@pharma.pl</v>
      </c>
      <c r="J218" s="39" t="s">
        <v>731</v>
      </c>
      <c r="K218" s="77" t="str">
        <f t="shared" si="10"/>
        <v>C2@pharma.pl</v>
      </c>
      <c r="L218" s="79">
        <f t="shared" si="11"/>
        <v>44512</v>
      </c>
      <c r="N218" s="81">
        <v>44512</v>
      </c>
      <c r="O218" s="81" t="s">
        <v>979</v>
      </c>
    </row>
    <row r="219" spans="1:15">
      <c r="A219" s="39" t="s">
        <v>404</v>
      </c>
      <c r="B219" s="75" t="str">
        <f t="shared" si="9"/>
        <v>TA@pharma.pl</v>
      </c>
      <c r="J219" s="39" t="s">
        <v>732</v>
      </c>
      <c r="K219" s="77" t="str">
        <f t="shared" si="10"/>
        <v>CK@pharma.pl</v>
      </c>
      <c r="L219" s="79">
        <f t="shared" si="11"/>
        <v>44525</v>
      </c>
      <c r="N219" s="81">
        <v>44525</v>
      </c>
      <c r="O219" s="81" t="s">
        <v>980</v>
      </c>
    </row>
    <row r="220" spans="1:15">
      <c r="A220" s="39" t="s">
        <v>405</v>
      </c>
      <c r="B220" s="75" t="str">
        <f t="shared" si="9"/>
        <v>TL@pharma.pl</v>
      </c>
      <c r="J220" s="39" t="s">
        <v>733</v>
      </c>
      <c r="K220" s="77" t="str">
        <f t="shared" si="10"/>
        <v>CE@pharma.pl</v>
      </c>
      <c r="L220" s="79">
        <f t="shared" si="11"/>
        <v>44271</v>
      </c>
      <c r="N220" s="81">
        <v>44271</v>
      </c>
      <c r="O220" s="81" t="s">
        <v>981</v>
      </c>
    </row>
    <row r="221" spans="1:15">
      <c r="A221" s="39" t="s">
        <v>406</v>
      </c>
      <c r="B221" s="75" t="str">
        <f t="shared" si="9"/>
        <v>TC@pharma.pl</v>
      </c>
      <c r="J221" s="39" t="s">
        <v>734</v>
      </c>
      <c r="K221" s="77" t="str">
        <f t="shared" si="10"/>
        <v>CI@pharma.pl</v>
      </c>
      <c r="L221" s="79">
        <f t="shared" si="11"/>
        <v>44438</v>
      </c>
      <c r="N221" s="81">
        <v>44438</v>
      </c>
      <c r="O221" s="81" t="s">
        <v>982</v>
      </c>
    </row>
    <row r="222" spans="1:15">
      <c r="A222" s="39" t="s">
        <v>407</v>
      </c>
      <c r="B222" s="75" t="str">
        <f t="shared" si="9"/>
        <v>TU@pharma.pl</v>
      </c>
      <c r="J222" s="39" t="s">
        <v>735</v>
      </c>
      <c r="K222" s="77" t="str">
        <f t="shared" si="10"/>
        <v>CT@pharma.pl</v>
      </c>
      <c r="L222" s="79">
        <f t="shared" si="11"/>
        <v>44637</v>
      </c>
      <c r="N222" s="81">
        <v>44637</v>
      </c>
      <c r="O222" s="81" t="s">
        <v>983</v>
      </c>
    </row>
    <row r="223" spans="1:15">
      <c r="A223" s="39" t="s">
        <v>408</v>
      </c>
      <c r="B223" s="75" t="str">
        <f t="shared" si="9"/>
        <v>5T@pharma.pl</v>
      </c>
      <c r="J223" s="39" t="s">
        <v>736</v>
      </c>
      <c r="K223" s="77" t="str">
        <f t="shared" si="10"/>
        <v>CS@pharma.pl</v>
      </c>
      <c r="L223" s="79">
        <f t="shared" si="11"/>
        <v>44496</v>
      </c>
      <c r="N223" s="81">
        <v>44496</v>
      </c>
      <c r="O223" s="81" t="s">
        <v>984</v>
      </c>
    </row>
    <row r="224" spans="1:15">
      <c r="A224" s="39" t="s">
        <v>409</v>
      </c>
      <c r="B224" s="75" t="str">
        <f t="shared" si="9"/>
        <v>TY@pharma.pl</v>
      </c>
      <c r="J224" s="39" t="s">
        <v>737</v>
      </c>
      <c r="K224" s="77" t="str">
        <f t="shared" si="10"/>
        <v>CX@pharma.pl</v>
      </c>
      <c r="L224" s="79">
        <f t="shared" si="11"/>
        <v>44467</v>
      </c>
      <c r="N224" s="81">
        <v>44467</v>
      </c>
      <c r="O224" s="81" t="s">
        <v>985</v>
      </c>
    </row>
    <row r="225" spans="1:15">
      <c r="A225" s="39" t="s">
        <v>410</v>
      </c>
      <c r="B225" s="75" t="str">
        <f t="shared" si="9"/>
        <v>W3@pharma.pl</v>
      </c>
      <c r="J225" s="39" t="s">
        <v>738</v>
      </c>
      <c r="K225" s="77" t="str">
        <f t="shared" si="10"/>
        <v>CG@pharma.pl</v>
      </c>
      <c r="L225" s="79">
        <f t="shared" si="11"/>
        <v>44247</v>
      </c>
      <c r="N225" s="81">
        <v>44247</v>
      </c>
      <c r="O225" s="81" t="s">
        <v>986</v>
      </c>
    </row>
    <row r="226" spans="1:15">
      <c r="A226" s="39" t="s">
        <v>411</v>
      </c>
      <c r="B226" s="75" t="str">
        <f t="shared" si="9"/>
        <v>WC@pharma.pl</v>
      </c>
      <c r="J226" s="39" t="s">
        <v>739</v>
      </c>
      <c r="K226" s="77" t="str">
        <f t="shared" si="10"/>
        <v>CC@pharma.pl</v>
      </c>
      <c r="L226" s="79">
        <f t="shared" si="11"/>
        <v>44612</v>
      </c>
      <c r="N226" s="81">
        <v>44612</v>
      </c>
      <c r="O226" s="81" t="s">
        <v>987</v>
      </c>
    </row>
    <row r="227" spans="1:15">
      <c r="A227" s="39" t="s">
        <v>412</v>
      </c>
      <c r="B227" s="75" t="str">
        <f t="shared" si="9"/>
        <v>WA@pharma.pl</v>
      </c>
      <c r="J227" s="39" t="s">
        <v>740</v>
      </c>
      <c r="K227" s="77" t="str">
        <f t="shared" si="10"/>
        <v>CD@pharma.pl</v>
      </c>
      <c r="L227" s="79">
        <f t="shared" si="11"/>
        <v>44598</v>
      </c>
      <c r="N227" s="81">
        <v>44598</v>
      </c>
      <c r="O227" s="81" t="s">
        <v>988</v>
      </c>
    </row>
    <row r="228" spans="1:15">
      <c r="A228" s="39" t="s">
        <v>413</v>
      </c>
      <c r="B228" s="75" t="str">
        <f t="shared" si="9"/>
        <v>WD@pharma.pl</v>
      </c>
      <c r="J228" s="39" t="s">
        <v>741</v>
      </c>
      <c r="K228" s="77" t="str">
        <f t="shared" si="10"/>
        <v>CV@pharma.pl</v>
      </c>
      <c r="L228" s="79">
        <f t="shared" si="11"/>
        <v>44727</v>
      </c>
      <c r="N228" s="81">
        <v>44727</v>
      </c>
      <c r="O228" s="81" t="s">
        <v>989</v>
      </c>
    </row>
    <row r="229" spans="1:15">
      <c r="A229" s="39" t="s">
        <v>414</v>
      </c>
      <c r="B229" s="75" t="str">
        <f t="shared" si="9"/>
        <v>WF@pharma.pl</v>
      </c>
      <c r="J229" s="39" t="s">
        <v>742</v>
      </c>
      <c r="K229" s="77" t="str">
        <f t="shared" si="10"/>
        <v>CM@pharma.pl</v>
      </c>
      <c r="L229" s="79">
        <f t="shared" si="11"/>
        <v>44521</v>
      </c>
      <c r="N229" s="81">
        <v>44521</v>
      </c>
      <c r="O229" s="81" t="s">
        <v>990</v>
      </c>
    </row>
    <row r="230" spans="1:15">
      <c r="A230" s="39" t="s">
        <v>415</v>
      </c>
      <c r="B230" s="75" t="str">
        <f t="shared" si="9"/>
        <v>WI@pharma.pl</v>
      </c>
      <c r="J230" s="39" t="s">
        <v>743</v>
      </c>
      <c r="K230" s="77" t="str">
        <f t="shared" si="10"/>
        <v>BT@pharma.pl</v>
      </c>
      <c r="L230" s="79">
        <f t="shared" si="11"/>
        <v>44539</v>
      </c>
      <c r="N230" s="81">
        <v>44539</v>
      </c>
      <c r="O230" s="81" t="s">
        <v>991</v>
      </c>
    </row>
    <row r="231" spans="1:15">
      <c r="A231" s="39" t="s">
        <v>416</v>
      </c>
      <c r="B231" s="75" t="str">
        <f t="shared" si="9"/>
        <v>WN@pharma.pl</v>
      </c>
      <c r="J231" s="39" t="s">
        <v>744</v>
      </c>
      <c r="K231" s="77" t="str">
        <f t="shared" si="10"/>
        <v>BQ@pharma.pl</v>
      </c>
      <c r="L231" s="79">
        <f t="shared" si="11"/>
        <v>44600</v>
      </c>
      <c r="N231" s="81">
        <v>44600</v>
      </c>
      <c r="O231" s="81" t="s">
        <v>992</v>
      </c>
    </row>
    <row r="232" spans="1:15">
      <c r="A232" s="39" t="s">
        <v>417</v>
      </c>
      <c r="B232" s="75" t="str">
        <f t="shared" si="9"/>
        <v>WJ@pharma.pl</v>
      </c>
      <c r="J232" s="39" t="s">
        <v>745</v>
      </c>
      <c r="K232" s="77" t="str">
        <f t="shared" si="10"/>
        <v>BV@pharma.pl</v>
      </c>
      <c r="L232" s="79">
        <f t="shared" si="11"/>
        <v>44554</v>
      </c>
      <c r="N232" s="81">
        <v>44554</v>
      </c>
      <c r="O232" s="81" t="s">
        <v>993</v>
      </c>
    </row>
    <row r="233" spans="1:15">
      <c r="A233" s="39" t="s">
        <v>418</v>
      </c>
      <c r="B233" s="75" t="str">
        <f t="shared" si="9"/>
        <v>WR@pharma.pl</v>
      </c>
      <c r="J233" s="39" t="s">
        <v>746</v>
      </c>
      <c r="K233" s="77" t="str">
        <f t="shared" si="10"/>
        <v>BK@pharma.pl</v>
      </c>
      <c r="L233" s="79">
        <f t="shared" si="11"/>
        <v>44338</v>
      </c>
      <c r="N233" s="81">
        <v>44338</v>
      </c>
      <c r="O233" s="81" t="s">
        <v>994</v>
      </c>
    </row>
    <row r="234" spans="1:15">
      <c r="A234" s="39" t="s">
        <v>419</v>
      </c>
      <c r="B234" s="75" t="str">
        <f t="shared" si="9"/>
        <v>WS@pharma.pl</v>
      </c>
      <c r="J234" s="39" t="s">
        <v>747</v>
      </c>
      <c r="K234" s="77" t="str">
        <f t="shared" si="10"/>
        <v>BS@pharma.pl</v>
      </c>
      <c r="L234" s="79">
        <f t="shared" si="11"/>
        <v>44294</v>
      </c>
      <c r="N234" s="81">
        <v>44294</v>
      </c>
      <c r="O234" s="81" t="s">
        <v>995</v>
      </c>
    </row>
    <row r="235" spans="1:15">
      <c r="A235" s="39" t="s">
        <v>420</v>
      </c>
      <c r="B235" s="75" t="str">
        <f t="shared" si="9"/>
        <v>WK@pharma.pl</v>
      </c>
      <c r="J235" s="39" t="s">
        <v>748</v>
      </c>
      <c r="K235" s="77" t="str">
        <f t="shared" si="10"/>
        <v>BR@pharma.pl</v>
      </c>
      <c r="L235" s="79">
        <f t="shared" si="11"/>
        <v>44274</v>
      </c>
      <c r="N235" s="81">
        <v>44274</v>
      </c>
      <c r="O235" s="81" t="s">
        <v>996</v>
      </c>
    </row>
    <row r="236" spans="1:15">
      <c r="A236" s="39" t="s">
        <v>421</v>
      </c>
      <c r="B236" s="75" t="str">
        <f t="shared" si="9"/>
        <v>WX@pharma.pl</v>
      </c>
      <c r="J236" s="39" t="s">
        <v>749</v>
      </c>
      <c r="K236" s="77" t="str">
        <f t="shared" si="10"/>
        <v>BG@pharma.pl</v>
      </c>
      <c r="L236" s="79">
        <f t="shared" si="11"/>
        <v>44464</v>
      </c>
      <c r="N236" s="81">
        <v>44464</v>
      </c>
      <c r="O236" s="81" t="s">
        <v>997</v>
      </c>
    </row>
    <row r="237" spans="1:15">
      <c r="A237" s="39" t="s">
        <v>422</v>
      </c>
      <c r="B237" s="75" t="str">
        <f t="shared" si="9"/>
        <v>WY@pharma.pl</v>
      </c>
      <c r="J237" s="39" t="s">
        <v>750</v>
      </c>
      <c r="K237" s="77" t="str">
        <f t="shared" si="10"/>
        <v>BH@pharma.pl</v>
      </c>
      <c r="L237" s="79">
        <f t="shared" si="11"/>
        <v>44711</v>
      </c>
      <c r="N237" s="81">
        <v>44711</v>
      </c>
      <c r="O237" s="81" t="s">
        <v>998</v>
      </c>
    </row>
    <row r="238" spans="1:15">
      <c r="A238" s="39" t="s">
        <v>423</v>
      </c>
      <c r="B238" s="75" t="str">
        <f t="shared" si="9"/>
        <v>ZS@pharma.pl</v>
      </c>
      <c r="J238" s="39" t="s">
        <v>751</v>
      </c>
      <c r="K238" s="77" t="str">
        <f t="shared" si="10"/>
        <v>BP@pharma.pl</v>
      </c>
      <c r="L238" s="79">
        <f t="shared" si="11"/>
        <v>44728</v>
      </c>
      <c r="N238" s="81">
        <v>44728</v>
      </c>
      <c r="O238" s="81" t="s">
        <v>999</v>
      </c>
    </row>
    <row r="239" spans="1:15">
      <c r="A239" s="39" t="s">
        <v>424</v>
      </c>
      <c r="B239" s="75" t="str">
        <f t="shared" si="9"/>
        <v>ZQ@pharma.pl</v>
      </c>
      <c r="J239" s="39" t="s">
        <v>752</v>
      </c>
      <c r="K239" s="77" t="str">
        <f t="shared" si="10"/>
        <v>BI@pharma.pl</v>
      </c>
      <c r="L239" s="79">
        <f t="shared" si="11"/>
        <v>44506</v>
      </c>
      <c r="N239" s="81">
        <v>44506</v>
      </c>
      <c r="O239" s="81" t="s">
        <v>1000</v>
      </c>
    </row>
    <row r="240" spans="1:15">
      <c r="A240" s="39" t="s">
        <v>425</v>
      </c>
      <c r="B240" s="75" t="str">
        <f t="shared" si="9"/>
        <v>ZX@pharma.pl</v>
      </c>
      <c r="J240" s="39" t="s">
        <v>753</v>
      </c>
      <c r="K240" s="77" t="str">
        <f t="shared" si="10"/>
        <v>BN@pharma.pl</v>
      </c>
      <c r="L240" s="79">
        <f t="shared" si="11"/>
        <v>44326</v>
      </c>
      <c r="N240" s="81">
        <v>44326</v>
      </c>
      <c r="O240" s="81" t="s">
        <v>1001</v>
      </c>
    </row>
    <row r="241" spans="1:15">
      <c r="A241" s="39" t="s">
        <v>426</v>
      </c>
      <c r="B241" s="75" t="str">
        <f t="shared" si="9"/>
        <v>ZT@pharma.pl</v>
      </c>
      <c r="J241" s="39" t="s">
        <v>754</v>
      </c>
      <c r="K241" s="77" t="str">
        <f t="shared" si="10"/>
        <v>B8@pharma.pl</v>
      </c>
      <c r="L241" s="79">
        <f t="shared" si="11"/>
        <v>44653</v>
      </c>
      <c r="N241" s="81">
        <v>44653</v>
      </c>
      <c r="O241" s="81" t="s">
        <v>1002</v>
      </c>
    </row>
    <row r="242" spans="1:15">
      <c r="A242" s="39" t="s">
        <v>427</v>
      </c>
      <c r="B242" s="75" t="str">
        <f t="shared" si="9"/>
        <v>ZH@pharma.pl</v>
      </c>
      <c r="J242" s="39" t="s">
        <v>755</v>
      </c>
      <c r="K242" s="77" t="str">
        <f t="shared" si="10"/>
        <v>BJ@pharma.pl</v>
      </c>
      <c r="L242" s="79">
        <f t="shared" si="11"/>
        <v>44496</v>
      </c>
      <c r="N242" s="81">
        <v>44496</v>
      </c>
      <c r="O242" s="81" t="s">
        <v>1003</v>
      </c>
    </row>
    <row r="243" spans="1:15">
      <c r="A243" s="39" t="s">
        <v>428</v>
      </c>
      <c r="B243" s="75" t="str">
        <f t="shared" si="9"/>
        <v>ZI@pharma.pl</v>
      </c>
      <c r="J243" s="39" t="s">
        <v>756</v>
      </c>
      <c r="K243" s="77" t="str">
        <f t="shared" si="10"/>
        <v>1B@pharma.pl</v>
      </c>
      <c r="L243" s="79">
        <f t="shared" si="11"/>
        <v>44628</v>
      </c>
      <c r="N243" s="81">
        <v>44628</v>
      </c>
      <c r="O243" s="81" t="s">
        <v>1004</v>
      </c>
    </row>
    <row r="244" spans="1:15">
      <c r="A244" s="39" t="s">
        <v>429</v>
      </c>
      <c r="B244" s="75" t="str">
        <f t="shared" si="9"/>
        <v>ZB@pharma.pl</v>
      </c>
      <c r="J244" s="39" t="s">
        <v>757</v>
      </c>
      <c r="K244" s="77" t="str">
        <f t="shared" si="10"/>
        <v>BW@pharma.pl</v>
      </c>
      <c r="L244" s="79">
        <f t="shared" si="11"/>
        <v>44632</v>
      </c>
      <c r="N244" s="81">
        <v>44632</v>
      </c>
      <c r="O244" s="81" t="s">
        <v>1005</v>
      </c>
    </row>
    <row r="245" spans="1:15">
      <c r="A245" s="39" t="s">
        <v>430</v>
      </c>
      <c r="B245" s="75" t="str">
        <f t="shared" si="9"/>
        <v>ZL@pharma.pl</v>
      </c>
      <c r="J245" s="39" t="s">
        <v>758</v>
      </c>
      <c r="K245" s="77" t="str">
        <f t="shared" si="10"/>
        <v>BL@pharma.pl</v>
      </c>
      <c r="L245" s="79">
        <f t="shared" si="11"/>
        <v>44451</v>
      </c>
      <c r="N245" s="81">
        <v>44451</v>
      </c>
      <c r="O245" s="81" t="s">
        <v>1006</v>
      </c>
    </row>
    <row r="246" spans="1:15">
      <c r="A246" s="39" t="s">
        <v>431</v>
      </c>
      <c r="B246" s="75" t="str">
        <f t="shared" si="9"/>
        <v>ZO@pharma.pl</v>
      </c>
      <c r="J246" s="39" t="s">
        <v>759</v>
      </c>
      <c r="K246" s="77" t="str">
        <f t="shared" si="10"/>
        <v>BF@pharma.pl</v>
      </c>
      <c r="L246" s="79">
        <f t="shared" si="11"/>
        <v>44719</v>
      </c>
      <c r="N246" s="81">
        <v>44719</v>
      </c>
      <c r="O246" s="81" t="s">
        <v>1007</v>
      </c>
    </row>
    <row r="247" spans="1:15">
      <c r="A247" s="39" t="s">
        <v>432</v>
      </c>
      <c r="B247" s="75" t="str">
        <f t="shared" si="9"/>
        <v>ZC@pharma.pl</v>
      </c>
      <c r="J247" s="39" t="s">
        <v>760</v>
      </c>
      <c r="K247" s="77" t="str">
        <f t="shared" si="10"/>
        <v>BE@pharma.pl</v>
      </c>
      <c r="L247" s="79">
        <f t="shared" si="11"/>
        <v>44577</v>
      </c>
      <c r="N247" s="81">
        <v>44577</v>
      </c>
      <c r="O247" s="81" t="s">
        <v>1008</v>
      </c>
    </row>
    <row r="248" spans="1:15">
      <c r="A248" s="39" t="s">
        <v>433</v>
      </c>
      <c r="B248" s="75" t="str">
        <f t="shared" si="9"/>
        <v>ZE@pharma.pl</v>
      </c>
      <c r="J248" s="39" t="s">
        <v>761</v>
      </c>
      <c r="K248" s="77" t="str">
        <f t="shared" si="10"/>
        <v>B9@pharma.pl</v>
      </c>
      <c r="L248" s="79">
        <f t="shared" si="11"/>
        <v>44304</v>
      </c>
      <c r="N248" s="81">
        <v>44304</v>
      </c>
      <c r="O248" s="81" t="s">
        <v>1009</v>
      </c>
    </row>
    <row r="249" spans="1:15">
      <c r="A249" s="39" t="s">
        <v>434</v>
      </c>
      <c r="B249" s="75" t="str">
        <f t="shared" si="9"/>
        <v>ZZ@pharma.pl</v>
      </c>
      <c r="J249" s="39" t="s">
        <v>762</v>
      </c>
      <c r="K249" s="77" t="str">
        <f t="shared" si="10"/>
        <v>A2@pharma.pl</v>
      </c>
      <c r="L249" s="79">
        <f t="shared" si="11"/>
        <v>44352</v>
      </c>
      <c r="N249" s="81">
        <v>44352</v>
      </c>
      <c r="O249" s="81" t="s">
        <v>1010</v>
      </c>
    </row>
    <row r="250" spans="1:15">
      <c r="A250" s="39" t="s">
        <v>435</v>
      </c>
      <c r="B250" s="75" t="str">
        <f t="shared" si="9"/>
        <v>ZY@pharma.pl</v>
      </c>
      <c r="J250" s="39" t="s">
        <v>763</v>
      </c>
      <c r="K250" s="77" t="str">
        <f t="shared" si="10"/>
        <v>1A@pharma.pl</v>
      </c>
      <c r="L250" s="79">
        <f t="shared" si="11"/>
        <v>44372</v>
      </c>
      <c r="N250" s="81">
        <v>44372</v>
      </c>
      <c r="O250" s="81" t="s">
        <v>1011</v>
      </c>
    </row>
  </sheetData>
  <autoFilter ref="A2:B250" xr:uid="{00000000-0009-0000-0000-000009000000}"/>
  <hyperlinks>
    <hyperlink ref="D1" r:id="rId1" xr:uid="{535CCFFB-B7AE-4E39-A565-5E95E705FF7E}"/>
    <hyperlink ref="J3" r:id="rId2" display="06-05-2021/ZY@hasco-lek.pl/SKLEP_ZY" xr:uid="{8F350E64-1348-4537-8EFB-ED2124C9A32E}"/>
    <hyperlink ref="N3" r:id="rId3" display="06-05-2021/ZY@hasco-lek.pl/SKLEP_ZY" xr:uid="{F8289106-882F-4F57-B4BE-764B09DF8609}"/>
  </hyperlinks>
  <pageMargins left="0.7" right="0.7" top="0.75" bottom="0.75" header="0.3" footer="0.3"/>
  <pageSetup paperSize="9" orientation="landscape" r:id="rId4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5F70-6FEE-4FC7-90E6-BBC996EFEC41}">
  <dimension ref="B1:Q39"/>
  <sheetViews>
    <sheetView showGridLines="0" zoomScale="114" zoomScaleNormal="85" workbookViewId="0">
      <selection activeCell="O3" sqref="O3:P10"/>
    </sheetView>
  </sheetViews>
  <sheetFormatPr baseColWidth="10" defaultColWidth="8.83203125" defaultRowHeight="15"/>
  <cols>
    <col min="1" max="1" width="3.83203125" customWidth="1"/>
    <col min="2" max="2" width="8.1640625" bestFit="1" customWidth="1"/>
    <col min="3" max="3" width="8.6640625" bestFit="1" customWidth="1"/>
    <col min="4" max="4" width="4.6640625" bestFit="1" customWidth="1"/>
    <col min="5" max="5" width="6" bestFit="1" customWidth="1"/>
    <col min="6" max="6" width="10.6640625" style="1" bestFit="1" customWidth="1"/>
    <col min="8" max="8" width="14" bestFit="1" customWidth="1"/>
    <col min="9" max="9" width="22.6640625" bestFit="1" customWidth="1"/>
    <col min="10" max="10" width="13.33203125" bestFit="1" customWidth="1"/>
    <col min="11" max="11" width="12.33203125" bestFit="1" customWidth="1"/>
    <col min="14" max="14" width="5.6640625" customWidth="1"/>
    <col min="15" max="15" width="4.6640625" customWidth="1"/>
    <col min="16" max="16" width="122.83203125" bestFit="1" customWidth="1"/>
  </cols>
  <sheetData>
    <row r="1" spans="2:17" ht="11.25" customHeight="1" thickBot="1"/>
    <row r="2" spans="2:17">
      <c r="B2" s="4" t="s">
        <v>53</v>
      </c>
      <c r="H2" s="4" t="s">
        <v>24</v>
      </c>
      <c r="N2" s="51"/>
      <c r="O2" s="52"/>
      <c r="P2" s="52"/>
      <c r="Q2" s="53"/>
    </row>
    <row r="3" spans="2:17">
      <c r="B3" s="5" t="s">
        <v>0</v>
      </c>
      <c r="C3" s="5" t="s">
        <v>1</v>
      </c>
      <c r="D3" s="5" t="s">
        <v>2</v>
      </c>
      <c r="E3" s="5" t="s">
        <v>3</v>
      </c>
      <c r="F3" s="6" t="s">
        <v>4</v>
      </c>
      <c r="H3" s="5" t="s">
        <v>0</v>
      </c>
      <c r="I3" s="5" t="s">
        <v>5</v>
      </c>
      <c r="J3" s="5" t="s">
        <v>42</v>
      </c>
      <c r="K3" s="5" t="s">
        <v>43</v>
      </c>
      <c r="L3" s="5" t="s">
        <v>44</v>
      </c>
      <c r="N3" s="54"/>
      <c r="O3" s="55" t="s">
        <v>51</v>
      </c>
      <c r="P3" s="8"/>
      <c r="Q3" s="56"/>
    </row>
    <row r="4" spans="2:17">
      <c r="B4" s="7">
        <v>898907</v>
      </c>
      <c r="C4" s="2">
        <v>6350702</v>
      </c>
      <c r="D4" s="2">
        <v>8</v>
      </c>
      <c r="E4" s="2" t="s">
        <v>27</v>
      </c>
      <c r="F4" s="3">
        <v>43655</v>
      </c>
      <c r="H4" s="7">
        <v>898907</v>
      </c>
      <c r="I4" s="2" t="s">
        <v>6</v>
      </c>
      <c r="J4" s="2" t="s">
        <v>7</v>
      </c>
      <c r="K4" s="2" t="s">
        <v>8</v>
      </c>
      <c r="L4" s="2" t="s">
        <v>11</v>
      </c>
      <c r="N4" s="54"/>
      <c r="Q4" s="56"/>
    </row>
    <row r="5" spans="2:17">
      <c r="B5" s="7">
        <v>898907</v>
      </c>
      <c r="C5" s="2">
        <v>6350702</v>
      </c>
      <c r="D5" s="2">
        <v>5</v>
      </c>
      <c r="E5" s="2" t="s">
        <v>27</v>
      </c>
      <c r="F5" s="3">
        <v>43655</v>
      </c>
      <c r="H5" s="7">
        <v>909734</v>
      </c>
      <c r="I5" s="2" t="s">
        <v>20</v>
      </c>
      <c r="J5" s="2" t="s">
        <v>21</v>
      </c>
      <c r="K5" s="2" t="s">
        <v>22</v>
      </c>
      <c r="L5" s="2" t="s">
        <v>23</v>
      </c>
      <c r="N5" s="54"/>
      <c r="O5" s="9">
        <v>1</v>
      </c>
      <c r="P5" s="8" t="s">
        <v>52</v>
      </c>
      <c r="Q5" s="56"/>
    </row>
    <row r="6" spans="2:17">
      <c r="B6" s="7">
        <v>898907</v>
      </c>
      <c r="C6" s="2">
        <v>3116361</v>
      </c>
      <c r="D6" s="2">
        <v>10</v>
      </c>
      <c r="E6" s="2" t="s">
        <v>27</v>
      </c>
      <c r="F6" s="3">
        <v>43655</v>
      </c>
      <c r="H6" s="7">
        <v>948878</v>
      </c>
      <c r="I6" s="2" t="s">
        <v>9</v>
      </c>
      <c r="J6" s="2" t="s">
        <v>10</v>
      </c>
      <c r="K6" s="2" t="s">
        <v>8</v>
      </c>
      <c r="L6" s="2" t="s">
        <v>12</v>
      </c>
      <c r="N6" s="54"/>
      <c r="O6" s="9">
        <v>2</v>
      </c>
      <c r="P6" s="8" t="s">
        <v>26</v>
      </c>
      <c r="Q6" s="56"/>
    </row>
    <row r="7" spans="2:17">
      <c r="B7" s="7">
        <v>898907</v>
      </c>
      <c r="C7" s="2">
        <v>6350702</v>
      </c>
      <c r="D7" s="2">
        <v>4</v>
      </c>
      <c r="E7" s="2" t="s">
        <v>27</v>
      </c>
      <c r="F7" s="3">
        <v>43655</v>
      </c>
      <c r="H7" s="7">
        <v>941632</v>
      </c>
      <c r="I7" s="2" t="s">
        <v>16</v>
      </c>
      <c r="J7" s="2" t="s">
        <v>17</v>
      </c>
      <c r="K7" s="2" t="s">
        <v>18</v>
      </c>
      <c r="L7" s="2" t="s">
        <v>19</v>
      </c>
      <c r="N7" s="54"/>
      <c r="O7" s="9">
        <v>3</v>
      </c>
      <c r="P7" s="8" t="s">
        <v>60</v>
      </c>
      <c r="Q7" s="56"/>
    </row>
    <row r="8" spans="2:17">
      <c r="B8" s="7">
        <v>909286</v>
      </c>
      <c r="C8" s="2">
        <v>4296801</v>
      </c>
      <c r="D8" s="2">
        <v>2</v>
      </c>
      <c r="E8" s="2" t="s">
        <v>27</v>
      </c>
      <c r="F8" s="3">
        <v>43655</v>
      </c>
      <c r="H8" s="7">
        <v>909286</v>
      </c>
      <c r="I8" s="2" t="s">
        <v>13</v>
      </c>
      <c r="J8" s="2" t="s">
        <v>14</v>
      </c>
      <c r="K8" s="2" t="s">
        <v>15</v>
      </c>
      <c r="L8" s="2" t="s">
        <v>50</v>
      </c>
      <c r="N8" s="54"/>
      <c r="O8" s="9">
        <v>4</v>
      </c>
      <c r="P8" s="8" t="s">
        <v>41</v>
      </c>
      <c r="Q8" s="56"/>
    </row>
    <row r="9" spans="2:17">
      <c r="B9" s="7">
        <v>909286</v>
      </c>
      <c r="C9" s="2">
        <v>4296801</v>
      </c>
      <c r="D9" s="2">
        <v>15</v>
      </c>
      <c r="E9" s="2" t="s">
        <v>27</v>
      </c>
      <c r="F9" s="3">
        <v>43554</v>
      </c>
      <c r="N9" s="54"/>
      <c r="O9" s="9">
        <v>5</v>
      </c>
      <c r="P9" s="8" t="s">
        <v>57</v>
      </c>
      <c r="Q9" s="56"/>
    </row>
    <row r="10" spans="2:17">
      <c r="B10" s="7">
        <v>909734</v>
      </c>
      <c r="C10" s="2">
        <v>4296801</v>
      </c>
      <c r="D10" s="2">
        <v>1</v>
      </c>
      <c r="E10" s="2" t="s">
        <v>27</v>
      </c>
      <c r="F10" s="3">
        <v>43533</v>
      </c>
      <c r="H10" t="s">
        <v>0</v>
      </c>
      <c r="I10" t="s">
        <v>45</v>
      </c>
      <c r="N10" s="54"/>
      <c r="O10" s="9">
        <v>6</v>
      </c>
      <c r="P10" s="10" t="s">
        <v>59</v>
      </c>
      <c r="Q10" s="56"/>
    </row>
    <row r="11" spans="2:17" ht="16" thickBot="1">
      <c r="B11" s="7">
        <v>909286</v>
      </c>
      <c r="C11" s="2">
        <v>3116361</v>
      </c>
      <c r="D11" s="2">
        <v>2</v>
      </c>
      <c r="E11" s="2" t="s">
        <v>27</v>
      </c>
      <c r="F11" s="3">
        <v>43554</v>
      </c>
      <c r="H11" t="s">
        <v>5</v>
      </c>
      <c r="I11" t="s">
        <v>47</v>
      </c>
      <c r="N11" s="57"/>
      <c r="O11" s="58"/>
      <c r="P11" s="59"/>
      <c r="Q11" s="60"/>
    </row>
    <row r="12" spans="2:17">
      <c r="B12" s="7">
        <v>909734</v>
      </c>
      <c r="C12" s="2">
        <v>36761</v>
      </c>
      <c r="D12" s="2">
        <v>2</v>
      </c>
      <c r="E12" s="2" t="s">
        <v>27</v>
      </c>
      <c r="F12" s="3">
        <v>43189</v>
      </c>
      <c r="H12" t="s">
        <v>42</v>
      </c>
      <c r="I12" t="s">
        <v>48</v>
      </c>
    </row>
    <row r="13" spans="2:17" ht="16">
      <c r="B13" s="7">
        <v>909286</v>
      </c>
      <c r="C13" s="2">
        <v>3116361</v>
      </c>
      <c r="D13" s="2">
        <v>2</v>
      </c>
      <c r="E13" s="2" t="s">
        <v>27</v>
      </c>
      <c r="F13" s="3">
        <v>43554</v>
      </c>
      <c r="H13" t="s">
        <v>43</v>
      </c>
      <c r="I13" t="s">
        <v>47</v>
      </c>
      <c r="O13" s="82">
        <v>1</v>
      </c>
      <c r="P13" s="83" t="s">
        <v>444</v>
      </c>
    </row>
    <row r="14" spans="2:17" ht="16">
      <c r="B14" s="7">
        <v>909286</v>
      </c>
      <c r="C14" s="2">
        <v>6350702</v>
      </c>
      <c r="D14" s="2">
        <v>1</v>
      </c>
      <c r="E14" s="2" t="s">
        <v>27</v>
      </c>
      <c r="F14" s="3">
        <v>43189</v>
      </c>
      <c r="H14" t="s">
        <v>44</v>
      </c>
      <c r="I14" t="s">
        <v>47</v>
      </c>
      <c r="O14" s="84"/>
      <c r="P14" s="83" t="s">
        <v>445</v>
      </c>
    </row>
    <row r="15" spans="2:17" ht="16">
      <c r="B15" s="7">
        <v>909286</v>
      </c>
      <c r="C15" s="2">
        <v>4296801</v>
      </c>
      <c r="D15" s="2">
        <v>2</v>
      </c>
      <c r="E15" s="2" t="s">
        <v>27</v>
      </c>
      <c r="F15" s="3">
        <v>43655</v>
      </c>
      <c r="O15" s="84"/>
      <c r="P15" s="83" t="s">
        <v>445</v>
      </c>
    </row>
    <row r="16" spans="2:17" ht="16">
      <c r="B16" s="7">
        <v>909286</v>
      </c>
      <c r="C16" s="2">
        <v>3522051</v>
      </c>
      <c r="D16" s="2">
        <v>1</v>
      </c>
      <c r="E16" s="2" t="s">
        <v>27</v>
      </c>
      <c r="F16" s="3">
        <v>43655</v>
      </c>
      <c r="O16" s="84">
        <v>2</v>
      </c>
      <c r="P16" s="83" t="s">
        <v>446</v>
      </c>
    </row>
    <row r="17" spans="2:16" ht="16">
      <c r="B17" s="7">
        <v>948878</v>
      </c>
      <c r="C17" s="2">
        <v>36761</v>
      </c>
      <c r="D17" s="2">
        <v>1</v>
      </c>
      <c r="E17" s="2" t="s">
        <v>27</v>
      </c>
      <c r="F17" s="3">
        <v>43554</v>
      </c>
      <c r="O17" s="84"/>
      <c r="P17" s="83" t="s">
        <v>447</v>
      </c>
    </row>
    <row r="18" spans="2:16" ht="16">
      <c r="B18" s="7">
        <v>948878</v>
      </c>
      <c r="C18" s="2">
        <v>6350702</v>
      </c>
      <c r="D18" s="2">
        <v>6</v>
      </c>
      <c r="E18" s="2" t="s">
        <v>27</v>
      </c>
      <c r="F18" s="3">
        <v>43554</v>
      </c>
      <c r="H18" s="4" t="s">
        <v>25</v>
      </c>
      <c r="O18" s="84">
        <v>3</v>
      </c>
      <c r="P18" s="83" t="s">
        <v>448</v>
      </c>
    </row>
    <row r="19" spans="2:16" ht="16">
      <c r="B19" s="7">
        <v>909734</v>
      </c>
      <c r="C19" s="2">
        <v>4296801</v>
      </c>
      <c r="D19" s="2">
        <v>1</v>
      </c>
      <c r="E19" s="2" t="s">
        <v>27</v>
      </c>
      <c r="F19" s="3">
        <v>43655</v>
      </c>
      <c r="H19" s="5" t="s">
        <v>1</v>
      </c>
      <c r="I19" s="5" t="s">
        <v>55</v>
      </c>
      <c r="J19" s="5" t="s">
        <v>32</v>
      </c>
      <c r="K19" s="5" t="s">
        <v>38</v>
      </c>
      <c r="L19" s="5" t="s">
        <v>39</v>
      </c>
      <c r="M19" s="5" t="s">
        <v>54</v>
      </c>
      <c r="O19" s="84"/>
      <c r="P19" s="83" t="s">
        <v>449</v>
      </c>
    </row>
    <row r="20" spans="2:16" ht="16">
      <c r="B20" s="7">
        <v>909734</v>
      </c>
      <c r="C20" s="2">
        <v>6350702</v>
      </c>
      <c r="D20" s="2">
        <v>1</v>
      </c>
      <c r="E20" s="2" t="s">
        <v>27</v>
      </c>
      <c r="F20" s="3">
        <v>43655</v>
      </c>
      <c r="H20" s="11">
        <v>4296801</v>
      </c>
      <c r="I20" s="2" t="s">
        <v>28</v>
      </c>
      <c r="J20" s="2" t="s">
        <v>33</v>
      </c>
      <c r="K20" s="2" t="s">
        <v>36</v>
      </c>
      <c r="L20" s="2">
        <v>50</v>
      </c>
      <c r="M20" s="2">
        <v>5.56</v>
      </c>
      <c r="N20" s="8"/>
      <c r="O20" s="84"/>
      <c r="P20" s="83" t="s">
        <v>450</v>
      </c>
    </row>
    <row r="21" spans="2:16" ht="16">
      <c r="B21" s="7">
        <v>948878</v>
      </c>
      <c r="C21" s="2">
        <v>3522051</v>
      </c>
      <c r="D21" s="2">
        <v>2</v>
      </c>
      <c r="E21" s="2" t="s">
        <v>27</v>
      </c>
      <c r="F21" s="3">
        <v>43655</v>
      </c>
      <c r="H21" s="11" t="s">
        <v>58</v>
      </c>
      <c r="I21" s="2" t="s">
        <v>34</v>
      </c>
      <c r="J21" s="2" t="s">
        <v>35</v>
      </c>
      <c r="K21" s="2" t="s">
        <v>37</v>
      </c>
      <c r="L21" s="2">
        <v>20</v>
      </c>
      <c r="M21" s="2">
        <v>4.41</v>
      </c>
      <c r="N21" s="8"/>
      <c r="O21" s="84">
        <v>4</v>
      </c>
      <c r="P21" s="83" t="s">
        <v>451</v>
      </c>
    </row>
    <row r="22" spans="2:16" ht="16">
      <c r="B22" s="7">
        <v>909734</v>
      </c>
      <c r="C22" s="2">
        <v>3522051</v>
      </c>
      <c r="D22" s="2">
        <v>1</v>
      </c>
      <c r="E22" s="2" t="s">
        <v>27</v>
      </c>
      <c r="F22" s="3">
        <v>43655</v>
      </c>
      <c r="H22" s="11">
        <v>6350702</v>
      </c>
      <c r="I22" s="2" t="s">
        <v>29</v>
      </c>
      <c r="J22" s="2" t="s">
        <v>61</v>
      </c>
      <c r="K22" s="2" t="s">
        <v>37</v>
      </c>
      <c r="L22" s="2">
        <v>10</v>
      </c>
      <c r="M22" s="2">
        <v>9.69</v>
      </c>
      <c r="N22" s="8"/>
      <c r="O22" s="84"/>
      <c r="P22" s="83" t="s">
        <v>452</v>
      </c>
    </row>
    <row r="23" spans="2:16" ht="16">
      <c r="B23" s="7">
        <v>948878</v>
      </c>
      <c r="C23" s="2">
        <v>3522051</v>
      </c>
      <c r="D23" s="2">
        <v>1</v>
      </c>
      <c r="E23" s="2" t="s">
        <v>27</v>
      </c>
      <c r="F23" s="3">
        <v>43655</v>
      </c>
      <c r="H23" s="11">
        <v>3522051</v>
      </c>
      <c r="I23" s="2" t="s">
        <v>30</v>
      </c>
      <c r="J23" s="2" t="s">
        <v>33</v>
      </c>
      <c r="K23" s="2" t="s">
        <v>36</v>
      </c>
      <c r="L23" s="2">
        <v>100</v>
      </c>
      <c r="M23" s="2">
        <v>2.41</v>
      </c>
      <c r="N23" s="8"/>
      <c r="O23" s="84"/>
      <c r="P23" s="83" t="s">
        <v>453</v>
      </c>
    </row>
    <row r="24" spans="2:16" ht="16">
      <c r="B24" s="7">
        <v>941632</v>
      </c>
      <c r="C24" s="2">
        <v>6350702</v>
      </c>
      <c r="D24" s="2">
        <v>1</v>
      </c>
      <c r="E24" s="2" t="s">
        <v>27</v>
      </c>
      <c r="F24" s="3">
        <v>43290</v>
      </c>
      <c r="H24" s="11">
        <v>3116361</v>
      </c>
      <c r="I24" s="2" t="s">
        <v>56</v>
      </c>
      <c r="J24" s="2" t="s">
        <v>40</v>
      </c>
      <c r="K24" s="2" t="s">
        <v>37</v>
      </c>
      <c r="L24" s="2">
        <v>2</v>
      </c>
      <c r="M24" s="2">
        <v>25.89</v>
      </c>
      <c r="N24" s="8"/>
      <c r="O24" s="84">
        <v>5</v>
      </c>
      <c r="P24" s="83" t="s">
        <v>454</v>
      </c>
    </row>
    <row r="25" spans="2:16" ht="16">
      <c r="B25" s="7">
        <v>909734</v>
      </c>
      <c r="C25" s="2">
        <v>3522051</v>
      </c>
      <c r="D25" s="2">
        <v>1</v>
      </c>
      <c r="E25" s="2" t="s">
        <v>27</v>
      </c>
      <c r="F25" s="3">
        <v>43655</v>
      </c>
      <c r="O25" s="84"/>
      <c r="P25" s="83" t="s">
        <v>455</v>
      </c>
    </row>
    <row r="26" spans="2:16">
      <c r="B26" s="7">
        <v>948878</v>
      </c>
      <c r="C26" s="2">
        <v>3522051</v>
      </c>
      <c r="D26" s="2">
        <v>1</v>
      </c>
      <c r="E26" s="2" t="s">
        <v>27</v>
      </c>
      <c r="F26" s="3">
        <v>43655</v>
      </c>
      <c r="H26" t="s">
        <v>1</v>
      </c>
      <c r="I26" t="s">
        <v>47</v>
      </c>
    </row>
    <row r="27" spans="2:16" ht="16">
      <c r="B27" s="7">
        <v>948878</v>
      </c>
      <c r="C27" s="2">
        <v>4296801</v>
      </c>
      <c r="D27" s="2">
        <v>1</v>
      </c>
      <c r="E27" s="2" t="s">
        <v>27</v>
      </c>
      <c r="F27" s="3">
        <v>43655</v>
      </c>
      <c r="H27" t="s">
        <v>31</v>
      </c>
      <c r="I27" t="s">
        <v>47</v>
      </c>
      <c r="O27">
        <v>6</v>
      </c>
      <c r="P27" s="83" t="s">
        <v>456</v>
      </c>
    </row>
    <row r="28" spans="2:16">
      <c r="B28" s="7">
        <v>948878</v>
      </c>
      <c r="C28" s="2">
        <v>36761</v>
      </c>
      <c r="D28" s="2">
        <v>1</v>
      </c>
      <c r="E28" s="2" t="s">
        <v>27</v>
      </c>
      <c r="F28" s="3">
        <v>43655</v>
      </c>
      <c r="H28" t="s">
        <v>32</v>
      </c>
      <c r="I28" t="s">
        <v>47</v>
      </c>
    </row>
    <row r="29" spans="2:16">
      <c r="B29" s="7">
        <v>948878</v>
      </c>
      <c r="C29" s="2">
        <v>4296801</v>
      </c>
      <c r="D29" s="2">
        <v>1</v>
      </c>
      <c r="E29" s="2" t="s">
        <v>27</v>
      </c>
      <c r="F29" s="3">
        <v>43290</v>
      </c>
      <c r="H29" t="s">
        <v>38</v>
      </c>
      <c r="I29" t="s">
        <v>47</v>
      </c>
    </row>
    <row r="30" spans="2:16">
      <c r="B30" s="7">
        <v>909734</v>
      </c>
      <c r="C30" s="2">
        <v>3116361</v>
      </c>
      <c r="D30" s="2">
        <v>1</v>
      </c>
      <c r="E30" s="2" t="s">
        <v>27</v>
      </c>
      <c r="F30" s="3">
        <v>43554</v>
      </c>
      <c r="H30" t="s">
        <v>39</v>
      </c>
      <c r="I30" t="s">
        <v>45</v>
      </c>
    </row>
    <row r="31" spans="2:16">
      <c r="B31" s="7">
        <v>909734</v>
      </c>
      <c r="C31" s="2">
        <v>4296801</v>
      </c>
      <c r="D31" s="2">
        <v>2</v>
      </c>
      <c r="E31" s="2" t="s">
        <v>27</v>
      </c>
      <c r="F31" s="3">
        <v>43554</v>
      </c>
    </row>
    <row r="32" spans="2:16">
      <c r="B32" s="7">
        <v>948878</v>
      </c>
      <c r="C32" s="2">
        <v>4296801</v>
      </c>
      <c r="D32" s="2">
        <v>3</v>
      </c>
      <c r="E32" s="2" t="s">
        <v>27</v>
      </c>
      <c r="F32" s="3">
        <v>43655</v>
      </c>
    </row>
    <row r="33" spans="2:6">
      <c r="B33" s="7">
        <v>909734</v>
      </c>
      <c r="C33" s="2">
        <v>6350702</v>
      </c>
      <c r="D33" s="2">
        <v>1</v>
      </c>
      <c r="E33" s="2" t="s">
        <v>27</v>
      </c>
      <c r="F33" s="3">
        <v>43655</v>
      </c>
    </row>
    <row r="35" spans="2:6">
      <c r="B35" t="s">
        <v>0</v>
      </c>
      <c r="C35" t="s">
        <v>45</v>
      </c>
    </row>
    <row r="36" spans="2:6">
      <c r="B36" t="s">
        <v>1</v>
      </c>
      <c r="C36" t="s">
        <v>45</v>
      </c>
    </row>
    <row r="37" spans="2:6">
      <c r="B37" t="s">
        <v>2</v>
      </c>
      <c r="C37" t="s">
        <v>46</v>
      </c>
    </row>
    <row r="38" spans="2:6">
      <c r="B38" t="s">
        <v>3</v>
      </c>
      <c r="C38" t="s">
        <v>48</v>
      </c>
    </row>
    <row r="39" spans="2:6">
      <c r="B39" t="s">
        <v>4</v>
      </c>
      <c r="C39" t="s">
        <v>49</v>
      </c>
    </row>
  </sheetData>
  <pageMargins left="0.7" right="0.7" top="0.75" bottom="0.75" header="0.3" footer="0.3"/>
  <pageSetup paperSize="9" orientation="landscape" r:id="rId1"/>
  <ignoredErrors>
    <ignoredError sqref="H2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8B9DE-05C6-4422-925B-FFB0F09EA987}">
  <dimension ref="A1:V36"/>
  <sheetViews>
    <sheetView zoomScale="150" workbookViewId="0">
      <selection sqref="A1:V1"/>
    </sheetView>
  </sheetViews>
  <sheetFormatPr baseColWidth="10" defaultColWidth="8.83203125" defaultRowHeight="15"/>
  <sheetData>
    <row r="1" spans="1:22" ht="29.25" customHeight="1">
      <c r="A1" s="139" t="s">
        <v>441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</row>
    <row r="3" spans="1:22" ht="16">
      <c r="B3" s="85" t="s">
        <v>457</v>
      </c>
    </row>
    <row r="4" spans="1:22" ht="16">
      <c r="B4" s="85" t="s">
        <v>458</v>
      </c>
    </row>
    <row r="5" spans="1:22" ht="16">
      <c r="B5" s="83" t="s">
        <v>459</v>
      </c>
    </row>
    <row r="6" spans="1:22" ht="16">
      <c r="B6" s="83" t="s">
        <v>460</v>
      </c>
    </row>
    <row r="7" spans="1:22" ht="16">
      <c r="B7" s="86" t="s">
        <v>461</v>
      </c>
    </row>
    <row r="8" spans="1:22" ht="16">
      <c r="B8" s="86" t="s">
        <v>462</v>
      </c>
    </row>
    <row r="9" spans="1:22" ht="16">
      <c r="B9" s="86" t="s">
        <v>463</v>
      </c>
    </row>
    <row r="10" spans="1:22" ht="16">
      <c r="B10" s="83" t="s">
        <v>464</v>
      </c>
    </row>
    <row r="11" spans="1:22" ht="16">
      <c r="B11" s="83" t="s">
        <v>465</v>
      </c>
    </row>
    <row r="12" spans="1:22" ht="16">
      <c r="B12" s="87" t="s">
        <v>466</v>
      </c>
    </row>
    <row r="13" spans="1:22" ht="16">
      <c r="B13" s="85" t="s">
        <v>467</v>
      </c>
    </row>
    <row r="14" spans="1:22" ht="16">
      <c r="B14" s="88" t="s">
        <v>468</v>
      </c>
    </row>
    <row r="15" spans="1:22" ht="16">
      <c r="B15" s="83" t="s">
        <v>460</v>
      </c>
    </row>
    <row r="16" spans="1:22" ht="16">
      <c r="B16" s="88" t="s">
        <v>469</v>
      </c>
    </row>
    <row r="17" spans="2:2" ht="16">
      <c r="B17" s="88" t="s">
        <v>470</v>
      </c>
    </row>
    <row r="18" spans="2:2" ht="16">
      <c r="B18" s="88" t="s">
        <v>471</v>
      </c>
    </row>
    <row r="19" spans="2:2" ht="16">
      <c r="B19" s="88" t="s">
        <v>472</v>
      </c>
    </row>
    <row r="20" spans="2:2" ht="16">
      <c r="B20" s="83" t="s">
        <v>473</v>
      </c>
    </row>
    <row r="21" spans="2:2" ht="16">
      <c r="B21" s="83" t="s">
        <v>474</v>
      </c>
    </row>
    <row r="22" spans="2:2" ht="16">
      <c r="B22" s="83" t="s">
        <v>475</v>
      </c>
    </row>
    <row r="23" spans="2:2" ht="16">
      <c r="B23" s="87" t="s">
        <v>476</v>
      </c>
    </row>
    <row r="24" spans="2:2" ht="16">
      <c r="B24" s="85" t="s">
        <v>477</v>
      </c>
    </row>
    <row r="25" spans="2:2" ht="16">
      <c r="B25" s="83" t="s">
        <v>478</v>
      </c>
    </row>
    <row r="26" spans="2:2" ht="16">
      <c r="B26" s="83" t="s">
        <v>479</v>
      </c>
    </row>
    <row r="27" spans="2:2" ht="16">
      <c r="B27" s="89" t="s">
        <v>480</v>
      </c>
    </row>
    <row r="28" spans="2:2" ht="16">
      <c r="B28" s="89" t="s">
        <v>481</v>
      </c>
    </row>
    <row r="29" spans="2:2" ht="16">
      <c r="B29" s="89" t="s">
        <v>482</v>
      </c>
    </row>
    <row r="30" spans="2:2" ht="16">
      <c r="B30" s="83" t="s">
        <v>483</v>
      </c>
    </row>
    <row r="31" spans="2:2" ht="16">
      <c r="B31" s="83" t="s">
        <v>484</v>
      </c>
    </row>
    <row r="32" spans="2:2" ht="16">
      <c r="B32" s="83" t="s">
        <v>485</v>
      </c>
    </row>
    <row r="33" spans="2:2" ht="16">
      <c r="B33" s="83" t="s">
        <v>486</v>
      </c>
    </row>
    <row r="34" spans="2:2" ht="16">
      <c r="B34" s="83" t="s">
        <v>487</v>
      </c>
    </row>
    <row r="35" spans="2:2" ht="16">
      <c r="B35" s="90"/>
    </row>
    <row r="36" spans="2:2" ht="16">
      <c r="B36" s="83" t="s">
        <v>488</v>
      </c>
    </row>
  </sheetData>
  <mergeCells count="1">
    <mergeCell ref="A1:V1"/>
  </mergeCells>
  <pageMargins left="0.7" right="0.7" top="0.75" bottom="0.75" header="0.3" footer="0.3"/>
  <pageSetup paperSize="9" orientation="landscape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f 4 b f 4 a - 6 9 a b - 4 e e 4 - 8 c c 4 - 1 7 0 f c b f 2 b 6 1 e "   x m l n s = " h t t p : / / s c h e m a s . m i c r o s o f t . c o m / D a t a M a s h u p " > A A A A A C 8 E A A B Q S w M E F A A C A A g A g W k 1 V b O H M y O i A A A A 9 Q A A A B I A H A B D b 2 5 m a W c v U G F j a 2 F n Z S 5 4 b W w g o h g A K K A U A A A A A A A A A A A A A A A A A A A A A A A A A A A A h Y + 9 D o I w G E V f h X S n R R h U 8 l E G V 0 m M R u P a l A q N U E x / L O / m 4 C P 5 C k I U d X O 8 9 5 z h 3 s f t D n n f N s F V a C M 7 l a E Z j l A g F O 9 K q a o M O X s K F y i n s G H 8 z C o R D L I y a W / K D N X W X l J C v P f Y J 7 j T F Y m j a E a O x X r H a 9 E y 9 J H l f z m U y l i m u E A U D q 8 x N M b L O U 7 i Y R K Q q Y N C q i 8 f 2 U h / S l i 5 x j o t q H b h d g 9 k i k D e F + g T U E s D B B Q A A g A I A I F p N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a T V V n j Z S K C s B A A A R A g A A E w A c A E Z v c m 1 1 b G F z L 1 N l Y 3 R p b 2 4 x L m 0 g o h g A K K A U A A A A A A A A A A A A A A A A A A A A A A A A A A A A b Z B R S 8 M w F I X f C / 0 P I b 5 0 U A o D 8 W X s Q Y q o I C p r w Y c x S t r e b W V p U m 5 S N i 3 7 Z 7 7 6 v 7 z p Z n W b e U m 4 5 3 D O l 2 u g s J V W L D n c 4 4 n v + Z 5 Z C 4 S S J W 2 d m Q Y / o B R f n x n C y h m n T I L 1 P U Y n 0 S 0 W Q J O 7 X Q E y i l t E U P Z N 4 y b X e h O M u v m z q G H K U 5 F L G P P F f h 5 r Z c m y C A 8 B V z x e C 7 W i q v S 9 A U 5 J v T V K U S i z 1 F j H W r a 1 c q I J D m 1 h 1 / F Z T 8 J D Z k l g F n Z 2 H 7 K O P w h V S r 2 t o L i Q k p 9 f k P K o 7 M 1 1 5 D J 7 6 V U K d T r d j w a 8 e 9 R t Q 3 g z v T W / e P 0 0 O I N 3 W U c w l 0 u d t D 2 9 z I b q b M A G U a z Z U 2 V s R J 5 g P j g W o y O 3 a q V 0 T f S o c 8 C / R I l G e w H k h s E Z 7 c m i X r A E j G 5 N A a q s 1 I o C f a 9 S / 2 V O v g F Q S w E C L Q A U A A I A C A C B a T V V s 4 c z I 6 I A A A D 1 A A A A E g A A A A A A A A A A A A A A A A A A A A A A Q 2 9 u Z m l n L 1 B h Y 2 t h Z 2 U u e G 1 s U E s B A i 0 A F A A C A A g A g W k 1 V Q / K 6 a u k A A A A 6 Q A A A B M A A A A A A A A A A A A A A A A A 7 g A A A F t D b 2 5 0 Z W 5 0 X 1 R 5 c G V z X S 5 4 b W x Q S w E C L Q A U A A I A C A C B a T V V n j Z S K C s B A A A R A g A A E w A A A A A A A A A A A A A A A A D f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T C g A A A A A A A H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W 1 f c 3 B y e m V k Y S V D N S V C Q 1 9 y Z W d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M V Q x M T o x M D o z N C 4 y M D E 5 M j Y 4 W i I g L z 4 8 R W 5 0 c n k g V H l w Z T 0 i R m l s b E N v b H V t b l R 5 c G V z I i B W Y W x 1 Z T 0 i c 0 J n V T 0 i I C 8 + P E V u d H J 5 I F R 5 c G U 9 I k Z p b G x D b 2 x 1 b W 5 O Y W 1 l c y I g V m F s d W U 9 I n N b J n F 1 b 3 Q 7 U m V n a W 9 u J n F 1 b 3 Q 7 L C Z x d W 9 0 O 1 N 1 b V 9 v Z l 9 T c H J 6 Z W R h x b x f U m V n a W 9 u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J l Z 2 l v b i Z x d W 9 0 O 1 0 s J n F 1 b 3 Q 7 c X V l c n l S Z W x h d G l v b n N o a X B z J n F 1 b 3 Q 7 O l t d L C Z x d W 9 0 O 2 N v b H V t b k l k Z W 5 0 a X R p Z X M m c X V v d D s 6 W y Z x d W 9 0 O 1 N l Y 3 R p b 2 4 x L 1 R h Y m x l M S 9 H c m 9 1 c G V k I F J v d 3 M u e 1 J l Z 2 l v b i w w f S Z x d W 9 0 O y w m c X V v d D t T Z W N 0 a W 9 u M S 9 U Y W J s Z T E v R 3 J v d X B l Z C B S b 3 d z L n t T d W 1 f b 2 Z f U 3 B y e m V k Y c W 8 X 1 J l Z 2 l v b i w x f S Z x d W 9 0 O 1 0 s J n F 1 b 3 Q 7 Q 2 9 s d W 1 u Q 2 9 1 b n Q m c X V v d D s 6 M i w m c X V v d D t L Z X l D b 2 x 1 b W 5 O Y W 1 l c y Z x d W 9 0 O z p b J n F 1 b 3 Q 7 U m V n a W 9 u J n F 1 b 3 Q 7 X S w m c X V v d D t D b 2 x 1 b W 5 J Z G V u d G l 0 a W V z J n F 1 b 3 Q 7 O l s m c X V v d D t T Z W N 0 a W 9 u M S 9 U Y W J s Z T E v R 3 J v d X B l Z C B S b 3 d z L n t S Z W d p b 2 4 s M H 0 m c X V v d D s s J n F 1 b 3 Q 7 U 2 V j d G l v b j E v V G F i b G U x L 0 d y b 3 V w Z W Q g U m 9 3 c y 5 7 U 3 V t X 2 9 m X 1 N w c n p l Z G H F v F 9 S Z W d p b 2 4 s M X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N 1 b V 9 z c H J 6 Z W R h x b x f c m V n a W 9 u I i A v P j x F b n R y e S B U e X B l P S J G a W x s Z W R D b 2 1 w b G V 0 Z V J l c 3 V s d F R v V 2 9 y a 3 N o Z W V 0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1 b V 9 z c H J 6 Z W R h J U M 1 J U J D X 3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1 f c 3 B y e m V k Y S V D N S V C Q 1 9 y Z W d p b 2 4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R O B O M M y Q R 5 B v F E P C M D 1 v A A A A A A I A A A A A A B B m A A A A A Q A A I A A A A I g 2 m H h + u p i M J h 9 a F b k R y N S i I B s h Y O j 3 i H i F O O d C S w O Z A A A A A A 6 A A A A A A g A A I A A A A B 4 h 9 W d p k c T M 6 s 1 c l p K V 0 q U D h C z G P 3 C T V j 8 T Y y m k e q L k U A A A A I o 5 a V 6 C 8 w 9 5 d g v j y m E V P x 4 b w 3 T d j b j w j N Z e l g y d o f c M L B I 6 v 2 p Z D z K 5 P m n M 9 N 0 T 8 1 1 Q 3 B S y N k R K t y i a p M V E l 9 o w Z N G d p D V J S 8 6 4 t f J d L 1 q b Q A A A A A s K a p a i g H h B + P M r l U 8 q r L j 7 n v t o k 4 4 D Q e t u V e h i B l d F 0 H e N 1 V w / V R 0 X Q F F 8 A F Q 4 A I z v L b Y B p p 6 9 x M m s a f G h a J Q = < / D a t a M a s h u p > 
</file>

<file path=customXml/itemProps1.xml><?xml version="1.0" encoding="utf-8"?>
<ds:datastoreItem xmlns:ds="http://schemas.openxmlformats.org/officeDocument/2006/customXml" ds:itemID="{5186CBC7-6695-497E-A76A-9906B06C52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6</vt:i4>
      </vt:variant>
    </vt:vector>
  </HeadingPairs>
  <TitlesOfParts>
    <vt:vector size="13" baseType="lpstr">
      <vt:lpstr>1</vt:lpstr>
      <vt:lpstr>1a</vt:lpstr>
      <vt:lpstr>2</vt:lpstr>
      <vt:lpstr>3</vt:lpstr>
      <vt:lpstr>4</vt:lpstr>
      <vt:lpstr>5 - sql</vt:lpstr>
      <vt:lpstr>6 sql</vt:lpstr>
      <vt:lpstr>kod_table_num</vt:lpstr>
      <vt:lpstr>kod_table_sales</vt:lpstr>
      <vt:lpstr>kod_table_symb</vt:lpstr>
      <vt:lpstr>plan_table</vt:lpstr>
      <vt:lpstr>rank_table</vt:lpstr>
      <vt:lpstr>table_ocena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Jędra Sebastian</dc:creator>
  <cp:lastModifiedBy>Microsoft Office User</cp:lastModifiedBy>
  <cp:lastPrinted>2022-09-24T13:38:09Z</cp:lastPrinted>
  <dcterms:created xsi:type="dcterms:W3CDTF">2022-07-04T09:17:33Z</dcterms:created>
  <dcterms:modified xsi:type="dcterms:W3CDTF">2022-09-24T13:50:49Z</dcterms:modified>
</cp:coreProperties>
</file>