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ymansad\Documents\Thesis\2019-05-B73\"/>
    </mc:Choice>
  </mc:AlternateContent>
  <bookViews>
    <workbookView xWindow="0" yWindow="0" windowWidth="23040" windowHeight="9192"/>
  </bookViews>
  <sheets>
    <sheet name="Feuil1" sheetId="1" r:id="rId1"/>
  </sheets>
  <definedNames>
    <definedName name="co">Feuil1!$Q$1185</definedName>
    <definedName name="Coe">Feuil1!$J$1873</definedName>
    <definedName name="fact">Feuil1!$L$751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09" i="1" l="1"/>
  <c r="C2008" i="1"/>
  <c r="B2008" i="1"/>
  <c r="B2001" i="1"/>
  <c r="C2000" i="1"/>
  <c r="C1997" i="1"/>
  <c r="B2000" i="1"/>
  <c r="B1993" i="1" l="1"/>
  <c r="C1989" i="1"/>
  <c r="C1687" i="1" l="1"/>
  <c r="B1681" i="1" l="1"/>
  <c r="C1681" i="1"/>
  <c r="B1979" i="1" l="1"/>
  <c r="B1970" i="1"/>
  <c r="B1962" i="1"/>
  <c r="B1968" i="1"/>
  <c r="B1946" i="1"/>
  <c r="B1954" i="1"/>
  <c r="B1961" i="1"/>
  <c r="B1952" i="1"/>
  <c r="B1945" i="1" l="1"/>
  <c r="B1942" i="1"/>
  <c r="B1937" i="1"/>
  <c r="B1934" i="1"/>
  <c r="B1932" i="1"/>
  <c r="B1933" i="1"/>
  <c r="B1929" i="1"/>
  <c r="B1924" i="1"/>
  <c r="B1921" i="1"/>
  <c r="B1920" i="1"/>
  <c r="B1919" i="1"/>
  <c r="B1915" i="1"/>
  <c r="B1729" i="1" l="1"/>
  <c r="C1690" i="1"/>
  <c r="B1503" i="1" l="1"/>
  <c r="B1265" i="1" l="1"/>
  <c r="B1186" i="1" l="1"/>
  <c r="C1170" i="1" l="1"/>
  <c r="B1170" i="1" s="1"/>
  <c r="B1169" i="1"/>
  <c r="B1168" i="1"/>
  <c r="B1093" i="1" l="1"/>
  <c r="B1078" i="1"/>
  <c r="B1075" i="1"/>
  <c r="B1071" i="1"/>
  <c r="B1061" i="1"/>
  <c r="B1053" i="1"/>
  <c r="B1049" i="1"/>
  <c r="B1052" i="1"/>
  <c r="B1046" i="1"/>
  <c r="B1043" i="1"/>
  <c r="B1034" i="1"/>
  <c r="B1029" i="1" l="1"/>
  <c r="B1028" i="1"/>
  <c r="B1025" i="1"/>
  <c r="B1016" i="1"/>
  <c r="B1015" i="1" l="1"/>
  <c r="B1005" i="1"/>
  <c r="B1003" i="1"/>
  <c r="B999" i="1" l="1"/>
  <c r="B1002" i="1"/>
  <c r="B990" i="1"/>
  <c r="B988" i="1"/>
  <c r="B983" i="1"/>
  <c r="B979" i="1" l="1"/>
  <c r="B978" i="1"/>
  <c r="B971" i="1"/>
  <c r="C966" i="1"/>
  <c r="B966" i="1" s="1"/>
  <c r="B941" i="1" l="1"/>
  <c r="B944" i="1"/>
  <c r="B938" i="1"/>
  <c r="B874" i="1" l="1"/>
  <c r="C917" i="1" l="1"/>
  <c r="B822" i="1"/>
  <c r="C821" i="1" s="1"/>
  <c r="B821" i="1" s="1"/>
  <c r="B819" i="1"/>
  <c r="C818" i="1" s="1"/>
  <c r="B818" i="1" s="1"/>
  <c r="B792" i="1"/>
  <c r="B774" i="1"/>
  <c r="B777" i="1"/>
  <c r="B901" i="1" l="1"/>
  <c r="C839" i="1"/>
  <c r="B838" i="1"/>
  <c r="B898" i="1"/>
  <c r="C890" i="1"/>
  <c r="B890" i="1" s="1"/>
  <c r="C757" i="1" l="1"/>
  <c r="B757" i="1" s="1"/>
  <c r="B750" i="1"/>
  <c r="C744" i="1"/>
  <c r="B744" i="1" s="1"/>
  <c r="B741" i="1"/>
  <c r="C738" i="1"/>
  <c r="B738" i="1" s="1"/>
  <c r="B735" i="1"/>
  <c r="C732" i="1"/>
  <c r="B732" i="1" s="1"/>
  <c r="C720" i="1"/>
  <c r="B720" i="1" s="1"/>
  <c r="C725" i="1"/>
  <c r="B725" i="1" s="1"/>
  <c r="C709" i="1"/>
  <c r="B709" i="1" s="1"/>
  <c r="B696" i="1"/>
  <c r="B695" i="1"/>
  <c r="B690" i="1"/>
  <c r="B689" i="1"/>
  <c r="B680" i="1"/>
  <c r="B679" i="1"/>
  <c r="B669" i="1"/>
  <c r="B670" i="1"/>
  <c r="B668" i="1"/>
  <c r="B855" i="1"/>
  <c r="B856" i="1"/>
  <c r="B854" i="1"/>
  <c r="B844" i="1"/>
  <c r="B843" i="1"/>
  <c r="B664" i="1"/>
  <c r="C663" i="1"/>
  <c r="B663" i="1" s="1"/>
  <c r="C655" i="1"/>
  <c r="B655" i="1" s="1"/>
  <c r="C640" i="1"/>
  <c r="C637" i="1"/>
  <c r="C631" i="1"/>
  <c r="C625" i="1"/>
  <c r="C619" i="1"/>
  <c r="C605" i="1"/>
  <c r="C601" i="1"/>
  <c r="C567" i="1"/>
  <c r="C552" i="1"/>
  <c r="C522" i="1"/>
  <c r="C503" i="1"/>
  <c r="B634" i="1"/>
  <c r="B628" i="1"/>
  <c r="B622" i="1"/>
  <c r="B616" i="1"/>
  <c r="B598" i="1"/>
  <c r="B586" i="1"/>
  <c r="B587" i="1"/>
  <c r="B588" i="1"/>
  <c r="B585" i="1"/>
  <c r="B577" i="1"/>
  <c r="B576" i="1"/>
  <c r="B561" i="1"/>
  <c r="B544" i="1"/>
  <c r="B543" i="1"/>
  <c r="B532" i="1" l="1"/>
  <c r="B531" i="1"/>
  <c r="B530" i="1"/>
  <c r="B514" i="1"/>
  <c r="B513" i="1"/>
  <c r="B512" i="1"/>
  <c r="B511" i="1"/>
  <c r="B501" i="1" l="1"/>
  <c r="B500" i="1"/>
  <c r="B502" i="1"/>
  <c r="B499" i="1"/>
  <c r="B486" i="1"/>
  <c r="B257" i="1"/>
  <c r="B256" i="1"/>
  <c r="B204" i="1"/>
  <c r="B203" i="1"/>
  <c r="B475" i="1" l="1"/>
  <c r="B474" i="1"/>
  <c r="B473" i="1"/>
  <c r="B472" i="1"/>
  <c r="B451" i="1"/>
  <c r="B450" i="1"/>
  <c r="B449" i="1"/>
  <c r="B437" i="1"/>
  <c r="B436" i="1"/>
  <c r="B432" i="1"/>
  <c r="B406" i="1"/>
  <c r="B405" i="1"/>
  <c r="B391" i="1"/>
  <c r="B390" i="1"/>
  <c r="B389" i="1"/>
  <c r="B371" i="1"/>
  <c r="B370" i="1"/>
  <c r="B341" i="1"/>
  <c r="B340" i="1"/>
  <c r="B339" i="1"/>
  <c r="B337" i="1"/>
  <c r="B338" i="1"/>
  <c r="B336" i="1"/>
  <c r="B335" i="1"/>
  <c r="B319" i="1"/>
  <c r="B318" i="1"/>
  <c r="B317" i="1"/>
  <c r="B297" i="1"/>
  <c r="B296" i="1"/>
  <c r="B271" i="1"/>
  <c r="B270" i="1"/>
  <c r="B269" i="1"/>
  <c r="B258" i="1"/>
  <c r="B255" i="1"/>
  <c r="B227" i="1"/>
  <c r="B228" i="1"/>
  <c r="B226" i="1"/>
  <c r="B202" i="1"/>
  <c r="B207" i="1"/>
  <c r="B206" i="1"/>
  <c r="B205" i="1"/>
  <c r="B177" i="1"/>
  <c r="B176" i="1"/>
  <c r="B161" i="1" l="1"/>
  <c r="B160" i="1"/>
  <c r="B143" i="1"/>
  <c r="B142" i="1"/>
  <c r="B129" i="1"/>
  <c r="B125" i="1"/>
  <c r="B102" i="1"/>
  <c r="B101" i="1"/>
  <c r="B90" i="1"/>
  <c r="B89" i="1"/>
  <c r="B75" i="1"/>
  <c r="B74" i="1"/>
  <c r="B55" i="1"/>
  <c r="B54" i="1"/>
  <c r="B56" i="1"/>
  <c r="B33" i="1"/>
  <c r="B32" i="1"/>
  <c r="B3" i="1"/>
  <c r="B2" i="1"/>
  <c r="B20" i="1"/>
  <c r="B21" i="1"/>
  <c r="B19" i="1"/>
</calcChain>
</file>

<file path=xl/sharedStrings.xml><?xml version="1.0" encoding="utf-8"?>
<sst xmlns="http://schemas.openxmlformats.org/spreadsheetml/2006/main" count="6468" uniqueCount="56">
  <si>
    <t>Image</t>
  </si>
  <si>
    <t>stele</t>
  </si>
  <si>
    <t>cell</t>
  </si>
  <si>
    <t>layer</t>
  </si>
  <si>
    <t>tissue</t>
  </si>
  <si>
    <t>dist</t>
  </si>
  <si>
    <t>xylem</t>
  </si>
  <si>
    <t>pericycle</t>
  </si>
  <si>
    <t>endo</t>
  </si>
  <si>
    <t>cortex</t>
  </si>
  <si>
    <t>exo</t>
  </si>
  <si>
    <t>epi</t>
  </si>
  <si>
    <t>02_01_SBR_02</t>
  </si>
  <si>
    <t>01_04_SBR_01</t>
  </si>
  <si>
    <t>01_01_SBR_01</t>
  </si>
  <si>
    <t>proto</t>
  </si>
  <si>
    <t>03_01_SBR_02.tif</t>
  </si>
  <si>
    <t>03_01_SBR_02</t>
  </si>
  <si>
    <t>Root</t>
  </si>
  <si>
    <t>SBR</t>
  </si>
  <si>
    <t>LAT</t>
  </si>
  <si>
    <t>Root_id</t>
  </si>
  <si>
    <t>01_01</t>
  </si>
  <si>
    <t>01_03</t>
  </si>
  <si>
    <t>05_01</t>
  </si>
  <si>
    <t>05_02</t>
  </si>
  <si>
    <t>05_03</t>
  </si>
  <si>
    <t>Tap</t>
  </si>
  <si>
    <t>06_01</t>
  </si>
  <si>
    <t>aer</t>
  </si>
  <si>
    <t>Basal</t>
  </si>
  <si>
    <t>07_01</t>
  </si>
  <si>
    <t>08_01</t>
  </si>
  <si>
    <t>09_01</t>
  </si>
  <si>
    <t>09_02</t>
  </si>
  <si>
    <t>10_01</t>
  </si>
  <si>
    <t>09_03</t>
  </si>
  <si>
    <t>11_01</t>
  </si>
  <si>
    <t>07_02</t>
  </si>
  <si>
    <t>10_02</t>
  </si>
  <si>
    <t>12_01</t>
  </si>
  <si>
    <t>LAT_A</t>
  </si>
  <si>
    <t>12_02</t>
  </si>
  <si>
    <t>13_01</t>
  </si>
  <si>
    <t>13_02</t>
  </si>
  <si>
    <t>14_01</t>
  </si>
  <si>
    <t>15_01</t>
  </si>
  <si>
    <t>16_01</t>
  </si>
  <si>
    <t>17_01</t>
  </si>
  <si>
    <t>18_01</t>
  </si>
  <si>
    <t>19_01</t>
  </si>
  <si>
    <t>19_02</t>
  </si>
  <si>
    <t>19_03</t>
  </si>
  <si>
    <t>19_04</t>
  </si>
  <si>
    <t>Xyl_m</t>
  </si>
  <si>
    <t>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</si>
</sst>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0"/>
  <sheetViews>
    <sheetView tabSelected="1" zoomScale="85" zoomScaleNormal="85" workbookViewId="0">
      <pane xSplit="1" ySplit="1" topLeftCell="B2108" activePane="bottomRight" state="frozen"/>
      <selection pane="topRight" activeCell="B1" sqref="B1"/>
      <selection pane="bottomLeft" activeCell="A2" sqref="A2"/>
      <selection pane="bottomRight" activeCell="P2126" sqref="P2126"/>
    </sheetView>
  </sheetViews>
  <sheetFormatPr baseColWidth="10" defaultRowHeight="14.4" x14ac:dyDescent="0.3"/>
  <cols>
    <col min="1" max="1" width="15.44140625" bestFit="1" customWidth="1"/>
    <col min="7" max="7" width="11.5546875" style="3"/>
    <col min="9" max="9" width="13.5546875" customWidth="1"/>
    <col min="10" max="10" width="17.21875" customWidth="1"/>
    <col min="11" max="11" width="12.88671875" bestFit="1" customWidth="1"/>
    <col min="12" max="12" width="25.33203125" customWidth="1"/>
    <col min="13" max="13" width="12" bestFit="1" customWidth="1"/>
  </cols>
  <sheetData>
    <row r="1" spans="1:9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18</v>
      </c>
      <c r="G1" s="3" t="s">
        <v>21</v>
      </c>
      <c r="H1" t="s">
        <v>54</v>
      </c>
      <c r="I1" t="s">
        <v>55</v>
      </c>
    </row>
    <row r="2" spans="1:9" x14ac:dyDescent="0.3">
      <c r="A2" t="s">
        <v>14</v>
      </c>
      <c r="B2">
        <f>C2/27</f>
        <v>9.2222222222222214</v>
      </c>
      <c r="C2">
        <v>249</v>
      </c>
      <c r="D2" t="s">
        <v>1</v>
      </c>
      <c r="E2">
        <v>1</v>
      </c>
      <c r="F2" t="s">
        <v>19</v>
      </c>
      <c r="G2" s="3" t="s">
        <v>22</v>
      </c>
    </row>
    <row r="3" spans="1:9" x14ac:dyDescent="0.3">
      <c r="A3" t="s">
        <v>14</v>
      </c>
      <c r="B3">
        <f>C3/26</f>
        <v>9.4230769230769234</v>
      </c>
      <c r="C3">
        <v>245</v>
      </c>
      <c r="D3" t="s">
        <v>1</v>
      </c>
      <c r="E3">
        <v>1</v>
      </c>
      <c r="F3" t="s">
        <v>19</v>
      </c>
      <c r="G3" s="3" t="s">
        <v>22</v>
      </c>
    </row>
    <row r="4" spans="1:9" x14ac:dyDescent="0.3">
      <c r="A4" t="s">
        <v>14</v>
      </c>
      <c r="C4">
        <v>22</v>
      </c>
      <c r="D4" t="s">
        <v>15</v>
      </c>
      <c r="E4">
        <v>1</v>
      </c>
      <c r="F4" t="s">
        <v>19</v>
      </c>
      <c r="G4" s="3" t="s">
        <v>22</v>
      </c>
    </row>
    <row r="5" spans="1:9" x14ac:dyDescent="0.3">
      <c r="A5" t="s">
        <v>14</v>
      </c>
      <c r="B5">
        <v>51</v>
      </c>
      <c r="C5">
        <v>8</v>
      </c>
      <c r="D5" t="s">
        <v>6</v>
      </c>
      <c r="E5">
        <v>1</v>
      </c>
      <c r="F5" t="s">
        <v>19</v>
      </c>
      <c r="G5" s="3" t="s">
        <v>22</v>
      </c>
      <c r="H5">
        <v>0</v>
      </c>
      <c r="I5">
        <v>1</v>
      </c>
    </row>
    <row r="6" spans="1:9" x14ac:dyDescent="0.3">
      <c r="A6" t="s">
        <v>14</v>
      </c>
      <c r="B6">
        <v>46</v>
      </c>
      <c r="D6" t="s">
        <v>6</v>
      </c>
      <c r="E6">
        <v>1</v>
      </c>
      <c r="F6" t="s">
        <v>19</v>
      </c>
      <c r="G6" s="3" t="s">
        <v>22</v>
      </c>
    </row>
    <row r="7" spans="1:9" x14ac:dyDescent="0.3">
      <c r="A7" t="s">
        <v>14</v>
      </c>
      <c r="B7">
        <v>51</v>
      </c>
      <c r="D7" t="s">
        <v>6</v>
      </c>
      <c r="E7">
        <v>1</v>
      </c>
      <c r="F7" t="s">
        <v>19</v>
      </c>
      <c r="G7" s="3" t="s">
        <v>22</v>
      </c>
    </row>
    <row r="8" spans="1:9" x14ac:dyDescent="0.3">
      <c r="A8" t="s">
        <v>14</v>
      </c>
      <c r="B8">
        <v>49.5</v>
      </c>
      <c r="D8" t="s">
        <v>6</v>
      </c>
      <c r="E8">
        <v>1</v>
      </c>
      <c r="F8" t="s">
        <v>19</v>
      </c>
      <c r="G8" s="3" t="s">
        <v>22</v>
      </c>
    </row>
    <row r="9" spans="1:9" x14ac:dyDescent="0.3">
      <c r="A9" t="s">
        <v>14</v>
      </c>
      <c r="B9">
        <v>7.03</v>
      </c>
      <c r="D9" t="s">
        <v>7</v>
      </c>
      <c r="E9">
        <v>1</v>
      </c>
      <c r="F9" t="s">
        <v>19</v>
      </c>
      <c r="G9" s="3" t="s">
        <v>22</v>
      </c>
    </row>
    <row r="10" spans="1:9" x14ac:dyDescent="0.3">
      <c r="A10" t="s">
        <v>14</v>
      </c>
      <c r="B10">
        <v>7.87</v>
      </c>
      <c r="D10" t="s">
        <v>7</v>
      </c>
      <c r="E10">
        <v>1</v>
      </c>
      <c r="F10" t="s">
        <v>19</v>
      </c>
      <c r="G10" s="3" t="s">
        <v>22</v>
      </c>
    </row>
    <row r="11" spans="1:9" x14ac:dyDescent="0.3">
      <c r="A11" t="s">
        <v>14</v>
      </c>
      <c r="B11">
        <v>5.86</v>
      </c>
      <c r="D11" t="s">
        <v>7</v>
      </c>
      <c r="E11">
        <v>1</v>
      </c>
      <c r="F11" t="s">
        <v>19</v>
      </c>
      <c r="G11" s="3" t="s">
        <v>22</v>
      </c>
    </row>
    <row r="12" spans="1:9" x14ac:dyDescent="0.3">
      <c r="A12" t="s">
        <v>14</v>
      </c>
      <c r="B12">
        <v>7.6</v>
      </c>
      <c r="D12" t="s">
        <v>7</v>
      </c>
      <c r="E12">
        <v>1</v>
      </c>
      <c r="F12" t="s">
        <v>19</v>
      </c>
      <c r="G12" s="3" t="s">
        <v>22</v>
      </c>
    </row>
    <row r="13" spans="1:9" x14ac:dyDescent="0.3">
      <c r="A13" t="s">
        <v>14</v>
      </c>
      <c r="B13">
        <v>5.36</v>
      </c>
      <c r="D13" t="s">
        <v>8</v>
      </c>
      <c r="E13">
        <v>1</v>
      </c>
      <c r="F13" t="s">
        <v>19</v>
      </c>
      <c r="G13" s="3" t="s">
        <v>22</v>
      </c>
    </row>
    <row r="14" spans="1:9" x14ac:dyDescent="0.3">
      <c r="A14" t="s">
        <v>14</v>
      </c>
      <c r="B14">
        <v>5.57</v>
      </c>
      <c r="D14" t="s">
        <v>8</v>
      </c>
      <c r="E14">
        <v>1</v>
      </c>
      <c r="F14" t="s">
        <v>19</v>
      </c>
      <c r="G14" s="3" t="s">
        <v>22</v>
      </c>
    </row>
    <row r="15" spans="1:9" x14ac:dyDescent="0.3">
      <c r="A15" t="s">
        <v>14</v>
      </c>
      <c r="B15">
        <v>3.98</v>
      </c>
      <c r="D15" t="s">
        <v>8</v>
      </c>
      <c r="E15">
        <v>1</v>
      </c>
      <c r="F15" t="s">
        <v>19</v>
      </c>
      <c r="G15" s="3" t="s">
        <v>22</v>
      </c>
    </row>
    <row r="16" spans="1:9" x14ac:dyDescent="0.3">
      <c r="A16" t="s">
        <v>14</v>
      </c>
      <c r="B16">
        <v>5.4</v>
      </c>
      <c r="D16" t="s">
        <v>8</v>
      </c>
      <c r="E16">
        <v>1</v>
      </c>
      <c r="F16" t="s">
        <v>19</v>
      </c>
      <c r="G16" s="3" t="s">
        <v>22</v>
      </c>
    </row>
    <row r="17" spans="1:7" x14ac:dyDescent="0.3">
      <c r="A17" t="s">
        <v>14</v>
      </c>
      <c r="B17">
        <v>5.99</v>
      </c>
      <c r="D17" t="s">
        <v>8</v>
      </c>
      <c r="E17">
        <v>1</v>
      </c>
      <c r="F17" t="s">
        <v>19</v>
      </c>
      <c r="G17" s="3" t="s">
        <v>22</v>
      </c>
    </row>
    <row r="18" spans="1:7" x14ac:dyDescent="0.3">
      <c r="A18" t="s">
        <v>14</v>
      </c>
      <c r="B18">
        <v>4.87</v>
      </c>
      <c r="D18" t="s">
        <v>8</v>
      </c>
      <c r="E18">
        <v>1</v>
      </c>
      <c r="F18" t="s">
        <v>19</v>
      </c>
      <c r="G18" s="3" t="s">
        <v>22</v>
      </c>
    </row>
    <row r="19" spans="1:7" x14ac:dyDescent="0.3">
      <c r="A19" t="s">
        <v>13</v>
      </c>
      <c r="B19">
        <f>C19/8</f>
        <v>15.875</v>
      </c>
      <c r="C19">
        <v>127</v>
      </c>
      <c r="D19" t="s">
        <v>9</v>
      </c>
      <c r="E19">
        <v>1</v>
      </c>
      <c r="F19" t="s">
        <v>19</v>
      </c>
      <c r="G19" s="3" t="s">
        <v>22</v>
      </c>
    </row>
    <row r="20" spans="1:7" x14ac:dyDescent="0.3">
      <c r="A20" t="s">
        <v>13</v>
      </c>
      <c r="B20">
        <f>C20/7</f>
        <v>18.857142857142858</v>
      </c>
      <c r="C20">
        <v>132</v>
      </c>
      <c r="D20" t="s">
        <v>9</v>
      </c>
      <c r="E20">
        <v>1</v>
      </c>
      <c r="F20" t="s">
        <v>19</v>
      </c>
      <c r="G20" s="3" t="s">
        <v>22</v>
      </c>
    </row>
    <row r="21" spans="1:7" x14ac:dyDescent="0.3">
      <c r="A21" t="s">
        <v>13</v>
      </c>
      <c r="B21">
        <f>C21/8</f>
        <v>14.5</v>
      </c>
      <c r="C21">
        <v>116</v>
      </c>
      <c r="D21" t="s">
        <v>9</v>
      </c>
      <c r="E21">
        <v>1</v>
      </c>
      <c r="F21" t="s">
        <v>19</v>
      </c>
      <c r="G21" s="3" t="s">
        <v>22</v>
      </c>
    </row>
    <row r="22" spans="1:7" x14ac:dyDescent="0.3">
      <c r="A22" t="s">
        <v>13</v>
      </c>
      <c r="B22">
        <v>12.5</v>
      </c>
      <c r="D22" t="s">
        <v>10</v>
      </c>
      <c r="E22">
        <v>1</v>
      </c>
      <c r="F22" t="s">
        <v>19</v>
      </c>
      <c r="G22" s="3" t="s">
        <v>22</v>
      </c>
    </row>
    <row r="23" spans="1:7" x14ac:dyDescent="0.3">
      <c r="A23" t="s">
        <v>13</v>
      </c>
      <c r="B23">
        <v>11.3</v>
      </c>
      <c r="D23" t="s">
        <v>10</v>
      </c>
      <c r="E23">
        <v>1</v>
      </c>
      <c r="F23" t="s">
        <v>19</v>
      </c>
      <c r="G23" s="3" t="s">
        <v>22</v>
      </c>
    </row>
    <row r="24" spans="1:7" x14ac:dyDescent="0.3">
      <c r="A24" t="s">
        <v>13</v>
      </c>
      <c r="B24">
        <v>9.8000000000000007</v>
      </c>
      <c r="D24" t="s">
        <v>10</v>
      </c>
      <c r="E24">
        <v>1</v>
      </c>
      <c r="F24" t="s">
        <v>19</v>
      </c>
      <c r="G24" s="3" t="s">
        <v>22</v>
      </c>
    </row>
    <row r="25" spans="1:7" x14ac:dyDescent="0.3">
      <c r="A25" t="s">
        <v>13</v>
      </c>
      <c r="B25">
        <v>8.8000000000000007</v>
      </c>
      <c r="D25" t="s">
        <v>10</v>
      </c>
      <c r="E25">
        <v>1</v>
      </c>
      <c r="F25" t="s">
        <v>19</v>
      </c>
      <c r="G25" s="3" t="s">
        <v>22</v>
      </c>
    </row>
    <row r="26" spans="1:7" x14ac:dyDescent="0.3">
      <c r="A26" t="s">
        <v>13</v>
      </c>
      <c r="B26">
        <v>13.4</v>
      </c>
      <c r="D26" t="s">
        <v>10</v>
      </c>
      <c r="E26">
        <v>1</v>
      </c>
      <c r="F26" t="s">
        <v>19</v>
      </c>
      <c r="G26" s="3" t="s">
        <v>22</v>
      </c>
    </row>
    <row r="27" spans="1:7" x14ac:dyDescent="0.3">
      <c r="A27" t="s">
        <v>13</v>
      </c>
      <c r="B27">
        <v>8.9</v>
      </c>
      <c r="D27" t="s">
        <v>11</v>
      </c>
      <c r="E27">
        <v>1</v>
      </c>
      <c r="F27" t="s">
        <v>19</v>
      </c>
      <c r="G27" s="3" t="s">
        <v>22</v>
      </c>
    </row>
    <row r="28" spans="1:7" x14ac:dyDescent="0.3">
      <c r="A28" t="s">
        <v>13</v>
      </c>
      <c r="B28">
        <v>8</v>
      </c>
      <c r="D28" t="s">
        <v>11</v>
      </c>
      <c r="E28">
        <v>1</v>
      </c>
      <c r="F28" t="s">
        <v>19</v>
      </c>
      <c r="G28" s="3" t="s">
        <v>22</v>
      </c>
    </row>
    <row r="29" spans="1:7" x14ac:dyDescent="0.3">
      <c r="A29" t="s">
        <v>13</v>
      </c>
      <c r="B29">
        <v>8.4</v>
      </c>
      <c r="D29" t="s">
        <v>11</v>
      </c>
      <c r="E29">
        <v>1</v>
      </c>
      <c r="F29" t="s">
        <v>19</v>
      </c>
      <c r="G29" s="3" t="s">
        <v>22</v>
      </c>
    </row>
    <row r="30" spans="1:7" x14ac:dyDescent="0.3">
      <c r="A30" t="s">
        <v>13</v>
      </c>
      <c r="B30">
        <v>11.6</v>
      </c>
      <c r="D30" t="s">
        <v>11</v>
      </c>
      <c r="E30">
        <v>1</v>
      </c>
      <c r="F30" t="s">
        <v>19</v>
      </c>
      <c r="G30" s="3" t="s">
        <v>22</v>
      </c>
    </row>
    <row r="31" spans="1:7" x14ac:dyDescent="0.3">
      <c r="A31" t="s">
        <v>13</v>
      </c>
      <c r="B31">
        <v>8.6</v>
      </c>
      <c r="D31" t="s">
        <v>11</v>
      </c>
      <c r="E31">
        <v>1</v>
      </c>
      <c r="F31" t="s">
        <v>19</v>
      </c>
      <c r="G31" s="3" t="s">
        <v>22</v>
      </c>
    </row>
    <row r="32" spans="1:7" x14ac:dyDescent="0.3">
      <c r="A32" t="s">
        <v>12</v>
      </c>
      <c r="B32">
        <f>C32/26</f>
        <v>9.3076923076923084</v>
      </c>
      <c r="C32">
        <v>242</v>
      </c>
      <c r="D32" t="s">
        <v>1</v>
      </c>
      <c r="E32">
        <v>2</v>
      </c>
      <c r="F32" t="s">
        <v>19</v>
      </c>
      <c r="G32" s="3" t="s">
        <v>22</v>
      </c>
    </row>
    <row r="33" spans="1:12" x14ac:dyDescent="0.3">
      <c r="A33" t="s">
        <v>12</v>
      </c>
      <c r="B33">
        <f>C33/30</f>
        <v>8.6</v>
      </c>
      <c r="C33">
        <v>258</v>
      </c>
      <c r="D33" t="s">
        <v>1</v>
      </c>
      <c r="E33">
        <v>2</v>
      </c>
      <c r="F33" t="s">
        <v>19</v>
      </c>
      <c r="G33" s="3" t="s">
        <v>22</v>
      </c>
    </row>
    <row r="34" spans="1:12" x14ac:dyDescent="0.3">
      <c r="A34" t="s">
        <v>17</v>
      </c>
      <c r="B34">
        <v>45.685509908807909</v>
      </c>
      <c r="C34">
        <v>9</v>
      </c>
      <c r="D34" t="s">
        <v>6</v>
      </c>
      <c r="E34">
        <v>2</v>
      </c>
      <c r="F34" t="s">
        <v>19</v>
      </c>
      <c r="G34" s="3" t="s">
        <v>22</v>
      </c>
      <c r="H34">
        <v>0</v>
      </c>
      <c r="I34">
        <v>1</v>
      </c>
    </row>
    <row r="35" spans="1:12" x14ac:dyDescent="0.3">
      <c r="A35" t="s">
        <v>17</v>
      </c>
      <c r="B35">
        <v>44.713552358095704</v>
      </c>
      <c r="D35" t="s">
        <v>6</v>
      </c>
      <c r="E35">
        <v>2</v>
      </c>
      <c r="F35" t="s">
        <v>19</v>
      </c>
      <c r="G35" s="3" t="s">
        <v>22</v>
      </c>
    </row>
    <row r="36" spans="1:12" x14ac:dyDescent="0.3">
      <c r="A36" t="s">
        <v>17</v>
      </c>
      <c r="B36">
        <v>44.013840815655776</v>
      </c>
      <c r="D36" t="s">
        <v>6</v>
      </c>
      <c r="E36">
        <v>2</v>
      </c>
      <c r="F36" t="s">
        <v>19</v>
      </c>
      <c r="G36" s="3" t="s">
        <v>22</v>
      </c>
    </row>
    <row r="37" spans="1:12" x14ac:dyDescent="0.3">
      <c r="A37" t="s">
        <v>17</v>
      </c>
      <c r="B37">
        <v>50.535580912049696</v>
      </c>
      <c r="D37" t="s">
        <v>6</v>
      </c>
      <c r="E37">
        <v>2</v>
      </c>
      <c r="F37" t="s">
        <v>19</v>
      </c>
      <c r="G37" s="3" t="s">
        <v>22</v>
      </c>
    </row>
    <row r="38" spans="1:12" x14ac:dyDescent="0.3">
      <c r="A38" t="s">
        <v>12</v>
      </c>
      <c r="C38">
        <v>20</v>
      </c>
      <c r="D38" t="s">
        <v>15</v>
      </c>
      <c r="E38">
        <v>2</v>
      </c>
      <c r="F38" t="s">
        <v>19</v>
      </c>
      <c r="G38" s="3" t="s">
        <v>22</v>
      </c>
    </row>
    <row r="39" spans="1:12" x14ac:dyDescent="0.3">
      <c r="A39" t="s">
        <v>12</v>
      </c>
      <c r="B39">
        <v>4.5</v>
      </c>
      <c r="D39" t="s">
        <v>7</v>
      </c>
      <c r="E39">
        <v>2</v>
      </c>
      <c r="F39" t="s">
        <v>19</v>
      </c>
      <c r="G39" s="3" t="s">
        <v>22</v>
      </c>
      <c r="L39" s="1"/>
    </row>
    <row r="40" spans="1:12" x14ac:dyDescent="0.3">
      <c r="A40" t="s">
        <v>12</v>
      </c>
      <c r="B40">
        <v>7.7</v>
      </c>
      <c r="D40" t="s">
        <v>7</v>
      </c>
      <c r="E40">
        <v>2</v>
      </c>
      <c r="F40" t="s">
        <v>19</v>
      </c>
      <c r="G40" s="3" t="s">
        <v>22</v>
      </c>
      <c r="L40" s="1"/>
    </row>
    <row r="41" spans="1:12" x14ac:dyDescent="0.3">
      <c r="A41" t="s">
        <v>12</v>
      </c>
      <c r="B41">
        <v>9.1999999999999993</v>
      </c>
      <c r="D41" t="s">
        <v>7</v>
      </c>
      <c r="E41">
        <v>2</v>
      </c>
      <c r="F41" t="s">
        <v>19</v>
      </c>
      <c r="G41" s="3" t="s">
        <v>22</v>
      </c>
      <c r="L41" s="1"/>
    </row>
    <row r="42" spans="1:12" x14ac:dyDescent="0.3">
      <c r="A42" t="s">
        <v>12</v>
      </c>
      <c r="B42">
        <v>6.5</v>
      </c>
      <c r="D42" t="s">
        <v>7</v>
      </c>
      <c r="E42">
        <v>2</v>
      </c>
      <c r="F42" t="s">
        <v>19</v>
      </c>
      <c r="G42" s="3" t="s">
        <v>22</v>
      </c>
      <c r="L42" s="1"/>
    </row>
    <row r="43" spans="1:12" x14ac:dyDescent="0.3">
      <c r="A43" t="s">
        <v>12</v>
      </c>
      <c r="B43">
        <v>5.9</v>
      </c>
      <c r="D43" t="s">
        <v>7</v>
      </c>
      <c r="E43">
        <v>2</v>
      </c>
      <c r="F43" t="s">
        <v>19</v>
      </c>
      <c r="G43" s="3" t="s">
        <v>22</v>
      </c>
    </row>
    <row r="44" spans="1:12" x14ac:dyDescent="0.3">
      <c r="A44" t="s">
        <v>12</v>
      </c>
      <c r="B44">
        <v>6</v>
      </c>
      <c r="D44" t="s">
        <v>7</v>
      </c>
      <c r="E44">
        <v>2</v>
      </c>
      <c r="F44" t="s">
        <v>19</v>
      </c>
      <c r="G44" s="3" t="s">
        <v>22</v>
      </c>
    </row>
    <row r="45" spans="1:12" x14ac:dyDescent="0.3">
      <c r="A45" t="s">
        <v>12</v>
      </c>
      <c r="B45">
        <v>4.75</v>
      </c>
      <c r="D45" t="s">
        <v>8</v>
      </c>
      <c r="E45">
        <v>2</v>
      </c>
      <c r="F45" t="s">
        <v>19</v>
      </c>
      <c r="G45" s="3" t="s">
        <v>22</v>
      </c>
    </row>
    <row r="46" spans="1:12" x14ac:dyDescent="0.3">
      <c r="A46" t="s">
        <v>12</v>
      </c>
      <c r="B46">
        <v>5.4</v>
      </c>
      <c r="D46" t="s">
        <v>8</v>
      </c>
      <c r="E46">
        <v>2</v>
      </c>
      <c r="F46" t="s">
        <v>19</v>
      </c>
      <c r="G46" s="3" t="s">
        <v>22</v>
      </c>
    </row>
    <row r="47" spans="1:12" x14ac:dyDescent="0.3">
      <c r="A47" t="s">
        <v>12</v>
      </c>
      <c r="B47">
        <v>5.04</v>
      </c>
      <c r="D47" t="s">
        <v>8</v>
      </c>
      <c r="E47">
        <v>2</v>
      </c>
      <c r="F47" t="s">
        <v>19</v>
      </c>
      <c r="G47" s="3" t="s">
        <v>22</v>
      </c>
    </row>
    <row r="48" spans="1:12" x14ac:dyDescent="0.3">
      <c r="A48" t="s">
        <v>12</v>
      </c>
      <c r="B48">
        <v>4.09</v>
      </c>
      <c r="D48" t="s">
        <v>8</v>
      </c>
      <c r="E48">
        <v>2</v>
      </c>
      <c r="F48" t="s">
        <v>19</v>
      </c>
      <c r="G48" s="3" t="s">
        <v>22</v>
      </c>
    </row>
    <row r="49" spans="1:13" x14ac:dyDescent="0.3">
      <c r="A49" t="s">
        <v>12</v>
      </c>
      <c r="B49">
        <v>4.3</v>
      </c>
      <c r="D49" t="s">
        <v>8</v>
      </c>
      <c r="E49">
        <v>2</v>
      </c>
      <c r="F49" t="s">
        <v>19</v>
      </c>
      <c r="G49" s="3" t="s">
        <v>22</v>
      </c>
    </row>
    <row r="50" spans="1:13" x14ac:dyDescent="0.3">
      <c r="A50" t="s">
        <v>12</v>
      </c>
      <c r="B50">
        <v>4</v>
      </c>
      <c r="D50" t="s">
        <v>8</v>
      </c>
      <c r="E50">
        <v>2</v>
      </c>
      <c r="F50" t="s">
        <v>19</v>
      </c>
      <c r="G50" s="3" t="s">
        <v>22</v>
      </c>
    </row>
    <row r="51" spans="1:13" x14ac:dyDescent="0.3">
      <c r="A51" t="s">
        <v>12</v>
      </c>
      <c r="B51">
        <v>4.8</v>
      </c>
      <c r="D51" t="s">
        <v>8</v>
      </c>
      <c r="E51">
        <v>2</v>
      </c>
      <c r="F51" t="s">
        <v>19</v>
      </c>
      <c r="G51" s="3" t="s">
        <v>22</v>
      </c>
    </row>
    <row r="52" spans="1:13" x14ac:dyDescent="0.3">
      <c r="A52" t="s">
        <v>12</v>
      </c>
      <c r="B52">
        <v>4</v>
      </c>
      <c r="D52" t="s">
        <v>8</v>
      </c>
      <c r="E52">
        <v>2</v>
      </c>
      <c r="F52" t="s">
        <v>19</v>
      </c>
      <c r="G52" s="3" t="s">
        <v>22</v>
      </c>
    </row>
    <row r="53" spans="1:13" x14ac:dyDescent="0.3">
      <c r="A53" t="s">
        <v>12</v>
      </c>
      <c r="B53">
        <v>6.1</v>
      </c>
      <c r="D53" t="s">
        <v>8</v>
      </c>
      <c r="E53">
        <v>2</v>
      </c>
      <c r="F53" t="s">
        <v>19</v>
      </c>
      <c r="G53" s="3" t="s">
        <v>22</v>
      </c>
    </row>
    <row r="54" spans="1:13" x14ac:dyDescent="0.3">
      <c r="A54" t="s">
        <v>16</v>
      </c>
      <c r="B54">
        <f>C54/8</f>
        <v>14.875</v>
      </c>
      <c r="C54">
        <v>119</v>
      </c>
      <c r="D54" t="s">
        <v>9</v>
      </c>
      <c r="E54">
        <v>2</v>
      </c>
      <c r="F54" t="s">
        <v>19</v>
      </c>
      <c r="G54" s="3" t="s">
        <v>22</v>
      </c>
    </row>
    <row r="55" spans="1:13" x14ac:dyDescent="0.3">
      <c r="A55" t="s">
        <v>16</v>
      </c>
      <c r="B55">
        <f>C55/7</f>
        <v>16.571428571428573</v>
      </c>
      <c r="C55">
        <v>116</v>
      </c>
      <c r="D55" t="s">
        <v>9</v>
      </c>
      <c r="E55">
        <v>2</v>
      </c>
      <c r="F55" t="s">
        <v>19</v>
      </c>
      <c r="G55" s="3" t="s">
        <v>22</v>
      </c>
    </row>
    <row r="56" spans="1:13" x14ac:dyDescent="0.3">
      <c r="A56" t="s">
        <v>16</v>
      </c>
      <c r="B56">
        <f>C56/8</f>
        <v>15.5</v>
      </c>
      <c r="C56">
        <v>124</v>
      </c>
      <c r="D56" t="s">
        <v>9</v>
      </c>
      <c r="E56">
        <v>2</v>
      </c>
      <c r="F56" t="s">
        <v>19</v>
      </c>
      <c r="G56" s="3" t="s">
        <v>22</v>
      </c>
      <c r="J56" s="1"/>
      <c r="K56" s="1"/>
      <c r="M56" s="1"/>
    </row>
    <row r="57" spans="1:13" x14ac:dyDescent="0.3">
      <c r="A57" t="s">
        <v>16</v>
      </c>
      <c r="B57">
        <v>11.3</v>
      </c>
      <c r="D57" t="s">
        <v>10</v>
      </c>
      <c r="E57">
        <v>2</v>
      </c>
      <c r="F57" t="s">
        <v>19</v>
      </c>
      <c r="G57" s="3" t="s">
        <v>22</v>
      </c>
    </row>
    <row r="58" spans="1:13" x14ac:dyDescent="0.3">
      <c r="A58" t="s">
        <v>16</v>
      </c>
      <c r="B58">
        <v>11</v>
      </c>
      <c r="D58" t="s">
        <v>10</v>
      </c>
      <c r="E58">
        <v>2</v>
      </c>
      <c r="F58" t="s">
        <v>19</v>
      </c>
      <c r="G58" s="3" t="s">
        <v>22</v>
      </c>
    </row>
    <row r="59" spans="1:13" x14ac:dyDescent="0.3">
      <c r="A59" t="s">
        <v>16</v>
      </c>
      <c r="B59">
        <v>13.3</v>
      </c>
      <c r="D59" t="s">
        <v>10</v>
      </c>
      <c r="E59">
        <v>2</v>
      </c>
      <c r="F59" t="s">
        <v>19</v>
      </c>
      <c r="G59" s="3" t="s">
        <v>22</v>
      </c>
    </row>
    <row r="60" spans="1:13" x14ac:dyDescent="0.3">
      <c r="A60" t="s">
        <v>16</v>
      </c>
      <c r="B60">
        <v>15.2</v>
      </c>
      <c r="D60" t="s">
        <v>10</v>
      </c>
      <c r="E60">
        <v>2</v>
      </c>
      <c r="F60" t="s">
        <v>19</v>
      </c>
      <c r="G60" s="3" t="s">
        <v>22</v>
      </c>
    </row>
    <row r="61" spans="1:13" x14ac:dyDescent="0.3">
      <c r="A61" t="s">
        <v>16</v>
      </c>
      <c r="B61">
        <v>9.8000000000000007</v>
      </c>
      <c r="D61" t="s">
        <v>11</v>
      </c>
      <c r="E61">
        <v>2</v>
      </c>
      <c r="F61" t="s">
        <v>19</v>
      </c>
      <c r="G61" s="3" t="s">
        <v>22</v>
      </c>
    </row>
    <row r="62" spans="1:13" x14ac:dyDescent="0.3">
      <c r="A62" t="s">
        <v>16</v>
      </c>
      <c r="B62">
        <v>8.1</v>
      </c>
      <c r="D62" t="s">
        <v>11</v>
      </c>
      <c r="E62">
        <v>2</v>
      </c>
      <c r="F62" t="s">
        <v>19</v>
      </c>
      <c r="G62" s="3" t="s">
        <v>22</v>
      </c>
    </row>
    <row r="63" spans="1:13" x14ac:dyDescent="0.3">
      <c r="A63" t="s">
        <v>16</v>
      </c>
      <c r="B63">
        <v>7.6</v>
      </c>
      <c r="D63" t="s">
        <v>11</v>
      </c>
      <c r="E63">
        <v>2</v>
      </c>
      <c r="F63" t="s">
        <v>19</v>
      </c>
      <c r="G63" s="3" t="s">
        <v>22</v>
      </c>
    </row>
    <row r="64" spans="1:13" x14ac:dyDescent="0.3">
      <c r="A64" t="s">
        <v>16</v>
      </c>
      <c r="B64">
        <v>6.7</v>
      </c>
      <c r="D64" t="s">
        <v>11</v>
      </c>
      <c r="E64">
        <v>2</v>
      </c>
      <c r="F64" t="s">
        <v>19</v>
      </c>
      <c r="G64" s="3" t="s">
        <v>22</v>
      </c>
      <c r="M64" s="1"/>
    </row>
    <row r="65" spans="1:15" x14ac:dyDescent="0.3">
      <c r="A65" t="s">
        <v>16</v>
      </c>
      <c r="B65">
        <v>6.6</v>
      </c>
      <c r="D65" t="s">
        <v>11</v>
      </c>
      <c r="E65">
        <v>2</v>
      </c>
      <c r="F65" t="s">
        <v>19</v>
      </c>
      <c r="G65" s="3" t="s">
        <v>22</v>
      </c>
      <c r="M65" s="1"/>
    </row>
    <row r="66" spans="1:15" x14ac:dyDescent="0.3">
      <c r="A66">
        <v>81</v>
      </c>
      <c r="B66">
        <v>55.705125660168122</v>
      </c>
      <c r="C66">
        <v>9</v>
      </c>
      <c r="D66" t="s">
        <v>6</v>
      </c>
      <c r="E66">
        <v>3</v>
      </c>
      <c r="F66" t="s">
        <v>19</v>
      </c>
      <c r="G66" s="3" t="s">
        <v>22</v>
      </c>
      <c r="H66">
        <v>0</v>
      </c>
      <c r="I66">
        <v>1</v>
      </c>
      <c r="J66" s="1"/>
      <c r="M66" s="1"/>
    </row>
    <row r="67" spans="1:15" x14ac:dyDescent="0.3">
      <c r="A67">
        <v>81</v>
      </c>
      <c r="B67">
        <v>56.183582656865916</v>
      </c>
      <c r="D67" t="s">
        <v>6</v>
      </c>
      <c r="E67">
        <v>3</v>
      </c>
      <c r="F67" t="s">
        <v>19</v>
      </c>
      <c r="G67" s="3" t="s">
        <v>22</v>
      </c>
      <c r="J67" s="1"/>
      <c r="M67" s="1"/>
    </row>
    <row r="68" spans="1:15" x14ac:dyDescent="0.3">
      <c r="A68">
        <v>81</v>
      </c>
      <c r="B68">
        <v>50.448964240234787</v>
      </c>
      <c r="D68" t="s">
        <v>6</v>
      </c>
      <c r="E68">
        <v>3</v>
      </c>
      <c r="F68" t="s">
        <v>19</v>
      </c>
      <c r="G68" s="3" t="s">
        <v>22</v>
      </c>
      <c r="J68" s="1"/>
      <c r="L68" s="1"/>
      <c r="M68" s="1"/>
      <c r="O68" s="1"/>
    </row>
    <row r="69" spans="1:15" x14ac:dyDescent="0.3">
      <c r="A69">
        <v>81</v>
      </c>
      <c r="B69">
        <v>45.237048780687012</v>
      </c>
      <c r="D69" t="s">
        <v>6</v>
      </c>
      <c r="E69">
        <v>3</v>
      </c>
      <c r="F69" t="s">
        <v>19</v>
      </c>
      <c r="G69" s="3" t="s">
        <v>22</v>
      </c>
      <c r="J69" s="1"/>
      <c r="L69" s="1"/>
      <c r="M69" s="1"/>
      <c r="O69" s="1"/>
    </row>
    <row r="70" spans="1:15" x14ac:dyDescent="0.3">
      <c r="A70">
        <v>81</v>
      </c>
      <c r="B70">
        <v>45.750962478596499</v>
      </c>
      <c r="D70" t="s">
        <v>6</v>
      </c>
      <c r="E70">
        <v>3</v>
      </c>
      <c r="F70" t="s">
        <v>19</v>
      </c>
      <c r="G70" s="3" t="s">
        <v>22</v>
      </c>
      <c r="J70" s="1"/>
      <c r="L70" s="1"/>
      <c r="M70" s="1"/>
      <c r="O70" s="1"/>
    </row>
    <row r="71" spans="1:15" x14ac:dyDescent="0.3">
      <c r="A71">
        <v>81</v>
      </c>
      <c r="B71">
        <v>51.3</v>
      </c>
      <c r="D71" t="s">
        <v>6</v>
      </c>
      <c r="E71">
        <v>3</v>
      </c>
      <c r="F71" t="s">
        <v>19</v>
      </c>
      <c r="G71" s="3" t="s">
        <v>22</v>
      </c>
      <c r="J71" s="1"/>
      <c r="L71" s="1"/>
      <c r="M71" s="1"/>
      <c r="O71" s="1"/>
    </row>
    <row r="72" spans="1:15" x14ac:dyDescent="0.3">
      <c r="A72">
        <v>81</v>
      </c>
      <c r="B72">
        <v>32.70514399831341</v>
      </c>
      <c r="D72" t="s">
        <v>6</v>
      </c>
      <c r="E72">
        <v>3</v>
      </c>
      <c r="F72" t="s">
        <v>19</v>
      </c>
      <c r="G72" s="3" t="s">
        <v>22</v>
      </c>
      <c r="L72" s="1"/>
      <c r="M72" s="1"/>
      <c r="N72" s="1"/>
      <c r="O72" s="1"/>
    </row>
    <row r="73" spans="1:15" x14ac:dyDescent="0.3">
      <c r="A73">
        <v>81</v>
      </c>
      <c r="C73">
        <v>19</v>
      </c>
      <c r="D73" t="s">
        <v>15</v>
      </c>
      <c r="E73">
        <v>3</v>
      </c>
      <c r="F73" t="s">
        <v>19</v>
      </c>
      <c r="G73" s="3" t="s">
        <v>22</v>
      </c>
      <c r="L73" s="1"/>
      <c r="M73" s="1"/>
      <c r="N73" s="1"/>
      <c r="O73" s="1"/>
    </row>
    <row r="74" spans="1:15" x14ac:dyDescent="0.3">
      <c r="A74">
        <v>81</v>
      </c>
      <c r="B74">
        <f>C74/28</f>
        <v>8.8214285714285712</v>
      </c>
      <c r="C74">
        <v>247</v>
      </c>
      <c r="D74" t="s">
        <v>1</v>
      </c>
      <c r="E74">
        <v>3</v>
      </c>
      <c r="F74" t="s">
        <v>19</v>
      </c>
      <c r="G74" s="3" t="s">
        <v>22</v>
      </c>
      <c r="L74" s="1"/>
      <c r="M74" s="1"/>
      <c r="N74" s="1"/>
      <c r="O74" s="1"/>
    </row>
    <row r="75" spans="1:15" x14ac:dyDescent="0.3">
      <c r="A75">
        <v>81</v>
      </c>
      <c r="B75">
        <f>C75/25</f>
        <v>10.119999999999999</v>
      </c>
      <c r="C75">
        <v>253</v>
      </c>
      <c r="D75" t="s">
        <v>1</v>
      </c>
      <c r="E75">
        <v>3</v>
      </c>
      <c r="F75" t="s">
        <v>19</v>
      </c>
      <c r="G75" s="3" t="s">
        <v>22</v>
      </c>
      <c r="L75" s="1"/>
      <c r="M75" s="1"/>
      <c r="N75" s="1"/>
      <c r="O75" s="1"/>
    </row>
    <row r="76" spans="1:15" x14ac:dyDescent="0.3">
      <c r="A76">
        <v>81</v>
      </c>
      <c r="C76">
        <v>267</v>
      </c>
      <c r="D76" t="s">
        <v>1</v>
      </c>
      <c r="E76">
        <v>3</v>
      </c>
      <c r="F76" t="s">
        <v>19</v>
      </c>
      <c r="G76" s="3" t="s">
        <v>22</v>
      </c>
      <c r="L76" s="1"/>
      <c r="M76" s="1"/>
      <c r="N76" s="1"/>
      <c r="O76" s="1"/>
    </row>
    <row r="77" spans="1:15" x14ac:dyDescent="0.3">
      <c r="A77">
        <v>81</v>
      </c>
      <c r="B77">
        <v>5.2135305000000001</v>
      </c>
      <c r="D77" t="s">
        <v>7</v>
      </c>
      <c r="E77">
        <v>3</v>
      </c>
      <c r="F77" t="s">
        <v>19</v>
      </c>
      <c r="G77" s="3" t="s">
        <v>22</v>
      </c>
      <c r="L77" s="1"/>
      <c r="M77" s="1"/>
      <c r="N77" s="1"/>
      <c r="O77" s="1"/>
    </row>
    <row r="78" spans="1:15" x14ac:dyDescent="0.3">
      <c r="A78">
        <v>81</v>
      </c>
      <c r="B78">
        <v>8.8243755999999998</v>
      </c>
      <c r="D78" t="s">
        <v>7</v>
      </c>
      <c r="E78">
        <v>3</v>
      </c>
      <c r="F78" t="s">
        <v>19</v>
      </c>
      <c r="G78" s="3" t="s">
        <v>22</v>
      </c>
      <c r="L78" s="1"/>
      <c r="M78" s="1"/>
      <c r="O78" s="1"/>
    </row>
    <row r="79" spans="1:15" x14ac:dyDescent="0.3">
      <c r="A79">
        <v>81</v>
      </c>
      <c r="B79">
        <v>8.5709912999999993</v>
      </c>
      <c r="D79" t="s">
        <v>7</v>
      </c>
      <c r="E79">
        <v>3</v>
      </c>
      <c r="F79" t="s">
        <v>19</v>
      </c>
      <c r="G79" s="3" t="s">
        <v>22</v>
      </c>
      <c r="L79" s="1"/>
      <c r="M79" s="1"/>
      <c r="O79" s="1"/>
    </row>
    <row r="80" spans="1:15" x14ac:dyDescent="0.3">
      <c r="A80">
        <v>81</v>
      </c>
      <c r="B80">
        <v>7.0483051000000003</v>
      </c>
      <c r="D80" t="s">
        <v>7</v>
      </c>
      <c r="E80">
        <v>3</v>
      </c>
      <c r="F80" t="s">
        <v>19</v>
      </c>
      <c r="G80" s="3" t="s">
        <v>22</v>
      </c>
      <c r="L80" s="1"/>
      <c r="M80" s="1"/>
      <c r="O80" s="1"/>
    </row>
    <row r="81" spans="1:16" x14ac:dyDescent="0.3">
      <c r="A81">
        <v>81</v>
      </c>
      <c r="B81">
        <v>6.7283645999999999</v>
      </c>
      <c r="D81" t="s">
        <v>7</v>
      </c>
      <c r="E81">
        <v>3</v>
      </c>
      <c r="F81" t="s">
        <v>19</v>
      </c>
      <c r="G81" s="3" t="s">
        <v>22</v>
      </c>
      <c r="L81" s="1"/>
      <c r="O81" s="1"/>
    </row>
    <row r="82" spans="1:16" x14ac:dyDescent="0.3">
      <c r="A82">
        <v>81</v>
      </c>
      <c r="B82">
        <v>7.9541846999999999</v>
      </c>
      <c r="D82" t="s">
        <v>7</v>
      </c>
      <c r="E82">
        <v>3</v>
      </c>
      <c r="F82" t="s">
        <v>19</v>
      </c>
      <c r="G82" s="3" t="s">
        <v>22</v>
      </c>
      <c r="L82" s="1"/>
      <c r="M82" s="1"/>
      <c r="O82" s="1"/>
    </row>
    <row r="83" spans="1:16" x14ac:dyDescent="0.3">
      <c r="A83">
        <v>81</v>
      </c>
      <c r="B83">
        <v>5.5716593999999997</v>
      </c>
      <c r="D83" t="s">
        <v>8</v>
      </c>
      <c r="E83">
        <v>3</v>
      </c>
      <c r="F83" t="s">
        <v>19</v>
      </c>
      <c r="G83" s="3" t="s">
        <v>22</v>
      </c>
      <c r="M83" s="1"/>
    </row>
    <row r="84" spans="1:16" x14ac:dyDescent="0.3">
      <c r="A84">
        <v>81</v>
      </c>
      <c r="B84">
        <v>7.8787878999999998</v>
      </c>
      <c r="D84" t="s">
        <v>8</v>
      </c>
      <c r="E84">
        <v>3</v>
      </c>
      <c r="F84" t="s">
        <v>19</v>
      </c>
      <c r="G84" s="3" t="s">
        <v>22</v>
      </c>
      <c r="M84" s="1"/>
    </row>
    <row r="85" spans="1:16" x14ac:dyDescent="0.3">
      <c r="A85">
        <v>81</v>
      </c>
      <c r="B85">
        <v>4.6156201000000001</v>
      </c>
      <c r="D85" t="s">
        <v>8</v>
      </c>
      <c r="E85">
        <v>3</v>
      </c>
      <c r="F85" t="s">
        <v>19</v>
      </c>
      <c r="G85" s="3" t="s">
        <v>22</v>
      </c>
      <c r="M85" s="1"/>
    </row>
    <row r="86" spans="1:16" x14ac:dyDescent="0.3">
      <c r="A86">
        <v>81</v>
      </c>
      <c r="B86">
        <v>5.1604200999999996</v>
      </c>
      <c r="D86" t="s">
        <v>8</v>
      </c>
      <c r="E86">
        <v>3</v>
      </c>
      <c r="F86" t="s">
        <v>19</v>
      </c>
      <c r="G86" s="3" t="s">
        <v>22</v>
      </c>
      <c r="M86" s="1"/>
    </row>
    <row r="87" spans="1:16" x14ac:dyDescent="0.3">
      <c r="A87">
        <v>81</v>
      </c>
      <c r="B87">
        <v>5.2921966999999999</v>
      </c>
      <c r="D87" t="s">
        <v>8</v>
      </c>
      <c r="E87">
        <v>3</v>
      </c>
      <c r="F87" t="s">
        <v>19</v>
      </c>
      <c r="G87" s="3" t="s">
        <v>22</v>
      </c>
      <c r="M87" s="1"/>
      <c r="N87" s="1"/>
      <c r="P87" s="1"/>
    </row>
    <row r="88" spans="1:16" x14ac:dyDescent="0.3">
      <c r="A88">
        <v>81</v>
      </c>
      <c r="B88">
        <v>6.0681770999999998</v>
      </c>
      <c r="D88" t="s">
        <v>8</v>
      </c>
      <c r="E88">
        <v>3</v>
      </c>
      <c r="F88" t="s">
        <v>19</v>
      </c>
      <c r="G88" s="3" t="s">
        <v>22</v>
      </c>
      <c r="M88" s="1"/>
      <c r="N88" s="1"/>
      <c r="P88" s="1"/>
    </row>
    <row r="89" spans="1:16" x14ac:dyDescent="0.3">
      <c r="A89">
        <v>82</v>
      </c>
      <c r="B89">
        <f>C89/7.5</f>
        <v>15.066666666666666</v>
      </c>
      <c r="C89">
        <v>113</v>
      </c>
      <c r="D89" t="s">
        <v>9</v>
      </c>
      <c r="E89">
        <v>3</v>
      </c>
      <c r="F89" t="s">
        <v>19</v>
      </c>
      <c r="G89" s="3" t="s">
        <v>22</v>
      </c>
      <c r="M89" s="1"/>
      <c r="N89" s="1"/>
      <c r="P89" s="1"/>
    </row>
    <row r="90" spans="1:16" x14ac:dyDescent="0.3">
      <c r="A90">
        <v>82</v>
      </c>
      <c r="B90">
        <f>C90/8</f>
        <v>16.25</v>
      </c>
      <c r="C90">
        <v>130</v>
      </c>
      <c r="D90" t="s">
        <v>9</v>
      </c>
      <c r="E90">
        <v>3</v>
      </c>
      <c r="F90" t="s">
        <v>19</v>
      </c>
      <c r="G90" s="3" t="s">
        <v>22</v>
      </c>
      <c r="M90" s="1"/>
      <c r="N90" s="1"/>
      <c r="P90" s="1"/>
    </row>
    <row r="91" spans="1:16" x14ac:dyDescent="0.3">
      <c r="A91">
        <v>82</v>
      </c>
      <c r="B91">
        <v>13.422566399999999</v>
      </c>
      <c r="D91" t="s">
        <v>10</v>
      </c>
      <c r="E91">
        <v>3</v>
      </c>
      <c r="F91" t="s">
        <v>19</v>
      </c>
      <c r="G91" s="3" t="s">
        <v>22</v>
      </c>
      <c r="M91" s="1"/>
      <c r="P91" s="1"/>
    </row>
    <row r="92" spans="1:16" x14ac:dyDescent="0.3">
      <c r="A92">
        <v>82</v>
      </c>
      <c r="B92">
        <v>14.5454545</v>
      </c>
      <c r="D92" t="s">
        <v>10</v>
      </c>
      <c r="E92">
        <v>3</v>
      </c>
      <c r="F92" t="s">
        <v>19</v>
      </c>
      <c r="G92" s="3" t="s">
        <v>22</v>
      </c>
      <c r="M92" s="1"/>
      <c r="P92" s="1"/>
    </row>
    <row r="93" spans="1:16" x14ac:dyDescent="0.3">
      <c r="A93">
        <v>82</v>
      </c>
      <c r="B93">
        <v>18.300747399999999</v>
      </c>
      <c r="D93" t="s">
        <v>10</v>
      </c>
      <c r="E93">
        <v>3</v>
      </c>
      <c r="F93" t="s">
        <v>19</v>
      </c>
      <c r="G93" s="3" t="s">
        <v>22</v>
      </c>
      <c r="M93" s="1"/>
      <c r="N93" s="1"/>
      <c r="P93" s="1"/>
    </row>
    <row r="94" spans="1:16" x14ac:dyDescent="0.3">
      <c r="A94">
        <v>82</v>
      </c>
      <c r="B94">
        <v>12.864519700000001</v>
      </c>
      <c r="D94" t="s">
        <v>10</v>
      </c>
      <c r="E94">
        <v>3</v>
      </c>
      <c r="F94" t="s">
        <v>19</v>
      </c>
      <c r="G94" s="3" t="s">
        <v>22</v>
      </c>
      <c r="M94" s="1"/>
      <c r="N94" s="1"/>
      <c r="P94" s="1"/>
    </row>
    <row r="95" spans="1:16" x14ac:dyDescent="0.3">
      <c r="A95">
        <v>82</v>
      </c>
      <c r="B95">
        <v>10.909090900000001</v>
      </c>
      <c r="D95" t="s">
        <v>10</v>
      </c>
      <c r="E95">
        <v>3</v>
      </c>
      <c r="F95" t="s">
        <v>19</v>
      </c>
      <c r="G95" s="3" t="s">
        <v>22</v>
      </c>
      <c r="M95" s="1"/>
      <c r="N95" s="1"/>
      <c r="P95" s="1"/>
    </row>
    <row r="96" spans="1:16" x14ac:dyDescent="0.3">
      <c r="A96">
        <v>82</v>
      </c>
      <c r="B96">
        <v>7.7739234000000002</v>
      </c>
      <c r="D96" t="s">
        <v>11</v>
      </c>
      <c r="E96">
        <v>3</v>
      </c>
      <c r="F96" t="s">
        <v>19</v>
      </c>
      <c r="G96" s="3" t="s">
        <v>22</v>
      </c>
      <c r="M96" s="1"/>
      <c r="N96" s="1"/>
      <c r="P96" s="1"/>
    </row>
    <row r="97" spans="1:16" x14ac:dyDescent="0.3">
      <c r="A97">
        <v>82</v>
      </c>
      <c r="B97">
        <v>10.9762244</v>
      </c>
      <c r="D97" t="s">
        <v>11</v>
      </c>
      <c r="E97">
        <v>3</v>
      </c>
      <c r="F97" t="s">
        <v>19</v>
      </c>
      <c r="G97" s="3" t="s">
        <v>22</v>
      </c>
      <c r="M97" s="1"/>
      <c r="N97" s="1"/>
      <c r="P97" s="1"/>
    </row>
    <row r="98" spans="1:16" x14ac:dyDescent="0.3">
      <c r="A98">
        <v>82</v>
      </c>
      <c r="B98">
        <v>8.1818182000000004</v>
      </c>
      <c r="D98" t="s">
        <v>11</v>
      </c>
      <c r="E98">
        <v>3</v>
      </c>
      <c r="F98" t="s">
        <v>19</v>
      </c>
      <c r="G98" s="3" t="s">
        <v>22</v>
      </c>
      <c r="M98" s="1"/>
      <c r="N98" s="1"/>
      <c r="P98" s="1"/>
    </row>
    <row r="99" spans="1:16" x14ac:dyDescent="0.3">
      <c r="A99">
        <v>82</v>
      </c>
      <c r="B99">
        <v>8.5549055999999997</v>
      </c>
      <c r="D99" t="s">
        <v>11</v>
      </c>
      <c r="E99">
        <v>3</v>
      </c>
      <c r="F99" t="s">
        <v>19</v>
      </c>
      <c r="G99" s="3" t="s">
        <v>22</v>
      </c>
      <c r="M99" s="1"/>
      <c r="N99" s="1"/>
      <c r="P99" s="1"/>
    </row>
    <row r="100" spans="1:16" x14ac:dyDescent="0.3">
      <c r="A100">
        <v>87</v>
      </c>
      <c r="C100">
        <v>270</v>
      </c>
      <c r="D100" t="s">
        <v>1</v>
      </c>
      <c r="E100">
        <v>4</v>
      </c>
      <c r="F100" t="s">
        <v>19</v>
      </c>
      <c r="G100" s="3" t="s">
        <v>22</v>
      </c>
      <c r="M100" s="1"/>
      <c r="N100" s="1"/>
      <c r="P100" s="1"/>
    </row>
    <row r="101" spans="1:16" x14ac:dyDescent="0.3">
      <c r="A101">
        <v>87</v>
      </c>
      <c r="B101">
        <f>C101/25</f>
        <v>9.56</v>
      </c>
      <c r="C101">
        <v>239</v>
      </c>
      <c r="D101" t="s">
        <v>1</v>
      </c>
      <c r="E101">
        <v>4</v>
      </c>
      <c r="F101" t="s">
        <v>19</v>
      </c>
      <c r="G101" s="3" t="s">
        <v>22</v>
      </c>
      <c r="M101" s="1"/>
      <c r="N101" s="1"/>
      <c r="P101" s="1"/>
    </row>
    <row r="102" spans="1:16" x14ac:dyDescent="0.3">
      <c r="A102">
        <v>87</v>
      </c>
      <c r="B102">
        <f>C102/26</f>
        <v>9.3076923076923084</v>
      </c>
      <c r="C102">
        <v>242</v>
      </c>
      <c r="D102" t="s">
        <v>1</v>
      </c>
      <c r="E102">
        <v>4</v>
      </c>
      <c r="F102" t="s">
        <v>19</v>
      </c>
      <c r="G102" s="3" t="s">
        <v>22</v>
      </c>
      <c r="M102" s="1"/>
      <c r="N102" s="1"/>
      <c r="P102" s="1"/>
    </row>
    <row r="103" spans="1:16" x14ac:dyDescent="0.3">
      <c r="A103">
        <v>87</v>
      </c>
      <c r="B103">
        <v>48.384135070532977</v>
      </c>
      <c r="C103">
        <v>9</v>
      </c>
      <c r="D103" t="s">
        <v>6</v>
      </c>
      <c r="E103">
        <v>4</v>
      </c>
      <c r="F103" t="s">
        <v>19</v>
      </c>
      <c r="G103" s="3" t="s">
        <v>22</v>
      </c>
      <c r="H103">
        <v>0</v>
      </c>
      <c r="I103">
        <v>1</v>
      </c>
      <c r="M103" s="1"/>
      <c r="N103" s="1"/>
      <c r="P103" s="1"/>
    </row>
    <row r="104" spans="1:16" x14ac:dyDescent="0.3">
      <c r="A104">
        <v>87</v>
      </c>
      <c r="B104">
        <v>41.070419168965998</v>
      </c>
      <c r="D104" t="s">
        <v>6</v>
      </c>
      <c r="E104">
        <v>4</v>
      </c>
      <c r="F104" t="s">
        <v>19</v>
      </c>
      <c r="G104" s="3" t="s">
        <v>22</v>
      </c>
      <c r="M104" s="1"/>
      <c r="N104" s="1"/>
      <c r="P104" s="1"/>
    </row>
    <row r="105" spans="1:16" x14ac:dyDescent="0.3">
      <c r="A105">
        <v>87</v>
      </c>
      <c r="B105">
        <v>52.023295076469928</v>
      </c>
      <c r="D105" t="s">
        <v>6</v>
      </c>
      <c r="E105">
        <v>4</v>
      </c>
      <c r="F105" t="s">
        <v>19</v>
      </c>
      <c r="G105" s="3" t="s">
        <v>22</v>
      </c>
      <c r="M105" s="1"/>
      <c r="N105" s="1"/>
      <c r="P105" s="1"/>
    </row>
    <row r="106" spans="1:16" x14ac:dyDescent="0.3">
      <c r="A106">
        <v>87</v>
      </c>
      <c r="B106">
        <v>47.669322366904545</v>
      </c>
      <c r="D106" t="s">
        <v>6</v>
      </c>
      <c r="E106">
        <v>4</v>
      </c>
      <c r="F106" t="s">
        <v>19</v>
      </c>
      <c r="G106" s="3" t="s">
        <v>22</v>
      </c>
      <c r="M106" s="1"/>
      <c r="N106" s="1"/>
      <c r="P106" s="1"/>
    </row>
    <row r="107" spans="1:16" x14ac:dyDescent="0.3">
      <c r="A107">
        <v>87</v>
      </c>
      <c r="B107">
        <v>36.118477284650631</v>
      </c>
      <c r="D107" t="s">
        <v>6</v>
      </c>
      <c r="E107">
        <v>4</v>
      </c>
      <c r="F107" t="s">
        <v>19</v>
      </c>
      <c r="G107" s="3" t="s">
        <v>22</v>
      </c>
      <c r="M107" s="1"/>
      <c r="N107" s="1"/>
      <c r="P107" s="1"/>
    </row>
    <row r="108" spans="1:16" x14ac:dyDescent="0.3">
      <c r="A108">
        <v>87</v>
      </c>
      <c r="C108">
        <v>21</v>
      </c>
      <c r="D108" t="s">
        <v>15</v>
      </c>
      <c r="E108">
        <v>4</v>
      </c>
      <c r="F108" t="s">
        <v>19</v>
      </c>
      <c r="G108" s="3" t="s">
        <v>22</v>
      </c>
      <c r="M108" s="1"/>
      <c r="P108" s="1"/>
    </row>
    <row r="109" spans="1:16" x14ac:dyDescent="0.3">
      <c r="A109">
        <v>87</v>
      </c>
      <c r="B109">
        <v>5.4922936</v>
      </c>
      <c r="D109" t="s">
        <v>7</v>
      </c>
      <c r="E109">
        <v>4</v>
      </c>
      <c r="F109" t="s">
        <v>19</v>
      </c>
      <c r="G109" s="3" t="s">
        <v>22</v>
      </c>
      <c r="M109" s="1"/>
      <c r="N109" s="1"/>
      <c r="P109" s="1"/>
    </row>
    <row r="110" spans="1:16" x14ac:dyDescent="0.3">
      <c r="A110">
        <v>87</v>
      </c>
      <c r="B110">
        <v>7.2192637</v>
      </c>
      <c r="D110" t="s">
        <v>7</v>
      </c>
      <c r="E110">
        <v>4</v>
      </c>
      <c r="F110" t="s">
        <v>19</v>
      </c>
      <c r="G110" s="3" t="s">
        <v>22</v>
      </c>
      <c r="M110" s="1"/>
      <c r="N110" s="1"/>
      <c r="P110" s="1"/>
    </row>
    <row r="111" spans="1:16" x14ac:dyDescent="0.3">
      <c r="A111">
        <v>87</v>
      </c>
      <c r="B111">
        <v>8.0320896000000008</v>
      </c>
      <c r="D111" t="s">
        <v>7</v>
      </c>
      <c r="E111">
        <v>4</v>
      </c>
      <c r="F111" t="s">
        <v>19</v>
      </c>
      <c r="G111" s="3" t="s">
        <v>22</v>
      </c>
      <c r="M111" s="1"/>
      <c r="N111" s="1"/>
      <c r="P111" s="1"/>
    </row>
    <row r="112" spans="1:16" x14ac:dyDescent="0.3">
      <c r="A112">
        <v>87</v>
      </c>
      <c r="B112">
        <v>8.2101781000000003</v>
      </c>
      <c r="D112" t="s">
        <v>7</v>
      </c>
      <c r="E112">
        <v>4</v>
      </c>
      <c r="F112" t="s">
        <v>19</v>
      </c>
      <c r="G112" s="3" t="s">
        <v>22</v>
      </c>
    </row>
    <row r="113" spans="1:16" x14ac:dyDescent="0.3">
      <c r="A113">
        <v>87</v>
      </c>
      <c r="B113">
        <v>6.3636363999999999</v>
      </c>
      <c r="D113" t="s">
        <v>7</v>
      </c>
      <c r="E113">
        <v>4</v>
      </c>
      <c r="F113" t="s">
        <v>19</v>
      </c>
      <c r="G113" s="3" t="s">
        <v>22</v>
      </c>
      <c r="M113" s="1"/>
      <c r="N113" s="1"/>
      <c r="P113" s="1"/>
    </row>
    <row r="114" spans="1:16" x14ac:dyDescent="0.3">
      <c r="A114">
        <v>87</v>
      </c>
      <c r="B114">
        <v>6.1068312999999996</v>
      </c>
      <c r="D114" t="s">
        <v>7</v>
      </c>
      <c r="E114">
        <v>4</v>
      </c>
      <c r="F114" t="s">
        <v>19</v>
      </c>
      <c r="G114" s="3" t="s">
        <v>22</v>
      </c>
      <c r="M114" s="1"/>
      <c r="N114" s="1"/>
      <c r="P114" s="1"/>
    </row>
    <row r="115" spans="1:16" x14ac:dyDescent="0.3">
      <c r="A115">
        <v>87</v>
      </c>
      <c r="B115">
        <v>5.6132223000000003</v>
      </c>
      <c r="D115" t="s">
        <v>7</v>
      </c>
      <c r="E115">
        <v>4</v>
      </c>
      <c r="F115" t="s">
        <v>19</v>
      </c>
      <c r="G115" s="3" t="s">
        <v>22</v>
      </c>
      <c r="M115" s="1"/>
      <c r="N115" s="1"/>
      <c r="P115" s="1"/>
    </row>
    <row r="116" spans="1:16" x14ac:dyDescent="0.3">
      <c r="A116">
        <v>87</v>
      </c>
      <c r="B116">
        <v>6.2033382000000001</v>
      </c>
      <c r="D116" t="s">
        <v>8</v>
      </c>
      <c r="E116">
        <v>4</v>
      </c>
      <c r="F116" t="s">
        <v>19</v>
      </c>
      <c r="G116" s="3" t="s">
        <v>22</v>
      </c>
      <c r="M116" s="1"/>
      <c r="N116" s="1"/>
      <c r="P116" s="1"/>
    </row>
    <row r="117" spans="1:16" x14ac:dyDescent="0.3">
      <c r="A117">
        <v>87</v>
      </c>
      <c r="B117">
        <v>5.8431636999999998</v>
      </c>
      <c r="D117" t="s">
        <v>8</v>
      </c>
      <c r="E117">
        <v>4</v>
      </c>
      <c r="F117" t="s">
        <v>19</v>
      </c>
      <c r="G117" s="3" t="s">
        <v>22</v>
      </c>
      <c r="M117" s="1"/>
      <c r="N117" s="1"/>
      <c r="P117" s="1"/>
    </row>
    <row r="118" spans="1:16" x14ac:dyDescent="0.3">
      <c r="A118">
        <v>87</v>
      </c>
      <c r="B118">
        <v>6.8521878999999997</v>
      </c>
      <c r="D118" t="s">
        <v>8</v>
      </c>
      <c r="E118">
        <v>4</v>
      </c>
      <c r="F118" t="s">
        <v>19</v>
      </c>
      <c r="G118" s="3" t="s">
        <v>22</v>
      </c>
      <c r="M118" s="1"/>
      <c r="N118" s="1"/>
      <c r="P118" s="1"/>
    </row>
    <row r="119" spans="1:16" x14ac:dyDescent="0.3">
      <c r="A119">
        <v>87</v>
      </c>
      <c r="B119">
        <v>4.5112348000000004</v>
      </c>
      <c r="D119" t="s">
        <v>8</v>
      </c>
      <c r="E119">
        <v>4</v>
      </c>
      <c r="F119" t="s">
        <v>19</v>
      </c>
      <c r="G119" s="3" t="s">
        <v>22</v>
      </c>
      <c r="M119" s="1"/>
      <c r="N119" s="1"/>
      <c r="P119" s="1"/>
    </row>
    <row r="120" spans="1:16" x14ac:dyDescent="0.3">
      <c r="A120">
        <v>87</v>
      </c>
      <c r="B120">
        <v>5.0051626000000002</v>
      </c>
      <c r="D120" t="s">
        <v>8</v>
      </c>
      <c r="E120">
        <v>4</v>
      </c>
      <c r="F120" t="s">
        <v>19</v>
      </c>
      <c r="G120" s="3" t="s">
        <v>22</v>
      </c>
      <c r="M120" s="1"/>
      <c r="N120" s="1"/>
      <c r="P120" s="1"/>
    </row>
    <row r="121" spans="1:16" x14ac:dyDescent="0.3">
      <c r="A121">
        <v>87</v>
      </c>
      <c r="B121">
        <v>5.1925726000000001</v>
      </c>
      <c r="D121" t="s">
        <v>8</v>
      </c>
      <c r="E121">
        <v>4</v>
      </c>
      <c r="F121" t="s">
        <v>19</v>
      </c>
      <c r="G121" s="3" t="s">
        <v>22</v>
      </c>
    </row>
    <row r="122" spans="1:16" x14ac:dyDescent="0.3">
      <c r="A122">
        <v>87</v>
      </c>
      <c r="B122">
        <v>5.9134599000000003</v>
      </c>
      <c r="D122" t="s">
        <v>8</v>
      </c>
      <c r="E122">
        <v>4</v>
      </c>
      <c r="F122" t="s">
        <v>19</v>
      </c>
      <c r="G122" s="3" t="s">
        <v>22</v>
      </c>
      <c r="M122" s="1"/>
      <c r="N122" s="1"/>
      <c r="P122" s="1"/>
    </row>
    <row r="123" spans="1:16" x14ac:dyDescent="0.3">
      <c r="A123">
        <v>87</v>
      </c>
      <c r="B123">
        <v>7.8466711</v>
      </c>
      <c r="D123" t="s">
        <v>8</v>
      </c>
      <c r="E123">
        <v>4</v>
      </c>
      <c r="F123" t="s">
        <v>19</v>
      </c>
      <c r="G123" s="3" t="s">
        <v>22</v>
      </c>
      <c r="M123" s="1"/>
      <c r="N123" s="1"/>
      <c r="P123" s="1"/>
    </row>
    <row r="124" spans="1:16" x14ac:dyDescent="0.3">
      <c r="A124">
        <v>87</v>
      </c>
      <c r="B124">
        <v>7.4446997000000001</v>
      </c>
      <c r="D124" t="s">
        <v>8</v>
      </c>
      <c r="E124">
        <v>4</v>
      </c>
      <c r="F124" t="s">
        <v>19</v>
      </c>
      <c r="G124" s="3" t="s">
        <v>22</v>
      </c>
      <c r="M124" s="1"/>
      <c r="N124" s="1"/>
      <c r="P124" s="1"/>
    </row>
    <row r="125" spans="1:16" x14ac:dyDescent="0.3">
      <c r="A125">
        <v>86</v>
      </c>
      <c r="B125">
        <f>C125/8</f>
        <v>16.225000000000001</v>
      </c>
      <c r="C125">
        <v>129.80000000000001</v>
      </c>
      <c r="D125" t="s">
        <v>9</v>
      </c>
      <c r="E125">
        <v>4</v>
      </c>
      <c r="F125" t="s">
        <v>19</v>
      </c>
      <c r="G125" s="3" t="s">
        <v>22</v>
      </c>
      <c r="M125" s="1"/>
      <c r="N125" s="1"/>
      <c r="P125" s="1"/>
    </row>
    <row r="126" spans="1:16" x14ac:dyDescent="0.3">
      <c r="A126">
        <v>86</v>
      </c>
      <c r="B126">
        <v>15.888153600000001</v>
      </c>
      <c r="D126" t="s">
        <v>10</v>
      </c>
      <c r="E126">
        <v>4</v>
      </c>
      <c r="F126" t="s">
        <v>19</v>
      </c>
      <c r="G126" s="3" t="s">
        <v>22</v>
      </c>
      <c r="M126" s="1"/>
      <c r="N126" s="1"/>
      <c r="P126" s="1"/>
    </row>
    <row r="127" spans="1:16" x14ac:dyDescent="0.3">
      <c r="A127">
        <v>86</v>
      </c>
      <c r="B127">
        <v>14.099866799999999</v>
      </c>
      <c r="D127" t="s">
        <v>10</v>
      </c>
      <c r="E127">
        <v>4</v>
      </c>
      <c r="F127" t="s">
        <v>19</v>
      </c>
      <c r="G127" s="3" t="s">
        <v>22</v>
      </c>
      <c r="M127" s="1"/>
      <c r="N127" s="1"/>
      <c r="P127" s="1"/>
    </row>
    <row r="128" spans="1:16" x14ac:dyDescent="0.3">
      <c r="A128">
        <v>86</v>
      </c>
      <c r="B128">
        <v>15.9083694</v>
      </c>
      <c r="D128" t="s">
        <v>10</v>
      </c>
      <c r="E128">
        <v>4</v>
      </c>
      <c r="F128" t="s">
        <v>19</v>
      </c>
      <c r="G128" s="3" t="s">
        <v>22</v>
      </c>
      <c r="M128" s="1"/>
      <c r="N128" s="1"/>
      <c r="P128" s="1"/>
    </row>
    <row r="129" spans="1:16" x14ac:dyDescent="0.3">
      <c r="A129">
        <v>85</v>
      </c>
      <c r="B129">
        <f>C129/8</f>
        <v>16.462499999999999</v>
      </c>
      <c r="C129">
        <v>131.69999999999999</v>
      </c>
      <c r="D129" t="s">
        <v>9</v>
      </c>
      <c r="E129">
        <v>4</v>
      </c>
      <c r="F129" t="s">
        <v>19</v>
      </c>
      <c r="G129" s="3" t="s">
        <v>22</v>
      </c>
      <c r="M129" s="1"/>
      <c r="N129" s="1"/>
      <c r="P129" s="1"/>
    </row>
    <row r="130" spans="1:16" x14ac:dyDescent="0.3">
      <c r="A130">
        <v>85</v>
      </c>
      <c r="B130">
        <v>8.6632356999999995</v>
      </c>
      <c r="D130" t="s">
        <v>11</v>
      </c>
      <c r="E130">
        <v>4</v>
      </c>
      <c r="F130" t="s">
        <v>19</v>
      </c>
      <c r="G130" s="3" t="s">
        <v>22</v>
      </c>
    </row>
    <row r="131" spans="1:16" x14ac:dyDescent="0.3">
      <c r="A131">
        <v>85</v>
      </c>
      <c r="B131">
        <v>10.4644222</v>
      </c>
      <c r="D131" t="s">
        <v>11</v>
      </c>
      <c r="E131">
        <v>4</v>
      </c>
      <c r="F131" t="s">
        <v>19</v>
      </c>
      <c r="G131" s="3" t="s">
        <v>22</v>
      </c>
      <c r="M131" s="1"/>
      <c r="N131" s="1"/>
      <c r="P131" s="1"/>
    </row>
    <row r="132" spans="1:16" x14ac:dyDescent="0.3">
      <c r="A132">
        <v>85</v>
      </c>
      <c r="B132">
        <v>7.9545455</v>
      </c>
      <c r="D132" t="s">
        <v>11</v>
      </c>
      <c r="E132">
        <v>4</v>
      </c>
      <c r="F132" t="s">
        <v>19</v>
      </c>
      <c r="G132" s="3" t="s">
        <v>22</v>
      </c>
      <c r="M132" s="1"/>
      <c r="N132" s="1"/>
      <c r="P132" s="1"/>
    </row>
    <row r="133" spans="1:16" x14ac:dyDescent="0.3">
      <c r="A133">
        <v>85</v>
      </c>
      <c r="B133">
        <v>7.5309280000000003</v>
      </c>
      <c r="D133" t="s">
        <v>11</v>
      </c>
      <c r="E133">
        <v>4</v>
      </c>
      <c r="F133" t="s">
        <v>19</v>
      </c>
      <c r="G133" s="3" t="s">
        <v>22</v>
      </c>
      <c r="M133" s="1"/>
      <c r="N133" s="1"/>
      <c r="P133" s="1"/>
    </row>
    <row r="134" spans="1:16" x14ac:dyDescent="0.3">
      <c r="A134">
        <v>85</v>
      </c>
      <c r="B134">
        <v>7.9382951000000004</v>
      </c>
      <c r="D134" t="s">
        <v>11</v>
      </c>
      <c r="E134">
        <v>4</v>
      </c>
      <c r="F134" t="s">
        <v>19</v>
      </c>
      <c r="G134" s="3" t="s">
        <v>22</v>
      </c>
      <c r="M134" s="1"/>
      <c r="N134" s="1"/>
      <c r="P134" s="1"/>
    </row>
    <row r="135" spans="1:16" x14ac:dyDescent="0.3">
      <c r="A135">
        <v>85</v>
      </c>
      <c r="B135">
        <v>7.9512980000000004</v>
      </c>
      <c r="D135" t="s">
        <v>11</v>
      </c>
      <c r="E135">
        <v>4</v>
      </c>
      <c r="F135" t="s">
        <v>19</v>
      </c>
      <c r="G135" s="3" t="s">
        <v>22</v>
      </c>
      <c r="M135" s="1"/>
      <c r="N135" s="1"/>
      <c r="P135" s="1"/>
    </row>
    <row r="136" spans="1:16" x14ac:dyDescent="0.3">
      <c r="A136">
        <v>88</v>
      </c>
      <c r="B136">
        <v>51.29124437417201</v>
      </c>
      <c r="C136">
        <v>9</v>
      </c>
      <c r="D136" t="s">
        <v>6</v>
      </c>
      <c r="E136">
        <v>5</v>
      </c>
      <c r="F136" t="s">
        <v>19</v>
      </c>
      <c r="G136" s="3" t="s">
        <v>22</v>
      </c>
      <c r="M136" s="1"/>
      <c r="N136" s="1"/>
      <c r="P136" s="1"/>
    </row>
    <row r="137" spans="1:16" x14ac:dyDescent="0.3">
      <c r="A137">
        <v>88</v>
      </c>
      <c r="B137">
        <v>43.99366417677399</v>
      </c>
      <c r="D137" t="s">
        <v>6</v>
      </c>
      <c r="E137">
        <v>5</v>
      </c>
      <c r="F137" t="s">
        <v>19</v>
      </c>
      <c r="G137" s="3" t="s">
        <v>22</v>
      </c>
      <c r="M137" s="1"/>
      <c r="N137" s="1"/>
      <c r="P137" s="1"/>
    </row>
    <row r="138" spans="1:16" x14ac:dyDescent="0.3">
      <c r="A138">
        <v>88</v>
      </c>
      <c r="B138">
        <v>45.671832151772811</v>
      </c>
      <c r="D138" t="s">
        <v>6</v>
      </c>
      <c r="E138">
        <v>5</v>
      </c>
      <c r="F138" t="s">
        <v>19</v>
      </c>
      <c r="G138" s="3" t="s">
        <v>22</v>
      </c>
    </row>
    <row r="139" spans="1:16" x14ac:dyDescent="0.3">
      <c r="A139">
        <v>88</v>
      </c>
      <c r="B139">
        <v>49.047660508491298</v>
      </c>
      <c r="D139" t="s">
        <v>6</v>
      </c>
      <c r="E139">
        <v>5</v>
      </c>
      <c r="F139" t="s">
        <v>19</v>
      </c>
      <c r="G139" s="3" t="s">
        <v>22</v>
      </c>
      <c r="M139" s="1"/>
      <c r="N139" s="1"/>
      <c r="P139" s="1"/>
    </row>
    <row r="140" spans="1:16" x14ac:dyDescent="0.3">
      <c r="A140">
        <v>88</v>
      </c>
      <c r="B140">
        <v>45.315487032302009</v>
      </c>
      <c r="D140" t="s">
        <v>6</v>
      </c>
      <c r="E140">
        <v>5</v>
      </c>
      <c r="F140" t="s">
        <v>19</v>
      </c>
      <c r="G140" s="3" t="s">
        <v>22</v>
      </c>
      <c r="M140" s="1"/>
      <c r="N140" s="1"/>
      <c r="P140" s="1"/>
    </row>
    <row r="141" spans="1:16" x14ac:dyDescent="0.3">
      <c r="A141">
        <v>88</v>
      </c>
      <c r="C141">
        <v>23</v>
      </c>
      <c r="D141" t="s">
        <v>15</v>
      </c>
      <c r="E141">
        <v>5</v>
      </c>
      <c r="F141" t="s">
        <v>19</v>
      </c>
      <c r="G141" s="3" t="s">
        <v>22</v>
      </c>
      <c r="M141" s="1"/>
      <c r="N141" s="1"/>
      <c r="P141" s="1"/>
    </row>
    <row r="142" spans="1:16" x14ac:dyDescent="0.3">
      <c r="A142">
        <v>88</v>
      </c>
      <c r="B142">
        <f>C142/27</f>
        <v>9.5481481481481492</v>
      </c>
      <c r="C142">
        <v>257.8</v>
      </c>
      <c r="D142" t="s">
        <v>1</v>
      </c>
      <c r="E142">
        <v>5</v>
      </c>
      <c r="F142" t="s">
        <v>19</v>
      </c>
      <c r="G142" s="3" t="s">
        <v>22</v>
      </c>
      <c r="M142" s="1"/>
      <c r="N142" s="1"/>
      <c r="P142" s="1"/>
    </row>
    <row r="143" spans="1:16" x14ac:dyDescent="0.3">
      <c r="A143">
        <v>88</v>
      </c>
      <c r="B143">
        <f>C143/28</f>
        <v>8.1857142857142851</v>
      </c>
      <c r="C143">
        <v>229.2</v>
      </c>
      <c r="D143" t="s">
        <v>1</v>
      </c>
      <c r="E143">
        <v>5</v>
      </c>
      <c r="F143" t="s">
        <v>19</v>
      </c>
      <c r="G143" s="3" t="s">
        <v>22</v>
      </c>
      <c r="M143" s="1"/>
      <c r="N143" s="1"/>
      <c r="P143" s="1"/>
    </row>
    <row r="144" spans="1:16" x14ac:dyDescent="0.3">
      <c r="A144">
        <v>88</v>
      </c>
      <c r="B144">
        <v>6.1405709000000002</v>
      </c>
      <c r="D144" t="s">
        <v>7</v>
      </c>
      <c r="E144">
        <v>5</v>
      </c>
      <c r="F144" t="s">
        <v>19</v>
      </c>
      <c r="G144" s="3" t="s">
        <v>22</v>
      </c>
      <c r="M144" s="1"/>
      <c r="P144" s="1"/>
    </row>
    <row r="145" spans="1:16" x14ac:dyDescent="0.3">
      <c r="A145">
        <v>88</v>
      </c>
      <c r="B145">
        <v>6.8521878999999997</v>
      </c>
      <c r="D145" t="s">
        <v>7</v>
      </c>
      <c r="E145">
        <v>5</v>
      </c>
      <c r="F145" t="s">
        <v>19</v>
      </c>
      <c r="G145" s="3" t="s">
        <v>22</v>
      </c>
      <c r="M145" s="1"/>
      <c r="N145" s="1"/>
      <c r="P145" s="1"/>
    </row>
    <row r="146" spans="1:16" x14ac:dyDescent="0.3">
      <c r="A146">
        <v>88</v>
      </c>
      <c r="B146">
        <v>7.5548954999999998</v>
      </c>
      <c r="D146" t="s">
        <v>7</v>
      </c>
      <c r="E146">
        <v>5</v>
      </c>
      <c r="F146" t="s">
        <v>19</v>
      </c>
      <c r="G146" s="3" t="s">
        <v>22</v>
      </c>
    </row>
    <row r="147" spans="1:16" x14ac:dyDescent="0.3">
      <c r="A147">
        <v>88</v>
      </c>
      <c r="B147">
        <v>7.7572945999999998</v>
      </c>
      <c r="D147" t="s">
        <v>7</v>
      </c>
      <c r="E147">
        <v>5</v>
      </c>
      <c r="F147" t="s">
        <v>19</v>
      </c>
      <c r="G147" s="3" t="s">
        <v>22</v>
      </c>
    </row>
    <row r="148" spans="1:16" x14ac:dyDescent="0.3">
      <c r="A148">
        <v>88</v>
      </c>
      <c r="B148">
        <v>8.4336251000000004</v>
      </c>
      <c r="D148" t="s">
        <v>7</v>
      </c>
      <c r="E148">
        <v>5</v>
      </c>
      <c r="F148" t="s">
        <v>19</v>
      </c>
      <c r="G148" s="3" t="s">
        <v>22</v>
      </c>
    </row>
    <row r="149" spans="1:16" x14ac:dyDescent="0.3">
      <c r="A149">
        <v>88</v>
      </c>
      <c r="B149">
        <v>6.8219685999999999</v>
      </c>
      <c r="D149" t="s">
        <v>7</v>
      </c>
      <c r="E149">
        <v>5</v>
      </c>
      <c r="F149" t="s">
        <v>19</v>
      </c>
      <c r="G149" s="3" t="s">
        <v>22</v>
      </c>
    </row>
    <row r="150" spans="1:16" x14ac:dyDescent="0.3">
      <c r="A150">
        <v>88</v>
      </c>
      <c r="B150">
        <v>8.0353043</v>
      </c>
      <c r="D150" t="s">
        <v>7</v>
      </c>
      <c r="E150">
        <v>5</v>
      </c>
      <c r="F150" t="s">
        <v>19</v>
      </c>
      <c r="G150" s="3" t="s">
        <v>22</v>
      </c>
    </row>
    <row r="151" spans="1:16" x14ac:dyDescent="0.3">
      <c r="A151">
        <v>88</v>
      </c>
      <c r="B151">
        <v>6.3188357999999996</v>
      </c>
      <c r="D151" t="s">
        <v>7</v>
      </c>
      <c r="E151">
        <v>5</v>
      </c>
      <c r="F151" t="s">
        <v>19</v>
      </c>
      <c r="G151" s="3" t="s">
        <v>22</v>
      </c>
    </row>
    <row r="152" spans="1:16" x14ac:dyDescent="0.3">
      <c r="A152">
        <v>88</v>
      </c>
      <c r="B152">
        <v>5.1826156000000001</v>
      </c>
      <c r="D152" t="s">
        <v>8</v>
      </c>
      <c r="E152">
        <v>5</v>
      </c>
      <c r="F152" t="s">
        <v>19</v>
      </c>
      <c r="G152" s="3" t="s">
        <v>22</v>
      </c>
    </row>
    <row r="153" spans="1:16" x14ac:dyDescent="0.3">
      <c r="A153">
        <v>88</v>
      </c>
      <c r="B153">
        <v>5.6132223000000003</v>
      </c>
      <c r="D153" t="s">
        <v>8</v>
      </c>
      <c r="E153">
        <v>5</v>
      </c>
      <c r="F153" t="s">
        <v>19</v>
      </c>
      <c r="G153" s="3" t="s">
        <v>22</v>
      </c>
    </row>
    <row r="154" spans="1:16" x14ac:dyDescent="0.3">
      <c r="A154">
        <v>88</v>
      </c>
      <c r="B154">
        <v>6.1195054999999998</v>
      </c>
      <c r="D154" t="s">
        <v>8</v>
      </c>
      <c r="E154">
        <v>5</v>
      </c>
      <c r="F154" t="s">
        <v>19</v>
      </c>
      <c r="G154" s="3" t="s">
        <v>22</v>
      </c>
    </row>
    <row r="155" spans="1:16" x14ac:dyDescent="0.3">
      <c r="A155">
        <v>88</v>
      </c>
      <c r="B155">
        <v>5.3057352</v>
      </c>
      <c r="D155" t="s">
        <v>8</v>
      </c>
      <c r="E155">
        <v>5</v>
      </c>
      <c r="F155" t="s">
        <v>19</v>
      </c>
      <c r="G155" s="3" t="s">
        <v>22</v>
      </c>
    </row>
    <row r="156" spans="1:16" x14ac:dyDescent="0.3">
      <c r="A156">
        <v>88</v>
      </c>
      <c r="B156">
        <v>5.4922936</v>
      </c>
      <c r="D156" t="s">
        <v>8</v>
      </c>
      <c r="E156">
        <v>5</v>
      </c>
      <c r="F156" t="s">
        <v>19</v>
      </c>
      <c r="G156" s="3" t="s">
        <v>22</v>
      </c>
    </row>
    <row r="157" spans="1:16" x14ac:dyDescent="0.3">
      <c r="A157">
        <v>88</v>
      </c>
      <c r="B157">
        <v>6.5555478000000003</v>
      </c>
      <c r="D157" t="s">
        <v>8</v>
      </c>
      <c r="E157">
        <v>5</v>
      </c>
      <c r="F157" t="s">
        <v>19</v>
      </c>
      <c r="G157" s="3" t="s">
        <v>22</v>
      </c>
    </row>
    <row r="158" spans="1:16" x14ac:dyDescent="0.3">
      <c r="A158">
        <v>88</v>
      </c>
      <c r="B158">
        <v>5.4592782</v>
      </c>
      <c r="D158" t="s">
        <v>8</v>
      </c>
      <c r="E158">
        <v>5</v>
      </c>
      <c r="F158" t="s">
        <v>19</v>
      </c>
      <c r="G158" s="3" t="s">
        <v>22</v>
      </c>
    </row>
    <row r="159" spans="1:16" x14ac:dyDescent="0.3">
      <c r="A159">
        <v>88</v>
      </c>
      <c r="B159">
        <v>5.6270084000000002</v>
      </c>
      <c r="D159" t="s">
        <v>8</v>
      </c>
      <c r="E159">
        <v>5</v>
      </c>
      <c r="F159" t="s">
        <v>19</v>
      </c>
      <c r="G159" s="3" t="s">
        <v>22</v>
      </c>
    </row>
    <row r="160" spans="1:16" x14ac:dyDescent="0.3">
      <c r="A160">
        <v>89</v>
      </c>
      <c r="B160">
        <f>C160/8</f>
        <v>15.95</v>
      </c>
      <c r="C160">
        <v>127.6</v>
      </c>
      <c r="D160" t="s">
        <v>9</v>
      </c>
      <c r="E160">
        <v>5</v>
      </c>
      <c r="F160" t="s">
        <v>19</v>
      </c>
      <c r="G160" s="3" t="s">
        <v>22</v>
      </c>
    </row>
    <row r="161" spans="1:14" x14ac:dyDescent="0.3">
      <c r="A161">
        <v>89</v>
      </c>
      <c r="B161">
        <f>C161/8</f>
        <v>16.350000000000001</v>
      </c>
      <c r="C161">
        <v>130.80000000000001</v>
      </c>
      <c r="D161" t="s">
        <v>9</v>
      </c>
      <c r="E161">
        <v>5</v>
      </c>
      <c r="F161" t="s">
        <v>19</v>
      </c>
      <c r="G161" s="3" t="s">
        <v>22</v>
      </c>
    </row>
    <row r="162" spans="1:14" x14ac:dyDescent="0.3">
      <c r="A162">
        <v>89</v>
      </c>
      <c r="B162">
        <v>12.0642601</v>
      </c>
      <c r="D162" t="s">
        <v>10</v>
      </c>
      <c r="E162">
        <v>5</v>
      </c>
      <c r="F162" t="s">
        <v>19</v>
      </c>
      <c r="G162" s="3" t="s">
        <v>22</v>
      </c>
    </row>
    <row r="163" spans="1:14" x14ac:dyDescent="0.3">
      <c r="A163">
        <v>89</v>
      </c>
      <c r="B163">
        <v>9.5153444999999994</v>
      </c>
      <c r="D163" t="s">
        <v>10</v>
      </c>
      <c r="E163">
        <v>5</v>
      </c>
      <c r="F163" t="s">
        <v>19</v>
      </c>
      <c r="G163" s="3" t="s">
        <v>22</v>
      </c>
    </row>
    <row r="164" spans="1:14" x14ac:dyDescent="0.3">
      <c r="A164">
        <v>89</v>
      </c>
      <c r="B164">
        <v>16.691441600000001</v>
      </c>
      <c r="D164" t="s">
        <v>10</v>
      </c>
      <c r="E164">
        <v>5</v>
      </c>
      <c r="F164" t="s">
        <v>19</v>
      </c>
      <c r="G164" s="3" t="s">
        <v>22</v>
      </c>
    </row>
    <row r="165" spans="1:14" x14ac:dyDescent="0.3">
      <c r="A165">
        <v>89</v>
      </c>
      <c r="B165">
        <v>15.069474899999999</v>
      </c>
      <c r="D165" t="s">
        <v>10</v>
      </c>
      <c r="E165">
        <v>5</v>
      </c>
      <c r="F165" t="s">
        <v>19</v>
      </c>
      <c r="G165" s="3" t="s">
        <v>22</v>
      </c>
      <c r="K165" s="1"/>
    </row>
    <row r="166" spans="1:14" x14ac:dyDescent="0.3">
      <c r="A166">
        <v>89</v>
      </c>
      <c r="B166">
        <v>17.037203399999999</v>
      </c>
      <c r="D166" t="s">
        <v>10</v>
      </c>
      <c r="E166">
        <v>5</v>
      </c>
      <c r="F166" t="s">
        <v>19</v>
      </c>
      <c r="G166" s="3" t="s">
        <v>22</v>
      </c>
      <c r="K166" s="1"/>
    </row>
    <row r="167" spans="1:14" x14ac:dyDescent="0.3">
      <c r="A167">
        <v>89</v>
      </c>
      <c r="B167">
        <v>13.9591428</v>
      </c>
      <c r="D167" t="s">
        <v>10</v>
      </c>
      <c r="E167">
        <v>5</v>
      </c>
      <c r="F167" t="s">
        <v>19</v>
      </c>
      <c r="G167" s="3" t="s">
        <v>22</v>
      </c>
      <c r="K167" s="1"/>
    </row>
    <row r="168" spans="1:14" x14ac:dyDescent="0.3">
      <c r="A168">
        <v>89</v>
      </c>
      <c r="B168">
        <v>21.3867273</v>
      </c>
      <c r="D168" t="s">
        <v>10</v>
      </c>
      <c r="E168">
        <v>5</v>
      </c>
      <c r="F168" t="s">
        <v>19</v>
      </c>
      <c r="G168" s="3" t="s">
        <v>22</v>
      </c>
      <c r="K168" s="1"/>
    </row>
    <row r="169" spans="1:14" x14ac:dyDescent="0.3">
      <c r="A169">
        <v>89</v>
      </c>
      <c r="B169">
        <v>9.8778699000000003</v>
      </c>
      <c r="D169" t="s">
        <v>11</v>
      </c>
      <c r="E169">
        <v>5</v>
      </c>
      <c r="F169" t="s">
        <v>19</v>
      </c>
      <c r="G169" s="3" t="s">
        <v>22</v>
      </c>
    </row>
    <row r="170" spans="1:14" x14ac:dyDescent="0.3">
      <c r="A170">
        <v>89</v>
      </c>
      <c r="B170">
        <v>9.4378252000000007</v>
      </c>
      <c r="D170" t="s">
        <v>11</v>
      </c>
      <c r="E170">
        <v>5</v>
      </c>
      <c r="F170" t="s">
        <v>19</v>
      </c>
      <c r="G170" s="3" t="s">
        <v>22</v>
      </c>
    </row>
    <row r="171" spans="1:14" x14ac:dyDescent="0.3">
      <c r="A171">
        <v>89</v>
      </c>
      <c r="B171">
        <v>9.4378252000000007</v>
      </c>
      <c r="D171" t="s">
        <v>11</v>
      </c>
      <c r="E171">
        <v>5</v>
      </c>
      <c r="F171" t="s">
        <v>19</v>
      </c>
      <c r="G171" s="3" t="s">
        <v>22</v>
      </c>
      <c r="K171" s="1"/>
      <c r="L171" s="1"/>
      <c r="N171" s="1"/>
    </row>
    <row r="172" spans="1:14" x14ac:dyDescent="0.3">
      <c r="A172">
        <v>89</v>
      </c>
      <c r="B172">
        <v>10.1141329</v>
      </c>
      <c r="D172" t="s">
        <v>11</v>
      </c>
      <c r="E172">
        <v>5</v>
      </c>
      <c r="F172" t="s">
        <v>19</v>
      </c>
      <c r="G172" s="3" t="s">
        <v>22</v>
      </c>
      <c r="K172" s="1"/>
      <c r="L172" s="1"/>
      <c r="N172" s="1"/>
    </row>
    <row r="173" spans="1:14" x14ac:dyDescent="0.3">
      <c r="A173">
        <v>89</v>
      </c>
      <c r="B173">
        <v>9.9262663</v>
      </c>
      <c r="D173" t="s">
        <v>11</v>
      </c>
      <c r="E173">
        <v>5</v>
      </c>
      <c r="F173" t="s">
        <v>19</v>
      </c>
      <c r="G173" s="3" t="s">
        <v>22</v>
      </c>
      <c r="K173" s="1"/>
      <c r="L173" s="1"/>
      <c r="N173" s="1"/>
    </row>
    <row r="174" spans="1:14" x14ac:dyDescent="0.3">
      <c r="A174">
        <v>89</v>
      </c>
      <c r="B174">
        <v>6.8567929999999997</v>
      </c>
      <c r="D174" t="s">
        <v>11</v>
      </c>
      <c r="E174">
        <v>5</v>
      </c>
      <c r="F174" t="s">
        <v>19</v>
      </c>
      <c r="G174" s="3" t="s">
        <v>22</v>
      </c>
      <c r="K174" s="1"/>
      <c r="L174" s="1"/>
      <c r="N174" s="1"/>
    </row>
    <row r="175" spans="1:14" x14ac:dyDescent="0.3">
      <c r="A175">
        <v>89</v>
      </c>
      <c r="B175">
        <v>9.4669693000000006</v>
      </c>
      <c r="D175" t="s">
        <v>11</v>
      </c>
      <c r="E175">
        <v>5</v>
      </c>
      <c r="F175" t="s">
        <v>19</v>
      </c>
      <c r="G175" s="3" t="s">
        <v>22</v>
      </c>
      <c r="K175" s="1"/>
      <c r="L175" s="1"/>
      <c r="N175" s="1"/>
    </row>
    <row r="176" spans="1:14" x14ac:dyDescent="0.3">
      <c r="A176">
        <v>93</v>
      </c>
      <c r="B176">
        <f>C176/28</f>
        <v>8.9928571428571438</v>
      </c>
      <c r="C176">
        <v>251.8</v>
      </c>
      <c r="D176" t="s">
        <v>1</v>
      </c>
      <c r="E176">
        <v>6</v>
      </c>
      <c r="F176" t="s">
        <v>19</v>
      </c>
      <c r="G176" s="3" t="s">
        <v>22</v>
      </c>
      <c r="K176" s="1"/>
      <c r="L176" s="1"/>
      <c r="N176" s="1"/>
    </row>
    <row r="177" spans="1:14" x14ac:dyDescent="0.3">
      <c r="A177">
        <v>93</v>
      </c>
      <c r="B177">
        <f>C177/28</f>
        <v>8.8642857142857139</v>
      </c>
      <c r="C177">
        <v>248.2</v>
      </c>
      <c r="D177" t="s">
        <v>1</v>
      </c>
      <c r="E177">
        <v>6</v>
      </c>
      <c r="F177" t="s">
        <v>19</v>
      </c>
      <c r="G177" s="3" t="s">
        <v>22</v>
      </c>
      <c r="K177" s="1"/>
      <c r="L177" s="1"/>
      <c r="N177" s="1"/>
    </row>
    <row r="178" spans="1:14" x14ac:dyDescent="0.3">
      <c r="A178">
        <v>93</v>
      </c>
      <c r="B178">
        <v>52.283066386709578</v>
      </c>
      <c r="C178">
        <v>9</v>
      </c>
      <c r="D178" t="s">
        <v>6</v>
      </c>
      <c r="E178">
        <v>6</v>
      </c>
      <c r="F178" t="s">
        <v>19</v>
      </c>
      <c r="G178" s="3" t="s">
        <v>22</v>
      </c>
      <c r="H178">
        <v>0</v>
      </c>
      <c r="I178">
        <v>1</v>
      </c>
      <c r="J178" s="1"/>
      <c r="K178" s="1"/>
      <c r="L178" s="1"/>
      <c r="N178" s="1"/>
    </row>
    <row r="179" spans="1:14" x14ac:dyDescent="0.3">
      <c r="A179">
        <v>93</v>
      </c>
      <c r="B179">
        <v>47.72171989028498</v>
      </c>
      <c r="D179" t="s">
        <v>6</v>
      </c>
      <c r="E179">
        <v>6</v>
      </c>
      <c r="F179" t="s">
        <v>19</v>
      </c>
      <c r="G179" s="3" t="s">
        <v>22</v>
      </c>
      <c r="J179" s="1"/>
      <c r="K179" s="1"/>
      <c r="L179" s="1"/>
      <c r="N179" s="1"/>
    </row>
    <row r="180" spans="1:14" x14ac:dyDescent="0.3">
      <c r="A180">
        <v>93</v>
      </c>
      <c r="B180">
        <v>47.556057321937359</v>
      </c>
      <c r="D180" t="s">
        <v>6</v>
      </c>
      <c r="E180">
        <v>6</v>
      </c>
      <c r="F180" t="s">
        <v>19</v>
      </c>
      <c r="G180" s="3" t="s">
        <v>22</v>
      </c>
      <c r="J180" s="1"/>
      <c r="K180" s="1"/>
      <c r="L180" s="1"/>
      <c r="N180" s="1"/>
    </row>
    <row r="181" spans="1:14" x14ac:dyDescent="0.3">
      <c r="A181">
        <v>93</v>
      </c>
      <c r="B181">
        <v>40.437833653159096</v>
      </c>
      <c r="D181" t="s">
        <v>6</v>
      </c>
      <c r="E181">
        <v>6</v>
      </c>
      <c r="F181" t="s">
        <v>19</v>
      </c>
      <c r="G181" s="3" t="s">
        <v>22</v>
      </c>
      <c r="J181" s="1"/>
      <c r="L181" s="1"/>
    </row>
    <row r="182" spans="1:14" x14ac:dyDescent="0.3">
      <c r="A182">
        <v>93</v>
      </c>
      <c r="C182">
        <v>20</v>
      </c>
      <c r="D182" t="s">
        <v>15</v>
      </c>
      <c r="E182">
        <v>6</v>
      </c>
      <c r="F182" t="s">
        <v>19</v>
      </c>
      <c r="G182" s="3" t="s">
        <v>22</v>
      </c>
      <c r="K182" s="1"/>
      <c r="L182" s="1"/>
      <c r="N182" s="1"/>
    </row>
    <row r="183" spans="1:14" x14ac:dyDescent="0.3">
      <c r="A183">
        <v>93</v>
      </c>
      <c r="B183">
        <v>7.7272727000000003</v>
      </c>
      <c r="D183" t="s">
        <v>7</v>
      </c>
      <c r="E183">
        <v>6</v>
      </c>
      <c r="F183" t="s">
        <v>19</v>
      </c>
      <c r="G183" s="3" t="s">
        <v>22</v>
      </c>
      <c r="K183" s="1"/>
      <c r="L183" s="1"/>
      <c r="N183" s="1"/>
    </row>
    <row r="184" spans="1:14" x14ac:dyDescent="0.3">
      <c r="A184">
        <v>93</v>
      </c>
      <c r="B184">
        <v>5.4969938999999997</v>
      </c>
      <c r="D184" t="s">
        <v>7</v>
      </c>
      <c r="E184">
        <v>6</v>
      </c>
      <c r="F184" t="s">
        <v>19</v>
      </c>
      <c r="G184" s="3" t="s">
        <v>22</v>
      </c>
      <c r="L184" s="1"/>
      <c r="N184" s="1"/>
    </row>
    <row r="185" spans="1:14" x14ac:dyDescent="0.3">
      <c r="A185">
        <v>93</v>
      </c>
      <c r="B185">
        <v>5.7540858999999998</v>
      </c>
      <c r="D185" t="s">
        <v>7</v>
      </c>
      <c r="E185">
        <v>6</v>
      </c>
      <c r="F185" t="s">
        <v>19</v>
      </c>
      <c r="G185" s="3" t="s">
        <v>22</v>
      </c>
      <c r="L185" s="1"/>
      <c r="N185" s="1"/>
    </row>
    <row r="186" spans="1:14" x14ac:dyDescent="0.3">
      <c r="A186">
        <v>93</v>
      </c>
      <c r="B186">
        <v>6.1531756</v>
      </c>
      <c r="D186" t="s">
        <v>7</v>
      </c>
      <c r="E186">
        <v>6</v>
      </c>
      <c r="F186" t="s">
        <v>19</v>
      </c>
      <c r="G186" s="3" t="s">
        <v>22</v>
      </c>
      <c r="K186" s="1"/>
      <c r="L186" s="1"/>
      <c r="N186" s="1"/>
    </row>
    <row r="187" spans="1:14" x14ac:dyDescent="0.3">
      <c r="A187">
        <v>93</v>
      </c>
      <c r="B187">
        <v>6.7573040000000004</v>
      </c>
      <c r="D187" t="s">
        <v>7</v>
      </c>
      <c r="E187">
        <v>6</v>
      </c>
      <c r="F187" t="s">
        <v>19</v>
      </c>
      <c r="G187" s="3" t="s">
        <v>22</v>
      </c>
      <c r="K187" s="1"/>
      <c r="L187" s="1"/>
      <c r="N187" s="1"/>
    </row>
    <row r="188" spans="1:14" x14ac:dyDescent="0.3">
      <c r="A188">
        <v>93</v>
      </c>
      <c r="B188">
        <v>8.4366868999999998</v>
      </c>
      <c r="D188" t="s">
        <v>7</v>
      </c>
      <c r="E188">
        <v>6</v>
      </c>
      <c r="F188" t="s">
        <v>19</v>
      </c>
      <c r="G188" s="3" t="s">
        <v>22</v>
      </c>
      <c r="K188" s="1"/>
      <c r="L188" s="1"/>
      <c r="N188" s="1"/>
    </row>
    <row r="189" spans="1:14" x14ac:dyDescent="0.3">
      <c r="A189">
        <v>93</v>
      </c>
      <c r="B189">
        <v>5.7361043</v>
      </c>
      <c r="D189" t="s">
        <v>7</v>
      </c>
      <c r="E189">
        <v>6</v>
      </c>
      <c r="F189" t="s">
        <v>19</v>
      </c>
      <c r="G189" s="3" t="s">
        <v>22</v>
      </c>
      <c r="K189" s="1"/>
      <c r="L189" s="1"/>
      <c r="N189" s="1"/>
    </row>
    <row r="190" spans="1:14" x14ac:dyDescent="0.3">
      <c r="A190">
        <v>93</v>
      </c>
      <c r="B190">
        <v>5.9482964999999997</v>
      </c>
      <c r="D190" t="s">
        <v>7</v>
      </c>
      <c r="E190">
        <v>6</v>
      </c>
      <c r="F190" t="s">
        <v>19</v>
      </c>
      <c r="G190" s="3" t="s">
        <v>22</v>
      </c>
      <c r="L190" s="1"/>
      <c r="N190" s="1"/>
    </row>
    <row r="191" spans="1:14" x14ac:dyDescent="0.3">
      <c r="A191">
        <v>93</v>
      </c>
      <c r="B191">
        <v>7.0491193000000001</v>
      </c>
      <c r="D191" t="s">
        <v>7</v>
      </c>
      <c r="E191">
        <v>6</v>
      </c>
      <c r="F191" t="s">
        <v>19</v>
      </c>
      <c r="G191" s="3" t="s">
        <v>22</v>
      </c>
    </row>
    <row r="192" spans="1:14" x14ac:dyDescent="0.3">
      <c r="A192">
        <v>93</v>
      </c>
      <c r="B192">
        <v>6.9010119999999997</v>
      </c>
      <c r="D192" t="s">
        <v>7</v>
      </c>
      <c r="E192">
        <v>6</v>
      </c>
      <c r="F192" t="s">
        <v>19</v>
      </c>
      <c r="G192" s="3" t="s">
        <v>22</v>
      </c>
    </row>
    <row r="193" spans="1:14" x14ac:dyDescent="0.3">
      <c r="A193">
        <v>93</v>
      </c>
      <c r="B193">
        <v>4.7781355000000003</v>
      </c>
      <c r="D193" t="s">
        <v>8</v>
      </c>
      <c r="E193">
        <v>6</v>
      </c>
      <c r="F193" t="s">
        <v>19</v>
      </c>
      <c r="G193" s="3" t="s">
        <v>22</v>
      </c>
      <c r="K193" s="1"/>
      <c r="L193" s="1"/>
      <c r="N193" s="1"/>
    </row>
    <row r="194" spans="1:14" x14ac:dyDescent="0.3">
      <c r="A194">
        <v>93</v>
      </c>
      <c r="B194">
        <v>4.9637112999999999</v>
      </c>
      <c r="D194" t="s">
        <v>8</v>
      </c>
      <c r="E194">
        <v>6</v>
      </c>
      <c r="F194" t="s">
        <v>19</v>
      </c>
      <c r="G194" s="3" t="s">
        <v>22</v>
      </c>
      <c r="K194" s="1"/>
      <c r="L194" s="1"/>
      <c r="N194" s="1"/>
    </row>
    <row r="195" spans="1:14" x14ac:dyDescent="0.3">
      <c r="A195">
        <v>93</v>
      </c>
      <c r="B195">
        <v>3.7275499000000001</v>
      </c>
      <c r="D195" t="s">
        <v>8</v>
      </c>
      <c r="E195">
        <v>6</v>
      </c>
      <c r="F195" t="s">
        <v>19</v>
      </c>
      <c r="G195" s="3" t="s">
        <v>22</v>
      </c>
      <c r="K195" s="1"/>
      <c r="L195" s="1"/>
      <c r="N195" s="1"/>
    </row>
    <row r="196" spans="1:14" x14ac:dyDescent="0.3">
      <c r="A196">
        <v>93</v>
      </c>
      <c r="B196">
        <v>3.2777739000000001</v>
      </c>
      <c r="D196" t="s">
        <v>8</v>
      </c>
      <c r="E196">
        <v>6</v>
      </c>
      <c r="F196" t="s">
        <v>19</v>
      </c>
      <c r="G196" s="3" t="s">
        <v>22</v>
      </c>
      <c r="K196" s="1"/>
      <c r="L196" s="1"/>
      <c r="N196" s="1"/>
    </row>
    <row r="197" spans="1:14" x14ac:dyDescent="0.3">
      <c r="A197">
        <v>93</v>
      </c>
      <c r="B197">
        <v>4.4128381000000001</v>
      </c>
      <c r="D197" t="s">
        <v>8</v>
      </c>
      <c r="E197">
        <v>6</v>
      </c>
      <c r="F197" t="s">
        <v>19</v>
      </c>
      <c r="G197" s="3" t="s">
        <v>22</v>
      </c>
      <c r="K197" s="1"/>
      <c r="L197" s="1"/>
      <c r="N197" s="1"/>
    </row>
    <row r="198" spans="1:14" x14ac:dyDescent="0.3">
      <c r="A198">
        <v>93</v>
      </c>
      <c r="B198">
        <v>4.3121967999999997</v>
      </c>
      <c r="D198" t="s">
        <v>8</v>
      </c>
      <c r="E198">
        <v>6</v>
      </c>
      <c r="F198" t="s">
        <v>19</v>
      </c>
      <c r="G198" s="3" t="s">
        <v>22</v>
      </c>
      <c r="K198" s="1"/>
      <c r="L198" s="1"/>
      <c r="N198" s="1"/>
    </row>
    <row r="199" spans="1:14" x14ac:dyDescent="0.3">
      <c r="A199">
        <v>93</v>
      </c>
      <c r="B199">
        <v>4.9844799999999996</v>
      </c>
      <c r="D199" t="s">
        <v>8</v>
      </c>
      <c r="E199">
        <v>6</v>
      </c>
      <c r="F199" t="s">
        <v>19</v>
      </c>
      <c r="G199" s="3" t="s">
        <v>22</v>
      </c>
      <c r="K199" s="1"/>
      <c r="L199" s="1"/>
      <c r="N199" s="1"/>
    </row>
    <row r="200" spans="1:14" x14ac:dyDescent="0.3">
      <c r="A200">
        <v>93</v>
      </c>
      <c r="B200">
        <v>6.4322599</v>
      </c>
      <c r="D200" t="s">
        <v>8</v>
      </c>
      <c r="E200">
        <v>6</v>
      </c>
      <c r="F200" t="s">
        <v>19</v>
      </c>
      <c r="G200" s="3" t="s">
        <v>22</v>
      </c>
      <c r="K200" s="1"/>
      <c r="L200" s="1"/>
      <c r="N200" s="1"/>
    </row>
    <row r="201" spans="1:14" x14ac:dyDescent="0.3">
      <c r="A201">
        <v>93</v>
      </c>
      <c r="B201">
        <v>4.1160842000000004</v>
      </c>
      <c r="D201" t="s">
        <v>8</v>
      </c>
      <c r="E201">
        <v>6</v>
      </c>
      <c r="F201" t="s">
        <v>19</v>
      </c>
      <c r="G201" s="3" t="s">
        <v>22</v>
      </c>
      <c r="K201" s="1"/>
      <c r="L201" s="1"/>
      <c r="N201" s="1"/>
    </row>
    <row r="202" spans="1:14" x14ac:dyDescent="0.3">
      <c r="A202">
        <v>94</v>
      </c>
      <c r="B202">
        <f>C202/8</f>
        <v>13.375</v>
      </c>
      <c r="C202">
        <v>107</v>
      </c>
      <c r="D202" t="s">
        <v>9</v>
      </c>
      <c r="E202">
        <v>6</v>
      </c>
      <c r="F202" t="s">
        <v>19</v>
      </c>
      <c r="G202" s="3" t="s">
        <v>22</v>
      </c>
      <c r="K202" s="1"/>
      <c r="L202" s="1"/>
      <c r="N202" s="1"/>
    </row>
    <row r="203" spans="1:14" x14ac:dyDescent="0.3">
      <c r="A203">
        <v>95</v>
      </c>
      <c r="B203">
        <f>C203/8</f>
        <v>14.3125</v>
      </c>
      <c r="C203">
        <v>114.5</v>
      </c>
      <c r="D203" t="s">
        <v>9</v>
      </c>
      <c r="E203">
        <v>6</v>
      </c>
      <c r="F203" t="s">
        <v>19</v>
      </c>
      <c r="G203" s="3" t="s">
        <v>22</v>
      </c>
      <c r="K203" s="1"/>
      <c r="L203" s="1"/>
      <c r="N203" s="1"/>
    </row>
    <row r="204" spans="1:14" x14ac:dyDescent="0.3">
      <c r="A204">
        <v>95</v>
      </c>
      <c r="B204">
        <f>C204/7</f>
        <v>15.414285714285715</v>
      </c>
      <c r="C204">
        <v>107.9</v>
      </c>
      <c r="D204" t="s">
        <v>9</v>
      </c>
      <c r="E204">
        <v>6</v>
      </c>
      <c r="F204" t="s">
        <v>19</v>
      </c>
      <c r="G204" s="3" t="s">
        <v>22</v>
      </c>
      <c r="K204" s="1"/>
      <c r="L204" s="1"/>
      <c r="N204" s="1"/>
    </row>
    <row r="205" spans="1:14" x14ac:dyDescent="0.3">
      <c r="A205">
        <v>94</v>
      </c>
      <c r="B205">
        <f>C205/8</f>
        <v>14.6</v>
      </c>
      <c r="C205">
        <v>116.8</v>
      </c>
      <c r="D205" t="s">
        <v>9</v>
      </c>
      <c r="E205">
        <v>6</v>
      </c>
      <c r="F205" t="s">
        <v>19</v>
      </c>
      <c r="G205" s="3" t="s">
        <v>22</v>
      </c>
      <c r="K205" s="1"/>
      <c r="L205" s="1"/>
      <c r="N205" s="1"/>
    </row>
    <row r="206" spans="1:14" x14ac:dyDescent="0.3">
      <c r="A206">
        <v>94</v>
      </c>
      <c r="B206">
        <f>C206/7</f>
        <v>15.685714285714285</v>
      </c>
      <c r="C206">
        <v>109.8</v>
      </c>
      <c r="D206" t="s">
        <v>9</v>
      </c>
      <c r="E206">
        <v>6</v>
      </c>
      <c r="F206" t="s">
        <v>19</v>
      </c>
      <c r="G206" s="3" t="s">
        <v>22</v>
      </c>
      <c r="K206" s="1"/>
      <c r="L206" s="1"/>
      <c r="N206" s="1"/>
    </row>
    <row r="207" spans="1:14" x14ac:dyDescent="0.3">
      <c r="A207">
        <v>94</v>
      </c>
      <c r="B207">
        <f>C207/7</f>
        <v>15.271428571428572</v>
      </c>
      <c r="C207">
        <v>106.9</v>
      </c>
      <c r="D207" t="s">
        <v>9</v>
      </c>
      <c r="E207">
        <v>6</v>
      </c>
      <c r="F207" t="s">
        <v>19</v>
      </c>
      <c r="G207" s="3" t="s">
        <v>22</v>
      </c>
      <c r="K207" s="1"/>
      <c r="L207" s="1"/>
      <c r="N207" s="1"/>
    </row>
    <row r="208" spans="1:14" x14ac:dyDescent="0.3">
      <c r="A208">
        <v>94</v>
      </c>
      <c r="B208">
        <v>14.9685928</v>
      </c>
      <c r="D208" t="s">
        <v>10</v>
      </c>
      <c r="E208">
        <v>6</v>
      </c>
      <c r="F208" t="s">
        <v>19</v>
      </c>
      <c r="G208" s="3" t="s">
        <v>22</v>
      </c>
      <c r="K208" s="1"/>
      <c r="L208" s="1"/>
      <c r="N208" s="1"/>
    </row>
    <row r="209" spans="1:14" x14ac:dyDescent="0.3">
      <c r="A209">
        <v>95</v>
      </c>
      <c r="B209">
        <v>16.149999999999999</v>
      </c>
      <c r="D209" t="s">
        <v>10</v>
      </c>
      <c r="E209">
        <v>6</v>
      </c>
      <c r="F209" t="s">
        <v>19</v>
      </c>
      <c r="G209" s="3" t="s">
        <v>22</v>
      </c>
      <c r="K209" s="1"/>
      <c r="L209" s="1"/>
      <c r="N209" s="1"/>
    </row>
    <row r="210" spans="1:14" x14ac:dyDescent="0.3">
      <c r="A210">
        <v>95</v>
      </c>
      <c r="B210">
        <v>15.1</v>
      </c>
      <c r="D210" t="s">
        <v>10</v>
      </c>
      <c r="E210">
        <v>6</v>
      </c>
      <c r="F210" t="s">
        <v>19</v>
      </c>
      <c r="G210" s="3" t="s">
        <v>22</v>
      </c>
      <c r="K210" s="1"/>
      <c r="L210" s="1"/>
      <c r="N210" s="1"/>
    </row>
    <row r="211" spans="1:14" x14ac:dyDescent="0.3">
      <c r="A211">
        <v>95</v>
      </c>
      <c r="B211">
        <v>16.7</v>
      </c>
      <c r="D211" t="s">
        <v>10</v>
      </c>
      <c r="E211">
        <v>6</v>
      </c>
      <c r="F211" t="s">
        <v>19</v>
      </c>
      <c r="G211" s="3" t="s">
        <v>22</v>
      </c>
      <c r="K211" s="1"/>
      <c r="L211" s="1"/>
      <c r="N211" s="1"/>
    </row>
    <row r="212" spans="1:14" x14ac:dyDescent="0.3">
      <c r="A212">
        <v>94</v>
      </c>
      <c r="B212">
        <v>13.044389799999999</v>
      </c>
      <c r="D212" t="s">
        <v>10</v>
      </c>
      <c r="E212">
        <v>6</v>
      </c>
      <c r="F212" t="s">
        <v>19</v>
      </c>
      <c r="G212" s="3" t="s">
        <v>22</v>
      </c>
      <c r="K212" s="1"/>
      <c r="L212" s="1"/>
      <c r="N212" s="1"/>
    </row>
    <row r="213" spans="1:14" x14ac:dyDescent="0.3">
      <c r="A213">
        <v>94</v>
      </c>
      <c r="B213">
        <v>18.625890099999999</v>
      </c>
      <c r="D213" t="s">
        <v>10</v>
      </c>
      <c r="E213">
        <v>6</v>
      </c>
      <c r="F213" t="s">
        <v>19</v>
      </c>
      <c r="G213" s="3" t="s">
        <v>22</v>
      </c>
    </row>
    <row r="214" spans="1:14" x14ac:dyDescent="0.3">
      <c r="A214">
        <v>94</v>
      </c>
      <c r="B214">
        <v>13.6901297</v>
      </c>
      <c r="D214" t="s">
        <v>10</v>
      </c>
      <c r="E214">
        <v>6</v>
      </c>
      <c r="F214" t="s">
        <v>19</v>
      </c>
      <c r="G214" s="3" t="s">
        <v>22</v>
      </c>
    </row>
    <row r="215" spans="1:14" x14ac:dyDescent="0.3">
      <c r="A215">
        <v>94</v>
      </c>
      <c r="B215">
        <v>11.113406599999999</v>
      </c>
      <c r="D215" t="s">
        <v>10</v>
      </c>
      <c r="E215">
        <v>6</v>
      </c>
      <c r="F215" t="s">
        <v>19</v>
      </c>
      <c r="G215" s="3" t="s">
        <v>22</v>
      </c>
      <c r="K215" s="1"/>
    </row>
    <row r="216" spans="1:14" x14ac:dyDescent="0.3">
      <c r="A216">
        <v>94</v>
      </c>
      <c r="B216">
        <v>13.6934831</v>
      </c>
      <c r="D216" t="s">
        <v>10</v>
      </c>
      <c r="E216">
        <v>6</v>
      </c>
      <c r="F216" t="s">
        <v>19</v>
      </c>
      <c r="G216" s="3" t="s">
        <v>22</v>
      </c>
      <c r="K216" s="1"/>
    </row>
    <row r="217" spans="1:14" x14ac:dyDescent="0.3">
      <c r="A217">
        <v>94</v>
      </c>
      <c r="B217">
        <v>11.3585847</v>
      </c>
      <c r="D217" t="s">
        <v>10</v>
      </c>
      <c r="E217">
        <v>6</v>
      </c>
      <c r="F217" t="s">
        <v>19</v>
      </c>
      <c r="G217" s="3" t="s">
        <v>22</v>
      </c>
      <c r="K217" s="1"/>
    </row>
    <row r="218" spans="1:14" x14ac:dyDescent="0.3">
      <c r="A218">
        <v>94</v>
      </c>
      <c r="B218">
        <v>14.671173899999999</v>
      </c>
      <c r="D218" t="s">
        <v>10</v>
      </c>
      <c r="E218">
        <v>6</v>
      </c>
      <c r="F218" t="s">
        <v>19</v>
      </c>
      <c r="G218" s="3" t="s">
        <v>22</v>
      </c>
      <c r="K218" s="1"/>
    </row>
    <row r="219" spans="1:14" x14ac:dyDescent="0.3">
      <c r="A219">
        <v>94</v>
      </c>
      <c r="B219">
        <v>7.8202957</v>
      </c>
      <c r="D219" t="s">
        <v>11</v>
      </c>
      <c r="E219">
        <v>6</v>
      </c>
      <c r="F219" t="s">
        <v>19</v>
      </c>
      <c r="G219" s="3" t="s">
        <v>22</v>
      </c>
      <c r="K219" s="1"/>
    </row>
    <row r="220" spans="1:14" x14ac:dyDescent="0.3">
      <c r="A220">
        <v>94</v>
      </c>
      <c r="B220">
        <v>9.4134694000000003</v>
      </c>
      <c r="D220" t="s">
        <v>11</v>
      </c>
      <c r="E220">
        <v>6</v>
      </c>
      <c r="F220" t="s">
        <v>19</v>
      </c>
      <c r="G220" s="3" t="s">
        <v>22</v>
      </c>
      <c r="K220" s="1"/>
    </row>
    <row r="221" spans="1:14" x14ac:dyDescent="0.3">
      <c r="A221">
        <v>94</v>
      </c>
      <c r="B221">
        <v>10.041237300000001</v>
      </c>
      <c r="D221" t="s">
        <v>11</v>
      </c>
      <c r="E221">
        <v>6</v>
      </c>
      <c r="F221" t="s">
        <v>19</v>
      </c>
      <c r="G221" s="3" t="s">
        <v>22</v>
      </c>
      <c r="K221" s="1"/>
    </row>
    <row r="222" spans="1:14" x14ac:dyDescent="0.3">
      <c r="A222">
        <v>94</v>
      </c>
      <c r="B222">
        <v>11.9264659</v>
      </c>
      <c r="D222" t="s">
        <v>11</v>
      </c>
      <c r="E222">
        <v>6</v>
      </c>
      <c r="F222" t="s">
        <v>19</v>
      </c>
      <c r="G222" s="3" t="s">
        <v>22</v>
      </c>
    </row>
    <row r="223" spans="1:14" x14ac:dyDescent="0.3">
      <c r="A223">
        <v>94</v>
      </c>
      <c r="B223">
        <v>8.9123885999999999</v>
      </c>
      <c r="D223" t="s">
        <v>11</v>
      </c>
      <c r="E223">
        <v>6</v>
      </c>
      <c r="F223" t="s">
        <v>19</v>
      </c>
      <c r="G223" s="3" t="s">
        <v>22</v>
      </c>
      <c r="K223" s="1"/>
      <c r="L223" s="1"/>
      <c r="N223" s="1"/>
    </row>
    <row r="224" spans="1:14" x14ac:dyDescent="0.3">
      <c r="A224">
        <v>94</v>
      </c>
      <c r="B224">
        <v>9.2362125000000006</v>
      </c>
      <c r="D224" t="s">
        <v>11</v>
      </c>
      <c r="E224">
        <v>6</v>
      </c>
      <c r="F224" t="s">
        <v>19</v>
      </c>
      <c r="G224" s="3" t="s">
        <v>22</v>
      </c>
      <c r="K224" s="1"/>
      <c r="L224" s="1"/>
      <c r="N224" s="1"/>
    </row>
    <row r="225" spans="1:14" x14ac:dyDescent="0.3">
      <c r="A225">
        <v>94</v>
      </c>
      <c r="B225">
        <v>8.2433154999999996</v>
      </c>
      <c r="D225" t="s">
        <v>11</v>
      </c>
      <c r="E225">
        <v>6</v>
      </c>
      <c r="F225" t="s">
        <v>19</v>
      </c>
      <c r="G225" s="3" t="s">
        <v>22</v>
      </c>
      <c r="K225" s="1"/>
      <c r="L225" s="1"/>
      <c r="N225" s="1"/>
    </row>
    <row r="226" spans="1:14" x14ac:dyDescent="0.3">
      <c r="A226">
        <v>96</v>
      </c>
      <c r="B226">
        <f>C226/26</f>
        <v>9.3346153846153843</v>
      </c>
      <c r="C226">
        <v>242.7</v>
      </c>
      <c r="D226" t="s">
        <v>1</v>
      </c>
      <c r="E226">
        <v>7</v>
      </c>
      <c r="F226" t="s">
        <v>19</v>
      </c>
      <c r="G226" s="3" t="s">
        <v>22</v>
      </c>
      <c r="K226" s="1"/>
      <c r="L226" s="1"/>
      <c r="N226" s="1"/>
    </row>
    <row r="227" spans="1:14" x14ac:dyDescent="0.3">
      <c r="A227">
        <v>96</v>
      </c>
      <c r="B227">
        <f>C227/28</f>
        <v>8.6</v>
      </c>
      <c r="C227">
        <v>240.8</v>
      </c>
      <c r="D227" t="s">
        <v>1</v>
      </c>
      <c r="E227">
        <v>7</v>
      </c>
      <c r="F227" t="s">
        <v>19</v>
      </c>
      <c r="G227" s="3" t="s">
        <v>22</v>
      </c>
      <c r="K227" s="1"/>
      <c r="L227" s="1"/>
      <c r="N227" s="1"/>
    </row>
    <row r="228" spans="1:14" x14ac:dyDescent="0.3">
      <c r="A228">
        <v>96</v>
      </c>
      <c r="B228">
        <f>C228/29</f>
        <v>8.8103448275862064</v>
      </c>
      <c r="C228">
        <v>255.5</v>
      </c>
      <c r="D228" t="s">
        <v>1</v>
      </c>
      <c r="E228">
        <v>7</v>
      </c>
      <c r="F228" t="s">
        <v>19</v>
      </c>
      <c r="G228" s="3" t="s">
        <v>22</v>
      </c>
      <c r="K228" s="1"/>
      <c r="L228" s="1"/>
      <c r="N228" s="1"/>
    </row>
    <row r="229" spans="1:14" x14ac:dyDescent="0.3">
      <c r="A229">
        <v>96</v>
      </c>
      <c r="B229">
        <v>54.205021867836081</v>
      </c>
      <c r="C229">
        <v>9</v>
      </c>
      <c r="D229" t="s">
        <v>6</v>
      </c>
      <c r="E229">
        <v>7</v>
      </c>
      <c r="F229" t="s">
        <v>19</v>
      </c>
      <c r="G229" s="3" t="s">
        <v>22</v>
      </c>
      <c r="H229">
        <v>0</v>
      </c>
      <c r="I229">
        <v>1</v>
      </c>
      <c r="K229" s="1"/>
      <c r="L229" s="1"/>
      <c r="N229" s="1"/>
    </row>
    <row r="230" spans="1:14" x14ac:dyDescent="0.3">
      <c r="A230">
        <v>96</v>
      </c>
      <c r="B230">
        <v>50.608406284321916</v>
      </c>
      <c r="D230" t="s">
        <v>6</v>
      </c>
      <c r="E230">
        <v>7</v>
      </c>
      <c r="F230" t="s">
        <v>19</v>
      </c>
      <c r="G230" s="3" t="s">
        <v>22</v>
      </c>
      <c r="K230" s="1"/>
      <c r="L230" s="1"/>
      <c r="N230" s="1"/>
    </row>
    <row r="231" spans="1:14" x14ac:dyDescent="0.3">
      <c r="A231">
        <v>96</v>
      </c>
      <c r="B231">
        <v>48.757172508281435</v>
      </c>
      <c r="D231" t="s">
        <v>6</v>
      </c>
      <c r="E231">
        <v>7</v>
      </c>
      <c r="F231" t="s">
        <v>19</v>
      </c>
      <c r="G231" s="3" t="s">
        <v>22</v>
      </c>
      <c r="K231" s="1"/>
      <c r="L231" s="1"/>
      <c r="N231" s="1"/>
    </row>
    <row r="232" spans="1:14" x14ac:dyDescent="0.3">
      <c r="A232">
        <v>96</v>
      </c>
      <c r="B232">
        <v>45.709975682328533</v>
      </c>
      <c r="D232" t="s">
        <v>6</v>
      </c>
      <c r="E232">
        <v>7</v>
      </c>
      <c r="F232" t="s">
        <v>19</v>
      </c>
      <c r="G232" s="3" t="s">
        <v>22</v>
      </c>
    </row>
    <row r="233" spans="1:14" x14ac:dyDescent="0.3">
      <c r="A233">
        <v>96</v>
      </c>
      <c r="B233">
        <v>38.284100348815237</v>
      </c>
      <c r="D233" t="s">
        <v>6</v>
      </c>
      <c r="E233">
        <v>7</v>
      </c>
      <c r="F233" t="s">
        <v>19</v>
      </c>
      <c r="G233" s="3" t="s">
        <v>22</v>
      </c>
      <c r="K233" s="1"/>
      <c r="L233" s="1"/>
      <c r="N233" s="1"/>
    </row>
    <row r="234" spans="1:14" x14ac:dyDescent="0.3">
      <c r="A234">
        <v>96</v>
      </c>
      <c r="B234">
        <v>48.124499873210091</v>
      </c>
      <c r="D234" t="s">
        <v>6</v>
      </c>
      <c r="E234">
        <v>7</v>
      </c>
      <c r="F234" t="s">
        <v>19</v>
      </c>
      <c r="G234" s="3" t="s">
        <v>22</v>
      </c>
      <c r="K234" s="1"/>
      <c r="L234" s="1"/>
      <c r="N234" s="1"/>
    </row>
    <row r="235" spans="1:14" x14ac:dyDescent="0.3">
      <c r="A235">
        <v>96</v>
      </c>
      <c r="B235">
        <v>53.10616773451445</v>
      </c>
      <c r="D235" t="s">
        <v>6</v>
      </c>
      <c r="E235">
        <v>7</v>
      </c>
      <c r="F235" t="s">
        <v>19</v>
      </c>
      <c r="G235" s="3" t="s">
        <v>22</v>
      </c>
      <c r="K235" s="1"/>
      <c r="N235" s="1"/>
    </row>
    <row r="236" spans="1:14" x14ac:dyDescent="0.3">
      <c r="A236">
        <v>96</v>
      </c>
      <c r="C236">
        <v>19</v>
      </c>
      <c r="D236" t="s">
        <v>15</v>
      </c>
      <c r="E236">
        <v>7</v>
      </c>
      <c r="F236" t="s">
        <v>19</v>
      </c>
      <c r="G236" s="3" t="s">
        <v>22</v>
      </c>
      <c r="K236" s="1"/>
      <c r="L236" s="1"/>
      <c r="N236" s="1"/>
    </row>
    <row r="237" spans="1:14" x14ac:dyDescent="0.3">
      <c r="A237">
        <v>96</v>
      </c>
      <c r="B237">
        <v>6.1195054999999998</v>
      </c>
      <c r="D237" t="s">
        <v>7</v>
      </c>
      <c r="E237">
        <v>7</v>
      </c>
      <c r="F237" t="s">
        <v>19</v>
      </c>
      <c r="G237" s="3" t="s">
        <v>22</v>
      </c>
      <c r="K237" s="1"/>
      <c r="L237" s="1"/>
      <c r="N237" s="1"/>
    </row>
    <row r="238" spans="1:14" x14ac:dyDescent="0.3">
      <c r="A238">
        <v>96</v>
      </c>
      <c r="B238">
        <v>7.5818158000000002</v>
      </c>
      <c r="D238" t="s">
        <v>7</v>
      </c>
      <c r="E238">
        <v>7</v>
      </c>
      <c r="F238" t="s">
        <v>19</v>
      </c>
      <c r="G238" s="3" t="s">
        <v>22</v>
      </c>
      <c r="K238" s="1"/>
      <c r="L238" s="1"/>
      <c r="N238" s="1"/>
    </row>
    <row r="239" spans="1:14" x14ac:dyDescent="0.3">
      <c r="A239">
        <v>96</v>
      </c>
      <c r="B239">
        <v>5.7175643000000003</v>
      </c>
      <c r="D239" t="s">
        <v>7</v>
      </c>
      <c r="E239">
        <v>7</v>
      </c>
      <c r="F239" t="s">
        <v>19</v>
      </c>
      <c r="G239" s="3" t="s">
        <v>22</v>
      </c>
      <c r="K239" s="1"/>
      <c r="N239" s="1"/>
    </row>
    <row r="240" spans="1:14" x14ac:dyDescent="0.3">
      <c r="A240">
        <v>96</v>
      </c>
      <c r="B240">
        <v>8.4251144</v>
      </c>
      <c r="D240" t="s">
        <v>7</v>
      </c>
      <c r="E240">
        <v>7</v>
      </c>
      <c r="F240" t="s">
        <v>19</v>
      </c>
      <c r="G240" s="3" t="s">
        <v>22</v>
      </c>
      <c r="K240" s="1"/>
      <c r="L240" s="1"/>
      <c r="N240" s="1"/>
    </row>
    <row r="241" spans="1:14" x14ac:dyDescent="0.3">
      <c r="A241">
        <v>96</v>
      </c>
      <c r="B241">
        <v>6.6941582000000004</v>
      </c>
      <c r="D241" t="s">
        <v>7</v>
      </c>
      <c r="E241">
        <v>7</v>
      </c>
      <c r="F241" t="s">
        <v>19</v>
      </c>
      <c r="G241" s="3" t="s">
        <v>22</v>
      </c>
      <c r="K241" s="1"/>
      <c r="L241" s="1"/>
      <c r="N241" s="1"/>
    </row>
    <row r="242" spans="1:14" x14ac:dyDescent="0.3">
      <c r="A242">
        <v>96</v>
      </c>
      <c r="B242">
        <v>5.5876026999999997</v>
      </c>
      <c r="D242" t="s">
        <v>7</v>
      </c>
      <c r="E242">
        <v>7</v>
      </c>
      <c r="F242" t="s">
        <v>19</v>
      </c>
      <c r="G242" s="3" t="s">
        <v>22</v>
      </c>
    </row>
    <row r="243" spans="1:14" x14ac:dyDescent="0.3">
      <c r="A243">
        <v>96</v>
      </c>
      <c r="B243">
        <v>5.8210220000000001</v>
      </c>
      <c r="D243" t="s">
        <v>7</v>
      </c>
      <c r="E243">
        <v>7</v>
      </c>
      <c r="F243" t="s">
        <v>19</v>
      </c>
      <c r="G243" s="3" t="s">
        <v>22</v>
      </c>
      <c r="K243" s="1"/>
      <c r="L243" s="1"/>
      <c r="N243" s="1"/>
    </row>
    <row r="244" spans="1:14" x14ac:dyDescent="0.3">
      <c r="A244">
        <v>96</v>
      </c>
      <c r="B244">
        <v>4.3703652000000002</v>
      </c>
      <c r="D244" t="s">
        <v>7</v>
      </c>
      <c r="E244">
        <v>7</v>
      </c>
      <c r="F244" t="s">
        <v>19</v>
      </c>
      <c r="G244" s="3" t="s">
        <v>22</v>
      </c>
      <c r="K244" s="1"/>
      <c r="L244" s="1"/>
      <c r="N244" s="1"/>
    </row>
    <row r="245" spans="1:14" x14ac:dyDescent="0.3">
      <c r="A245">
        <v>96</v>
      </c>
      <c r="B245">
        <v>5.6934224999999996</v>
      </c>
      <c r="D245" t="s">
        <v>7</v>
      </c>
      <c r="E245">
        <v>7</v>
      </c>
      <c r="F245" t="s">
        <v>19</v>
      </c>
      <c r="G245" s="3" t="s">
        <v>22</v>
      </c>
      <c r="K245" s="1"/>
      <c r="L245" s="1"/>
      <c r="N245" s="1"/>
    </row>
    <row r="246" spans="1:14" x14ac:dyDescent="0.3">
      <c r="A246">
        <v>96</v>
      </c>
      <c r="B246">
        <v>5.9134599000000003</v>
      </c>
      <c r="D246" t="s">
        <v>8</v>
      </c>
      <c r="E246">
        <v>7</v>
      </c>
      <c r="F246" t="s">
        <v>19</v>
      </c>
      <c r="G246" s="3" t="s">
        <v>22</v>
      </c>
      <c r="K246" s="1"/>
      <c r="L246" s="1"/>
      <c r="N246" s="1"/>
    </row>
    <row r="247" spans="1:14" x14ac:dyDescent="0.3">
      <c r="A247">
        <v>96</v>
      </c>
      <c r="B247">
        <v>6.1195054999999998</v>
      </c>
      <c r="D247" t="s">
        <v>8</v>
      </c>
      <c r="E247">
        <v>7</v>
      </c>
      <c r="F247" t="s">
        <v>19</v>
      </c>
      <c r="G247" s="3" t="s">
        <v>22</v>
      </c>
      <c r="K247" s="1"/>
      <c r="L247" s="1"/>
      <c r="N247" s="1"/>
    </row>
    <row r="248" spans="1:14" x14ac:dyDescent="0.3">
      <c r="A248">
        <v>96</v>
      </c>
      <c r="B248">
        <v>4.4997704000000001</v>
      </c>
      <c r="D248" t="s">
        <v>8</v>
      </c>
      <c r="E248">
        <v>7</v>
      </c>
      <c r="F248" t="s">
        <v>19</v>
      </c>
      <c r="G248" s="3" t="s">
        <v>22</v>
      </c>
    </row>
    <row r="249" spans="1:14" x14ac:dyDescent="0.3">
      <c r="A249">
        <v>96</v>
      </c>
      <c r="B249">
        <v>5.0051626000000002</v>
      </c>
      <c r="D249" t="s">
        <v>8</v>
      </c>
      <c r="E249">
        <v>7</v>
      </c>
      <c r="F249" t="s">
        <v>19</v>
      </c>
      <c r="G249" s="3" t="s">
        <v>22</v>
      </c>
      <c r="K249" s="1"/>
      <c r="L249" s="1"/>
      <c r="N249" s="1"/>
    </row>
    <row r="250" spans="1:14" x14ac:dyDescent="0.3">
      <c r="A250">
        <v>96</v>
      </c>
      <c r="B250">
        <v>6.5081005000000003</v>
      </c>
      <c r="D250" t="s">
        <v>8</v>
      </c>
      <c r="E250">
        <v>7</v>
      </c>
      <c r="F250" t="s">
        <v>19</v>
      </c>
      <c r="G250" s="3" t="s">
        <v>22</v>
      </c>
      <c r="K250" s="1"/>
      <c r="L250" s="1"/>
      <c r="N250" s="1"/>
    </row>
    <row r="251" spans="1:14" x14ac:dyDescent="0.3">
      <c r="A251">
        <v>96</v>
      </c>
      <c r="B251">
        <v>5.5484343999999997</v>
      </c>
      <c r="D251" t="s">
        <v>8</v>
      </c>
      <c r="E251">
        <v>7</v>
      </c>
      <c r="F251" t="s">
        <v>19</v>
      </c>
      <c r="G251" s="3" t="s">
        <v>22</v>
      </c>
      <c r="K251" s="1"/>
      <c r="L251" s="1"/>
      <c r="N251" s="1"/>
    </row>
    <row r="252" spans="1:14" x14ac:dyDescent="0.3">
      <c r="A252">
        <v>96</v>
      </c>
      <c r="B252">
        <v>5.9090908999999998</v>
      </c>
      <c r="D252" t="s">
        <v>8</v>
      </c>
      <c r="E252">
        <v>7</v>
      </c>
      <c r="F252" t="s">
        <v>19</v>
      </c>
      <c r="G252" s="3" t="s">
        <v>22</v>
      </c>
      <c r="K252" s="1"/>
      <c r="L252" s="1"/>
      <c r="N252" s="1"/>
    </row>
    <row r="253" spans="1:14" x14ac:dyDescent="0.3">
      <c r="A253">
        <v>96</v>
      </c>
      <c r="B253">
        <v>4.9844799999999996</v>
      </c>
      <c r="D253" t="s">
        <v>8</v>
      </c>
      <c r="E253">
        <v>7</v>
      </c>
      <c r="F253" t="s">
        <v>19</v>
      </c>
      <c r="G253" s="3" t="s">
        <v>22</v>
      </c>
      <c r="K253" s="1"/>
      <c r="L253" s="1"/>
      <c r="N253" s="1"/>
    </row>
    <row r="254" spans="1:14" x14ac:dyDescent="0.3">
      <c r="A254">
        <v>96</v>
      </c>
      <c r="B254">
        <v>4.9844799999999996</v>
      </c>
      <c r="D254" t="s">
        <v>8</v>
      </c>
      <c r="E254">
        <v>7</v>
      </c>
      <c r="F254" t="s">
        <v>19</v>
      </c>
      <c r="G254" s="3" t="s">
        <v>22</v>
      </c>
    </row>
    <row r="255" spans="1:14" x14ac:dyDescent="0.3">
      <c r="A255">
        <v>98</v>
      </c>
      <c r="B255">
        <f>C255/8</f>
        <v>12.85</v>
      </c>
      <c r="C255">
        <v>102.8</v>
      </c>
      <c r="D255" t="s">
        <v>9</v>
      </c>
      <c r="E255">
        <v>7</v>
      </c>
      <c r="F255" t="s">
        <v>19</v>
      </c>
      <c r="G255" s="3" t="s">
        <v>22</v>
      </c>
      <c r="K255" s="1"/>
    </row>
    <row r="256" spans="1:14" x14ac:dyDescent="0.3">
      <c r="A256">
        <v>96</v>
      </c>
      <c r="B256">
        <f>C256/8</f>
        <v>12.7875</v>
      </c>
      <c r="C256">
        <v>102.3</v>
      </c>
      <c r="D256" t="s">
        <v>9</v>
      </c>
      <c r="E256">
        <v>7</v>
      </c>
      <c r="F256" t="s">
        <v>19</v>
      </c>
      <c r="G256" s="3" t="s">
        <v>22</v>
      </c>
      <c r="K256" s="1"/>
    </row>
    <row r="257" spans="1:14" x14ac:dyDescent="0.3">
      <c r="A257">
        <v>97</v>
      </c>
      <c r="B257">
        <f>C257/7</f>
        <v>13.445714285714287</v>
      </c>
      <c r="C257">
        <v>94.12</v>
      </c>
      <c r="D257" t="s">
        <v>9</v>
      </c>
      <c r="E257">
        <v>7</v>
      </c>
      <c r="F257" t="s">
        <v>19</v>
      </c>
      <c r="G257" s="3" t="s">
        <v>22</v>
      </c>
      <c r="K257" s="1"/>
    </row>
    <row r="258" spans="1:14" x14ac:dyDescent="0.3">
      <c r="A258">
        <v>98</v>
      </c>
      <c r="B258">
        <f>C258/8</f>
        <v>13.737500000000001</v>
      </c>
      <c r="C258">
        <v>109.9</v>
      </c>
      <c r="D258" t="s">
        <v>9</v>
      </c>
      <c r="E258">
        <v>7</v>
      </c>
      <c r="F258" t="s">
        <v>19</v>
      </c>
      <c r="G258" s="3" t="s">
        <v>22</v>
      </c>
      <c r="K258" s="1"/>
    </row>
    <row r="259" spans="1:14" x14ac:dyDescent="0.3">
      <c r="A259">
        <v>98</v>
      </c>
      <c r="B259">
        <v>13.388316400000001</v>
      </c>
      <c r="D259" t="s">
        <v>10</v>
      </c>
      <c r="E259">
        <v>7</v>
      </c>
      <c r="F259" t="s">
        <v>19</v>
      </c>
      <c r="G259" s="3" t="s">
        <v>22</v>
      </c>
      <c r="K259" s="1"/>
    </row>
    <row r="260" spans="1:14" x14ac:dyDescent="0.3">
      <c r="A260">
        <v>98</v>
      </c>
      <c r="B260">
        <v>16.533906500000001</v>
      </c>
      <c r="D260" t="s">
        <v>10</v>
      </c>
      <c r="E260">
        <v>7</v>
      </c>
      <c r="F260" t="s">
        <v>19</v>
      </c>
      <c r="G260" s="3" t="s">
        <v>22</v>
      </c>
      <c r="K260" s="1"/>
    </row>
    <row r="261" spans="1:14" x14ac:dyDescent="0.3">
      <c r="A261">
        <v>98</v>
      </c>
      <c r="B261">
        <v>14.9931114</v>
      </c>
      <c r="D261" t="s">
        <v>10</v>
      </c>
      <c r="E261">
        <v>7</v>
      </c>
      <c r="F261" t="s">
        <v>19</v>
      </c>
      <c r="G261" s="3" t="s">
        <v>22</v>
      </c>
      <c r="K261" s="1"/>
    </row>
    <row r="262" spans="1:14" x14ac:dyDescent="0.3">
      <c r="A262">
        <v>98</v>
      </c>
      <c r="B262">
        <v>13.086559299999999</v>
      </c>
      <c r="D262" t="s">
        <v>10</v>
      </c>
      <c r="E262">
        <v>7</v>
      </c>
      <c r="F262" t="s">
        <v>19</v>
      </c>
      <c r="G262" s="3" t="s">
        <v>22</v>
      </c>
      <c r="K262" s="1"/>
    </row>
    <row r="263" spans="1:14" x14ac:dyDescent="0.3">
      <c r="A263">
        <v>98</v>
      </c>
      <c r="B263">
        <v>15.856333899999999</v>
      </c>
      <c r="D263" t="s">
        <v>10</v>
      </c>
      <c r="E263">
        <v>7</v>
      </c>
      <c r="F263" t="s">
        <v>19</v>
      </c>
      <c r="G263" s="3" t="s">
        <v>22</v>
      </c>
    </row>
    <row r="264" spans="1:14" x14ac:dyDescent="0.3">
      <c r="A264">
        <v>98</v>
      </c>
      <c r="B264">
        <v>9.7090952000000001</v>
      </c>
      <c r="D264" t="s">
        <v>11</v>
      </c>
      <c r="E264">
        <v>7</v>
      </c>
      <c r="F264" t="s">
        <v>19</v>
      </c>
      <c r="G264" s="3" t="s">
        <v>22</v>
      </c>
    </row>
    <row r="265" spans="1:14" x14ac:dyDescent="0.3">
      <c r="A265">
        <v>98</v>
      </c>
      <c r="B265">
        <v>8.1311563000000007</v>
      </c>
      <c r="D265" t="s">
        <v>11</v>
      </c>
      <c r="E265">
        <v>7</v>
      </c>
      <c r="F265" t="s">
        <v>19</v>
      </c>
      <c r="G265" s="3" t="s">
        <v>22</v>
      </c>
      <c r="K265" s="1"/>
      <c r="L265" s="1"/>
      <c r="N265" s="1"/>
    </row>
    <row r="266" spans="1:14" x14ac:dyDescent="0.3">
      <c r="A266">
        <v>98</v>
      </c>
      <c r="B266">
        <v>7.2284002999999997</v>
      </c>
      <c r="D266" t="s">
        <v>11</v>
      </c>
      <c r="E266">
        <v>7</v>
      </c>
      <c r="F266" t="s">
        <v>19</v>
      </c>
      <c r="G266" s="3" t="s">
        <v>22</v>
      </c>
      <c r="K266" s="1"/>
      <c r="L266" s="1"/>
      <c r="N266" s="1"/>
    </row>
    <row r="267" spans="1:14" x14ac:dyDescent="0.3">
      <c r="A267">
        <v>98</v>
      </c>
      <c r="B267">
        <v>8.6774673</v>
      </c>
      <c r="D267" t="s">
        <v>11</v>
      </c>
      <c r="E267">
        <v>7</v>
      </c>
      <c r="F267" t="s">
        <v>19</v>
      </c>
      <c r="G267" s="3" t="s">
        <v>22</v>
      </c>
      <c r="K267" s="1"/>
      <c r="L267" s="1"/>
      <c r="N267" s="1"/>
    </row>
    <row r="268" spans="1:14" x14ac:dyDescent="0.3">
      <c r="A268">
        <v>98</v>
      </c>
      <c r="B268">
        <v>12.279272499999999</v>
      </c>
      <c r="D268" t="s">
        <v>11</v>
      </c>
      <c r="E268">
        <v>7</v>
      </c>
      <c r="F268" t="s">
        <v>19</v>
      </c>
      <c r="G268" s="3" t="s">
        <v>22</v>
      </c>
      <c r="K268" s="1"/>
      <c r="L268" s="1"/>
      <c r="N268" s="1"/>
    </row>
    <row r="269" spans="1:14" x14ac:dyDescent="0.3">
      <c r="A269">
        <v>100</v>
      </c>
      <c r="B269">
        <f>C269/27</f>
        <v>9.8000000000000007</v>
      </c>
      <c r="C269">
        <v>264.60000000000002</v>
      </c>
      <c r="D269" t="s">
        <v>1</v>
      </c>
      <c r="E269">
        <v>8</v>
      </c>
      <c r="F269" t="s">
        <v>19</v>
      </c>
      <c r="G269" s="3" t="s">
        <v>22</v>
      </c>
      <c r="K269" s="1"/>
      <c r="L269" s="1"/>
      <c r="N269" s="1"/>
    </row>
    <row r="270" spans="1:14" x14ac:dyDescent="0.3">
      <c r="A270">
        <v>100</v>
      </c>
      <c r="B270">
        <f>C270/32</f>
        <v>8.1374999999999993</v>
      </c>
      <c r="C270">
        <v>260.39999999999998</v>
      </c>
      <c r="D270" t="s">
        <v>1</v>
      </c>
      <c r="E270">
        <v>8</v>
      </c>
      <c r="F270" t="s">
        <v>19</v>
      </c>
      <c r="G270" s="3" t="s">
        <v>22</v>
      </c>
      <c r="K270" s="1"/>
      <c r="L270" s="1"/>
      <c r="N270" s="1"/>
    </row>
    <row r="271" spans="1:14" x14ac:dyDescent="0.3">
      <c r="A271">
        <v>100</v>
      </c>
      <c r="B271">
        <f>C271/29</f>
        <v>9.6655172413793107</v>
      </c>
      <c r="C271">
        <v>280.3</v>
      </c>
      <c r="D271" t="s">
        <v>1</v>
      </c>
      <c r="E271">
        <v>8</v>
      </c>
      <c r="F271" t="s">
        <v>19</v>
      </c>
      <c r="G271" s="3" t="s">
        <v>22</v>
      </c>
      <c r="K271" s="1"/>
      <c r="L271" s="1"/>
      <c r="N271" s="1"/>
    </row>
    <row r="272" spans="1:14" x14ac:dyDescent="0.3">
      <c r="A272">
        <v>100</v>
      </c>
      <c r="B272">
        <v>53.215652987866051</v>
      </c>
      <c r="C272">
        <v>9</v>
      </c>
      <c r="D272" t="s">
        <v>6</v>
      </c>
      <c r="E272">
        <v>8</v>
      </c>
      <c r="F272" t="s">
        <v>19</v>
      </c>
      <c r="G272" s="3" t="s">
        <v>22</v>
      </c>
      <c r="H272">
        <v>0</v>
      </c>
      <c r="I272">
        <v>1</v>
      </c>
      <c r="K272" s="1"/>
      <c r="N272" s="1"/>
    </row>
    <row r="273" spans="1:14" x14ac:dyDescent="0.3">
      <c r="A273">
        <v>100</v>
      </c>
      <c r="B273">
        <v>44.468722544312214</v>
      </c>
      <c r="D273" t="s">
        <v>6</v>
      </c>
      <c r="E273">
        <v>8</v>
      </c>
      <c r="F273" t="s">
        <v>19</v>
      </c>
      <c r="G273" s="3" t="s">
        <v>22</v>
      </c>
      <c r="K273" s="1"/>
      <c r="L273" s="1"/>
      <c r="N273" s="1"/>
    </row>
    <row r="274" spans="1:14" x14ac:dyDescent="0.3">
      <c r="A274">
        <v>100</v>
      </c>
      <c r="B274">
        <v>48.124499873210091</v>
      </c>
      <c r="D274" t="s">
        <v>6</v>
      </c>
      <c r="E274">
        <v>8</v>
      </c>
      <c r="F274" t="s">
        <v>19</v>
      </c>
      <c r="G274" s="3" t="s">
        <v>22</v>
      </c>
    </row>
    <row r="275" spans="1:14" x14ac:dyDescent="0.3">
      <c r="A275">
        <v>100</v>
      </c>
      <c r="B275">
        <v>50.356974845473111</v>
      </c>
      <c r="D275" t="s">
        <v>6</v>
      </c>
      <c r="E275">
        <v>8</v>
      </c>
      <c r="F275" t="s">
        <v>19</v>
      </c>
      <c r="G275" s="3" t="s">
        <v>22</v>
      </c>
      <c r="K275" s="1"/>
      <c r="L275" s="1"/>
      <c r="N275" s="1"/>
    </row>
    <row r="276" spans="1:14" x14ac:dyDescent="0.3">
      <c r="A276">
        <v>100</v>
      </c>
      <c r="B276">
        <v>53.50774753736021</v>
      </c>
      <c r="D276" t="s">
        <v>6</v>
      </c>
      <c r="E276">
        <v>8</v>
      </c>
      <c r="F276" t="s">
        <v>19</v>
      </c>
      <c r="G276" s="3" t="s">
        <v>22</v>
      </c>
      <c r="K276" s="1"/>
      <c r="L276" s="1"/>
      <c r="N276" s="1"/>
    </row>
    <row r="277" spans="1:14" x14ac:dyDescent="0.3">
      <c r="A277">
        <v>100</v>
      </c>
      <c r="B277">
        <v>54.171039046418421</v>
      </c>
      <c r="D277" t="s">
        <v>6</v>
      </c>
      <c r="E277">
        <v>8</v>
      </c>
      <c r="F277" t="s">
        <v>19</v>
      </c>
      <c r="G277" s="3" t="s">
        <v>22</v>
      </c>
      <c r="K277" s="1"/>
      <c r="L277" s="1"/>
      <c r="N277" s="1"/>
    </row>
    <row r="278" spans="1:14" x14ac:dyDescent="0.3">
      <c r="A278">
        <v>100</v>
      </c>
      <c r="C278">
        <v>20</v>
      </c>
      <c r="D278" t="s">
        <v>15</v>
      </c>
      <c r="E278">
        <v>8</v>
      </c>
      <c r="F278" t="s">
        <v>19</v>
      </c>
      <c r="G278" s="3" t="s">
        <v>22</v>
      </c>
      <c r="K278" s="1"/>
      <c r="L278" s="1"/>
      <c r="N278" s="1"/>
    </row>
    <row r="279" spans="1:14" x14ac:dyDescent="0.3">
      <c r="A279">
        <v>100</v>
      </c>
      <c r="B279">
        <v>7.8268978999999996</v>
      </c>
      <c r="D279" t="s">
        <v>7</v>
      </c>
      <c r="E279">
        <v>8</v>
      </c>
      <c r="F279" t="s">
        <v>19</v>
      </c>
      <c r="G279" s="3" t="s">
        <v>22</v>
      </c>
      <c r="L279" s="1"/>
      <c r="N279" s="1"/>
    </row>
    <row r="280" spans="1:14" x14ac:dyDescent="0.3">
      <c r="A280">
        <v>100</v>
      </c>
      <c r="B280">
        <v>7.0287354999999998</v>
      </c>
      <c r="D280" t="s">
        <v>7</v>
      </c>
      <c r="E280">
        <v>8</v>
      </c>
      <c r="F280" t="s">
        <v>19</v>
      </c>
      <c r="G280" s="3" t="s">
        <v>22</v>
      </c>
      <c r="K280" s="1"/>
      <c r="L280" s="1"/>
      <c r="N280" s="1"/>
    </row>
    <row r="281" spans="1:14" x14ac:dyDescent="0.3">
      <c r="A281">
        <v>100</v>
      </c>
      <c r="B281">
        <v>6.3924311999999999</v>
      </c>
      <c r="D281" t="s">
        <v>7</v>
      </c>
      <c r="E281">
        <v>8</v>
      </c>
      <c r="F281" t="s">
        <v>19</v>
      </c>
      <c r="G281" s="3" t="s">
        <v>22</v>
      </c>
      <c r="K281" s="1"/>
      <c r="L281" s="1"/>
      <c r="N281" s="1"/>
    </row>
    <row r="282" spans="1:14" x14ac:dyDescent="0.3">
      <c r="A282">
        <v>100</v>
      </c>
      <c r="B282">
        <v>4.5404011999999998</v>
      </c>
      <c r="D282" t="s">
        <v>7</v>
      </c>
      <c r="E282">
        <v>8</v>
      </c>
      <c r="F282" t="s">
        <v>19</v>
      </c>
      <c r="G282" s="3" t="s">
        <v>22</v>
      </c>
      <c r="K282" s="1"/>
      <c r="L282" s="1"/>
      <c r="N282" s="1"/>
    </row>
    <row r="283" spans="1:14" x14ac:dyDescent="0.3">
      <c r="A283">
        <v>100</v>
      </c>
      <c r="B283">
        <v>4.8579452999999999</v>
      </c>
      <c r="D283" t="s">
        <v>7</v>
      </c>
      <c r="E283">
        <v>8</v>
      </c>
      <c r="F283" t="s">
        <v>19</v>
      </c>
      <c r="G283" s="3" t="s">
        <v>22</v>
      </c>
    </row>
    <row r="284" spans="1:14" x14ac:dyDescent="0.3">
      <c r="A284">
        <v>100</v>
      </c>
      <c r="B284">
        <v>5.0797135000000004</v>
      </c>
      <c r="D284" t="s">
        <v>7</v>
      </c>
      <c r="E284">
        <v>8</v>
      </c>
      <c r="F284" t="s">
        <v>19</v>
      </c>
      <c r="G284" s="3" t="s">
        <v>22</v>
      </c>
      <c r="K284" s="1"/>
      <c r="N284" s="1"/>
    </row>
    <row r="285" spans="1:14" x14ac:dyDescent="0.3">
      <c r="A285">
        <v>100</v>
      </c>
      <c r="B285">
        <v>5.9536008000000002</v>
      </c>
      <c r="D285" t="s">
        <v>7</v>
      </c>
      <c r="E285">
        <v>8</v>
      </c>
      <c r="F285" t="s">
        <v>19</v>
      </c>
      <c r="G285" s="3" t="s">
        <v>22</v>
      </c>
      <c r="K285" s="1"/>
      <c r="L285" s="1"/>
      <c r="N285" s="1"/>
    </row>
    <row r="286" spans="1:14" x14ac:dyDescent="0.3">
      <c r="A286">
        <v>100</v>
      </c>
      <c r="B286">
        <v>6.0606061000000002</v>
      </c>
      <c r="D286" t="s">
        <v>7</v>
      </c>
      <c r="E286">
        <v>8</v>
      </c>
      <c r="F286" t="s">
        <v>19</v>
      </c>
      <c r="G286" s="3" t="s">
        <v>22</v>
      </c>
      <c r="K286" s="1"/>
      <c r="L286" s="1"/>
      <c r="N286" s="1"/>
    </row>
    <row r="287" spans="1:14" x14ac:dyDescent="0.3">
      <c r="A287">
        <v>100</v>
      </c>
      <c r="B287">
        <v>5.4629564999999998</v>
      </c>
      <c r="D287" t="s">
        <v>7</v>
      </c>
      <c r="E287">
        <v>8</v>
      </c>
      <c r="F287" t="s">
        <v>19</v>
      </c>
      <c r="G287" s="3" t="s">
        <v>22</v>
      </c>
      <c r="K287" s="1"/>
      <c r="L287" s="1"/>
      <c r="N287" s="1"/>
    </row>
    <row r="288" spans="1:14" x14ac:dyDescent="0.3">
      <c r="A288">
        <v>100</v>
      </c>
      <c r="B288">
        <v>5.5716593999999997</v>
      </c>
      <c r="D288" t="s">
        <v>8</v>
      </c>
      <c r="E288">
        <v>8</v>
      </c>
      <c r="F288" t="s">
        <v>19</v>
      </c>
      <c r="G288" s="3" t="s">
        <v>22</v>
      </c>
      <c r="K288" s="1"/>
      <c r="L288" s="1"/>
      <c r="N288" s="1"/>
    </row>
    <row r="289" spans="1:14" x14ac:dyDescent="0.3">
      <c r="A289">
        <v>100</v>
      </c>
      <c r="B289">
        <v>4.3068698000000003</v>
      </c>
      <c r="D289" t="s">
        <v>8</v>
      </c>
      <c r="E289">
        <v>8</v>
      </c>
      <c r="F289" t="s">
        <v>19</v>
      </c>
      <c r="G289" s="3" t="s">
        <v>22</v>
      </c>
      <c r="K289" s="1"/>
      <c r="L289" s="1"/>
      <c r="N289" s="1"/>
    </row>
    <row r="290" spans="1:14" x14ac:dyDescent="0.3">
      <c r="A290">
        <v>100</v>
      </c>
      <c r="B290">
        <v>4.7431745000000003</v>
      </c>
      <c r="D290" t="s">
        <v>8</v>
      </c>
      <c r="E290">
        <v>8</v>
      </c>
      <c r="F290" t="s">
        <v>19</v>
      </c>
      <c r="G290" s="3" t="s">
        <v>22</v>
      </c>
    </row>
    <row r="291" spans="1:14" x14ac:dyDescent="0.3">
      <c r="A291">
        <v>100</v>
      </c>
      <c r="B291">
        <v>4.8956043999999999</v>
      </c>
      <c r="D291" t="s">
        <v>8</v>
      </c>
      <c r="E291">
        <v>8</v>
      </c>
      <c r="F291" t="s">
        <v>19</v>
      </c>
      <c r="G291" s="3" t="s">
        <v>22</v>
      </c>
      <c r="K291" s="1"/>
      <c r="L291" s="1"/>
      <c r="N291" s="1"/>
    </row>
    <row r="292" spans="1:14" x14ac:dyDescent="0.3">
      <c r="A292">
        <v>100</v>
      </c>
      <c r="B292">
        <v>3.3879817999999999</v>
      </c>
      <c r="D292" t="s">
        <v>8</v>
      </c>
      <c r="E292">
        <v>8</v>
      </c>
      <c r="F292" t="s">
        <v>19</v>
      </c>
      <c r="G292" s="3" t="s">
        <v>22</v>
      </c>
      <c r="K292" s="1"/>
      <c r="L292" s="1"/>
      <c r="N292" s="1"/>
    </row>
    <row r="293" spans="1:14" x14ac:dyDescent="0.3">
      <c r="A293">
        <v>100</v>
      </c>
      <c r="B293">
        <v>4.9329758999999997</v>
      </c>
      <c r="D293" t="s">
        <v>8</v>
      </c>
      <c r="E293">
        <v>8</v>
      </c>
      <c r="F293" t="s">
        <v>19</v>
      </c>
      <c r="G293" s="3" t="s">
        <v>22</v>
      </c>
      <c r="K293" s="1"/>
      <c r="L293" s="1"/>
      <c r="N293" s="1"/>
    </row>
    <row r="294" spans="1:14" x14ac:dyDescent="0.3">
      <c r="A294">
        <v>100</v>
      </c>
      <c r="B294">
        <v>7.1324861999999998</v>
      </c>
      <c r="D294" t="s">
        <v>8</v>
      </c>
      <c r="E294">
        <v>8</v>
      </c>
      <c r="F294" t="s">
        <v>19</v>
      </c>
      <c r="G294" s="3" t="s">
        <v>22</v>
      </c>
      <c r="K294" s="1"/>
      <c r="L294" s="1"/>
      <c r="N294" s="1"/>
    </row>
    <row r="295" spans="1:14" x14ac:dyDescent="0.3">
      <c r="A295">
        <v>100</v>
      </c>
      <c r="B295">
        <v>5.1515152000000004</v>
      </c>
      <c r="D295" t="s">
        <v>8</v>
      </c>
      <c r="E295">
        <v>8</v>
      </c>
      <c r="F295" t="s">
        <v>19</v>
      </c>
      <c r="G295" s="3" t="s">
        <v>22</v>
      </c>
      <c r="K295" s="1"/>
      <c r="L295" s="1"/>
      <c r="N295" s="1"/>
    </row>
    <row r="296" spans="1:14" x14ac:dyDescent="0.3">
      <c r="A296">
        <v>100</v>
      </c>
      <c r="B296">
        <f>C296/8</f>
        <v>14.175000000000001</v>
      </c>
      <c r="C296">
        <v>113.4</v>
      </c>
      <c r="D296" t="s">
        <v>9</v>
      </c>
      <c r="E296">
        <v>8</v>
      </c>
      <c r="F296" t="s">
        <v>19</v>
      </c>
      <c r="G296" s="3" t="s">
        <v>22</v>
      </c>
    </row>
    <row r="297" spans="1:14" x14ac:dyDescent="0.3">
      <c r="A297">
        <v>100</v>
      </c>
      <c r="B297">
        <f>C297/7</f>
        <v>14.985714285714286</v>
      </c>
      <c r="C297">
        <v>104.9</v>
      </c>
      <c r="D297" t="s">
        <v>9</v>
      </c>
      <c r="E297">
        <v>8</v>
      </c>
      <c r="F297" t="s">
        <v>19</v>
      </c>
      <c r="G297" s="3" t="s">
        <v>22</v>
      </c>
    </row>
    <row r="298" spans="1:14" x14ac:dyDescent="0.3">
      <c r="A298">
        <v>100</v>
      </c>
      <c r="B298">
        <v>13.3367764</v>
      </c>
      <c r="D298" t="s">
        <v>10</v>
      </c>
      <c r="E298">
        <v>8</v>
      </c>
      <c r="F298" t="s">
        <v>19</v>
      </c>
      <c r="G298" s="3" t="s">
        <v>22</v>
      </c>
    </row>
    <row r="299" spans="1:14" x14ac:dyDescent="0.3">
      <c r="A299">
        <v>100</v>
      </c>
      <c r="B299">
        <v>14.8577584</v>
      </c>
      <c r="D299" t="s">
        <v>10</v>
      </c>
      <c r="E299">
        <v>8</v>
      </c>
      <c r="F299" t="s">
        <v>19</v>
      </c>
      <c r="G299" s="3" t="s">
        <v>22</v>
      </c>
    </row>
    <row r="300" spans="1:14" x14ac:dyDescent="0.3">
      <c r="A300">
        <v>100</v>
      </c>
      <c r="B300">
        <v>12.8636274</v>
      </c>
      <c r="D300" t="s">
        <v>10</v>
      </c>
      <c r="E300">
        <v>8</v>
      </c>
      <c r="F300" t="s">
        <v>19</v>
      </c>
      <c r="G300" s="3" t="s">
        <v>22</v>
      </c>
    </row>
    <row r="301" spans="1:14" x14ac:dyDescent="0.3">
      <c r="A301">
        <v>100</v>
      </c>
      <c r="B301">
        <v>11.9264659</v>
      </c>
      <c r="D301" t="s">
        <v>10</v>
      </c>
      <c r="E301">
        <v>8</v>
      </c>
      <c r="F301" t="s">
        <v>19</v>
      </c>
      <c r="G301" s="3" t="s">
        <v>22</v>
      </c>
    </row>
    <row r="302" spans="1:14" x14ac:dyDescent="0.3">
      <c r="A302">
        <v>100</v>
      </c>
      <c r="B302">
        <v>16.641854800000001</v>
      </c>
      <c r="D302" t="s">
        <v>10</v>
      </c>
      <c r="E302">
        <v>8</v>
      </c>
      <c r="F302" t="s">
        <v>19</v>
      </c>
      <c r="G302" s="3" t="s">
        <v>22</v>
      </c>
    </row>
    <row r="303" spans="1:14" x14ac:dyDescent="0.3">
      <c r="A303">
        <v>100</v>
      </c>
      <c r="B303">
        <v>15.655262199999999</v>
      </c>
      <c r="D303" t="s">
        <v>10</v>
      </c>
      <c r="E303">
        <v>8</v>
      </c>
      <c r="F303" t="s">
        <v>19</v>
      </c>
      <c r="G303" s="3" t="s">
        <v>22</v>
      </c>
      <c r="K303" s="1"/>
    </row>
    <row r="304" spans="1:14" x14ac:dyDescent="0.3">
      <c r="A304">
        <v>100</v>
      </c>
      <c r="B304">
        <v>8.6542876</v>
      </c>
      <c r="D304" t="s">
        <v>11</v>
      </c>
      <c r="E304">
        <v>8</v>
      </c>
      <c r="F304" t="s">
        <v>19</v>
      </c>
      <c r="G304" s="3" t="s">
        <v>22</v>
      </c>
      <c r="K304" s="1"/>
    </row>
    <row r="305" spans="1:14" x14ac:dyDescent="0.3">
      <c r="A305">
        <v>100</v>
      </c>
      <c r="B305">
        <v>10.018348599999999</v>
      </c>
      <c r="D305" t="s">
        <v>11</v>
      </c>
      <c r="E305">
        <v>8</v>
      </c>
      <c r="F305" t="s">
        <v>19</v>
      </c>
      <c r="G305" s="3" t="s">
        <v>22</v>
      </c>
      <c r="K305" s="1"/>
    </row>
    <row r="306" spans="1:14" x14ac:dyDescent="0.3">
      <c r="A306">
        <v>100</v>
      </c>
      <c r="B306">
        <v>10.163945399999999</v>
      </c>
      <c r="D306" t="s">
        <v>11</v>
      </c>
      <c r="E306">
        <v>8</v>
      </c>
      <c r="F306" t="s">
        <v>19</v>
      </c>
      <c r="G306" s="3" t="s">
        <v>22</v>
      </c>
      <c r="K306" s="1"/>
    </row>
    <row r="307" spans="1:14" x14ac:dyDescent="0.3">
      <c r="A307">
        <v>100</v>
      </c>
      <c r="B307">
        <v>11.1422887</v>
      </c>
      <c r="D307" t="s">
        <v>11</v>
      </c>
      <c r="E307">
        <v>8</v>
      </c>
      <c r="F307" t="s">
        <v>19</v>
      </c>
      <c r="G307" s="3" t="s">
        <v>22</v>
      </c>
      <c r="K307" s="1"/>
    </row>
    <row r="308" spans="1:14" x14ac:dyDescent="0.3">
      <c r="A308">
        <v>100</v>
      </c>
      <c r="B308">
        <v>10.7607763</v>
      </c>
      <c r="D308" t="s">
        <v>11</v>
      </c>
      <c r="E308">
        <v>8</v>
      </c>
      <c r="F308" t="s">
        <v>19</v>
      </c>
      <c r="G308" s="3" t="s">
        <v>22</v>
      </c>
      <c r="K308" s="1"/>
    </row>
    <row r="309" spans="1:14" x14ac:dyDescent="0.3">
      <c r="A309">
        <v>110</v>
      </c>
      <c r="B309">
        <v>54.403637833489917</v>
      </c>
      <c r="C309">
        <v>10</v>
      </c>
      <c r="D309" t="s">
        <v>6</v>
      </c>
      <c r="E309">
        <v>9</v>
      </c>
      <c r="F309" t="s">
        <v>19</v>
      </c>
      <c r="G309" s="3" t="s">
        <v>22</v>
      </c>
      <c r="H309">
        <v>0</v>
      </c>
      <c r="I309">
        <v>2</v>
      </c>
      <c r="K309" s="1"/>
    </row>
    <row r="310" spans="1:14" x14ac:dyDescent="0.3">
      <c r="A310">
        <v>110</v>
      </c>
      <c r="B310">
        <v>47.364829067296824</v>
      </c>
      <c r="D310" t="s">
        <v>6</v>
      </c>
      <c r="E310">
        <v>9</v>
      </c>
      <c r="F310" t="s">
        <v>19</v>
      </c>
      <c r="G310" s="3" t="s">
        <v>22</v>
      </c>
      <c r="K310" s="1"/>
    </row>
    <row r="311" spans="1:14" x14ac:dyDescent="0.3">
      <c r="A311">
        <v>110</v>
      </c>
      <c r="B311">
        <v>42.583025810020203</v>
      </c>
      <c r="D311" t="s">
        <v>6</v>
      </c>
      <c r="E311">
        <v>9</v>
      </c>
      <c r="F311" t="s">
        <v>19</v>
      </c>
      <c r="G311" s="3" t="s">
        <v>22</v>
      </c>
      <c r="K311" s="1"/>
      <c r="L311" s="1"/>
      <c r="N311" s="1"/>
    </row>
    <row r="312" spans="1:14" x14ac:dyDescent="0.3">
      <c r="A312">
        <v>110</v>
      </c>
      <c r="B312">
        <v>52.020766666341416</v>
      </c>
      <c r="D312" t="s">
        <v>6</v>
      </c>
      <c r="E312">
        <v>9</v>
      </c>
      <c r="F312" t="s">
        <v>19</v>
      </c>
      <c r="G312" s="3" t="s">
        <v>22</v>
      </c>
      <c r="K312" s="1"/>
      <c r="L312" s="1"/>
      <c r="N312" s="1"/>
    </row>
    <row r="313" spans="1:14" x14ac:dyDescent="0.3">
      <c r="A313">
        <v>110</v>
      </c>
      <c r="B313">
        <v>55.298096129848005</v>
      </c>
      <c r="D313" t="s">
        <v>6</v>
      </c>
      <c r="E313">
        <v>9</v>
      </c>
      <c r="F313" t="s">
        <v>19</v>
      </c>
      <c r="G313" s="3" t="s">
        <v>22</v>
      </c>
      <c r="K313" s="1"/>
      <c r="L313" s="1"/>
      <c r="N313" s="1"/>
    </row>
    <row r="314" spans="1:14" x14ac:dyDescent="0.3">
      <c r="A314">
        <v>110</v>
      </c>
      <c r="B314">
        <v>56.365311525442593</v>
      </c>
      <c r="D314" t="s">
        <v>6</v>
      </c>
      <c r="E314">
        <v>9</v>
      </c>
      <c r="F314" t="s">
        <v>19</v>
      </c>
      <c r="G314" s="3" t="s">
        <v>22</v>
      </c>
      <c r="K314" s="1"/>
      <c r="N314" s="1"/>
    </row>
    <row r="315" spans="1:14" x14ac:dyDescent="0.3">
      <c r="A315">
        <v>110</v>
      </c>
      <c r="B315">
        <v>32.157620107962565</v>
      </c>
      <c r="D315" t="s">
        <v>6</v>
      </c>
      <c r="E315">
        <v>9</v>
      </c>
      <c r="F315" t="s">
        <v>19</v>
      </c>
      <c r="G315" s="3" t="s">
        <v>22</v>
      </c>
      <c r="K315" s="1"/>
      <c r="L315" s="1"/>
      <c r="N315" s="1"/>
    </row>
    <row r="316" spans="1:14" x14ac:dyDescent="0.3">
      <c r="A316">
        <v>110</v>
      </c>
      <c r="C316">
        <v>20</v>
      </c>
      <c r="D316" t="s">
        <v>15</v>
      </c>
      <c r="E316">
        <v>9</v>
      </c>
      <c r="F316" t="s">
        <v>19</v>
      </c>
      <c r="G316" s="3" t="s">
        <v>22</v>
      </c>
      <c r="K316" s="1"/>
      <c r="L316" s="1"/>
      <c r="N316" s="1"/>
    </row>
    <row r="317" spans="1:14" x14ac:dyDescent="0.3">
      <c r="A317">
        <v>110</v>
      </c>
      <c r="B317">
        <f>C317/26</f>
        <v>10.165384615384616</v>
      </c>
      <c r="C317">
        <v>264.3</v>
      </c>
      <c r="D317" t="s">
        <v>1</v>
      </c>
      <c r="E317">
        <v>9</v>
      </c>
      <c r="F317" t="s">
        <v>19</v>
      </c>
      <c r="G317" s="3" t="s">
        <v>22</v>
      </c>
      <c r="K317" s="1"/>
      <c r="L317" s="1"/>
      <c r="N317" s="1"/>
    </row>
    <row r="318" spans="1:14" x14ac:dyDescent="0.3">
      <c r="A318">
        <v>110</v>
      </c>
      <c r="B318">
        <f>C318/29</f>
        <v>9.2482758620689651</v>
      </c>
      <c r="C318">
        <v>268.2</v>
      </c>
      <c r="D318" t="s">
        <v>1</v>
      </c>
      <c r="E318">
        <v>9</v>
      </c>
      <c r="F318" t="s">
        <v>19</v>
      </c>
      <c r="G318" s="3" t="s">
        <v>22</v>
      </c>
      <c r="K318" s="1"/>
      <c r="L318" s="1"/>
      <c r="N318" s="1"/>
    </row>
    <row r="319" spans="1:14" x14ac:dyDescent="0.3">
      <c r="A319">
        <v>110</v>
      </c>
      <c r="B319">
        <f>C319/26</f>
        <v>10.288461538461538</v>
      </c>
      <c r="C319">
        <v>267.5</v>
      </c>
      <c r="D319" t="s">
        <v>1</v>
      </c>
      <c r="E319">
        <v>9</v>
      </c>
      <c r="F319" t="s">
        <v>19</v>
      </c>
      <c r="G319" s="3" t="s">
        <v>22</v>
      </c>
      <c r="K319" s="1"/>
      <c r="L319" s="1"/>
      <c r="N319" s="1"/>
    </row>
    <row r="320" spans="1:14" x14ac:dyDescent="0.3">
      <c r="A320">
        <v>110</v>
      </c>
      <c r="B320">
        <v>7.5034426999999999</v>
      </c>
      <c r="D320" t="s">
        <v>7</v>
      </c>
      <c r="E320">
        <v>9</v>
      </c>
      <c r="F320" t="s">
        <v>19</v>
      </c>
      <c r="G320" s="3" t="s">
        <v>22</v>
      </c>
      <c r="K320" s="1"/>
    </row>
    <row r="321" spans="1:14" x14ac:dyDescent="0.3">
      <c r="A321">
        <v>110</v>
      </c>
      <c r="B321">
        <v>5.6818182000000004</v>
      </c>
      <c r="D321" t="s">
        <v>7</v>
      </c>
      <c r="E321">
        <v>9</v>
      </c>
      <c r="F321" t="s">
        <v>19</v>
      </c>
      <c r="G321" s="3" t="s">
        <v>22</v>
      </c>
      <c r="K321" s="1"/>
      <c r="L321" s="1"/>
      <c r="N321" s="1"/>
    </row>
    <row r="322" spans="1:14" x14ac:dyDescent="0.3">
      <c r="A322">
        <v>110</v>
      </c>
      <c r="B322">
        <v>6.0001721999999997</v>
      </c>
      <c r="D322" t="s">
        <v>7</v>
      </c>
      <c r="E322">
        <v>9</v>
      </c>
      <c r="F322" t="s">
        <v>19</v>
      </c>
      <c r="G322" s="3" t="s">
        <v>22</v>
      </c>
      <c r="K322" s="1"/>
      <c r="L322" s="1"/>
      <c r="N322" s="1"/>
    </row>
    <row r="323" spans="1:14" x14ac:dyDescent="0.3">
      <c r="A323">
        <v>110</v>
      </c>
      <c r="B323">
        <v>7.5</v>
      </c>
      <c r="D323" t="s">
        <v>7</v>
      </c>
      <c r="E323">
        <v>9</v>
      </c>
      <c r="F323" t="s">
        <v>19</v>
      </c>
      <c r="G323" s="3" t="s">
        <v>22</v>
      </c>
      <c r="K323" s="1"/>
      <c r="L323" s="1"/>
      <c r="N323" s="1"/>
    </row>
    <row r="324" spans="1:14" x14ac:dyDescent="0.3">
      <c r="A324">
        <v>110</v>
      </c>
      <c r="B324">
        <v>6.7304968000000001</v>
      </c>
      <c r="D324" t="s">
        <v>7</v>
      </c>
      <c r="E324">
        <v>9</v>
      </c>
      <c r="F324" t="s">
        <v>19</v>
      </c>
      <c r="G324" s="3" t="s">
        <v>22</v>
      </c>
      <c r="K324" s="1"/>
      <c r="L324" s="1"/>
      <c r="N324" s="1"/>
    </row>
    <row r="325" spans="1:14" x14ac:dyDescent="0.3">
      <c r="A325">
        <v>110</v>
      </c>
      <c r="B325">
        <v>7.8762378999999996</v>
      </c>
      <c r="D325" t="s">
        <v>7</v>
      </c>
      <c r="E325">
        <v>9</v>
      </c>
      <c r="F325" t="s">
        <v>19</v>
      </c>
      <c r="G325" s="3" t="s">
        <v>22</v>
      </c>
      <c r="K325" s="1"/>
      <c r="L325" s="1"/>
      <c r="N325" s="1"/>
    </row>
    <row r="326" spans="1:14" x14ac:dyDescent="0.3">
      <c r="A326">
        <v>110</v>
      </c>
      <c r="B326">
        <v>5.4592782</v>
      </c>
      <c r="D326" t="s">
        <v>7</v>
      </c>
      <c r="E326">
        <v>9</v>
      </c>
      <c r="F326" t="s">
        <v>19</v>
      </c>
      <c r="G326" s="3" t="s">
        <v>22</v>
      </c>
      <c r="K326" s="1"/>
      <c r="L326" s="1"/>
      <c r="N326" s="1"/>
    </row>
    <row r="327" spans="1:14" x14ac:dyDescent="0.3">
      <c r="A327">
        <v>110</v>
      </c>
      <c r="B327">
        <v>5.6453373999999998</v>
      </c>
      <c r="D327" t="s">
        <v>8</v>
      </c>
      <c r="E327">
        <v>9</v>
      </c>
      <c r="F327" t="s">
        <v>19</v>
      </c>
      <c r="G327" s="3" t="s">
        <v>22</v>
      </c>
      <c r="K327" s="1"/>
      <c r="L327" s="1"/>
      <c r="N327" s="1"/>
    </row>
    <row r="328" spans="1:14" x14ac:dyDescent="0.3">
      <c r="A328">
        <v>110</v>
      </c>
      <c r="B328">
        <v>6.1195054999999998</v>
      </c>
      <c r="D328" t="s">
        <v>8</v>
      </c>
      <c r="E328">
        <v>9</v>
      </c>
      <c r="F328" t="s">
        <v>19</v>
      </c>
      <c r="G328" s="3" t="s">
        <v>22</v>
      </c>
      <c r="K328" s="1"/>
      <c r="L328" s="1"/>
      <c r="N328" s="1"/>
    </row>
    <row r="329" spans="1:14" x14ac:dyDescent="0.3">
      <c r="A329">
        <v>110</v>
      </c>
      <c r="B329">
        <v>5.4022110999999997</v>
      </c>
      <c r="D329" t="s">
        <v>8</v>
      </c>
      <c r="E329">
        <v>9</v>
      </c>
      <c r="F329" t="s">
        <v>19</v>
      </c>
      <c r="G329" s="3" t="s">
        <v>22</v>
      </c>
      <c r="K329" s="1"/>
      <c r="L329" s="1"/>
      <c r="N329" s="1"/>
    </row>
    <row r="330" spans="1:14" x14ac:dyDescent="0.3">
      <c r="A330">
        <v>110</v>
      </c>
      <c r="B330">
        <v>5.1073193000000003</v>
      </c>
      <c r="D330" t="s">
        <v>8</v>
      </c>
      <c r="E330">
        <v>9</v>
      </c>
      <c r="F330" t="s">
        <v>19</v>
      </c>
      <c r="G330" s="3" t="s">
        <v>22</v>
      </c>
      <c r="K330" s="1"/>
      <c r="L330" s="1"/>
      <c r="N330" s="1"/>
    </row>
    <row r="331" spans="1:14" x14ac:dyDescent="0.3">
      <c r="A331">
        <v>110</v>
      </c>
      <c r="B331">
        <v>4.9061439</v>
      </c>
      <c r="D331" t="s">
        <v>8</v>
      </c>
      <c r="E331">
        <v>9</v>
      </c>
      <c r="F331" t="s">
        <v>19</v>
      </c>
      <c r="G331" s="3" t="s">
        <v>22</v>
      </c>
      <c r="K331" s="1"/>
      <c r="L331" s="1"/>
      <c r="N331" s="1"/>
    </row>
    <row r="332" spans="1:14" x14ac:dyDescent="0.3">
      <c r="A332">
        <v>110</v>
      </c>
      <c r="B332">
        <v>4.3420394</v>
      </c>
      <c r="D332" t="s">
        <v>8</v>
      </c>
      <c r="E332">
        <v>9</v>
      </c>
      <c r="F332" t="s">
        <v>19</v>
      </c>
      <c r="G332" s="3" t="s">
        <v>22</v>
      </c>
      <c r="K332" s="1"/>
      <c r="L332" s="1"/>
      <c r="N332" s="1"/>
    </row>
    <row r="333" spans="1:14" x14ac:dyDescent="0.3">
      <c r="A333">
        <v>110</v>
      </c>
      <c r="B333">
        <v>4.8158228000000003</v>
      </c>
      <c r="D333" t="s">
        <v>8</v>
      </c>
      <c r="E333">
        <v>9</v>
      </c>
      <c r="F333" t="s">
        <v>19</v>
      </c>
      <c r="G333" s="3" t="s">
        <v>22</v>
      </c>
      <c r="K333" s="1"/>
      <c r="L333" s="1"/>
      <c r="N333" s="1"/>
    </row>
    <row r="334" spans="1:14" x14ac:dyDescent="0.3">
      <c r="A334">
        <v>110</v>
      </c>
      <c r="B334">
        <v>6.9010119999999997</v>
      </c>
      <c r="D334" t="s">
        <v>8</v>
      </c>
      <c r="E334">
        <v>9</v>
      </c>
      <c r="F334" t="s">
        <v>19</v>
      </c>
      <c r="G334" s="3" t="s">
        <v>22</v>
      </c>
      <c r="K334" s="1"/>
      <c r="L334" s="1"/>
      <c r="N334" s="1"/>
    </row>
    <row r="335" spans="1:14" x14ac:dyDescent="0.3">
      <c r="A335">
        <v>114</v>
      </c>
      <c r="B335">
        <f>C335/8</f>
        <v>12.3125</v>
      </c>
      <c r="C335">
        <v>98.5</v>
      </c>
      <c r="D335" t="s">
        <v>9</v>
      </c>
      <c r="E335">
        <v>9</v>
      </c>
      <c r="F335" t="s">
        <v>19</v>
      </c>
      <c r="G335" s="3" t="s">
        <v>22</v>
      </c>
      <c r="K335" s="1"/>
      <c r="L335" s="1"/>
      <c r="N335" s="1"/>
    </row>
    <row r="336" spans="1:14" x14ac:dyDescent="0.3">
      <c r="A336">
        <v>114</v>
      </c>
      <c r="B336">
        <f>C336/8</f>
        <v>11.862500000000001</v>
      </c>
      <c r="C336">
        <v>94.9</v>
      </c>
      <c r="D336" t="s">
        <v>9</v>
      </c>
      <c r="E336">
        <v>9</v>
      </c>
      <c r="F336" t="s">
        <v>19</v>
      </c>
      <c r="G336" s="3" t="s">
        <v>22</v>
      </c>
      <c r="K336" s="1"/>
      <c r="L336" s="1"/>
      <c r="N336" s="1"/>
    </row>
    <row r="337" spans="1:14" x14ac:dyDescent="0.3">
      <c r="A337">
        <v>114</v>
      </c>
      <c r="B337">
        <f>C337/7</f>
        <v>16.857142857142858</v>
      </c>
      <c r="C337">
        <v>118</v>
      </c>
      <c r="D337" t="s">
        <v>9</v>
      </c>
      <c r="E337">
        <v>9</v>
      </c>
      <c r="F337" t="s">
        <v>19</v>
      </c>
      <c r="G337" s="3" t="s">
        <v>22</v>
      </c>
      <c r="K337" s="1"/>
      <c r="L337" s="1"/>
      <c r="N337" s="1"/>
    </row>
    <row r="338" spans="1:14" x14ac:dyDescent="0.3">
      <c r="A338">
        <v>113</v>
      </c>
      <c r="B338">
        <f>C338/7</f>
        <v>18.400000000000002</v>
      </c>
      <c r="C338">
        <v>128.80000000000001</v>
      </c>
      <c r="D338" t="s">
        <v>9</v>
      </c>
      <c r="E338">
        <v>9</v>
      </c>
      <c r="F338" t="s">
        <v>19</v>
      </c>
      <c r="G338" s="3" t="s">
        <v>22</v>
      </c>
      <c r="K338" s="1"/>
      <c r="L338" s="1"/>
      <c r="N338" s="1"/>
    </row>
    <row r="339" spans="1:14" x14ac:dyDescent="0.3">
      <c r="A339">
        <v>113</v>
      </c>
      <c r="B339">
        <f>C339/7</f>
        <v>18.542857142857144</v>
      </c>
      <c r="C339">
        <v>129.80000000000001</v>
      </c>
      <c r="D339" t="s">
        <v>9</v>
      </c>
      <c r="E339">
        <v>9</v>
      </c>
      <c r="F339" t="s">
        <v>19</v>
      </c>
      <c r="G339" s="3" t="s">
        <v>22</v>
      </c>
      <c r="K339" s="1"/>
      <c r="L339" s="1"/>
      <c r="N339" s="1"/>
    </row>
    <row r="340" spans="1:14" x14ac:dyDescent="0.3">
      <c r="A340">
        <v>113</v>
      </c>
      <c r="B340">
        <f>C340/9</f>
        <v>14.266666666666667</v>
      </c>
      <c r="C340">
        <v>128.4</v>
      </c>
      <c r="D340" t="s">
        <v>9</v>
      </c>
      <c r="E340">
        <v>9</v>
      </c>
      <c r="F340" t="s">
        <v>19</v>
      </c>
      <c r="G340" s="3" t="s">
        <v>22</v>
      </c>
      <c r="K340" s="1"/>
      <c r="L340" s="1"/>
      <c r="N340" s="1"/>
    </row>
    <row r="341" spans="1:14" x14ac:dyDescent="0.3">
      <c r="A341">
        <v>113</v>
      </c>
      <c r="B341">
        <f>C341/8</f>
        <v>15.4</v>
      </c>
      <c r="C341">
        <v>123.2</v>
      </c>
      <c r="D341" t="s">
        <v>9</v>
      </c>
      <c r="E341">
        <v>9</v>
      </c>
      <c r="F341" t="s">
        <v>19</v>
      </c>
      <c r="G341" s="3" t="s">
        <v>22</v>
      </c>
      <c r="K341" s="1"/>
      <c r="L341" s="1"/>
      <c r="N341" s="1"/>
    </row>
    <row r="342" spans="1:14" x14ac:dyDescent="0.3">
      <c r="A342">
        <v>113</v>
      </c>
      <c r="B342">
        <v>16.676305800000002</v>
      </c>
      <c r="D342" t="s">
        <v>10</v>
      </c>
      <c r="E342">
        <v>9</v>
      </c>
      <c r="F342" t="s">
        <v>19</v>
      </c>
      <c r="G342" s="3" t="s">
        <v>22</v>
      </c>
      <c r="K342" s="1"/>
      <c r="L342" s="1"/>
      <c r="N342" s="1"/>
    </row>
    <row r="343" spans="1:14" x14ac:dyDescent="0.3">
      <c r="A343">
        <v>113</v>
      </c>
      <c r="B343">
        <v>15.245918</v>
      </c>
      <c r="D343" t="s">
        <v>10</v>
      </c>
      <c r="E343">
        <v>9</v>
      </c>
      <c r="F343" t="s">
        <v>19</v>
      </c>
      <c r="G343" s="3" t="s">
        <v>22</v>
      </c>
      <c r="K343" s="1"/>
      <c r="L343" s="1"/>
      <c r="N343" s="1"/>
    </row>
    <row r="344" spans="1:14" x14ac:dyDescent="0.3">
      <c r="A344">
        <v>113</v>
      </c>
      <c r="B344">
        <v>16.420356200000001</v>
      </c>
      <c r="D344" t="s">
        <v>10</v>
      </c>
      <c r="E344">
        <v>9</v>
      </c>
      <c r="F344" t="s">
        <v>19</v>
      </c>
      <c r="G344" s="3" t="s">
        <v>22</v>
      </c>
      <c r="K344" s="1"/>
      <c r="L344" s="1"/>
      <c r="N344" s="1"/>
    </row>
    <row r="345" spans="1:14" x14ac:dyDescent="0.3">
      <c r="A345">
        <v>113</v>
      </c>
      <c r="B345">
        <v>15.434479</v>
      </c>
      <c r="D345" t="s">
        <v>10</v>
      </c>
      <c r="E345">
        <v>9</v>
      </c>
      <c r="F345" t="s">
        <v>19</v>
      </c>
      <c r="G345" s="3" t="s">
        <v>22</v>
      </c>
      <c r="K345" s="1"/>
      <c r="L345" s="1"/>
      <c r="N345" s="1"/>
    </row>
    <row r="346" spans="1:14" x14ac:dyDescent="0.3">
      <c r="A346">
        <v>113</v>
      </c>
      <c r="B346">
        <v>17.248787199999999</v>
      </c>
      <c r="D346" t="s">
        <v>10</v>
      </c>
      <c r="E346">
        <v>9</v>
      </c>
      <c r="F346" t="s">
        <v>19</v>
      </c>
      <c r="G346" s="3" t="s">
        <v>22</v>
      </c>
      <c r="K346" s="1"/>
      <c r="L346" s="1"/>
      <c r="N346" s="1"/>
    </row>
    <row r="347" spans="1:14" x14ac:dyDescent="0.3">
      <c r="A347">
        <v>113</v>
      </c>
      <c r="B347">
        <v>12.3649732</v>
      </c>
      <c r="D347" t="s">
        <v>10</v>
      </c>
      <c r="E347">
        <v>9</v>
      </c>
      <c r="F347" t="s">
        <v>19</v>
      </c>
      <c r="G347" s="3" t="s">
        <v>22</v>
      </c>
      <c r="K347" s="1"/>
      <c r="L347" s="1"/>
      <c r="N347" s="1"/>
    </row>
    <row r="348" spans="1:14" x14ac:dyDescent="0.3">
      <c r="A348">
        <v>113</v>
      </c>
      <c r="B348">
        <v>14.0982386</v>
      </c>
      <c r="D348" t="s">
        <v>10</v>
      </c>
      <c r="E348">
        <v>9</v>
      </c>
      <c r="F348" t="s">
        <v>19</v>
      </c>
      <c r="G348" s="3" t="s">
        <v>22</v>
      </c>
      <c r="K348" s="1"/>
      <c r="L348" s="1"/>
      <c r="N348" s="1"/>
    </row>
    <row r="349" spans="1:14" x14ac:dyDescent="0.3">
      <c r="A349">
        <v>113</v>
      </c>
      <c r="B349">
        <v>10.163945399999999</v>
      </c>
      <c r="D349" t="s">
        <v>11</v>
      </c>
      <c r="E349">
        <v>9</v>
      </c>
      <c r="F349" t="s">
        <v>19</v>
      </c>
      <c r="G349" s="3" t="s">
        <v>22</v>
      </c>
      <c r="K349" s="1"/>
      <c r="L349" s="1"/>
      <c r="N349" s="1"/>
    </row>
    <row r="350" spans="1:14" x14ac:dyDescent="0.3">
      <c r="A350">
        <v>113</v>
      </c>
      <c r="B350">
        <v>10.4644222</v>
      </c>
      <c r="D350" t="s">
        <v>11</v>
      </c>
      <c r="E350">
        <v>9</v>
      </c>
      <c r="F350" t="s">
        <v>19</v>
      </c>
      <c r="G350" s="3" t="s">
        <v>22</v>
      </c>
      <c r="K350" s="1"/>
      <c r="L350" s="1"/>
      <c r="N350" s="1"/>
    </row>
    <row r="351" spans="1:14" x14ac:dyDescent="0.3">
      <c r="A351">
        <v>113</v>
      </c>
      <c r="B351">
        <v>11.3727236</v>
      </c>
      <c r="D351" t="s">
        <v>11</v>
      </c>
      <c r="E351">
        <v>9</v>
      </c>
      <c r="F351" t="s">
        <v>19</v>
      </c>
      <c r="G351" s="3" t="s">
        <v>22</v>
      </c>
      <c r="K351" s="1"/>
      <c r="L351" s="1"/>
      <c r="N351" s="1"/>
    </row>
    <row r="352" spans="1:14" x14ac:dyDescent="0.3">
      <c r="A352">
        <v>113</v>
      </c>
      <c r="B352">
        <v>11.588680699999999</v>
      </c>
      <c r="D352" t="s">
        <v>11</v>
      </c>
      <c r="E352">
        <v>9</v>
      </c>
      <c r="F352" t="s">
        <v>19</v>
      </c>
      <c r="G352" s="3" t="s">
        <v>22</v>
      </c>
      <c r="K352" s="1"/>
      <c r="L352" s="1"/>
      <c r="N352" s="1"/>
    </row>
    <row r="353" spans="1:14" x14ac:dyDescent="0.3">
      <c r="A353">
        <v>113</v>
      </c>
      <c r="B353">
        <v>12.2390109</v>
      </c>
      <c r="D353" t="s">
        <v>11</v>
      </c>
      <c r="E353">
        <v>9</v>
      </c>
      <c r="F353" t="s">
        <v>19</v>
      </c>
      <c r="G353" s="3" t="s">
        <v>22</v>
      </c>
      <c r="K353" s="1"/>
      <c r="L353" s="1"/>
      <c r="N353" s="1"/>
    </row>
    <row r="354" spans="1:14" x14ac:dyDescent="0.3">
      <c r="A354">
        <v>113</v>
      </c>
      <c r="B354">
        <v>8.0417299999999994</v>
      </c>
      <c r="D354" t="s">
        <v>11</v>
      </c>
      <c r="E354">
        <v>9</v>
      </c>
      <c r="F354" t="s">
        <v>19</v>
      </c>
      <c r="G354" s="3" t="s">
        <v>22</v>
      </c>
      <c r="L354" s="1"/>
      <c r="N354" s="1"/>
    </row>
    <row r="355" spans="1:14" x14ac:dyDescent="0.3">
      <c r="A355">
        <v>114</v>
      </c>
      <c r="B355">
        <v>13.016201000000001</v>
      </c>
      <c r="D355" t="s">
        <v>10</v>
      </c>
      <c r="E355">
        <v>9</v>
      </c>
      <c r="F355" t="s">
        <v>19</v>
      </c>
      <c r="G355" s="3" t="s">
        <v>22</v>
      </c>
      <c r="K355" s="1"/>
      <c r="L355" s="1"/>
      <c r="N355" s="1"/>
    </row>
    <row r="356" spans="1:14" x14ac:dyDescent="0.3">
      <c r="A356">
        <v>114</v>
      </c>
      <c r="B356">
        <v>15.218035799999999</v>
      </c>
      <c r="D356" t="s">
        <v>10</v>
      </c>
      <c r="E356">
        <v>9</v>
      </c>
      <c r="F356" t="s">
        <v>19</v>
      </c>
      <c r="G356" s="3" t="s">
        <v>22</v>
      </c>
    </row>
    <row r="357" spans="1:14" x14ac:dyDescent="0.3">
      <c r="A357">
        <v>114</v>
      </c>
      <c r="B357">
        <v>13.016201000000001</v>
      </c>
      <c r="D357" t="s">
        <v>10</v>
      </c>
      <c r="E357">
        <v>9</v>
      </c>
      <c r="F357" t="s">
        <v>19</v>
      </c>
      <c r="G357" s="3" t="s">
        <v>22</v>
      </c>
      <c r="K357" s="1"/>
      <c r="L357" s="1"/>
      <c r="N357" s="1"/>
    </row>
    <row r="358" spans="1:14" x14ac:dyDescent="0.3">
      <c r="A358">
        <v>114</v>
      </c>
      <c r="B358">
        <v>14.6586505</v>
      </c>
      <c r="D358" t="s">
        <v>10</v>
      </c>
      <c r="E358">
        <v>9</v>
      </c>
      <c r="F358" t="s">
        <v>19</v>
      </c>
      <c r="G358" s="3" t="s">
        <v>22</v>
      </c>
      <c r="K358" s="1"/>
      <c r="L358" s="1"/>
      <c r="N358" s="1"/>
    </row>
    <row r="359" spans="1:14" x14ac:dyDescent="0.3">
      <c r="A359">
        <v>114</v>
      </c>
      <c r="B359">
        <v>14.922511800000001</v>
      </c>
      <c r="D359" t="s">
        <v>10</v>
      </c>
      <c r="E359">
        <v>9</v>
      </c>
      <c r="F359" t="s">
        <v>19</v>
      </c>
      <c r="G359" s="3" t="s">
        <v>22</v>
      </c>
      <c r="K359" s="1"/>
      <c r="L359" s="1"/>
      <c r="N359" s="1"/>
    </row>
    <row r="360" spans="1:14" x14ac:dyDescent="0.3">
      <c r="A360">
        <v>114</v>
      </c>
      <c r="B360">
        <v>8.9679179999999992</v>
      </c>
      <c r="D360" t="s">
        <v>11</v>
      </c>
      <c r="E360">
        <v>9</v>
      </c>
      <c r="F360" t="s">
        <v>19</v>
      </c>
      <c r="G360" s="3" t="s">
        <v>22</v>
      </c>
      <c r="K360" s="1"/>
      <c r="L360" s="1"/>
      <c r="N360" s="1"/>
    </row>
    <row r="361" spans="1:14" x14ac:dyDescent="0.3">
      <c r="A361">
        <v>114</v>
      </c>
      <c r="B361">
        <v>8.2321682999999997</v>
      </c>
      <c r="D361" t="s">
        <v>11</v>
      </c>
      <c r="E361">
        <v>9</v>
      </c>
      <c r="F361" t="s">
        <v>19</v>
      </c>
      <c r="G361" s="3" t="s">
        <v>22</v>
      </c>
      <c r="K361" s="1"/>
      <c r="L361" s="1"/>
      <c r="N361" s="1"/>
    </row>
    <row r="362" spans="1:14" x14ac:dyDescent="0.3">
      <c r="A362">
        <v>114</v>
      </c>
      <c r="B362">
        <v>8.9535070999999995</v>
      </c>
      <c r="D362" t="s">
        <v>11</v>
      </c>
      <c r="E362">
        <v>9</v>
      </c>
      <c r="F362" t="s">
        <v>19</v>
      </c>
      <c r="G362" s="3" t="s">
        <v>22</v>
      </c>
      <c r="K362" s="1"/>
      <c r="L362" s="1"/>
      <c r="N362" s="1"/>
    </row>
    <row r="363" spans="1:14" x14ac:dyDescent="0.3">
      <c r="A363">
        <v>114</v>
      </c>
      <c r="B363">
        <v>9.4134694000000003</v>
      </c>
      <c r="D363" t="s">
        <v>11</v>
      </c>
      <c r="E363">
        <v>9</v>
      </c>
      <c r="F363" t="s">
        <v>19</v>
      </c>
      <c r="G363" s="3" t="s">
        <v>22</v>
      </c>
      <c r="K363" s="1"/>
      <c r="L363" s="1"/>
      <c r="N363" s="1"/>
    </row>
    <row r="364" spans="1:14" x14ac:dyDescent="0.3">
      <c r="A364">
        <v>115</v>
      </c>
      <c r="B364">
        <v>38.285818164797199</v>
      </c>
      <c r="C364">
        <v>10</v>
      </c>
      <c r="D364" t="s">
        <v>6</v>
      </c>
      <c r="E364">
        <v>10</v>
      </c>
      <c r="F364" t="s">
        <v>19</v>
      </c>
      <c r="G364" s="3" t="s">
        <v>22</v>
      </c>
      <c r="H364">
        <v>1</v>
      </c>
      <c r="I364">
        <v>2</v>
      </c>
      <c r="K364" s="1"/>
      <c r="L364" s="1"/>
      <c r="N364" s="1"/>
    </row>
    <row r="365" spans="1:14" x14ac:dyDescent="0.3">
      <c r="A365">
        <v>115</v>
      </c>
      <c r="B365">
        <v>57.448764485716382</v>
      </c>
      <c r="D365" t="s">
        <v>6</v>
      </c>
      <c r="E365">
        <v>10</v>
      </c>
      <c r="F365" t="s">
        <v>19</v>
      </c>
      <c r="G365" s="3" t="s">
        <v>22</v>
      </c>
      <c r="K365" s="1"/>
      <c r="L365" s="1"/>
      <c r="N365" s="1"/>
    </row>
    <row r="366" spans="1:14" x14ac:dyDescent="0.3">
      <c r="A366">
        <v>115</v>
      </c>
      <c r="B366">
        <v>44.492379266760032</v>
      </c>
      <c r="D366" t="s">
        <v>6</v>
      </c>
      <c r="E366">
        <v>10</v>
      </c>
      <c r="F366" t="s">
        <v>19</v>
      </c>
      <c r="G366" s="3" t="s">
        <v>22</v>
      </c>
      <c r="K366" s="1"/>
      <c r="L366" s="1"/>
      <c r="N366" s="1"/>
    </row>
    <row r="367" spans="1:14" x14ac:dyDescent="0.3">
      <c r="A367">
        <v>115</v>
      </c>
      <c r="B367">
        <v>49.55125339444669</v>
      </c>
      <c r="D367" t="s">
        <v>6</v>
      </c>
      <c r="E367">
        <v>10</v>
      </c>
      <c r="F367" t="s">
        <v>19</v>
      </c>
      <c r="G367" s="3" t="s">
        <v>22</v>
      </c>
      <c r="K367" s="1"/>
      <c r="L367" s="1"/>
      <c r="N367" s="1"/>
    </row>
    <row r="368" spans="1:14" x14ac:dyDescent="0.3">
      <c r="A368">
        <v>115</v>
      </c>
      <c r="C368">
        <v>20</v>
      </c>
      <c r="D368" t="s">
        <v>15</v>
      </c>
      <c r="E368">
        <v>10</v>
      </c>
      <c r="F368" t="s">
        <v>19</v>
      </c>
      <c r="G368" s="3" t="s">
        <v>22</v>
      </c>
      <c r="K368" s="1"/>
      <c r="L368" s="1"/>
      <c r="N368" s="1"/>
    </row>
    <row r="369" spans="1:14" x14ac:dyDescent="0.3">
      <c r="A369">
        <v>115</v>
      </c>
      <c r="B369">
        <v>56.718326951373712</v>
      </c>
      <c r="D369" t="s">
        <v>6</v>
      </c>
      <c r="E369">
        <v>10</v>
      </c>
      <c r="F369" t="s">
        <v>19</v>
      </c>
      <c r="G369" s="3" t="s">
        <v>22</v>
      </c>
      <c r="K369" s="1"/>
      <c r="L369" s="1"/>
      <c r="N369" s="1"/>
    </row>
    <row r="370" spans="1:14" x14ac:dyDescent="0.3">
      <c r="A370">
        <v>115</v>
      </c>
      <c r="B370">
        <f>C370/28</f>
        <v>9.2821428571428566</v>
      </c>
      <c r="C370">
        <v>259.89999999999998</v>
      </c>
      <c r="D370" t="s">
        <v>1</v>
      </c>
      <c r="E370">
        <v>10</v>
      </c>
      <c r="F370" t="s">
        <v>19</v>
      </c>
      <c r="G370" s="3" t="s">
        <v>22</v>
      </c>
      <c r="K370" s="1"/>
      <c r="L370" s="1"/>
      <c r="N370" s="1"/>
    </row>
    <row r="371" spans="1:14" x14ac:dyDescent="0.3">
      <c r="A371">
        <v>115</v>
      </c>
      <c r="B371">
        <f>C371/27</f>
        <v>9.6925925925925913</v>
      </c>
      <c r="C371">
        <v>261.7</v>
      </c>
      <c r="D371" t="s">
        <v>1</v>
      </c>
      <c r="E371">
        <v>10</v>
      </c>
      <c r="F371" t="s">
        <v>19</v>
      </c>
      <c r="G371" s="3" t="s">
        <v>22</v>
      </c>
      <c r="K371" s="1"/>
      <c r="L371" s="1"/>
      <c r="N371" s="1"/>
    </row>
    <row r="372" spans="1:14" x14ac:dyDescent="0.3">
      <c r="A372">
        <v>115</v>
      </c>
      <c r="C372">
        <v>277.3</v>
      </c>
      <c r="D372" t="s">
        <v>1</v>
      </c>
      <c r="E372">
        <v>10</v>
      </c>
      <c r="F372" t="s">
        <v>19</v>
      </c>
      <c r="G372" s="3" t="s">
        <v>22</v>
      </c>
    </row>
    <row r="373" spans="1:14" x14ac:dyDescent="0.3">
      <c r="A373">
        <v>115</v>
      </c>
      <c r="C373">
        <v>265.3</v>
      </c>
      <c r="D373" t="s">
        <v>1</v>
      </c>
      <c r="E373">
        <v>10</v>
      </c>
      <c r="F373" t="s">
        <v>19</v>
      </c>
      <c r="G373" s="3" t="s">
        <v>22</v>
      </c>
      <c r="K373" s="1"/>
      <c r="L373" s="1"/>
      <c r="N373" s="1"/>
    </row>
    <row r="374" spans="1:14" x14ac:dyDescent="0.3">
      <c r="A374">
        <v>115</v>
      </c>
      <c r="B374">
        <v>7.7306143</v>
      </c>
      <c r="D374" t="s">
        <v>7</v>
      </c>
      <c r="E374">
        <v>10</v>
      </c>
      <c r="F374" t="s">
        <v>19</v>
      </c>
      <c r="G374" s="3" t="s">
        <v>22</v>
      </c>
      <c r="K374" s="1"/>
      <c r="L374" s="1"/>
      <c r="N374" s="1"/>
    </row>
    <row r="375" spans="1:14" x14ac:dyDescent="0.3">
      <c r="A375">
        <v>115</v>
      </c>
      <c r="B375">
        <v>6.9234301</v>
      </c>
      <c r="D375" t="s">
        <v>7</v>
      </c>
      <c r="E375">
        <v>10</v>
      </c>
      <c r="F375" t="s">
        <v>19</v>
      </c>
      <c r="G375" s="3" t="s">
        <v>22</v>
      </c>
      <c r="K375" s="1"/>
      <c r="L375" s="1"/>
      <c r="N375" s="1"/>
    </row>
    <row r="376" spans="1:14" x14ac:dyDescent="0.3">
      <c r="A376">
        <v>115</v>
      </c>
      <c r="B376">
        <v>5.5628969000000001</v>
      </c>
      <c r="D376" t="s">
        <v>7</v>
      </c>
      <c r="E376">
        <v>10</v>
      </c>
      <c r="F376" t="s">
        <v>19</v>
      </c>
      <c r="G376" s="3" t="s">
        <v>22</v>
      </c>
      <c r="K376" s="1"/>
      <c r="L376" s="1"/>
      <c r="N376" s="1"/>
    </row>
    <row r="377" spans="1:14" x14ac:dyDescent="0.3">
      <c r="A377">
        <v>115</v>
      </c>
      <c r="B377">
        <v>7.3293252000000004</v>
      </c>
      <c r="D377" t="s">
        <v>7</v>
      </c>
      <c r="E377">
        <v>10</v>
      </c>
      <c r="F377" t="s">
        <v>19</v>
      </c>
      <c r="G377" s="3" t="s">
        <v>22</v>
      </c>
      <c r="K377" s="1"/>
      <c r="L377" s="1"/>
      <c r="N377" s="1"/>
    </row>
    <row r="378" spans="1:14" x14ac:dyDescent="0.3">
      <c r="A378">
        <v>115</v>
      </c>
      <c r="B378">
        <v>6.9762814999999998</v>
      </c>
      <c r="D378" t="s">
        <v>7</v>
      </c>
      <c r="E378">
        <v>10</v>
      </c>
      <c r="F378" t="s">
        <v>19</v>
      </c>
      <c r="G378" s="3" t="s">
        <v>22</v>
      </c>
      <c r="K378" s="1"/>
      <c r="L378" s="1"/>
      <c r="N378" s="1"/>
    </row>
    <row r="379" spans="1:14" x14ac:dyDescent="0.3">
      <c r="A379">
        <v>115</v>
      </c>
      <c r="B379">
        <v>6.5274725</v>
      </c>
      <c r="D379" t="s">
        <v>7</v>
      </c>
      <c r="E379">
        <v>10</v>
      </c>
      <c r="F379" t="s">
        <v>19</v>
      </c>
      <c r="G379" s="3" t="s">
        <v>22</v>
      </c>
    </row>
    <row r="380" spans="1:14" x14ac:dyDescent="0.3">
      <c r="A380">
        <v>115</v>
      </c>
      <c r="B380">
        <v>4.1216577000000001</v>
      </c>
      <c r="D380" t="s">
        <v>7</v>
      </c>
      <c r="E380">
        <v>10</v>
      </c>
      <c r="F380" t="s">
        <v>19</v>
      </c>
      <c r="G380" s="3" t="s">
        <v>22</v>
      </c>
      <c r="K380" s="1"/>
    </row>
    <row r="381" spans="1:14" x14ac:dyDescent="0.3">
      <c r="A381">
        <v>115</v>
      </c>
      <c r="B381">
        <v>7.2790376999999999</v>
      </c>
      <c r="D381" t="s">
        <v>7</v>
      </c>
      <c r="E381">
        <v>10</v>
      </c>
      <c r="F381" t="s">
        <v>19</v>
      </c>
      <c r="G381" s="3" t="s">
        <v>22</v>
      </c>
      <c r="K381" s="1"/>
    </row>
    <row r="382" spans="1:14" x14ac:dyDescent="0.3">
      <c r="A382">
        <v>115</v>
      </c>
      <c r="B382">
        <v>5.2715515999999996</v>
      </c>
      <c r="D382" t="s">
        <v>8</v>
      </c>
      <c r="E382">
        <v>10</v>
      </c>
      <c r="F382" t="s">
        <v>19</v>
      </c>
      <c r="G382" s="3" t="s">
        <v>22</v>
      </c>
      <c r="K382" s="1"/>
    </row>
    <row r="383" spans="1:14" x14ac:dyDescent="0.3">
      <c r="A383">
        <v>115</v>
      </c>
      <c r="B383">
        <v>4.9329758999999997</v>
      </c>
      <c r="D383" t="s">
        <v>8</v>
      </c>
      <c r="E383">
        <v>10</v>
      </c>
      <c r="F383" t="s">
        <v>19</v>
      </c>
      <c r="G383" s="3" t="s">
        <v>22</v>
      </c>
      <c r="K383" s="1"/>
    </row>
    <row r="384" spans="1:14" x14ac:dyDescent="0.3">
      <c r="A384">
        <v>115</v>
      </c>
      <c r="B384">
        <v>5.4207708999999999</v>
      </c>
      <c r="D384" t="s">
        <v>8</v>
      </c>
      <c r="E384">
        <v>10</v>
      </c>
      <c r="F384" t="s">
        <v>19</v>
      </c>
      <c r="G384" s="3" t="s">
        <v>22</v>
      </c>
      <c r="K384" s="1"/>
    </row>
    <row r="385" spans="1:14" x14ac:dyDescent="0.3">
      <c r="A385">
        <v>115</v>
      </c>
      <c r="B385">
        <v>5.5876026999999997</v>
      </c>
      <c r="D385" t="s">
        <v>8</v>
      </c>
      <c r="E385">
        <v>10</v>
      </c>
      <c r="F385" t="s">
        <v>19</v>
      </c>
      <c r="G385" s="3" t="s">
        <v>22</v>
      </c>
      <c r="K385" s="1"/>
    </row>
    <row r="386" spans="1:14" x14ac:dyDescent="0.3">
      <c r="A386">
        <v>115</v>
      </c>
      <c r="B386">
        <v>4.5555443999999996</v>
      </c>
      <c r="D386" t="s">
        <v>8</v>
      </c>
      <c r="E386">
        <v>10</v>
      </c>
      <c r="F386" t="s">
        <v>19</v>
      </c>
      <c r="G386" s="3" t="s">
        <v>22</v>
      </c>
      <c r="K386" s="1"/>
    </row>
    <row r="387" spans="1:14" x14ac:dyDescent="0.3">
      <c r="A387">
        <v>115</v>
      </c>
      <c r="B387">
        <v>5.1781841000000002</v>
      </c>
      <c r="D387" t="s">
        <v>8</v>
      </c>
      <c r="E387">
        <v>10</v>
      </c>
      <c r="F387" t="s">
        <v>19</v>
      </c>
      <c r="G387" s="3" t="s">
        <v>22</v>
      </c>
    </row>
    <row r="388" spans="1:14" x14ac:dyDescent="0.3">
      <c r="A388">
        <v>115</v>
      </c>
      <c r="B388">
        <v>5.1781841000000002</v>
      </c>
      <c r="D388" t="s">
        <v>8</v>
      </c>
      <c r="E388">
        <v>10</v>
      </c>
      <c r="F388" t="s">
        <v>19</v>
      </c>
      <c r="G388" s="3" t="s">
        <v>22</v>
      </c>
      <c r="K388" s="1"/>
      <c r="L388" s="1"/>
      <c r="N388" s="1"/>
    </row>
    <row r="389" spans="1:14" x14ac:dyDescent="0.3">
      <c r="A389">
        <v>116</v>
      </c>
      <c r="B389">
        <f>C389/7</f>
        <v>13.728571428571428</v>
      </c>
      <c r="C389">
        <v>96.1</v>
      </c>
      <c r="D389" t="s">
        <v>9</v>
      </c>
      <c r="E389">
        <v>10</v>
      </c>
      <c r="F389" t="s">
        <v>19</v>
      </c>
      <c r="G389" s="3" t="s">
        <v>22</v>
      </c>
      <c r="K389" s="1"/>
      <c r="L389" s="1"/>
      <c r="N389" s="1"/>
    </row>
    <row r="390" spans="1:14" x14ac:dyDescent="0.3">
      <c r="A390">
        <v>116</v>
      </c>
      <c r="B390">
        <f>C390/8</f>
        <v>12.725</v>
      </c>
      <c r="C390">
        <v>101.8</v>
      </c>
      <c r="D390" t="s">
        <v>9</v>
      </c>
      <c r="E390">
        <v>10</v>
      </c>
      <c r="F390" t="s">
        <v>19</v>
      </c>
      <c r="G390" s="3" t="s">
        <v>22</v>
      </c>
      <c r="K390" s="1"/>
      <c r="L390" s="1"/>
      <c r="N390" s="1"/>
    </row>
    <row r="391" spans="1:14" x14ac:dyDescent="0.3">
      <c r="A391">
        <v>116</v>
      </c>
      <c r="B391">
        <f>C391/7</f>
        <v>13.114285714285714</v>
      </c>
      <c r="C391">
        <v>91.8</v>
      </c>
      <c r="D391" t="s">
        <v>9</v>
      </c>
      <c r="E391">
        <v>10</v>
      </c>
      <c r="F391" t="s">
        <v>19</v>
      </c>
      <c r="G391" s="3" t="s">
        <v>22</v>
      </c>
      <c r="K391" s="1"/>
      <c r="L391" s="1"/>
      <c r="N391" s="1"/>
    </row>
    <row r="392" spans="1:14" x14ac:dyDescent="0.3">
      <c r="A392">
        <v>116</v>
      </c>
      <c r="B392">
        <v>10.5283953</v>
      </c>
      <c r="D392" t="s">
        <v>10</v>
      </c>
      <c r="E392">
        <v>10</v>
      </c>
      <c r="F392" t="s">
        <v>19</v>
      </c>
      <c r="G392" s="3" t="s">
        <v>22</v>
      </c>
      <c r="K392" s="1"/>
      <c r="L392" s="1"/>
      <c r="N392" s="1"/>
    </row>
    <row r="393" spans="1:14" x14ac:dyDescent="0.3">
      <c r="A393">
        <v>116</v>
      </c>
      <c r="B393">
        <v>10.59442</v>
      </c>
      <c r="D393" t="s">
        <v>10</v>
      </c>
      <c r="E393">
        <v>10</v>
      </c>
      <c r="F393" t="s">
        <v>19</v>
      </c>
      <c r="G393" s="3" t="s">
        <v>22</v>
      </c>
      <c r="K393" s="1"/>
      <c r="N393" s="1"/>
    </row>
    <row r="394" spans="1:14" x14ac:dyDescent="0.3">
      <c r="A394">
        <v>116</v>
      </c>
      <c r="B394">
        <v>12.1223958</v>
      </c>
      <c r="D394" t="s">
        <v>10</v>
      </c>
      <c r="E394">
        <v>10</v>
      </c>
      <c r="F394" t="s">
        <v>19</v>
      </c>
      <c r="G394" s="3" t="s">
        <v>22</v>
      </c>
      <c r="K394" s="1"/>
      <c r="L394" s="1"/>
      <c r="N394" s="1"/>
    </row>
    <row r="395" spans="1:14" x14ac:dyDescent="0.3">
      <c r="A395">
        <v>116</v>
      </c>
      <c r="B395">
        <v>11.033851</v>
      </c>
      <c r="D395" t="s">
        <v>10</v>
      </c>
      <c r="E395">
        <v>10</v>
      </c>
      <c r="F395" t="s">
        <v>19</v>
      </c>
      <c r="G395" s="3" t="s">
        <v>22</v>
      </c>
      <c r="K395" s="1"/>
      <c r="N395" s="1"/>
    </row>
    <row r="396" spans="1:14" x14ac:dyDescent="0.3">
      <c r="A396">
        <v>116</v>
      </c>
      <c r="B396">
        <v>14.840752500000001</v>
      </c>
      <c r="D396" t="s">
        <v>10</v>
      </c>
      <c r="E396">
        <v>10</v>
      </c>
      <c r="F396" t="s">
        <v>19</v>
      </c>
      <c r="G396" s="3" t="s">
        <v>22</v>
      </c>
    </row>
    <row r="397" spans="1:14" x14ac:dyDescent="0.3">
      <c r="A397">
        <v>116</v>
      </c>
      <c r="B397">
        <v>9.8359477000000002</v>
      </c>
      <c r="D397" t="s">
        <v>10</v>
      </c>
      <c r="E397">
        <v>10</v>
      </c>
      <c r="F397" t="s">
        <v>19</v>
      </c>
      <c r="G397" s="3" t="s">
        <v>22</v>
      </c>
      <c r="K397" s="1"/>
      <c r="L397" s="1"/>
      <c r="N397" s="1"/>
    </row>
    <row r="398" spans="1:14" x14ac:dyDescent="0.3">
      <c r="A398">
        <v>116</v>
      </c>
      <c r="B398">
        <v>14.0192459</v>
      </c>
      <c r="D398" t="s">
        <v>10</v>
      </c>
      <c r="E398">
        <v>10</v>
      </c>
      <c r="F398" t="s">
        <v>19</v>
      </c>
      <c r="G398" s="3" t="s">
        <v>22</v>
      </c>
      <c r="K398" s="1"/>
      <c r="L398" s="1"/>
      <c r="N398" s="1"/>
    </row>
    <row r="399" spans="1:14" x14ac:dyDescent="0.3">
      <c r="A399">
        <v>116</v>
      </c>
      <c r="B399">
        <v>9.7276974999999997</v>
      </c>
      <c r="D399" t="s">
        <v>11</v>
      </c>
      <c r="E399">
        <v>10</v>
      </c>
      <c r="F399" t="s">
        <v>19</v>
      </c>
      <c r="G399" s="3" t="s">
        <v>22</v>
      </c>
      <c r="K399" s="1"/>
      <c r="L399" s="1"/>
      <c r="N399" s="1"/>
    </row>
    <row r="400" spans="1:14" x14ac:dyDescent="0.3">
      <c r="A400">
        <v>116</v>
      </c>
      <c r="B400">
        <v>7.9056942000000001</v>
      </c>
      <c r="D400" t="s">
        <v>11</v>
      </c>
      <c r="E400">
        <v>10</v>
      </c>
      <c r="F400" t="s">
        <v>19</v>
      </c>
      <c r="G400" s="3" t="s">
        <v>22</v>
      </c>
      <c r="K400" s="1"/>
      <c r="L400" s="1"/>
      <c r="N400" s="1"/>
    </row>
    <row r="401" spans="1:14" x14ac:dyDescent="0.3">
      <c r="A401">
        <v>116</v>
      </c>
      <c r="B401">
        <v>8.3814040999999992</v>
      </c>
      <c r="D401" t="s">
        <v>11</v>
      </c>
      <c r="E401">
        <v>10</v>
      </c>
      <c r="F401" t="s">
        <v>19</v>
      </c>
      <c r="G401" s="3" t="s">
        <v>22</v>
      </c>
      <c r="K401" s="1"/>
      <c r="L401" s="1"/>
      <c r="N401" s="1"/>
    </row>
    <row r="402" spans="1:14" x14ac:dyDescent="0.3">
      <c r="A402">
        <v>116</v>
      </c>
      <c r="B402">
        <v>8.8256762999999996</v>
      </c>
      <c r="D402" t="s">
        <v>11</v>
      </c>
      <c r="E402">
        <v>10</v>
      </c>
      <c r="F402" t="s">
        <v>19</v>
      </c>
      <c r="G402" s="3" t="s">
        <v>22</v>
      </c>
      <c r="K402" s="1"/>
      <c r="L402" s="1"/>
      <c r="N402" s="1"/>
    </row>
    <row r="403" spans="1:14" x14ac:dyDescent="0.3">
      <c r="A403">
        <v>116</v>
      </c>
      <c r="B403">
        <v>8.9909274999999997</v>
      </c>
      <c r="D403" t="s">
        <v>11</v>
      </c>
      <c r="E403">
        <v>10</v>
      </c>
      <c r="F403" t="s">
        <v>19</v>
      </c>
      <c r="G403" s="3" t="s">
        <v>22</v>
      </c>
      <c r="K403" s="1"/>
      <c r="L403" s="1"/>
      <c r="N403" s="1"/>
    </row>
    <row r="404" spans="1:14" x14ac:dyDescent="0.3">
      <c r="A404">
        <v>116</v>
      </c>
      <c r="B404">
        <v>8.9130324999999999</v>
      </c>
      <c r="D404" t="s">
        <v>11</v>
      </c>
      <c r="E404">
        <v>10</v>
      </c>
      <c r="F404" t="s">
        <v>19</v>
      </c>
      <c r="G404" s="3" t="s">
        <v>22</v>
      </c>
      <c r="K404" s="1"/>
      <c r="L404" s="1"/>
      <c r="N404" s="1"/>
    </row>
    <row r="405" spans="1:14" x14ac:dyDescent="0.3">
      <c r="A405">
        <v>127</v>
      </c>
      <c r="B405">
        <f>C405/30</f>
        <v>8.8633333333333333</v>
      </c>
      <c r="C405">
        <v>265.89999999999998</v>
      </c>
      <c r="D405" t="s">
        <v>1</v>
      </c>
      <c r="E405">
        <v>11</v>
      </c>
      <c r="F405" t="s">
        <v>19</v>
      </c>
      <c r="G405" s="3" t="s">
        <v>22</v>
      </c>
    </row>
    <row r="406" spans="1:14" x14ac:dyDescent="0.3">
      <c r="A406">
        <v>127</v>
      </c>
      <c r="B406">
        <f>C406/31</f>
        <v>8.3774193548387093</v>
      </c>
      <c r="C406">
        <v>259.7</v>
      </c>
      <c r="D406" t="s">
        <v>1</v>
      </c>
      <c r="E406">
        <v>11</v>
      </c>
      <c r="F406" t="s">
        <v>19</v>
      </c>
      <c r="G406" s="3" t="s">
        <v>22</v>
      </c>
      <c r="K406" s="1"/>
      <c r="L406" s="1"/>
      <c r="N406" s="1"/>
    </row>
    <row r="407" spans="1:14" x14ac:dyDescent="0.3">
      <c r="A407">
        <v>127</v>
      </c>
      <c r="C407">
        <v>265.39999999999998</v>
      </c>
      <c r="D407" t="s">
        <v>1</v>
      </c>
      <c r="E407">
        <v>11</v>
      </c>
      <c r="F407" t="s">
        <v>19</v>
      </c>
      <c r="G407" s="3" t="s">
        <v>22</v>
      </c>
      <c r="K407" s="1"/>
      <c r="L407" s="1"/>
      <c r="N407" s="1"/>
    </row>
    <row r="408" spans="1:14" x14ac:dyDescent="0.3">
      <c r="A408">
        <v>127</v>
      </c>
      <c r="B408">
        <v>53.10616773451445</v>
      </c>
      <c r="C408">
        <v>10</v>
      </c>
      <c r="D408" t="s">
        <v>6</v>
      </c>
      <c r="E408">
        <v>11</v>
      </c>
      <c r="F408" t="s">
        <v>19</v>
      </c>
      <c r="G408" s="3" t="s">
        <v>22</v>
      </c>
      <c r="H408">
        <v>0.5</v>
      </c>
      <c r="I408">
        <v>2</v>
      </c>
      <c r="K408" s="1"/>
      <c r="L408" s="1"/>
      <c r="N408" s="1"/>
    </row>
    <row r="409" spans="1:14" x14ac:dyDescent="0.3">
      <c r="A409">
        <v>127</v>
      </c>
      <c r="B409">
        <v>60.01966622572931</v>
      </c>
      <c r="D409" t="s">
        <v>6</v>
      </c>
      <c r="E409">
        <v>11</v>
      </c>
      <c r="F409" t="s">
        <v>19</v>
      </c>
      <c r="G409" s="3" t="s">
        <v>22</v>
      </c>
    </row>
    <row r="410" spans="1:14" x14ac:dyDescent="0.3">
      <c r="A410">
        <v>127</v>
      </c>
      <c r="B410">
        <v>49.497470905282711</v>
      </c>
      <c r="D410" t="s">
        <v>6</v>
      </c>
      <c r="E410">
        <v>11</v>
      </c>
      <c r="F410" t="s">
        <v>19</v>
      </c>
      <c r="G410" s="3" t="s">
        <v>22</v>
      </c>
      <c r="K410" s="1"/>
      <c r="L410" s="1"/>
      <c r="N410" s="1"/>
    </row>
    <row r="411" spans="1:14" x14ac:dyDescent="0.3">
      <c r="A411">
        <v>127</v>
      </c>
      <c r="B411">
        <v>38.238550112926582</v>
      </c>
      <c r="D411" t="s">
        <v>6</v>
      </c>
      <c r="E411">
        <v>11</v>
      </c>
      <c r="F411" t="s">
        <v>19</v>
      </c>
      <c r="G411" s="3" t="s">
        <v>22</v>
      </c>
      <c r="K411" s="1"/>
      <c r="L411" s="1"/>
      <c r="N411" s="1"/>
    </row>
    <row r="412" spans="1:14" x14ac:dyDescent="0.3">
      <c r="A412">
        <v>127</v>
      </c>
      <c r="B412">
        <v>51.152577493945316</v>
      </c>
      <c r="D412" t="s">
        <v>6</v>
      </c>
      <c r="E412">
        <v>11</v>
      </c>
      <c r="F412" t="s">
        <v>19</v>
      </c>
      <c r="G412" s="3" t="s">
        <v>22</v>
      </c>
      <c r="K412" s="1"/>
      <c r="L412" s="1"/>
      <c r="N412" s="1"/>
    </row>
    <row r="413" spans="1:14" x14ac:dyDescent="0.3">
      <c r="A413">
        <v>127</v>
      </c>
      <c r="B413">
        <v>40.894699731386979</v>
      </c>
      <c r="D413" t="s">
        <v>6</v>
      </c>
      <c r="E413">
        <v>11</v>
      </c>
      <c r="F413" t="s">
        <v>19</v>
      </c>
      <c r="G413" s="3" t="s">
        <v>22</v>
      </c>
      <c r="K413" s="1"/>
      <c r="L413" s="1"/>
      <c r="N413" s="1"/>
    </row>
    <row r="414" spans="1:14" x14ac:dyDescent="0.3">
      <c r="A414">
        <v>127</v>
      </c>
      <c r="B414">
        <v>48.452728959628445</v>
      </c>
      <c r="D414" t="s">
        <v>6</v>
      </c>
      <c r="E414">
        <v>11</v>
      </c>
      <c r="F414" t="s">
        <v>19</v>
      </c>
      <c r="G414" s="3" t="s">
        <v>22</v>
      </c>
      <c r="K414" s="1"/>
      <c r="L414" s="1"/>
      <c r="N414" s="1"/>
    </row>
    <row r="415" spans="1:14" x14ac:dyDescent="0.3">
      <c r="A415">
        <v>127</v>
      </c>
      <c r="C415">
        <v>19</v>
      </c>
      <c r="D415" t="s">
        <v>15</v>
      </c>
      <c r="E415">
        <v>11</v>
      </c>
      <c r="F415" t="s">
        <v>19</v>
      </c>
      <c r="G415" s="3" t="s">
        <v>22</v>
      </c>
    </row>
    <row r="416" spans="1:14" x14ac:dyDescent="0.3">
      <c r="A416">
        <v>127</v>
      </c>
      <c r="B416">
        <v>7.0013281000000003</v>
      </c>
      <c r="D416" t="s">
        <v>7</v>
      </c>
      <c r="E416">
        <v>11</v>
      </c>
      <c r="F416" t="s">
        <v>19</v>
      </c>
      <c r="G416" s="3" t="s">
        <v>22</v>
      </c>
      <c r="K416" s="1"/>
      <c r="L416" s="1"/>
      <c r="N416" s="1"/>
    </row>
    <row r="417" spans="1:14" x14ac:dyDescent="0.3">
      <c r="A417">
        <v>127</v>
      </c>
      <c r="B417">
        <v>6.7112831999999996</v>
      </c>
      <c r="D417" t="s">
        <v>7</v>
      </c>
      <c r="E417">
        <v>11</v>
      </c>
      <c r="F417" t="s">
        <v>19</v>
      </c>
      <c r="G417" s="3" t="s">
        <v>22</v>
      </c>
      <c r="K417" s="1"/>
      <c r="L417" s="1"/>
      <c r="N417" s="1"/>
    </row>
    <row r="418" spans="1:14" x14ac:dyDescent="0.3">
      <c r="A418">
        <v>127</v>
      </c>
      <c r="B418">
        <v>7.0491193000000001</v>
      </c>
      <c r="D418" t="s">
        <v>7</v>
      </c>
      <c r="E418">
        <v>11</v>
      </c>
      <c r="F418" t="s">
        <v>19</v>
      </c>
      <c r="G418" s="3" t="s">
        <v>22</v>
      </c>
      <c r="K418" s="1"/>
      <c r="L418" s="1"/>
      <c r="N418" s="1"/>
    </row>
    <row r="419" spans="1:14" x14ac:dyDescent="0.3">
      <c r="A419">
        <v>127</v>
      </c>
      <c r="B419">
        <v>7.5137615000000002</v>
      </c>
      <c r="D419" t="s">
        <v>7</v>
      </c>
      <c r="E419">
        <v>11</v>
      </c>
      <c r="F419" t="s">
        <v>19</v>
      </c>
      <c r="G419" s="3" t="s">
        <v>22</v>
      </c>
      <c r="K419" s="1"/>
      <c r="L419" s="1"/>
      <c r="N419" s="1"/>
    </row>
    <row r="420" spans="1:14" x14ac:dyDescent="0.3">
      <c r="A420">
        <v>127</v>
      </c>
      <c r="B420">
        <v>6.6260817000000003</v>
      </c>
      <c r="D420" t="s">
        <v>7</v>
      </c>
      <c r="E420">
        <v>11</v>
      </c>
      <c r="F420" t="s">
        <v>19</v>
      </c>
      <c r="G420" s="3" t="s">
        <v>22</v>
      </c>
      <c r="K420" s="1"/>
      <c r="L420" s="1"/>
      <c r="N420" s="1"/>
    </row>
    <row r="421" spans="1:14" x14ac:dyDescent="0.3">
      <c r="A421">
        <v>127</v>
      </c>
      <c r="B421">
        <v>5.7854191000000004</v>
      </c>
      <c r="D421" t="s">
        <v>7</v>
      </c>
      <c r="E421">
        <v>11</v>
      </c>
      <c r="F421" t="s">
        <v>19</v>
      </c>
      <c r="G421" s="3" t="s">
        <v>22</v>
      </c>
      <c r="K421" s="1"/>
      <c r="L421" s="1"/>
      <c r="N421" s="1"/>
    </row>
    <row r="422" spans="1:14" x14ac:dyDescent="0.3">
      <c r="A422">
        <v>127</v>
      </c>
      <c r="B422">
        <v>5.2469983999999998</v>
      </c>
      <c r="D422" t="s">
        <v>7</v>
      </c>
      <c r="E422">
        <v>11</v>
      </c>
      <c r="F422" t="s">
        <v>19</v>
      </c>
      <c r="G422" s="3" t="s">
        <v>22</v>
      </c>
    </row>
    <row r="423" spans="1:14" x14ac:dyDescent="0.3">
      <c r="A423">
        <v>127</v>
      </c>
      <c r="B423">
        <v>6.8181817999999996</v>
      </c>
      <c r="D423" t="s">
        <v>7</v>
      </c>
      <c r="E423">
        <v>11</v>
      </c>
      <c r="F423" t="s">
        <v>19</v>
      </c>
      <c r="G423" s="3" t="s">
        <v>22</v>
      </c>
    </row>
    <row r="424" spans="1:14" x14ac:dyDescent="0.3">
      <c r="A424">
        <v>127</v>
      </c>
      <c r="B424">
        <v>6.1824865999999998</v>
      </c>
      <c r="D424" t="s">
        <v>8</v>
      </c>
      <c r="E424">
        <v>11</v>
      </c>
      <c r="F424" t="s">
        <v>19</v>
      </c>
      <c r="G424" s="3" t="s">
        <v>22</v>
      </c>
      <c r="K424" s="1"/>
    </row>
    <row r="425" spans="1:14" x14ac:dyDescent="0.3">
      <c r="A425">
        <v>127</v>
      </c>
      <c r="B425">
        <v>4.8211826000000002</v>
      </c>
      <c r="D425" t="s">
        <v>8</v>
      </c>
      <c r="E425">
        <v>11</v>
      </c>
      <c r="F425" t="s">
        <v>19</v>
      </c>
      <c r="G425" s="3" t="s">
        <v>22</v>
      </c>
      <c r="K425" s="1"/>
    </row>
    <row r="426" spans="1:14" x14ac:dyDescent="0.3">
      <c r="A426">
        <v>127</v>
      </c>
      <c r="B426">
        <v>5.8959644000000004</v>
      </c>
      <c r="D426" t="s">
        <v>8</v>
      </c>
      <c r="E426">
        <v>11</v>
      </c>
      <c r="F426" t="s">
        <v>19</v>
      </c>
      <c r="G426" s="3" t="s">
        <v>22</v>
      </c>
      <c r="K426" s="1"/>
    </row>
    <row r="427" spans="1:14" x14ac:dyDescent="0.3">
      <c r="A427">
        <v>127</v>
      </c>
      <c r="B427">
        <v>6.5948263999999996</v>
      </c>
      <c r="D427" t="s">
        <v>8</v>
      </c>
      <c r="E427">
        <v>11</v>
      </c>
      <c r="F427" t="s">
        <v>19</v>
      </c>
      <c r="G427" s="3" t="s">
        <v>22</v>
      </c>
      <c r="K427" s="1"/>
    </row>
    <row r="428" spans="1:14" x14ac:dyDescent="0.3">
      <c r="A428">
        <v>127</v>
      </c>
      <c r="B428">
        <v>4.9844799999999996</v>
      </c>
      <c r="D428" t="s">
        <v>8</v>
      </c>
      <c r="E428">
        <v>11</v>
      </c>
      <c r="F428" t="s">
        <v>19</v>
      </c>
      <c r="G428" s="3" t="s">
        <v>22</v>
      </c>
      <c r="K428" s="1"/>
    </row>
    <row r="429" spans="1:14" x14ac:dyDescent="0.3">
      <c r="A429">
        <v>127</v>
      </c>
      <c r="B429">
        <v>4.7292391</v>
      </c>
      <c r="D429" t="s">
        <v>8</v>
      </c>
      <c r="E429">
        <v>11</v>
      </c>
      <c r="F429" t="s">
        <v>19</v>
      </c>
      <c r="G429" s="3" t="s">
        <v>22</v>
      </c>
    </row>
    <row r="430" spans="1:14" x14ac:dyDescent="0.3">
      <c r="A430">
        <v>127</v>
      </c>
      <c r="B430">
        <v>5.7540858999999998</v>
      </c>
      <c r="D430" t="s">
        <v>8</v>
      </c>
      <c r="E430">
        <v>11</v>
      </c>
      <c r="F430" t="s">
        <v>19</v>
      </c>
      <c r="G430" s="3" t="s">
        <v>22</v>
      </c>
      <c r="K430" s="1"/>
      <c r="L430" s="1"/>
      <c r="N430" s="1"/>
    </row>
    <row r="431" spans="1:14" x14ac:dyDescent="0.3">
      <c r="A431">
        <v>127</v>
      </c>
      <c r="B431">
        <v>5.2469983999999998</v>
      </c>
      <c r="D431" t="s">
        <v>8</v>
      </c>
      <c r="E431">
        <v>11</v>
      </c>
      <c r="F431" t="s">
        <v>19</v>
      </c>
      <c r="G431" s="3" t="s">
        <v>22</v>
      </c>
      <c r="K431" s="1"/>
      <c r="L431" s="1"/>
      <c r="N431" s="1"/>
    </row>
    <row r="432" spans="1:14" x14ac:dyDescent="0.3">
      <c r="A432">
        <v>129</v>
      </c>
      <c r="B432">
        <f>C432/8</f>
        <v>14.1</v>
      </c>
      <c r="C432">
        <v>112.8</v>
      </c>
      <c r="D432" t="s">
        <v>9</v>
      </c>
      <c r="E432">
        <v>11</v>
      </c>
      <c r="F432" t="s">
        <v>19</v>
      </c>
      <c r="G432" s="3" t="s">
        <v>22</v>
      </c>
      <c r="K432" s="1"/>
      <c r="L432" s="1"/>
      <c r="N432" s="1"/>
    </row>
    <row r="433" spans="1:15" x14ac:dyDescent="0.3">
      <c r="A433">
        <v>129</v>
      </c>
      <c r="B433">
        <v>20.009180600000001</v>
      </c>
      <c r="D433" t="s">
        <v>10</v>
      </c>
      <c r="E433">
        <v>11</v>
      </c>
      <c r="F433" t="s">
        <v>19</v>
      </c>
      <c r="G433" s="3" t="s">
        <v>22</v>
      </c>
      <c r="K433" s="1"/>
      <c r="L433" s="1"/>
      <c r="N433" s="1"/>
    </row>
    <row r="434" spans="1:15" x14ac:dyDescent="0.3">
      <c r="A434">
        <v>129</v>
      </c>
      <c r="B434">
        <v>14.6868131</v>
      </c>
      <c r="D434" t="s">
        <v>10</v>
      </c>
      <c r="E434">
        <v>11</v>
      </c>
      <c r="F434" t="s">
        <v>19</v>
      </c>
      <c r="G434" s="3" t="s">
        <v>22</v>
      </c>
      <c r="K434" s="1"/>
      <c r="L434" s="1"/>
      <c r="N434" s="1"/>
    </row>
    <row r="435" spans="1:15" x14ac:dyDescent="0.3">
      <c r="A435">
        <v>129</v>
      </c>
      <c r="B435">
        <v>13.942687400000001</v>
      </c>
      <c r="D435" t="s">
        <v>10</v>
      </c>
      <c r="E435">
        <v>11</v>
      </c>
      <c r="F435" t="s">
        <v>19</v>
      </c>
      <c r="G435" s="3" t="s">
        <v>22</v>
      </c>
      <c r="K435" s="1"/>
      <c r="L435" s="1"/>
      <c r="N435" s="1"/>
    </row>
    <row r="436" spans="1:15" x14ac:dyDescent="0.3">
      <c r="A436">
        <v>128</v>
      </c>
      <c r="B436">
        <f>C436/8</f>
        <v>13.9</v>
      </c>
      <c r="C436">
        <v>111.2</v>
      </c>
      <c r="D436" t="s">
        <v>9</v>
      </c>
      <c r="E436">
        <v>11</v>
      </c>
      <c r="F436" t="s">
        <v>19</v>
      </c>
      <c r="G436" s="3" t="s">
        <v>22</v>
      </c>
      <c r="N436" s="1"/>
    </row>
    <row r="437" spans="1:15" x14ac:dyDescent="0.3">
      <c r="A437">
        <v>128</v>
      </c>
      <c r="B437">
        <f>C437/8</f>
        <v>14.375</v>
      </c>
      <c r="C437">
        <v>115</v>
      </c>
      <c r="D437" t="s">
        <v>9</v>
      </c>
      <c r="E437">
        <v>11</v>
      </c>
      <c r="F437" t="s">
        <v>19</v>
      </c>
      <c r="G437" s="3" t="s">
        <v>22</v>
      </c>
    </row>
    <row r="438" spans="1:15" x14ac:dyDescent="0.3">
      <c r="A438">
        <v>128</v>
      </c>
      <c r="B438">
        <v>10.6503405</v>
      </c>
      <c r="D438" t="s">
        <v>10</v>
      </c>
      <c r="E438">
        <v>11</v>
      </c>
      <c r="F438" t="s">
        <v>19</v>
      </c>
      <c r="G438" s="3" t="s">
        <v>22</v>
      </c>
    </row>
    <row r="439" spans="1:15" x14ac:dyDescent="0.3">
      <c r="A439">
        <v>128</v>
      </c>
      <c r="B439">
        <v>11.7919289</v>
      </c>
      <c r="D439" t="s">
        <v>10</v>
      </c>
      <c r="E439">
        <v>11</v>
      </c>
      <c r="F439" t="s">
        <v>19</v>
      </c>
      <c r="G439" s="3" t="s">
        <v>22</v>
      </c>
    </row>
    <row r="440" spans="1:15" x14ac:dyDescent="0.3">
      <c r="A440">
        <v>128</v>
      </c>
      <c r="B440">
        <v>14.4456805</v>
      </c>
      <c r="D440" t="s">
        <v>10</v>
      </c>
      <c r="E440">
        <v>11</v>
      </c>
      <c r="F440" t="s">
        <v>19</v>
      </c>
      <c r="G440" s="3" t="s">
        <v>22</v>
      </c>
    </row>
    <row r="441" spans="1:15" x14ac:dyDescent="0.3">
      <c r="A441">
        <v>128</v>
      </c>
      <c r="B441">
        <v>15.986823100000001</v>
      </c>
      <c r="D441" t="s">
        <v>10</v>
      </c>
      <c r="E441">
        <v>11</v>
      </c>
      <c r="F441" t="s">
        <v>19</v>
      </c>
      <c r="G441" s="3" t="s">
        <v>22</v>
      </c>
    </row>
    <row r="442" spans="1:15" x14ac:dyDescent="0.3">
      <c r="A442">
        <v>128</v>
      </c>
      <c r="B442">
        <v>14.6586505</v>
      </c>
      <c r="D442" t="s">
        <v>10</v>
      </c>
      <c r="E442">
        <v>11</v>
      </c>
      <c r="F442" t="s">
        <v>19</v>
      </c>
      <c r="G442" s="3" t="s">
        <v>22</v>
      </c>
    </row>
    <row r="443" spans="1:15" x14ac:dyDescent="0.3">
      <c r="A443">
        <v>128</v>
      </c>
      <c r="B443">
        <v>6.4362738000000004</v>
      </c>
      <c r="D443" t="s">
        <v>11</v>
      </c>
      <c r="E443">
        <v>11</v>
      </c>
      <c r="F443" t="s">
        <v>19</v>
      </c>
      <c r="G443" s="3" t="s">
        <v>22</v>
      </c>
    </row>
    <row r="444" spans="1:15" x14ac:dyDescent="0.3">
      <c r="A444">
        <v>128</v>
      </c>
      <c r="B444">
        <v>7.7172394999999998</v>
      </c>
      <c r="D444" t="s">
        <v>11</v>
      </c>
      <c r="E444">
        <v>11</v>
      </c>
      <c r="F444" t="s">
        <v>19</v>
      </c>
      <c r="G444" s="3" t="s">
        <v>22</v>
      </c>
    </row>
    <row r="445" spans="1:15" x14ac:dyDescent="0.3">
      <c r="A445">
        <v>128</v>
      </c>
      <c r="B445">
        <v>8.8256762999999996</v>
      </c>
      <c r="D445" t="s">
        <v>11</v>
      </c>
      <c r="E445">
        <v>11</v>
      </c>
      <c r="F445" t="s">
        <v>19</v>
      </c>
      <c r="G445" s="3" t="s">
        <v>22</v>
      </c>
    </row>
    <row r="446" spans="1:15" x14ac:dyDescent="0.3">
      <c r="A446">
        <v>128</v>
      </c>
      <c r="B446">
        <v>9.2290638999999999</v>
      </c>
      <c r="D446" t="s">
        <v>11</v>
      </c>
      <c r="E446">
        <v>11</v>
      </c>
      <c r="F446" t="s">
        <v>19</v>
      </c>
      <c r="G446" s="3" t="s">
        <v>22</v>
      </c>
      <c r="L446" s="1"/>
      <c r="M446" s="1"/>
      <c r="O446" s="1"/>
    </row>
    <row r="447" spans="1:15" x14ac:dyDescent="0.3">
      <c r="A447">
        <v>128</v>
      </c>
      <c r="B447">
        <v>9.1616564999999994</v>
      </c>
      <c r="D447" t="s">
        <v>11</v>
      </c>
      <c r="E447">
        <v>11</v>
      </c>
      <c r="F447" t="s">
        <v>19</v>
      </c>
      <c r="G447" s="3" t="s">
        <v>22</v>
      </c>
      <c r="L447" s="1"/>
      <c r="M447" s="1"/>
      <c r="O447" s="1"/>
    </row>
    <row r="448" spans="1:15" x14ac:dyDescent="0.3">
      <c r="A448">
        <v>128</v>
      </c>
      <c r="B448">
        <v>10.6454895</v>
      </c>
      <c r="D448" t="s">
        <v>11</v>
      </c>
      <c r="E448">
        <v>11</v>
      </c>
      <c r="F448" t="s">
        <v>19</v>
      </c>
      <c r="G448" s="3" t="s">
        <v>22</v>
      </c>
      <c r="L448" s="1"/>
      <c r="M448" s="1"/>
      <c r="O448" s="1"/>
    </row>
    <row r="449" spans="1:15" x14ac:dyDescent="0.3">
      <c r="A449">
        <v>132</v>
      </c>
      <c r="B449">
        <f>C449/31</f>
        <v>9.0741935483870968</v>
      </c>
      <c r="C449">
        <v>281.3</v>
      </c>
      <c r="D449" t="s">
        <v>1</v>
      </c>
      <c r="E449">
        <v>12</v>
      </c>
      <c r="F449" t="s">
        <v>19</v>
      </c>
      <c r="G449" s="3" t="s">
        <v>22</v>
      </c>
      <c r="L449" s="1"/>
      <c r="M449" s="1"/>
      <c r="O449" s="1"/>
    </row>
    <row r="450" spans="1:15" x14ac:dyDescent="0.3">
      <c r="A450">
        <v>132</v>
      </c>
      <c r="B450">
        <f>C450/31</f>
        <v>10.558064516129033</v>
      </c>
      <c r="C450">
        <v>327.3</v>
      </c>
      <c r="D450" t="s">
        <v>1</v>
      </c>
      <c r="E450">
        <v>12</v>
      </c>
      <c r="F450" t="s">
        <v>19</v>
      </c>
      <c r="G450" s="3" t="s">
        <v>22</v>
      </c>
      <c r="L450" s="1"/>
      <c r="M450" s="1"/>
      <c r="O450" s="1"/>
    </row>
    <row r="451" spans="1:15" x14ac:dyDescent="0.3">
      <c r="A451">
        <v>132</v>
      </c>
      <c r="B451">
        <f>C451/31</f>
        <v>9.5806451612903221</v>
      </c>
      <c r="C451">
        <v>297</v>
      </c>
      <c r="D451" t="s">
        <v>1</v>
      </c>
      <c r="E451">
        <v>12</v>
      </c>
      <c r="F451" t="s">
        <v>19</v>
      </c>
      <c r="G451" s="3" t="s">
        <v>22</v>
      </c>
      <c r="L451" s="1"/>
      <c r="M451" s="1"/>
      <c r="O451" s="1"/>
    </row>
    <row r="452" spans="1:15" x14ac:dyDescent="0.3">
      <c r="A452">
        <v>132</v>
      </c>
      <c r="B452">
        <v>50.381130160569143</v>
      </c>
      <c r="C452">
        <v>10</v>
      </c>
      <c r="D452" t="s">
        <v>6</v>
      </c>
      <c r="E452">
        <v>12</v>
      </c>
      <c r="F452" t="s">
        <v>19</v>
      </c>
      <c r="G452" s="3" t="s">
        <v>22</v>
      </c>
      <c r="H452">
        <v>1</v>
      </c>
      <c r="I452">
        <v>2</v>
      </c>
      <c r="L452" s="1"/>
      <c r="M452" s="1"/>
      <c r="O452" s="1"/>
    </row>
    <row r="453" spans="1:15" x14ac:dyDescent="0.3">
      <c r="A453">
        <v>132</v>
      </c>
      <c r="B453">
        <v>51.715188377935164</v>
      </c>
      <c r="D453" t="s">
        <v>6</v>
      </c>
      <c r="E453">
        <v>12</v>
      </c>
      <c r="F453" t="s">
        <v>19</v>
      </c>
      <c r="G453" s="3" t="s">
        <v>22</v>
      </c>
    </row>
    <row r="454" spans="1:15" x14ac:dyDescent="0.3">
      <c r="A454">
        <v>132</v>
      </c>
      <c r="B454">
        <v>46.517196401205197</v>
      </c>
      <c r="D454" t="s">
        <v>6</v>
      </c>
      <c r="E454">
        <v>12</v>
      </c>
      <c r="F454" t="s">
        <v>19</v>
      </c>
      <c r="G454" s="3" t="s">
        <v>22</v>
      </c>
      <c r="L454" s="1"/>
      <c r="M454" s="1"/>
      <c r="O454" s="1"/>
    </row>
    <row r="455" spans="1:15" x14ac:dyDescent="0.3">
      <c r="A455">
        <v>132</v>
      </c>
      <c r="B455">
        <v>53.840414736598156</v>
      </c>
      <c r="D455" t="s">
        <v>6</v>
      </c>
      <c r="E455">
        <v>12</v>
      </c>
      <c r="F455" t="s">
        <v>19</v>
      </c>
      <c r="G455" s="3" t="s">
        <v>22</v>
      </c>
      <c r="L455" s="1"/>
      <c r="M455" s="1"/>
      <c r="O455" s="1"/>
    </row>
    <row r="456" spans="1:15" x14ac:dyDescent="0.3">
      <c r="A456">
        <v>132</v>
      </c>
      <c r="B456">
        <v>50.211798926633804</v>
      </c>
      <c r="D456" t="s">
        <v>6</v>
      </c>
      <c r="E456">
        <v>12</v>
      </c>
      <c r="F456" t="s">
        <v>19</v>
      </c>
      <c r="G456" s="3" t="s">
        <v>22</v>
      </c>
      <c r="L456" s="1"/>
      <c r="M456" s="1"/>
      <c r="O456" s="1"/>
    </row>
    <row r="457" spans="1:15" x14ac:dyDescent="0.3">
      <c r="A457">
        <v>132</v>
      </c>
      <c r="C457">
        <v>20</v>
      </c>
      <c r="D457" t="s">
        <v>15</v>
      </c>
      <c r="E457">
        <v>12</v>
      </c>
      <c r="F457" t="s">
        <v>19</v>
      </c>
      <c r="G457" s="3" t="s">
        <v>22</v>
      </c>
      <c r="L457" s="1"/>
      <c r="M457" s="1"/>
      <c r="O457" s="1"/>
    </row>
    <row r="458" spans="1:15" x14ac:dyDescent="0.3">
      <c r="A458">
        <v>132</v>
      </c>
      <c r="B458">
        <v>6.1405709000000002</v>
      </c>
      <c r="D458" t="s">
        <v>7</v>
      </c>
      <c r="E458">
        <v>12</v>
      </c>
      <c r="F458" t="s">
        <v>19</v>
      </c>
      <c r="G458" s="3" t="s">
        <v>22</v>
      </c>
      <c r="L458" s="1"/>
      <c r="M458" s="1"/>
      <c r="O458" s="1"/>
    </row>
    <row r="459" spans="1:15" x14ac:dyDescent="0.3">
      <c r="A459">
        <v>132</v>
      </c>
      <c r="B459">
        <v>6.2176619999999998</v>
      </c>
      <c r="D459" t="s">
        <v>7</v>
      </c>
      <c r="E459">
        <v>12</v>
      </c>
      <c r="F459" t="s">
        <v>19</v>
      </c>
      <c r="G459" s="3" t="s">
        <v>22</v>
      </c>
      <c r="L459" s="1"/>
      <c r="M459" s="1"/>
      <c r="O459" s="1"/>
    </row>
    <row r="460" spans="1:15" x14ac:dyDescent="0.3">
      <c r="A460">
        <v>132</v>
      </c>
      <c r="B460">
        <v>4.6156201000000001</v>
      </c>
      <c r="D460" t="s">
        <v>7</v>
      </c>
      <c r="E460">
        <v>12</v>
      </c>
      <c r="F460" t="s">
        <v>19</v>
      </c>
      <c r="G460" s="3" t="s">
        <v>22</v>
      </c>
    </row>
    <row r="461" spans="1:15" x14ac:dyDescent="0.3">
      <c r="A461">
        <v>132</v>
      </c>
      <c r="B461">
        <v>5.2135305000000001</v>
      </c>
      <c r="D461" t="s">
        <v>7</v>
      </c>
      <c r="E461">
        <v>12</v>
      </c>
      <c r="F461" t="s">
        <v>19</v>
      </c>
      <c r="G461" s="3" t="s">
        <v>22</v>
      </c>
      <c r="L461" s="1"/>
      <c r="M461" s="1"/>
      <c r="O461" s="1"/>
    </row>
    <row r="462" spans="1:15" x14ac:dyDescent="0.3">
      <c r="A462">
        <v>132</v>
      </c>
      <c r="B462">
        <v>5.2311141000000001</v>
      </c>
      <c r="D462" t="s">
        <v>7</v>
      </c>
      <c r="E462">
        <v>12</v>
      </c>
      <c r="F462" t="s">
        <v>19</v>
      </c>
      <c r="G462" s="3" t="s">
        <v>22</v>
      </c>
      <c r="L462" s="1"/>
      <c r="M462" s="1"/>
      <c r="O462" s="1"/>
    </row>
    <row r="463" spans="1:15" x14ac:dyDescent="0.3">
      <c r="A463">
        <v>132</v>
      </c>
      <c r="B463">
        <v>6.2471297000000003</v>
      </c>
      <c r="D463" t="s">
        <v>7</v>
      </c>
      <c r="E463">
        <v>12</v>
      </c>
      <c r="F463" t="s">
        <v>19</v>
      </c>
      <c r="G463" s="3" t="s">
        <v>22</v>
      </c>
      <c r="L463" s="1"/>
      <c r="M463" s="1"/>
      <c r="O463" s="1"/>
    </row>
    <row r="464" spans="1:15" x14ac:dyDescent="0.3">
      <c r="A464">
        <v>132</v>
      </c>
      <c r="B464">
        <v>3.9393938999999998</v>
      </c>
      <c r="D464" t="s">
        <v>7</v>
      </c>
      <c r="E464">
        <v>12</v>
      </c>
      <c r="F464" t="s">
        <v>19</v>
      </c>
      <c r="G464" s="3" t="s">
        <v>22</v>
      </c>
    </row>
    <row r="465" spans="1:7" x14ac:dyDescent="0.3">
      <c r="A465">
        <v>132</v>
      </c>
      <c r="B465">
        <v>6.6065645000000002</v>
      </c>
      <c r="D465" t="s">
        <v>8</v>
      </c>
      <c r="E465">
        <v>12</v>
      </c>
      <c r="F465" t="s">
        <v>19</v>
      </c>
      <c r="G465" s="3" t="s">
        <v>22</v>
      </c>
    </row>
    <row r="466" spans="1:7" x14ac:dyDescent="0.3">
      <c r="A466">
        <v>132</v>
      </c>
      <c r="B466">
        <v>5.7893857999999998</v>
      </c>
      <c r="D466" t="s">
        <v>8</v>
      </c>
      <c r="E466">
        <v>12</v>
      </c>
      <c r="F466" t="s">
        <v>19</v>
      </c>
      <c r="G466" s="3" t="s">
        <v>22</v>
      </c>
    </row>
    <row r="467" spans="1:7" x14ac:dyDescent="0.3">
      <c r="A467">
        <v>132</v>
      </c>
      <c r="B467">
        <v>5.5628969000000001</v>
      </c>
      <c r="D467" t="s">
        <v>8</v>
      </c>
      <c r="E467">
        <v>12</v>
      </c>
      <c r="F467" t="s">
        <v>19</v>
      </c>
      <c r="G467" s="3" t="s">
        <v>22</v>
      </c>
    </row>
    <row r="468" spans="1:7" x14ac:dyDescent="0.3">
      <c r="A468">
        <v>132</v>
      </c>
      <c r="B468">
        <v>6.4851317000000002</v>
      </c>
      <c r="D468" t="s">
        <v>8</v>
      </c>
      <c r="E468">
        <v>12</v>
      </c>
      <c r="F468" t="s">
        <v>19</v>
      </c>
      <c r="G468" s="3" t="s">
        <v>22</v>
      </c>
    </row>
    <row r="469" spans="1:7" x14ac:dyDescent="0.3">
      <c r="A469">
        <v>132</v>
      </c>
      <c r="B469">
        <v>5.5876026999999997</v>
      </c>
      <c r="D469" t="s">
        <v>8</v>
      </c>
      <c r="E469">
        <v>12</v>
      </c>
      <c r="F469" t="s">
        <v>19</v>
      </c>
      <c r="G469" s="3" t="s">
        <v>22</v>
      </c>
    </row>
    <row r="470" spans="1:7" x14ac:dyDescent="0.3">
      <c r="A470">
        <v>132</v>
      </c>
      <c r="B470">
        <v>4.7042954000000003</v>
      </c>
      <c r="D470" t="s">
        <v>8</v>
      </c>
      <c r="E470">
        <v>12</v>
      </c>
      <c r="F470" t="s">
        <v>19</v>
      </c>
      <c r="G470" s="3" t="s">
        <v>22</v>
      </c>
    </row>
    <row r="471" spans="1:7" x14ac:dyDescent="0.3">
      <c r="A471">
        <v>132</v>
      </c>
      <c r="B471">
        <v>6.2471297000000003</v>
      </c>
      <c r="D471" t="s">
        <v>8</v>
      </c>
      <c r="E471">
        <v>12</v>
      </c>
      <c r="F471" t="s">
        <v>19</v>
      </c>
      <c r="G471" s="3" t="s">
        <v>22</v>
      </c>
    </row>
    <row r="472" spans="1:7" x14ac:dyDescent="0.3">
      <c r="A472">
        <v>135</v>
      </c>
      <c r="B472">
        <f>C472/9</f>
        <v>11.988888888888889</v>
      </c>
      <c r="C472">
        <v>107.9</v>
      </c>
      <c r="D472" t="s">
        <v>9</v>
      </c>
      <c r="E472">
        <v>12</v>
      </c>
      <c r="F472" t="s">
        <v>19</v>
      </c>
      <c r="G472" s="3" t="s">
        <v>22</v>
      </c>
    </row>
    <row r="473" spans="1:7" x14ac:dyDescent="0.3">
      <c r="A473">
        <v>135</v>
      </c>
      <c r="B473">
        <f>C473/8</f>
        <v>14.45</v>
      </c>
      <c r="C473">
        <v>115.6</v>
      </c>
      <c r="D473" t="s">
        <v>9</v>
      </c>
      <c r="E473">
        <v>12</v>
      </c>
      <c r="F473" t="s">
        <v>19</v>
      </c>
      <c r="G473" s="3" t="s">
        <v>22</v>
      </c>
    </row>
    <row r="474" spans="1:7" x14ac:dyDescent="0.3">
      <c r="A474">
        <v>135</v>
      </c>
      <c r="B474">
        <f>C474/10</f>
        <v>12.629999999999999</v>
      </c>
      <c r="C474">
        <v>126.3</v>
      </c>
      <c r="D474" t="s">
        <v>9</v>
      </c>
      <c r="E474">
        <v>12</v>
      </c>
      <c r="F474" t="s">
        <v>19</v>
      </c>
      <c r="G474" s="3" t="s">
        <v>22</v>
      </c>
    </row>
    <row r="475" spans="1:7" x14ac:dyDescent="0.3">
      <c r="A475">
        <v>135</v>
      </c>
      <c r="B475">
        <f>C475/10</f>
        <v>12.969999999999999</v>
      </c>
      <c r="C475">
        <v>129.69999999999999</v>
      </c>
      <c r="D475" t="s">
        <v>9</v>
      </c>
      <c r="E475">
        <v>12</v>
      </c>
      <c r="F475" t="s">
        <v>19</v>
      </c>
      <c r="G475" s="3" t="s">
        <v>22</v>
      </c>
    </row>
    <row r="476" spans="1:7" x14ac:dyDescent="0.3">
      <c r="A476">
        <v>135</v>
      </c>
      <c r="B476">
        <v>15.8586864</v>
      </c>
      <c r="D476" t="s">
        <v>10</v>
      </c>
      <c r="E476">
        <v>12</v>
      </c>
      <c r="F476" t="s">
        <v>19</v>
      </c>
      <c r="G476" s="3" t="s">
        <v>22</v>
      </c>
    </row>
    <row r="477" spans="1:7" x14ac:dyDescent="0.3">
      <c r="A477">
        <v>135</v>
      </c>
      <c r="B477">
        <v>12.369149800000001</v>
      </c>
      <c r="D477" t="s">
        <v>10</v>
      </c>
      <c r="E477">
        <v>12</v>
      </c>
      <c r="F477" t="s">
        <v>19</v>
      </c>
      <c r="G477" s="3" t="s">
        <v>22</v>
      </c>
    </row>
    <row r="478" spans="1:7" x14ac:dyDescent="0.3">
      <c r="A478">
        <v>135</v>
      </c>
      <c r="B478">
        <v>14.552555099999999</v>
      </c>
      <c r="D478" t="s">
        <v>10</v>
      </c>
      <c r="E478">
        <v>12</v>
      </c>
      <c r="F478" t="s">
        <v>19</v>
      </c>
      <c r="G478" s="3" t="s">
        <v>22</v>
      </c>
    </row>
    <row r="479" spans="1:7" x14ac:dyDescent="0.3">
      <c r="A479">
        <v>135</v>
      </c>
      <c r="B479">
        <v>15.2425297</v>
      </c>
      <c r="D479" t="s">
        <v>10</v>
      </c>
      <c r="E479">
        <v>12</v>
      </c>
      <c r="F479" t="s">
        <v>19</v>
      </c>
      <c r="G479" s="3" t="s">
        <v>22</v>
      </c>
    </row>
    <row r="480" spans="1:7" x14ac:dyDescent="0.3">
      <c r="A480">
        <v>135</v>
      </c>
      <c r="B480">
        <v>13.9101307</v>
      </c>
      <c r="D480" t="s">
        <v>10</v>
      </c>
      <c r="E480">
        <v>12</v>
      </c>
      <c r="F480" t="s">
        <v>19</v>
      </c>
      <c r="G480" s="3" t="s">
        <v>22</v>
      </c>
    </row>
    <row r="481" spans="1:14" x14ac:dyDescent="0.3">
      <c r="A481">
        <v>135</v>
      </c>
      <c r="B481">
        <v>12.8905917</v>
      </c>
      <c r="D481" t="s">
        <v>10</v>
      </c>
      <c r="E481">
        <v>12</v>
      </c>
      <c r="F481" t="s">
        <v>19</v>
      </c>
      <c r="G481" s="3" t="s">
        <v>22</v>
      </c>
    </row>
    <row r="482" spans="1:14" x14ac:dyDescent="0.3">
      <c r="A482">
        <v>135</v>
      </c>
      <c r="B482">
        <v>8.5582592999999996</v>
      </c>
      <c r="D482" t="s">
        <v>11</v>
      </c>
      <c r="E482">
        <v>12</v>
      </c>
      <c r="F482" t="s">
        <v>19</v>
      </c>
      <c r="G482" s="3" t="s">
        <v>22</v>
      </c>
      <c r="K482" s="1"/>
    </row>
    <row r="483" spans="1:14" x14ac:dyDescent="0.3">
      <c r="A483">
        <v>135</v>
      </c>
      <c r="B483">
        <v>8.6840787000000006</v>
      </c>
      <c r="D483" t="s">
        <v>11</v>
      </c>
      <c r="E483">
        <v>12</v>
      </c>
      <c r="F483" t="s">
        <v>19</v>
      </c>
      <c r="G483" s="3" t="s">
        <v>22</v>
      </c>
      <c r="K483" s="1"/>
    </row>
    <row r="484" spans="1:14" x14ac:dyDescent="0.3">
      <c r="A484">
        <v>135</v>
      </c>
      <c r="B484">
        <v>6.8333164999999996</v>
      </c>
      <c r="D484" t="s">
        <v>11</v>
      </c>
      <c r="E484">
        <v>12</v>
      </c>
      <c r="F484" t="s">
        <v>19</v>
      </c>
      <c r="G484" s="3" t="s">
        <v>22</v>
      </c>
      <c r="K484" s="1"/>
    </row>
    <row r="485" spans="1:14" x14ac:dyDescent="0.3">
      <c r="A485">
        <v>130</v>
      </c>
      <c r="B485">
        <v>18.899999999999999</v>
      </c>
      <c r="C485">
        <v>1</v>
      </c>
      <c r="D485" t="s">
        <v>6</v>
      </c>
      <c r="F485" t="s">
        <v>20</v>
      </c>
      <c r="G485" s="3" t="s">
        <v>23</v>
      </c>
      <c r="H485">
        <v>0</v>
      </c>
      <c r="I485">
        <v>1</v>
      </c>
    </row>
    <row r="486" spans="1:14" x14ac:dyDescent="0.3">
      <c r="A486">
        <v>130</v>
      </c>
      <c r="B486">
        <f>C486/10</f>
        <v>4.66</v>
      </c>
      <c r="C486">
        <v>46.6</v>
      </c>
      <c r="D486" t="s">
        <v>1</v>
      </c>
      <c r="F486" t="s">
        <v>20</v>
      </c>
      <c r="G486" s="3" t="s">
        <v>23</v>
      </c>
      <c r="L486" s="1"/>
      <c r="N486" s="1"/>
    </row>
    <row r="487" spans="1:14" x14ac:dyDescent="0.3">
      <c r="A487">
        <v>130</v>
      </c>
      <c r="C487">
        <v>6</v>
      </c>
      <c r="D487" t="s">
        <v>15</v>
      </c>
      <c r="F487" t="s">
        <v>20</v>
      </c>
      <c r="G487" s="3" t="s">
        <v>23</v>
      </c>
      <c r="L487" s="1"/>
      <c r="N487" s="1"/>
    </row>
    <row r="488" spans="1:14" x14ac:dyDescent="0.3">
      <c r="A488">
        <v>130</v>
      </c>
      <c r="B488">
        <v>4.1245383999999996</v>
      </c>
      <c r="D488" t="s">
        <v>7</v>
      </c>
      <c r="F488" t="s">
        <v>20</v>
      </c>
      <c r="G488" s="3" t="s">
        <v>23</v>
      </c>
      <c r="L488" s="1"/>
      <c r="N488" s="1"/>
    </row>
    <row r="489" spans="1:14" x14ac:dyDescent="0.3">
      <c r="A489">
        <v>130</v>
      </c>
      <c r="B489">
        <v>3.4930184</v>
      </c>
      <c r="D489" t="s">
        <v>7</v>
      </c>
      <c r="F489" t="s">
        <v>20</v>
      </c>
      <c r="G489" s="3" t="s">
        <v>23</v>
      </c>
      <c r="N489" s="1"/>
    </row>
    <row r="490" spans="1:14" x14ac:dyDescent="0.3">
      <c r="A490">
        <v>130</v>
      </c>
      <c r="B490">
        <v>4.1245383999999996</v>
      </c>
      <c r="D490" t="s">
        <v>7</v>
      </c>
      <c r="F490" t="s">
        <v>20</v>
      </c>
      <c r="G490" s="3" t="s">
        <v>23</v>
      </c>
      <c r="L490" s="1"/>
      <c r="N490" s="1"/>
    </row>
    <row r="491" spans="1:14" x14ac:dyDescent="0.3">
      <c r="A491">
        <v>130</v>
      </c>
      <c r="B491">
        <v>3.2033426</v>
      </c>
      <c r="D491" t="s">
        <v>7</v>
      </c>
      <c r="F491" t="s">
        <v>20</v>
      </c>
      <c r="G491" s="3" t="s">
        <v>23</v>
      </c>
      <c r="L491" s="1"/>
      <c r="N491" s="1"/>
    </row>
    <row r="492" spans="1:14" x14ac:dyDescent="0.3">
      <c r="A492">
        <v>130</v>
      </c>
      <c r="B492">
        <v>4.9867726000000001</v>
      </c>
      <c r="D492" t="s">
        <v>7</v>
      </c>
      <c r="F492" t="s">
        <v>20</v>
      </c>
      <c r="G492" s="3" t="s">
        <v>23</v>
      </c>
      <c r="L492" s="1"/>
      <c r="N492" s="1"/>
    </row>
    <row r="493" spans="1:14" x14ac:dyDescent="0.3">
      <c r="A493">
        <v>130</v>
      </c>
      <c r="B493">
        <v>4.010078</v>
      </c>
      <c r="D493" t="s">
        <v>7</v>
      </c>
      <c r="F493" t="s">
        <v>20</v>
      </c>
      <c r="G493" s="3" t="s">
        <v>23</v>
      </c>
      <c r="N493" s="1"/>
    </row>
    <row r="494" spans="1:14" x14ac:dyDescent="0.3">
      <c r="A494">
        <v>130</v>
      </c>
      <c r="B494">
        <v>5.4815233000000001</v>
      </c>
      <c r="D494" t="s">
        <v>8</v>
      </c>
      <c r="F494" t="s">
        <v>20</v>
      </c>
      <c r="G494" s="3" t="s">
        <v>23</v>
      </c>
      <c r="L494" s="1"/>
      <c r="N494" s="1"/>
    </row>
    <row r="495" spans="1:14" x14ac:dyDescent="0.3">
      <c r="A495">
        <v>130</v>
      </c>
      <c r="B495">
        <v>5.1532033000000004</v>
      </c>
      <c r="D495" t="s">
        <v>8</v>
      </c>
      <c r="F495" t="s">
        <v>20</v>
      </c>
      <c r="G495" s="3" t="s">
        <v>23</v>
      </c>
      <c r="L495" s="1"/>
      <c r="N495" s="1"/>
    </row>
    <row r="496" spans="1:14" x14ac:dyDescent="0.3">
      <c r="A496">
        <v>130</v>
      </c>
      <c r="B496">
        <v>4.7964276999999997</v>
      </c>
      <c r="D496" t="s">
        <v>8</v>
      </c>
      <c r="F496" t="s">
        <v>20</v>
      </c>
      <c r="G496" s="3" t="s">
        <v>23</v>
      </c>
      <c r="L496" s="1"/>
      <c r="N496" s="1"/>
    </row>
    <row r="497" spans="1:14" x14ac:dyDescent="0.3">
      <c r="A497">
        <v>130</v>
      </c>
      <c r="B497">
        <v>4.5194932000000003</v>
      </c>
      <c r="D497" t="s">
        <v>8</v>
      </c>
      <c r="F497" t="s">
        <v>20</v>
      </c>
      <c r="G497" s="3" t="s">
        <v>23</v>
      </c>
      <c r="K497" s="1"/>
      <c r="L497" s="1"/>
      <c r="N497" s="1"/>
    </row>
    <row r="498" spans="1:14" x14ac:dyDescent="0.3">
      <c r="A498">
        <v>130</v>
      </c>
      <c r="B498">
        <v>4.1409662000000003</v>
      </c>
      <c r="D498" t="s">
        <v>8</v>
      </c>
      <c r="F498" t="s">
        <v>20</v>
      </c>
      <c r="G498" s="3" t="s">
        <v>23</v>
      </c>
      <c r="K498" s="1"/>
      <c r="L498" s="1"/>
      <c r="N498" s="1"/>
    </row>
    <row r="499" spans="1:14" x14ac:dyDescent="0.3">
      <c r="A499">
        <v>130</v>
      </c>
      <c r="B499">
        <f>C499/3</f>
        <v>8.4795700333333333</v>
      </c>
      <c r="C499">
        <v>25.438710100000002</v>
      </c>
      <c r="D499" t="s">
        <v>9</v>
      </c>
      <c r="F499" t="s">
        <v>20</v>
      </c>
      <c r="G499" s="3" t="s">
        <v>23</v>
      </c>
      <c r="K499" s="1"/>
      <c r="L499" s="1"/>
      <c r="N499" s="1"/>
    </row>
    <row r="500" spans="1:14" x14ac:dyDescent="0.3">
      <c r="A500">
        <v>130</v>
      </c>
      <c r="B500">
        <f t="shared" ref="B500:B502" si="0">C500/3</f>
        <v>9.308466300000001</v>
      </c>
      <c r="C500">
        <v>27.925398900000001</v>
      </c>
      <c r="D500" t="s">
        <v>9</v>
      </c>
      <c r="F500" t="s">
        <v>20</v>
      </c>
      <c r="G500" s="3" t="s">
        <v>23</v>
      </c>
      <c r="K500" s="1"/>
      <c r="L500" s="1"/>
      <c r="N500" s="1"/>
    </row>
    <row r="501" spans="1:14" x14ac:dyDescent="0.3">
      <c r="A501">
        <v>130</v>
      </c>
      <c r="B501">
        <f>C501/2</f>
        <v>16.016258950000001</v>
      </c>
      <c r="C501">
        <v>32.032517900000002</v>
      </c>
      <c r="D501" t="s">
        <v>9</v>
      </c>
      <c r="F501" t="s">
        <v>20</v>
      </c>
      <c r="G501" s="3" t="s">
        <v>23</v>
      </c>
    </row>
    <row r="502" spans="1:14" x14ac:dyDescent="0.3">
      <c r="A502">
        <v>130</v>
      </c>
      <c r="B502">
        <f t="shared" si="0"/>
        <v>9.8260453999999999</v>
      </c>
      <c r="C502">
        <v>29.478136200000002</v>
      </c>
      <c r="D502" t="s">
        <v>9</v>
      </c>
      <c r="F502" t="s">
        <v>20</v>
      </c>
      <c r="G502" s="3" t="s">
        <v>23</v>
      </c>
    </row>
    <row r="503" spans="1:14" x14ac:dyDescent="0.3">
      <c r="A503">
        <v>166</v>
      </c>
      <c r="B503">
        <v>9.0545005843854653</v>
      </c>
      <c r="C503">
        <f>117.708507597011*2</f>
        <v>235.41701519402201</v>
      </c>
      <c r="D503" t="s">
        <v>1</v>
      </c>
      <c r="E503">
        <v>0.5</v>
      </c>
      <c r="F503" t="s">
        <v>19</v>
      </c>
      <c r="G503" s="3" t="s">
        <v>24</v>
      </c>
      <c r="K503" s="1"/>
    </row>
    <row r="504" spans="1:14" x14ac:dyDescent="0.3">
      <c r="A504">
        <v>166</v>
      </c>
      <c r="B504">
        <v>6.4929183586100692</v>
      </c>
      <c r="D504" t="s">
        <v>7</v>
      </c>
      <c r="E504">
        <v>0.5</v>
      </c>
      <c r="F504" t="s">
        <v>19</v>
      </c>
      <c r="G504" s="3" t="s">
        <v>24</v>
      </c>
      <c r="K504" s="1"/>
    </row>
    <row r="505" spans="1:14" x14ac:dyDescent="0.3">
      <c r="A505">
        <v>166</v>
      </c>
      <c r="B505">
        <v>7.2952619389964752</v>
      </c>
      <c r="D505" t="s">
        <v>8</v>
      </c>
      <c r="E505">
        <v>0.5</v>
      </c>
      <c r="F505" t="s">
        <v>19</v>
      </c>
      <c r="G505" s="3" t="s">
        <v>24</v>
      </c>
      <c r="K505" s="1"/>
    </row>
    <row r="506" spans="1:14" x14ac:dyDescent="0.3">
      <c r="A506">
        <v>166</v>
      </c>
      <c r="B506">
        <v>24.824341676101277</v>
      </c>
      <c r="C506">
        <v>8</v>
      </c>
      <c r="D506" t="s">
        <v>6</v>
      </c>
      <c r="E506">
        <v>0.5</v>
      </c>
      <c r="F506" t="s">
        <v>19</v>
      </c>
      <c r="G506" s="3" t="s">
        <v>24</v>
      </c>
      <c r="H506">
        <v>0</v>
      </c>
      <c r="I506">
        <v>1</v>
      </c>
      <c r="K506" s="1"/>
    </row>
    <row r="507" spans="1:14" x14ac:dyDescent="0.3">
      <c r="A507">
        <v>166</v>
      </c>
      <c r="B507">
        <v>22.48279562821002</v>
      </c>
      <c r="D507" t="s">
        <v>6</v>
      </c>
      <c r="E507">
        <v>0.5</v>
      </c>
      <c r="F507" t="s">
        <v>19</v>
      </c>
      <c r="G507" s="3" t="s">
        <v>24</v>
      </c>
      <c r="K507" s="1"/>
    </row>
    <row r="508" spans="1:14" x14ac:dyDescent="0.3">
      <c r="A508">
        <v>166</v>
      </c>
      <c r="B508">
        <v>21.042078121745792</v>
      </c>
      <c r="D508" t="s">
        <v>6</v>
      </c>
      <c r="E508">
        <v>0.5</v>
      </c>
      <c r="F508" t="s">
        <v>19</v>
      </c>
      <c r="G508" s="3" t="s">
        <v>24</v>
      </c>
      <c r="K508" s="1"/>
    </row>
    <row r="509" spans="1:14" x14ac:dyDescent="0.3">
      <c r="A509">
        <v>166</v>
      </c>
      <c r="B509">
        <v>22.785157984217765</v>
      </c>
      <c r="D509" t="s">
        <v>6</v>
      </c>
      <c r="E509">
        <v>0.5</v>
      </c>
      <c r="F509" t="s">
        <v>19</v>
      </c>
      <c r="G509" s="3" t="s">
        <v>24</v>
      </c>
      <c r="K509" s="1"/>
    </row>
    <row r="510" spans="1:14" x14ac:dyDescent="0.3">
      <c r="A510">
        <v>166</v>
      </c>
      <c r="C510">
        <v>21</v>
      </c>
      <c r="D510" t="s">
        <v>15</v>
      </c>
      <c r="E510">
        <v>0.5</v>
      </c>
      <c r="F510" t="s">
        <v>19</v>
      </c>
      <c r="G510" s="3" t="s">
        <v>24</v>
      </c>
      <c r="K510" s="1"/>
    </row>
    <row r="511" spans="1:14" x14ac:dyDescent="0.3">
      <c r="A511">
        <v>166</v>
      </c>
      <c r="B511">
        <f>C511/9</f>
        <v>12.100983522222222</v>
      </c>
      <c r="C511">
        <v>108.9088517</v>
      </c>
      <c r="D511" t="s">
        <v>9</v>
      </c>
      <c r="E511">
        <v>0.5</v>
      </c>
      <c r="F511" t="s">
        <v>19</v>
      </c>
      <c r="G511" s="3" t="s">
        <v>24</v>
      </c>
      <c r="K511" s="1"/>
    </row>
    <row r="512" spans="1:14" x14ac:dyDescent="0.3">
      <c r="A512">
        <v>166</v>
      </c>
      <c r="B512">
        <f>C512/9</f>
        <v>10.627445744444444</v>
      </c>
      <c r="C512">
        <v>95.647011699999993</v>
      </c>
      <c r="D512" t="s">
        <v>9</v>
      </c>
      <c r="E512">
        <v>0.5</v>
      </c>
      <c r="F512" t="s">
        <v>19</v>
      </c>
      <c r="G512" s="3" t="s">
        <v>24</v>
      </c>
      <c r="K512" s="1"/>
    </row>
    <row r="513" spans="1:14" x14ac:dyDescent="0.3">
      <c r="A513">
        <v>166</v>
      </c>
      <c r="B513">
        <f>C513/8</f>
        <v>14.235758125</v>
      </c>
      <c r="C513">
        <v>113.886065</v>
      </c>
      <c r="D513" t="s">
        <v>9</v>
      </c>
      <c r="E513">
        <v>0.5</v>
      </c>
      <c r="F513" t="s">
        <v>19</v>
      </c>
      <c r="G513" s="3" t="s">
        <v>24</v>
      </c>
      <c r="K513" s="1"/>
    </row>
    <row r="514" spans="1:14" x14ac:dyDescent="0.3">
      <c r="A514">
        <v>166</v>
      </c>
      <c r="B514">
        <f>C514/8</f>
        <v>12.774104825</v>
      </c>
      <c r="C514">
        <v>102.1928386</v>
      </c>
      <c r="D514" t="s">
        <v>9</v>
      </c>
      <c r="E514">
        <v>0.5</v>
      </c>
      <c r="F514" t="s">
        <v>19</v>
      </c>
      <c r="G514" s="3" t="s">
        <v>24</v>
      </c>
      <c r="K514" s="1"/>
    </row>
    <row r="515" spans="1:14" x14ac:dyDescent="0.3">
      <c r="A515">
        <v>166</v>
      </c>
      <c r="B515">
        <v>12.1156522</v>
      </c>
      <c r="D515" t="s">
        <v>10</v>
      </c>
      <c r="E515">
        <v>0.5</v>
      </c>
      <c r="F515" t="s">
        <v>19</v>
      </c>
      <c r="G515" s="3" t="s">
        <v>24</v>
      </c>
      <c r="K515" s="1"/>
    </row>
    <row r="516" spans="1:14" x14ac:dyDescent="0.3">
      <c r="A516">
        <v>166</v>
      </c>
      <c r="B516">
        <v>13.3598155</v>
      </c>
      <c r="D516" t="s">
        <v>10</v>
      </c>
      <c r="E516">
        <v>0.5</v>
      </c>
      <c r="F516" t="s">
        <v>19</v>
      </c>
      <c r="G516" s="3" t="s">
        <v>24</v>
      </c>
      <c r="K516" s="1"/>
    </row>
    <row r="517" spans="1:14" x14ac:dyDescent="0.3">
      <c r="A517">
        <v>166</v>
      </c>
      <c r="B517">
        <v>14.231563100000001</v>
      </c>
      <c r="D517" t="s">
        <v>10</v>
      </c>
      <c r="E517">
        <v>0.5</v>
      </c>
      <c r="F517" t="s">
        <v>19</v>
      </c>
      <c r="G517" s="3" t="s">
        <v>24</v>
      </c>
      <c r="K517" s="1"/>
    </row>
    <row r="518" spans="1:14" x14ac:dyDescent="0.3">
      <c r="A518">
        <v>166</v>
      </c>
      <c r="B518">
        <v>8.8191810000000004</v>
      </c>
      <c r="D518" t="s">
        <v>11</v>
      </c>
      <c r="E518">
        <v>0.5</v>
      </c>
      <c r="F518" t="s">
        <v>19</v>
      </c>
      <c r="G518" s="3" t="s">
        <v>24</v>
      </c>
      <c r="K518" s="1"/>
    </row>
    <row r="519" spans="1:14" x14ac:dyDescent="0.3">
      <c r="A519">
        <v>166</v>
      </c>
      <c r="B519">
        <v>12.897515800000001</v>
      </c>
      <c r="D519" t="s">
        <v>11</v>
      </c>
      <c r="E519">
        <v>0.5</v>
      </c>
      <c r="F519" t="s">
        <v>19</v>
      </c>
      <c r="G519" s="3" t="s">
        <v>24</v>
      </c>
      <c r="K519" s="1"/>
    </row>
    <row r="520" spans="1:14" x14ac:dyDescent="0.3">
      <c r="A520">
        <v>166</v>
      </c>
      <c r="B520">
        <v>8.7423797000000008</v>
      </c>
      <c r="D520" t="s">
        <v>11</v>
      </c>
      <c r="E520">
        <v>0.5</v>
      </c>
      <c r="F520" t="s">
        <v>19</v>
      </c>
      <c r="G520" s="3" t="s">
        <v>24</v>
      </c>
      <c r="K520" s="1"/>
    </row>
    <row r="521" spans="1:14" x14ac:dyDescent="0.3">
      <c r="A521">
        <v>166</v>
      </c>
      <c r="B521">
        <v>10.527219199999999</v>
      </c>
      <c r="D521" t="s">
        <v>11</v>
      </c>
      <c r="E521">
        <v>0.5</v>
      </c>
      <c r="F521" t="s">
        <v>19</v>
      </c>
      <c r="G521" s="3" t="s">
        <v>24</v>
      </c>
      <c r="K521" s="1"/>
    </row>
    <row r="522" spans="1:14" x14ac:dyDescent="0.3">
      <c r="A522">
        <v>169</v>
      </c>
      <c r="B522">
        <v>8.8778047262677422</v>
      </c>
      <c r="C522">
        <f>115.411461441481*2</f>
        <v>230.82292288296199</v>
      </c>
      <c r="D522" t="s">
        <v>1</v>
      </c>
      <c r="E522">
        <v>1</v>
      </c>
      <c r="F522" t="s">
        <v>19</v>
      </c>
      <c r="G522" s="3" t="s">
        <v>24</v>
      </c>
      <c r="K522" s="1"/>
    </row>
    <row r="523" spans="1:14" x14ac:dyDescent="0.3">
      <c r="A523">
        <v>169</v>
      </c>
      <c r="B523">
        <v>4.7747485223435859</v>
      </c>
      <c r="D523" t="s">
        <v>7</v>
      </c>
      <c r="E523">
        <v>1</v>
      </c>
      <c r="F523" t="s">
        <v>19</v>
      </c>
      <c r="G523" s="3" t="s">
        <v>24</v>
      </c>
      <c r="K523" s="1"/>
    </row>
    <row r="524" spans="1:14" x14ac:dyDescent="0.3">
      <c r="A524">
        <v>169</v>
      </c>
      <c r="B524">
        <v>6.089283609848394</v>
      </c>
      <c r="D524" t="s">
        <v>8</v>
      </c>
      <c r="E524">
        <v>1</v>
      </c>
      <c r="F524" t="s">
        <v>19</v>
      </c>
      <c r="G524" s="3" t="s">
        <v>24</v>
      </c>
      <c r="K524" s="1"/>
      <c r="L524" s="1"/>
      <c r="N524" s="1"/>
    </row>
    <row r="525" spans="1:14" x14ac:dyDescent="0.3">
      <c r="A525">
        <v>169</v>
      </c>
      <c r="B525">
        <v>26.811885965238019</v>
      </c>
      <c r="C525">
        <v>8</v>
      </c>
      <c r="D525" t="s">
        <v>6</v>
      </c>
      <c r="E525">
        <v>1</v>
      </c>
      <c r="F525" t="s">
        <v>19</v>
      </c>
      <c r="G525" s="3" t="s">
        <v>24</v>
      </c>
      <c r="H525">
        <v>0</v>
      </c>
      <c r="I525">
        <v>1</v>
      </c>
      <c r="K525" s="1"/>
      <c r="L525" s="1"/>
      <c r="N525" s="1"/>
    </row>
    <row r="526" spans="1:14" x14ac:dyDescent="0.3">
      <c r="A526">
        <v>169</v>
      </c>
      <c r="B526">
        <v>24.644880179791507</v>
      </c>
      <c r="D526" t="s">
        <v>6</v>
      </c>
      <c r="E526">
        <v>1</v>
      </c>
      <c r="F526" t="s">
        <v>19</v>
      </c>
      <c r="G526" s="3" t="s">
        <v>24</v>
      </c>
      <c r="K526" s="1"/>
      <c r="L526" s="1"/>
      <c r="N526" s="1"/>
    </row>
    <row r="527" spans="1:14" x14ac:dyDescent="0.3">
      <c r="A527">
        <v>169</v>
      </c>
      <c r="B527">
        <v>21.662040903234423</v>
      </c>
      <c r="D527" t="s">
        <v>6</v>
      </c>
      <c r="E527">
        <v>1</v>
      </c>
      <c r="F527" t="s">
        <v>19</v>
      </c>
      <c r="G527" s="3" t="s">
        <v>24</v>
      </c>
      <c r="K527" s="1"/>
      <c r="L527" s="1"/>
      <c r="N527" s="1"/>
    </row>
    <row r="528" spans="1:14" x14ac:dyDescent="0.3">
      <c r="A528">
        <v>169</v>
      </c>
      <c r="B528">
        <v>21.922334234448304</v>
      </c>
      <c r="D528" t="s">
        <v>6</v>
      </c>
      <c r="E528">
        <v>1</v>
      </c>
      <c r="F528" t="s">
        <v>19</v>
      </c>
      <c r="G528" s="3" t="s">
        <v>24</v>
      </c>
      <c r="K528" s="1"/>
      <c r="L528" s="1"/>
      <c r="N528" s="1"/>
    </row>
    <row r="529" spans="1:14" x14ac:dyDescent="0.3">
      <c r="A529">
        <v>169</v>
      </c>
      <c r="C529">
        <v>21</v>
      </c>
      <c r="D529" t="s">
        <v>15</v>
      </c>
      <c r="E529">
        <v>1</v>
      </c>
      <c r="F529" t="s">
        <v>19</v>
      </c>
      <c r="G529" s="3" t="s">
        <v>24</v>
      </c>
      <c r="K529" s="1"/>
      <c r="L529" s="1"/>
      <c r="N529" s="1"/>
    </row>
    <row r="530" spans="1:14" x14ac:dyDescent="0.3">
      <c r="A530">
        <v>169</v>
      </c>
      <c r="B530">
        <f>C530/8</f>
        <v>12.663398687500001</v>
      </c>
      <c r="C530">
        <v>101.30718950000001</v>
      </c>
      <c r="D530" t="s">
        <v>9</v>
      </c>
      <c r="E530">
        <v>1</v>
      </c>
      <c r="F530" t="s">
        <v>19</v>
      </c>
      <c r="G530" s="3" t="s">
        <v>24</v>
      </c>
      <c r="K530" s="1"/>
      <c r="L530" s="1"/>
      <c r="N530" s="1"/>
    </row>
    <row r="531" spans="1:14" x14ac:dyDescent="0.3">
      <c r="A531">
        <v>169</v>
      </c>
      <c r="B531">
        <f>C531/7</f>
        <v>13.110978342857143</v>
      </c>
      <c r="C531">
        <v>91.776848400000006</v>
      </c>
      <c r="D531" t="s">
        <v>9</v>
      </c>
      <c r="E531">
        <v>1</v>
      </c>
      <c r="F531" t="s">
        <v>19</v>
      </c>
      <c r="G531" s="3" t="s">
        <v>24</v>
      </c>
      <c r="K531" s="1"/>
      <c r="L531" s="1"/>
      <c r="N531" s="1"/>
    </row>
    <row r="532" spans="1:14" x14ac:dyDescent="0.3">
      <c r="A532">
        <v>169</v>
      </c>
      <c r="B532">
        <f>C532/7</f>
        <v>14.563370485714286</v>
      </c>
      <c r="C532">
        <v>101.9435934</v>
      </c>
      <c r="D532" t="s">
        <v>9</v>
      </c>
      <c r="E532">
        <v>1</v>
      </c>
      <c r="F532" t="s">
        <v>19</v>
      </c>
      <c r="G532" s="3" t="s">
        <v>24</v>
      </c>
      <c r="K532" s="1"/>
      <c r="L532" s="1"/>
      <c r="N532" s="1"/>
    </row>
    <row r="533" spans="1:14" x14ac:dyDescent="0.3">
      <c r="A533">
        <v>169</v>
      </c>
      <c r="B533">
        <v>9.7139886999999998</v>
      </c>
      <c r="D533" t="s">
        <v>10</v>
      </c>
      <c r="E533">
        <v>1</v>
      </c>
      <c r="F533" t="s">
        <v>19</v>
      </c>
      <c r="G533" s="3" t="s">
        <v>24</v>
      </c>
      <c r="J533" s="1"/>
      <c r="K533" s="1"/>
      <c r="L533" s="1"/>
      <c r="M533" s="1"/>
      <c r="N533" s="1"/>
    </row>
    <row r="534" spans="1:14" x14ac:dyDescent="0.3">
      <c r="A534">
        <v>169</v>
      </c>
      <c r="B534">
        <v>13.0976038</v>
      </c>
      <c r="D534" t="s">
        <v>10</v>
      </c>
      <c r="E534">
        <v>1</v>
      </c>
      <c r="F534" t="s">
        <v>19</v>
      </c>
      <c r="G534" s="3" t="s">
        <v>24</v>
      </c>
      <c r="J534" s="1"/>
      <c r="K534" s="1"/>
      <c r="L534" s="1"/>
      <c r="M534" s="1"/>
      <c r="N534" s="1"/>
    </row>
    <row r="535" spans="1:14" x14ac:dyDescent="0.3">
      <c r="A535">
        <v>169</v>
      </c>
      <c r="B535">
        <v>10.500724399999999</v>
      </c>
      <c r="D535" t="s">
        <v>10</v>
      </c>
      <c r="E535">
        <v>1</v>
      </c>
      <c r="F535" t="s">
        <v>19</v>
      </c>
      <c r="G535" s="3" t="s">
        <v>24</v>
      </c>
      <c r="J535" s="1"/>
      <c r="K535" s="1"/>
      <c r="L535" s="1"/>
      <c r="M535" s="1"/>
      <c r="N535" s="1"/>
    </row>
    <row r="536" spans="1:14" x14ac:dyDescent="0.3">
      <c r="A536">
        <v>169</v>
      </c>
      <c r="B536">
        <v>7.8282828000000002</v>
      </c>
      <c r="D536" t="s">
        <v>11</v>
      </c>
      <c r="E536">
        <v>1</v>
      </c>
      <c r="F536" t="s">
        <v>19</v>
      </c>
      <c r="G536" s="3" t="s">
        <v>24</v>
      </c>
      <c r="J536" s="1"/>
      <c r="K536" s="1"/>
      <c r="L536" s="1"/>
      <c r="M536" s="1"/>
      <c r="N536" s="1"/>
    </row>
    <row r="537" spans="1:14" x14ac:dyDescent="0.3">
      <c r="A537">
        <v>169</v>
      </c>
      <c r="B537">
        <v>8.8576485999999992</v>
      </c>
      <c r="D537" t="s">
        <v>11</v>
      </c>
      <c r="E537">
        <v>1</v>
      </c>
      <c r="F537" t="s">
        <v>19</v>
      </c>
      <c r="G537" s="3" t="s">
        <v>24</v>
      </c>
      <c r="J537" s="1"/>
      <c r="K537" s="1"/>
      <c r="L537" s="1"/>
      <c r="M537" s="1"/>
      <c r="N537" s="1"/>
    </row>
    <row r="538" spans="1:14" x14ac:dyDescent="0.3">
      <c r="A538">
        <v>169</v>
      </c>
      <c r="B538">
        <v>9.7684092000000007</v>
      </c>
      <c r="D538" t="s">
        <v>11</v>
      </c>
      <c r="E538">
        <v>1</v>
      </c>
      <c r="F538" t="s">
        <v>19</v>
      </c>
      <c r="G538" s="3" t="s">
        <v>24</v>
      </c>
      <c r="J538" s="1"/>
      <c r="K538" s="1"/>
      <c r="L538" s="1"/>
      <c r="M538" s="1"/>
      <c r="N538" s="1"/>
    </row>
    <row r="539" spans="1:14" x14ac:dyDescent="0.3">
      <c r="A539">
        <v>169</v>
      </c>
      <c r="B539">
        <v>8.4031032999999997</v>
      </c>
      <c r="D539" t="s">
        <v>11</v>
      </c>
      <c r="E539">
        <v>1</v>
      </c>
      <c r="F539" t="s">
        <v>19</v>
      </c>
      <c r="G539" s="3" t="s">
        <v>24</v>
      </c>
      <c r="J539" s="1"/>
      <c r="L539" s="1"/>
      <c r="M539" s="1"/>
      <c r="N539" s="1"/>
    </row>
    <row r="540" spans="1:14" x14ac:dyDescent="0.3">
      <c r="A540">
        <v>167</v>
      </c>
      <c r="B540">
        <v>6.1</v>
      </c>
      <c r="D540" t="s">
        <v>8</v>
      </c>
      <c r="E540">
        <v>2</v>
      </c>
      <c r="F540" t="s">
        <v>19</v>
      </c>
      <c r="G540" s="3" t="s">
        <v>24</v>
      </c>
      <c r="J540" s="1"/>
      <c r="L540" s="1"/>
      <c r="M540" s="1"/>
      <c r="N540" s="1"/>
    </row>
    <row r="541" spans="1:14" x14ac:dyDescent="0.3">
      <c r="A541">
        <v>167</v>
      </c>
      <c r="C541">
        <v>8</v>
      </c>
      <c r="D541" t="s">
        <v>6</v>
      </c>
      <c r="E541">
        <v>2</v>
      </c>
      <c r="F541" t="s">
        <v>19</v>
      </c>
      <c r="G541" s="3" t="s">
        <v>24</v>
      </c>
      <c r="N541" s="1"/>
    </row>
    <row r="542" spans="1:14" x14ac:dyDescent="0.3">
      <c r="A542">
        <v>167</v>
      </c>
      <c r="C542">
        <v>21</v>
      </c>
      <c r="D542" t="s">
        <v>15</v>
      </c>
      <c r="E542">
        <v>2</v>
      </c>
      <c r="F542" t="s">
        <v>19</v>
      </c>
      <c r="G542" s="3" t="s">
        <v>24</v>
      </c>
      <c r="N542" s="1"/>
    </row>
    <row r="543" spans="1:14" x14ac:dyDescent="0.3">
      <c r="A543">
        <v>167</v>
      </c>
      <c r="B543">
        <f>C543/9</f>
        <v>12.924444444444443</v>
      </c>
      <c r="C543">
        <v>116.32</v>
      </c>
      <c r="D543" t="s">
        <v>9</v>
      </c>
      <c r="E543">
        <v>2</v>
      </c>
      <c r="F543" t="s">
        <v>19</v>
      </c>
      <c r="G543" s="3" t="s">
        <v>24</v>
      </c>
      <c r="N543" s="1"/>
    </row>
    <row r="544" spans="1:14" x14ac:dyDescent="0.3">
      <c r="A544">
        <v>167</v>
      </c>
      <c r="B544">
        <f>C544/9</f>
        <v>11.325555555555557</v>
      </c>
      <c r="C544">
        <v>101.93</v>
      </c>
      <c r="D544" t="s">
        <v>9</v>
      </c>
      <c r="E544">
        <v>2</v>
      </c>
      <c r="F544" t="s">
        <v>19</v>
      </c>
      <c r="G544" s="3" t="s">
        <v>24</v>
      </c>
    </row>
    <row r="545" spans="1:12" x14ac:dyDescent="0.3">
      <c r="A545">
        <v>167</v>
      </c>
      <c r="B545">
        <v>12.21</v>
      </c>
      <c r="D545" t="s">
        <v>10</v>
      </c>
      <c r="E545">
        <v>2</v>
      </c>
      <c r="F545" t="s">
        <v>19</v>
      </c>
      <c r="G545" s="3" t="s">
        <v>24</v>
      </c>
    </row>
    <row r="546" spans="1:12" x14ac:dyDescent="0.3">
      <c r="A546">
        <v>167</v>
      </c>
      <c r="B546">
        <v>10.11</v>
      </c>
      <c r="D546" t="s">
        <v>10</v>
      </c>
      <c r="E546">
        <v>2</v>
      </c>
      <c r="F546" t="s">
        <v>19</v>
      </c>
      <c r="G546" s="3" t="s">
        <v>24</v>
      </c>
    </row>
    <row r="547" spans="1:12" x14ac:dyDescent="0.3">
      <c r="A547">
        <v>167</v>
      </c>
      <c r="B547">
        <v>9.51</v>
      </c>
      <c r="D547" t="s">
        <v>10</v>
      </c>
      <c r="E547">
        <v>2</v>
      </c>
      <c r="F547" t="s">
        <v>19</v>
      </c>
      <c r="G547" s="3" t="s">
        <v>24</v>
      </c>
    </row>
    <row r="548" spans="1:12" x14ac:dyDescent="0.3">
      <c r="A548">
        <v>167</v>
      </c>
      <c r="B548">
        <v>9.0402629999999995</v>
      </c>
      <c r="D548" t="s">
        <v>11</v>
      </c>
      <c r="E548">
        <v>2</v>
      </c>
      <c r="F548" t="s">
        <v>19</v>
      </c>
      <c r="G548" s="3" t="s">
        <v>24</v>
      </c>
    </row>
    <row r="549" spans="1:12" x14ac:dyDescent="0.3">
      <c r="A549">
        <v>167</v>
      </c>
      <c r="B549">
        <v>9.4718178999999996</v>
      </c>
      <c r="D549" t="s">
        <v>11</v>
      </c>
      <c r="E549">
        <v>2</v>
      </c>
      <c r="F549" t="s">
        <v>19</v>
      </c>
      <c r="G549" s="3" t="s">
        <v>24</v>
      </c>
    </row>
    <row r="550" spans="1:12" x14ac:dyDescent="0.3">
      <c r="A550">
        <v>167</v>
      </c>
      <c r="B550">
        <v>8.3209274000000004</v>
      </c>
      <c r="D550" t="s">
        <v>11</v>
      </c>
      <c r="E550">
        <v>2</v>
      </c>
      <c r="F550" t="s">
        <v>19</v>
      </c>
      <c r="G550" s="3" t="s">
        <v>24</v>
      </c>
    </row>
    <row r="551" spans="1:12" x14ac:dyDescent="0.3">
      <c r="A551">
        <v>167</v>
      </c>
      <c r="B551">
        <v>5.8524871999999997</v>
      </c>
      <c r="D551" t="s">
        <v>11</v>
      </c>
      <c r="E551">
        <v>2</v>
      </c>
      <c r="F551" t="s">
        <v>19</v>
      </c>
      <c r="G551" s="3" t="s">
        <v>24</v>
      </c>
      <c r="L551" s="1"/>
    </row>
    <row r="552" spans="1:12" x14ac:dyDescent="0.3">
      <c r="A552">
        <v>168</v>
      </c>
      <c r="B552">
        <v>9.4155854460872064</v>
      </c>
      <c r="C552">
        <f>117.69481807609*2</f>
        <v>235.38963615218</v>
      </c>
      <c r="D552" t="s">
        <v>1</v>
      </c>
      <c r="E552">
        <v>2</v>
      </c>
      <c r="F552" t="s">
        <v>19</v>
      </c>
      <c r="G552" s="3" t="s">
        <v>24</v>
      </c>
      <c r="L552" s="1"/>
    </row>
    <row r="553" spans="1:12" x14ac:dyDescent="0.3">
      <c r="A553">
        <v>168</v>
      </c>
      <c r="B553">
        <v>6.4402684217226778</v>
      </c>
      <c r="D553" t="s">
        <v>7</v>
      </c>
      <c r="E553">
        <v>2</v>
      </c>
      <c r="F553" t="s">
        <v>19</v>
      </c>
      <c r="G553" s="3" t="s">
        <v>24</v>
      </c>
      <c r="L553" s="1"/>
    </row>
    <row r="554" spans="1:12" x14ac:dyDescent="0.3">
      <c r="A554">
        <v>168</v>
      </c>
      <c r="B554">
        <v>5.4316597347745841</v>
      </c>
      <c r="D554" t="s">
        <v>8</v>
      </c>
      <c r="E554">
        <v>2</v>
      </c>
      <c r="F554" t="s">
        <v>19</v>
      </c>
      <c r="G554" s="3" t="s">
        <v>24</v>
      </c>
      <c r="L554" s="1"/>
    </row>
    <row r="555" spans="1:12" x14ac:dyDescent="0.3">
      <c r="A555">
        <v>168</v>
      </c>
      <c r="B555">
        <v>24.036612698481452</v>
      </c>
      <c r="C555">
        <v>8</v>
      </c>
      <c r="D555" t="s">
        <v>6</v>
      </c>
      <c r="E555">
        <v>2</v>
      </c>
      <c r="F555" t="s">
        <v>19</v>
      </c>
      <c r="G555" s="3" t="s">
        <v>24</v>
      </c>
      <c r="H555">
        <v>0</v>
      </c>
      <c r="I555">
        <v>1</v>
      </c>
      <c r="L555" s="1"/>
    </row>
    <row r="556" spans="1:12" x14ac:dyDescent="0.3">
      <c r="A556">
        <v>168</v>
      </c>
      <c r="B556">
        <v>25.441579083270256</v>
      </c>
      <c r="D556" t="s">
        <v>6</v>
      </c>
      <c r="E556">
        <v>2</v>
      </c>
      <c r="F556" t="s">
        <v>19</v>
      </c>
      <c r="G556" s="3" t="s">
        <v>24</v>
      </c>
    </row>
    <row r="557" spans="1:12" x14ac:dyDescent="0.3">
      <c r="A557">
        <v>168</v>
      </c>
      <c r="B557">
        <v>23.630635958738246</v>
      </c>
      <c r="D557" t="s">
        <v>6</v>
      </c>
      <c r="E557">
        <v>2</v>
      </c>
      <c r="F557" t="s">
        <v>19</v>
      </c>
      <c r="G557" s="3" t="s">
        <v>24</v>
      </c>
    </row>
    <row r="558" spans="1:12" x14ac:dyDescent="0.3">
      <c r="A558">
        <v>168</v>
      </c>
      <c r="B558">
        <v>22.376623716360807</v>
      </c>
      <c r="D558" t="s">
        <v>6</v>
      </c>
      <c r="E558">
        <v>2</v>
      </c>
      <c r="F558" t="s">
        <v>19</v>
      </c>
      <c r="G558" s="3" t="s">
        <v>24</v>
      </c>
    </row>
    <row r="559" spans="1:12" x14ac:dyDescent="0.3">
      <c r="A559">
        <v>168</v>
      </c>
      <c r="B559">
        <v>21.593622284587266</v>
      </c>
      <c r="D559" t="s">
        <v>6</v>
      </c>
      <c r="E559">
        <v>2</v>
      </c>
      <c r="F559" t="s">
        <v>19</v>
      </c>
      <c r="G559" s="3" t="s">
        <v>24</v>
      </c>
    </row>
    <row r="560" spans="1:12" x14ac:dyDescent="0.3">
      <c r="A560">
        <v>168</v>
      </c>
      <c r="C560">
        <v>21</v>
      </c>
      <c r="D560" t="s">
        <v>15</v>
      </c>
      <c r="E560">
        <v>2</v>
      </c>
      <c r="F560" t="s">
        <v>19</v>
      </c>
      <c r="G560" s="3" t="s">
        <v>24</v>
      </c>
    </row>
    <row r="561" spans="1:14" x14ac:dyDescent="0.3">
      <c r="A561">
        <v>168</v>
      </c>
      <c r="B561">
        <f>C561/9</f>
        <v>13.374444444444444</v>
      </c>
      <c r="C561">
        <v>120.37</v>
      </c>
      <c r="D561" t="s">
        <v>9</v>
      </c>
      <c r="E561">
        <v>2</v>
      </c>
      <c r="F561" t="s">
        <v>19</v>
      </c>
      <c r="G561" s="3" t="s">
        <v>24</v>
      </c>
    </row>
    <row r="562" spans="1:14" x14ac:dyDescent="0.3">
      <c r="A562">
        <v>168</v>
      </c>
      <c r="B562">
        <v>10.91</v>
      </c>
      <c r="D562" t="s">
        <v>10</v>
      </c>
      <c r="E562">
        <v>2</v>
      </c>
      <c r="F562" t="s">
        <v>19</v>
      </c>
      <c r="G562" s="3" t="s">
        <v>24</v>
      </c>
    </row>
    <row r="563" spans="1:14" x14ac:dyDescent="0.3">
      <c r="A563">
        <v>168</v>
      </c>
      <c r="B563">
        <v>12.94</v>
      </c>
      <c r="D563" t="s">
        <v>10</v>
      </c>
      <c r="E563">
        <v>2</v>
      </c>
      <c r="F563" t="s">
        <v>19</v>
      </c>
      <c r="G563" s="3" t="s">
        <v>24</v>
      </c>
    </row>
    <row r="564" spans="1:14" x14ac:dyDescent="0.3">
      <c r="A564">
        <v>168</v>
      </c>
      <c r="B564">
        <v>14.81</v>
      </c>
      <c r="D564" t="s">
        <v>10</v>
      </c>
      <c r="E564">
        <v>2</v>
      </c>
      <c r="F564" t="s">
        <v>19</v>
      </c>
      <c r="G564" s="3" t="s">
        <v>24</v>
      </c>
    </row>
    <row r="565" spans="1:14" x14ac:dyDescent="0.3">
      <c r="A565">
        <v>168</v>
      </c>
      <c r="B565">
        <v>7.23</v>
      </c>
      <c r="D565" t="s">
        <v>11</v>
      </c>
      <c r="E565">
        <v>2</v>
      </c>
      <c r="F565" t="s">
        <v>19</v>
      </c>
      <c r="G565" s="3" t="s">
        <v>24</v>
      </c>
    </row>
    <row r="566" spans="1:14" x14ac:dyDescent="0.3">
      <c r="A566">
        <v>168</v>
      </c>
      <c r="B566">
        <v>6.6</v>
      </c>
      <c r="D566" t="s">
        <v>11</v>
      </c>
      <c r="E566">
        <v>2</v>
      </c>
      <c r="F566" t="s">
        <v>19</v>
      </c>
      <c r="G566" s="3" t="s">
        <v>24</v>
      </c>
    </row>
    <row r="567" spans="1:14" x14ac:dyDescent="0.3">
      <c r="A567">
        <v>170</v>
      </c>
      <c r="B567">
        <v>9.8447999999999993</v>
      </c>
      <c r="C567">
        <f>123.06*2</f>
        <v>246.12</v>
      </c>
      <c r="D567" t="s">
        <v>1</v>
      </c>
      <c r="E567">
        <v>3</v>
      </c>
      <c r="F567" t="s">
        <v>19</v>
      </c>
      <c r="G567" s="3" t="s">
        <v>24</v>
      </c>
    </row>
    <row r="568" spans="1:14" x14ac:dyDescent="0.3">
      <c r="A568">
        <v>170</v>
      </c>
      <c r="B568">
        <v>7.3119142276341904</v>
      </c>
      <c r="D568" t="s">
        <v>7</v>
      </c>
      <c r="E568">
        <v>3</v>
      </c>
      <c r="F568" t="s">
        <v>19</v>
      </c>
      <c r="G568" s="3" t="s">
        <v>24</v>
      </c>
    </row>
    <row r="569" spans="1:14" x14ac:dyDescent="0.3">
      <c r="A569">
        <v>170</v>
      </c>
      <c r="B569">
        <v>5.3612787915896263</v>
      </c>
      <c r="D569" t="s">
        <v>8</v>
      </c>
      <c r="E569">
        <v>3</v>
      </c>
      <c r="F569" t="s">
        <v>19</v>
      </c>
      <c r="G569" s="3" t="s">
        <v>24</v>
      </c>
    </row>
    <row r="570" spans="1:14" x14ac:dyDescent="0.3">
      <c r="A570">
        <v>170</v>
      </c>
      <c r="B570">
        <v>26.700354279428229</v>
      </c>
      <c r="C570">
        <v>8</v>
      </c>
      <c r="D570" t="s">
        <v>6</v>
      </c>
      <c r="E570">
        <v>3</v>
      </c>
      <c r="F570" t="s">
        <v>19</v>
      </c>
      <c r="G570" s="3" t="s">
        <v>24</v>
      </c>
      <c r="H570">
        <v>0</v>
      </c>
      <c r="I570">
        <v>1</v>
      </c>
    </row>
    <row r="571" spans="1:14" x14ac:dyDescent="0.3">
      <c r="A571">
        <v>170</v>
      </c>
      <c r="B571">
        <v>27.258576230851123</v>
      </c>
      <c r="D571" t="s">
        <v>6</v>
      </c>
      <c r="E571">
        <v>3</v>
      </c>
      <c r="F571" t="s">
        <v>19</v>
      </c>
      <c r="G571" s="3" t="s">
        <v>24</v>
      </c>
    </row>
    <row r="572" spans="1:14" x14ac:dyDescent="0.3">
      <c r="A572">
        <v>170</v>
      </c>
      <c r="B572">
        <v>20.635845573737473</v>
      </c>
      <c r="D572" t="s">
        <v>6</v>
      </c>
      <c r="E572">
        <v>3</v>
      </c>
      <c r="F572" t="s">
        <v>19</v>
      </c>
      <c r="G572" s="3" t="s">
        <v>24</v>
      </c>
    </row>
    <row r="573" spans="1:14" x14ac:dyDescent="0.3">
      <c r="A573">
        <v>170</v>
      </c>
      <c r="B573">
        <v>25.117684734079397</v>
      </c>
      <c r="D573" t="s">
        <v>6</v>
      </c>
      <c r="E573">
        <v>3</v>
      </c>
      <c r="F573" t="s">
        <v>19</v>
      </c>
      <c r="G573" s="3" t="s">
        <v>24</v>
      </c>
    </row>
    <row r="574" spans="1:14" x14ac:dyDescent="0.3">
      <c r="A574">
        <v>170</v>
      </c>
      <c r="B574">
        <v>21.590576424441828</v>
      </c>
      <c r="D574" t="s">
        <v>6</v>
      </c>
      <c r="E574">
        <v>3</v>
      </c>
      <c r="F574" t="s">
        <v>19</v>
      </c>
      <c r="G574" s="3" t="s">
        <v>24</v>
      </c>
    </row>
    <row r="575" spans="1:14" x14ac:dyDescent="0.3">
      <c r="A575">
        <v>170</v>
      </c>
      <c r="C575">
        <v>20</v>
      </c>
      <c r="D575" t="s">
        <v>15</v>
      </c>
      <c r="E575">
        <v>3</v>
      </c>
      <c r="F575" t="s">
        <v>19</v>
      </c>
      <c r="G575" s="3" t="s">
        <v>24</v>
      </c>
    </row>
    <row r="576" spans="1:14" x14ac:dyDescent="0.3">
      <c r="A576">
        <v>178</v>
      </c>
      <c r="B576">
        <f>C576/9</f>
        <v>13.747443199999999</v>
      </c>
      <c r="C576">
        <v>123.7269888</v>
      </c>
      <c r="D576" t="s">
        <v>9</v>
      </c>
      <c r="E576">
        <v>3</v>
      </c>
      <c r="F576" t="s">
        <v>19</v>
      </c>
      <c r="G576" s="3" t="s">
        <v>24</v>
      </c>
      <c r="N576" s="1"/>
    </row>
    <row r="577" spans="1:14" x14ac:dyDescent="0.3">
      <c r="A577">
        <v>178</v>
      </c>
      <c r="B577">
        <f>C577/9</f>
        <v>14.7246693</v>
      </c>
      <c r="C577">
        <v>132.52202370000001</v>
      </c>
      <c r="D577" t="s">
        <v>9</v>
      </c>
      <c r="E577">
        <v>3</v>
      </c>
      <c r="F577" t="s">
        <v>19</v>
      </c>
      <c r="G577" s="3" t="s">
        <v>24</v>
      </c>
    </row>
    <row r="578" spans="1:14" x14ac:dyDescent="0.3">
      <c r="A578">
        <v>178</v>
      </c>
      <c r="B578">
        <v>15.1388204</v>
      </c>
      <c r="D578" t="s">
        <v>10</v>
      </c>
      <c r="E578">
        <v>3</v>
      </c>
      <c r="F578" t="s">
        <v>19</v>
      </c>
      <c r="G578" s="3" t="s">
        <v>24</v>
      </c>
    </row>
    <row r="579" spans="1:14" x14ac:dyDescent="0.3">
      <c r="A579">
        <v>178</v>
      </c>
      <c r="B579">
        <v>11.015109799999999</v>
      </c>
      <c r="D579" t="s">
        <v>10</v>
      </c>
      <c r="E579">
        <v>3</v>
      </c>
      <c r="F579" t="s">
        <v>19</v>
      </c>
      <c r="G579" s="3" t="s">
        <v>24</v>
      </c>
    </row>
    <row r="580" spans="1:14" x14ac:dyDescent="0.3">
      <c r="A580">
        <v>178</v>
      </c>
      <c r="B580">
        <v>14.0394956</v>
      </c>
      <c r="D580" t="s">
        <v>10</v>
      </c>
      <c r="E580">
        <v>3</v>
      </c>
      <c r="F580" t="s">
        <v>19</v>
      </c>
      <c r="G580" s="3" t="s">
        <v>24</v>
      </c>
    </row>
    <row r="581" spans="1:14" x14ac:dyDescent="0.3">
      <c r="A581">
        <v>178</v>
      </c>
      <c r="B581">
        <v>8.2384404</v>
      </c>
      <c r="D581" t="s">
        <v>11</v>
      </c>
      <c r="E581">
        <v>3</v>
      </c>
      <c r="F581" t="s">
        <v>19</v>
      </c>
      <c r="G581" s="3" t="s">
        <v>24</v>
      </c>
    </row>
    <row r="582" spans="1:14" x14ac:dyDescent="0.3">
      <c r="A582">
        <v>178</v>
      </c>
      <c r="B582">
        <v>7.0013281000000003</v>
      </c>
      <c r="D582" t="s">
        <v>11</v>
      </c>
      <c r="E582">
        <v>3</v>
      </c>
      <c r="F582" t="s">
        <v>19</v>
      </c>
      <c r="G582" s="3" t="s">
        <v>24</v>
      </c>
    </row>
    <row r="583" spans="1:14" x14ac:dyDescent="0.3">
      <c r="A583">
        <v>178</v>
      </c>
      <c r="B583">
        <v>8.0929517000000004</v>
      </c>
      <c r="D583" t="s">
        <v>11</v>
      </c>
      <c r="E583">
        <v>3</v>
      </c>
      <c r="F583" t="s">
        <v>19</v>
      </c>
      <c r="G583" s="3" t="s">
        <v>24</v>
      </c>
    </row>
    <row r="584" spans="1:14" x14ac:dyDescent="0.3">
      <c r="A584">
        <v>178</v>
      </c>
      <c r="B584">
        <v>9.6477205999999995</v>
      </c>
      <c r="D584" t="s">
        <v>11</v>
      </c>
      <c r="E584">
        <v>3</v>
      </c>
      <c r="F584" t="s">
        <v>19</v>
      </c>
      <c r="G584" s="3" t="s">
        <v>24</v>
      </c>
      <c r="L584" s="1"/>
    </row>
    <row r="585" spans="1:14" x14ac:dyDescent="0.3">
      <c r="A585">
        <v>179</v>
      </c>
      <c r="B585">
        <f>C585/9</f>
        <v>12.610989644444444</v>
      </c>
      <c r="C585">
        <v>113.4989068</v>
      </c>
      <c r="D585" t="s">
        <v>9</v>
      </c>
      <c r="E585">
        <v>3</v>
      </c>
      <c r="F585" t="s">
        <v>19</v>
      </c>
      <c r="G585" s="3" t="s">
        <v>24</v>
      </c>
    </row>
    <row r="586" spans="1:14" x14ac:dyDescent="0.3">
      <c r="A586">
        <v>179</v>
      </c>
      <c r="B586">
        <f t="shared" ref="B586:B588" si="1">C586/9</f>
        <v>13.546655922222222</v>
      </c>
      <c r="C586">
        <v>121.9199033</v>
      </c>
      <c r="D586" t="s">
        <v>9</v>
      </c>
      <c r="E586">
        <v>3</v>
      </c>
      <c r="F586" t="s">
        <v>19</v>
      </c>
      <c r="G586" s="3" t="s">
        <v>24</v>
      </c>
      <c r="N586" s="1"/>
    </row>
    <row r="587" spans="1:14" x14ac:dyDescent="0.3">
      <c r="A587">
        <v>179</v>
      </c>
      <c r="B587">
        <f t="shared" si="1"/>
        <v>14.224702622222221</v>
      </c>
      <c r="C587">
        <v>128.02232359999999</v>
      </c>
      <c r="D587" t="s">
        <v>9</v>
      </c>
      <c r="E587">
        <v>3</v>
      </c>
      <c r="F587" t="s">
        <v>19</v>
      </c>
      <c r="G587" s="3" t="s">
        <v>24</v>
      </c>
    </row>
    <row r="588" spans="1:14" x14ac:dyDescent="0.3">
      <c r="A588">
        <v>179</v>
      </c>
      <c r="B588">
        <f t="shared" si="1"/>
        <v>13.643843811111111</v>
      </c>
      <c r="C588">
        <v>122.7945943</v>
      </c>
      <c r="D588" t="s">
        <v>9</v>
      </c>
      <c r="E588">
        <v>3</v>
      </c>
      <c r="F588" t="s">
        <v>19</v>
      </c>
      <c r="G588" s="3" t="s">
        <v>24</v>
      </c>
    </row>
    <row r="589" spans="1:14" x14ac:dyDescent="0.3">
      <c r="A589">
        <v>179</v>
      </c>
      <c r="B589">
        <v>14.099866799999999</v>
      </c>
      <c r="D589" t="s">
        <v>10</v>
      </c>
      <c r="E589">
        <v>3</v>
      </c>
      <c r="F589" t="s">
        <v>19</v>
      </c>
      <c r="G589" s="3" t="s">
        <v>24</v>
      </c>
    </row>
    <row r="590" spans="1:14" x14ac:dyDescent="0.3">
      <c r="A590">
        <v>179</v>
      </c>
      <c r="B590">
        <v>13.201830899999999</v>
      </c>
      <c r="D590" t="s">
        <v>10</v>
      </c>
      <c r="E590">
        <v>3</v>
      </c>
      <c r="F590" t="s">
        <v>19</v>
      </c>
      <c r="G590" s="3" t="s">
        <v>24</v>
      </c>
    </row>
    <row r="591" spans="1:14" x14ac:dyDescent="0.3">
      <c r="A591">
        <v>179</v>
      </c>
      <c r="B591">
        <v>14.293910800000001</v>
      </c>
      <c r="D591" t="s">
        <v>10</v>
      </c>
      <c r="E591">
        <v>3</v>
      </c>
      <c r="F591" t="s">
        <v>19</v>
      </c>
      <c r="G591" s="3" t="s">
        <v>24</v>
      </c>
    </row>
    <row r="592" spans="1:14" x14ac:dyDescent="0.3">
      <c r="A592">
        <v>179</v>
      </c>
      <c r="B592">
        <v>7.9020634999999997</v>
      </c>
      <c r="D592" t="s">
        <v>11</v>
      </c>
      <c r="E592">
        <v>3</v>
      </c>
      <c r="F592" t="s">
        <v>19</v>
      </c>
      <c r="G592" s="3" t="s">
        <v>24</v>
      </c>
    </row>
    <row r="593" spans="1:14" x14ac:dyDescent="0.3">
      <c r="A593">
        <v>179</v>
      </c>
      <c r="B593">
        <v>7.7257870999999998</v>
      </c>
      <c r="D593" t="s">
        <v>11</v>
      </c>
      <c r="E593">
        <v>3</v>
      </c>
      <c r="F593" t="s">
        <v>19</v>
      </c>
      <c r="G593" s="3" t="s">
        <v>24</v>
      </c>
    </row>
    <row r="594" spans="1:14" x14ac:dyDescent="0.3">
      <c r="A594">
        <v>179</v>
      </c>
      <c r="B594">
        <v>10.2896526</v>
      </c>
      <c r="D594" t="s">
        <v>11</v>
      </c>
      <c r="E594">
        <v>3</v>
      </c>
      <c r="F594" t="s">
        <v>19</v>
      </c>
      <c r="G594" s="3" t="s">
        <v>24</v>
      </c>
    </row>
    <row r="595" spans="1:14" x14ac:dyDescent="0.3">
      <c r="A595">
        <v>179</v>
      </c>
      <c r="B595">
        <v>9.1110886999999998</v>
      </c>
      <c r="D595" t="s">
        <v>11</v>
      </c>
      <c r="E595">
        <v>3</v>
      </c>
      <c r="F595" t="s">
        <v>19</v>
      </c>
      <c r="G595" s="3" t="s">
        <v>24</v>
      </c>
      <c r="L595" s="1"/>
    </row>
    <row r="596" spans="1:14" x14ac:dyDescent="0.3">
      <c r="A596">
        <v>175</v>
      </c>
      <c r="B596">
        <v>5.5692383999999606</v>
      </c>
      <c r="D596" t="s">
        <v>11</v>
      </c>
      <c r="E596">
        <v>4</v>
      </c>
      <c r="F596" t="s">
        <v>19</v>
      </c>
      <c r="G596" s="3" t="s">
        <v>24</v>
      </c>
      <c r="J596" s="1"/>
      <c r="K596" s="1"/>
      <c r="L596" s="1"/>
      <c r="M596" s="1"/>
      <c r="N596" s="1"/>
    </row>
    <row r="597" spans="1:14" x14ac:dyDescent="0.3">
      <c r="A597">
        <v>175</v>
      </c>
      <c r="B597">
        <v>11.147148800000025</v>
      </c>
      <c r="D597" t="s">
        <v>10</v>
      </c>
      <c r="E597">
        <v>4</v>
      </c>
      <c r="F597" t="s">
        <v>19</v>
      </c>
      <c r="G597" s="3" t="s">
        <v>24</v>
      </c>
      <c r="J597" s="1"/>
      <c r="K597" s="1"/>
      <c r="L597" s="1"/>
      <c r="M597" s="1"/>
      <c r="N597" s="1"/>
    </row>
    <row r="598" spans="1:14" x14ac:dyDescent="0.3">
      <c r="A598">
        <v>175</v>
      </c>
      <c r="B598">
        <f>C598/9</f>
        <v>15.241501233333331</v>
      </c>
      <c r="C598">
        <v>137.17351109999998</v>
      </c>
      <c r="D598" t="s">
        <v>9</v>
      </c>
      <c r="E598">
        <v>4</v>
      </c>
      <c r="F598" t="s">
        <v>19</v>
      </c>
      <c r="G598" s="3" t="s">
        <v>24</v>
      </c>
      <c r="J598" s="1"/>
      <c r="K598" s="1"/>
      <c r="L598" s="1"/>
      <c r="M598" s="1"/>
      <c r="N598" s="1"/>
    </row>
    <row r="599" spans="1:14" x14ac:dyDescent="0.3">
      <c r="A599">
        <v>175</v>
      </c>
      <c r="B599">
        <v>7.7295985000000087</v>
      </c>
      <c r="D599" t="s">
        <v>8</v>
      </c>
      <c r="E599">
        <v>4</v>
      </c>
      <c r="F599" t="s">
        <v>19</v>
      </c>
      <c r="G599" s="3" t="s">
        <v>24</v>
      </c>
      <c r="J599" s="1"/>
      <c r="K599" s="1"/>
      <c r="L599" s="1"/>
      <c r="M599" s="1"/>
      <c r="N599" s="1"/>
    </row>
    <row r="600" spans="1:14" x14ac:dyDescent="0.3">
      <c r="A600">
        <v>175</v>
      </c>
      <c r="B600">
        <v>8.1817581000000104</v>
      </c>
      <c r="D600" t="s">
        <v>7</v>
      </c>
      <c r="E600">
        <v>4</v>
      </c>
      <c r="F600" t="s">
        <v>19</v>
      </c>
      <c r="G600" s="3" t="s">
        <v>24</v>
      </c>
      <c r="J600" s="1"/>
      <c r="K600" s="1"/>
      <c r="L600" s="1"/>
      <c r="M600" s="1"/>
      <c r="N600" s="1"/>
    </row>
    <row r="601" spans="1:14" x14ac:dyDescent="0.3">
      <c r="A601">
        <v>175</v>
      </c>
      <c r="B601">
        <v>9.1637085119999995</v>
      </c>
      <c r="C601">
        <f>114.5463564*2</f>
        <v>229.09271279999999</v>
      </c>
      <c r="D601" t="s">
        <v>1</v>
      </c>
      <c r="E601">
        <v>4</v>
      </c>
      <c r="F601" t="s">
        <v>19</v>
      </c>
      <c r="G601" s="3" t="s">
        <v>24</v>
      </c>
      <c r="J601" s="1"/>
      <c r="K601" s="1"/>
      <c r="L601" s="1"/>
      <c r="M601" s="1"/>
      <c r="N601" s="1"/>
    </row>
    <row r="602" spans="1:14" x14ac:dyDescent="0.3">
      <c r="A602">
        <v>175</v>
      </c>
      <c r="B602">
        <v>27.501178378918112</v>
      </c>
      <c r="C602">
        <v>8</v>
      </c>
      <c r="D602" t="s">
        <v>6</v>
      </c>
      <c r="E602">
        <v>4</v>
      </c>
      <c r="F602" t="s">
        <v>19</v>
      </c>
      <c r="G602" s="3" t="s">
        <v>24</v>
      </c>
      <c r="H602">
        <v>0</v>
      </c>
      <c r="I602">
        <v>2</v>
      </c>
      <c r="J602" s="1"/>
      <c r="K602" s="1"/>
      <c r="L602" s="1"/>
      <c r="M602" s="1"/>
      <c r="N602" s="1"/>
    </row>
    <row r="603" spans="1:14" x14ac:dyDescent="0.3">
      <c r="A603">
        <v>175</v>
      </c>
      <c r="B603">
        <v>26.250741774244727</v>
      </c>
      <c r="D603" t="s">
        <v>6</v>
      </c>
      <c r="E603">
        <v>4</v>
      </c>
      <c r="F603" t="s">
        <v>19</v>
      </c>
      <c r="G603" s="3" t="s">
        <v>24</v>
      </c>
      <c r="J603" s="1"/>
      <c r="K603" s="1"/>
      <c r="L603" s="1"/>
      <c r="M603" s="1"/>
      <c r="N603" s="1"/>
    </row>
    <row r="604" spans="1:14" x14ac:dyDescent="0.3">
      <c r="A604">
        <v>175</v>
      </c>
      <c r="B604">
        <v>25.618039688544055</v>
      </c>
      <c r="D604" t="s">
        <v>6</v>
      </c>
      <c r="E604">
        <v>4</v>
      </c>
      <c r="F604" t="s">
        <v>19</v>
      </c>
      <c r="G604" s="3" t="s">
        <v>24</v>
      </c>
      <c r="J604" s="1"/>
      <c r="K604" s="1"/>
      <c r="L604" s="1"/>
      <c r="M604" s="1"/>
      <c r="N604" s="1"/>
    </row>
    <row r="605" spans="1:14" x14ac:dyDescent="0.3">
      <c r="A605">
        <v>176</v>
      </c>
      <c r="B605">
        <v>10.097283301139679</v>
      </c>
      <c r="C605">
        <f>126.216041264246*2</f>
        <v>252.432082528492</v>
      </c>
      <c r="D605" t="s">
        <v>1</v>
      </c>
      <c r="E605">
        <v>4</v>
      </c>
      <c r="F605" t="s">
        <v>19</v>
      </c>
      <c r="G605" s="3" t="s">
        <v>24</v>
      </c>
    </row>
    <row r="606" spans="1:14" x14ac:dyDescent="0.3">
      <c r="A606">
        <v>176</v>
      </c>
      <c r="B606">
        <v>6.8295792544368084</v>
      </c>
      <c r="C606" s="1"/>
      <c r="D606" t="s">
        <v>7</v>
      </c>
      <c r="E606">
        <v>4</v>
      </c>
      <c r="F606" t="s">
        <v>19</v>
      </c>
      <c r="G606" s="3" t="s">
        <v>24</v>
      </c>
    </row>
    <row r="607" spans="1:14" x14ac:dyDescent="0.3">
      <c r="A607">
        <v>176</v>
      </c>
      <c r="B607">
        <v>5.4549664193461354</v>
      </c>
      <c r="C607" s="1"/>
      <c r="D607" t="s">
        <v>8</v>
      </c>
      <c r="E607">
        <v>4</v>
      </c>
      <c r="F607" t="s">
        <v>19</v>
      </c>
      <c r="G607" s="3" t="s">
        <v>24</v>
      </c>
    </row>
    <row r="608" spans="1:14" x14ac:dyDescent="0.3">
      <c r="A608">
        <v>176</v>
      </c>
      <c r="B608">
        <v>26.122657983735525</v>
      </c>
      <c r="C608">
        <v>8</v>
      </c>
      <c r="D608" t="s">
        <v>6</v>
      </c>
      <c r="E608">
        <v>4</v>
      </c>
      <c r="F608" t="s">
        <v>19</v>
      </c>
      <c r="G608" s="3" t="s">
        <v>24</v>
      </c>
    </row>
    <row r="609" spans="1:15" x14ac:dyDescent="0.3">
      <c r="A609">
        <v>176</v>
      </c>
      <c r="B609">
        <v>26.801152439240131</v>
      </c>
      <c r="D609" t="s">
        <v>6</v>
      </c>
      <c r="E609">
        <v>4</v>
      </c>
      <c r="F609" t="s">
        <v>19</v>
      </c>
      <c r="G609" s="3" t="s">
        <v>24</v>
      </c>
    </row>
    <row r="610" spans="1:15" x14ac:dyDescent="0.3">
      <c r="A610">
        <v>176</v>
      </c>
      <c r="B610">
        <v>25.919198536362739</v>
      </c>
      <c r="D610" t="s">
        <v>6</v>
      </c>
      <c r="E610">
        <v>4</v>
      </c>
      <c r="F610" t="s">
        <v>19</v>
      </c>
      <c r="G610" s="3" t="s">
        <v>24</v>
      </c>
    </row>
    <row r="611" spans="1:15" x14ac:dyDescent="0.3">
      <c r="A611">
        <v>176</v>
      </c>
      <c r="B611">
        <v>27.138885277090427</v>
      </c>
      <c r="D611" t="s">
        <v>6</v>
      </c>
      <c r="E611">
        <v>4</v>
      </c>
      <c r="F611" t="s">
        <v>19</v>
      </c>
      <c r="G611" s="3" t="s">
        <v>24</v>
      </c>
    </row>
    <row r="612" spans="1:15" x14ac:dyDescent="0.3">
      <c r="A612">
        <v>176</v>
      </c>
      <c r="C612">
        <v>20</v>
      </c>
      <c r="D612" t="s">
        <v>15</v>
      </c>
      <c r="E612">
        <v>4</v>
      </c>
      <c r="F612" t="s">
        <v>19</v>
      </c>
      <c r="G612" s="3" t="s">
        <v>24</v>
      </c>
    </row>
    <row r="613" spans="1:15" x14ac:dyDescent="0.3">
      <c r="A613">
        <v>177</v>
      </c>
      <c r="E613">
        <v>4</v>
      </c>
      <c r="F613" t="s">
        <v>19</v>
      </c>
      <c r="G613" s="3" t="s">
        <v>24</v>
      </c>
      <c r="L613" s="1"/>
      <c r="M613" s="1"/>
      <c r="N613" s="1"/>
    </row>
    <row r="614" spans="1:15" x14ac:dyDescent="0.3">
      <c r="A614">
        <v>177</v>
      </c>
      <c r="B614">
        <v>7.4907575999999949</v>
      </c>
      <c r="D614" t="s">
        <v>11</v>
      </c>
      <c r="E614">
        <v>4</v>
      </c>
      <c r="F614" t="s">
        <v>19</v>
      </c>
      <c r="G614" s="3" t="s">
        <v>24</v>
      </c>
      <c r="K614" s="1"/>
      <c r="L614" s="1"/>
      <c r="M614" s="1"/>
      <c r="N614" s="1"/>
    </row>
    <row r="615" spans="1:15" x14ac:dyDescent="0.3">
      <c r="A615">
        <v>177</v>
      </c>
      <c r="B615">
        <v>12.1906094</v>
      </c>
      <c r="D615" t="s">
        <v>10</v>
      </c>
      <c r="E615">
        <v>4</v>
      </c>
      <c r="F615" t="s">
        <v>19</v>
      </c>
      <c r="G615" s="3" t="s">
        <v>24</v>
      </c>
      <c r="K615" s="1"/>
      <c r="L615" s="1"/>
      <c r="M615" s="1"/>
      <c r="N615" s="1"/>
    </row>
    <row r="616" spans="1:15" x14ac:dyDescent="0.3">
      <c r="A616">
        <v>177</v>
      </c>
      <c r="B616">
        <f>C616/9</f>
        <v>12.832411677777777</v>
      </c>
      <c r="C616">
        <v>115.49170509999999</v>
      </c>
      <c r="D616" t="s">
        <v>9</v>
      </c>
      <c r="E616">
        <v>4</v>
      </c>
      <c r="F616" t="s">
        <v>19</v>
      </c>
      <c r="G616" s="3" t="s">
        <v>24</v>
      </c>
      <c r="K616" s="1"/>
      <c r="L616" s="1"/>
      <c r="M616" s="1"/>
      <c r="N616" s="1"/>
    </row>
    <row r="617" spans="1:15" x14ac:dyDescent="0.3">
      <c r="A617">
        <v>177</v>
      </c>
      <c r="B617">
        <v>6.105618800000002</v>
      </c>
      <c r="D617" t="s">
        <v>8</v>
      </c>
      <c r="E617">
        <v>4</v>
      </c>
      <c r="F617" t="s">
        <v>19</v>
      </c>
      <c r="G617" s="3" t="s">
        <v>24</v>
      </c>
      <c r="J617" s="1"/>
      <c r="K617" s="1"/>
      <c r="L617" s="1"/>
      <c r="M617" s="1"/>
      <c r="N617" s="1"/>
      <c r="O617" s="1"/>
    </row>
    <row r="618" spans="1:15" x14ac:dyDescent="0.3">
      <c r="A618">
        <v>177</v>
      </c>
      <c r="B618">
        <v>9.6013365999999962</v>
      </c>
      <c r="D618" t="s">
        <v>7</v>
      </c>
      <c r="E618">
        <v>4</v>
      </c>
      <c r="F618" t="s">
        <v>19</v>
      </c>
      <c r="G618" s="3" t="s">
        <v>24</v>
      </c>
      <c r="J618" s="1"/>
      <c r="K618" s="1"/>
      <c r="L618" s="1"/>
      <c r="M618" s="1"/>
      <c r="N618" s="1"/>
      <c r="O618" s="1"/>
    </row>
    <row r="619" spans="1:15" x14ac:dyDescent="0.3">
      <c r="A619">
        <v>177</v>
      </c>
      <c r="B619">
        <v>10.072167163636363</v>
      </c>
      <c r="C619">
        <f>110.7938388*2</f>
        <v>221.58767760000001</v>
      </c>
      <c r="D619" t="s">
        <v>1</v>
      </c>
      <c r="E619">
        <v>4</v>
      </c>
      <c r="F619" t="s">
        <v>19</v>
      </c>
      <c r="G619" s="3" t="s">
        <v>24</v>
      </c>
      <c r="J619" s="1"/>
      <c r="K619" s="1"/>
      <c r="L619" s="1"/>
      <c r="M619" s="1"/>
      <c r="N619" s="1"/>
      <c r="O619" s="1"/>
    </row>
    <row r="620" spans="1:15" x14ac:dyDescent="0.3">
      <c r="A620">
        <v>177</v>
      </c>
      <c r="B620">
        <v>8.7564585000000363</v>
      </c>
      <c r="D620" t="s">
        <v>11</v>
      </c>
      <c r="E620">
        <v>4</v>
      </c>
      <c r="F620" t="s">
        <v>19</v>
      </c>
      <c r="G620" s="3" t="s">
        <v>24</v>
      </c>
      <c r="J620" s="1"/>
      <c r="K620" s="1"/>
      <c r="L620" s="1"/>
      <c r="M620" s="1"/>
      <c r="N620" s="1"/>
      <c r="O620" s="1"/>
    </row>
    <row r="621" spans="1:15" x14ac:dyDescent="0.3">
      <c r="A621">
        <v>177</v>
      </c>
      <c r="B621">
        <v>11.961109399999998</v>
      </c>
      <c r="D621" t="s">
        <v>10</v>
      </c>
      <c r="E621">
        <v>4</v>
      </c>
      <c r="F621" t="s">
        <v>19</v>
      </c>
      <c r="G621" s="3" t="s">
        <v>24</v>
      </c>
      <c r="J621" s="1"/>
      <c r="K621" s="1"/>
      <c r="L621" s="1"/>
      <c r="M621" s="1"/>
      <c r="N621" s="1"/>
      <c r="O621" s="1"/>
    </row>
    <row r="622" spans="1:15" x14ac:dyDescent="0.3">
      <c r="A622">
        <v>177</v>
      </c>
      <c r="B622">
        <f>C622/8</f>
        <v>12.957610149999997</v>
      </c>
      <c r="C622">
        <v>103.66088119999998</v>
      </c>
      <c r="D622" t="s">
        <v>9</v>
      </c>
      <c r="E622">
        <v>4</v>
      </c>
      <c r="F622" t="s">
        <v>19</v>
      </c>
      <c r="G622" s="3" t="s">
        <v>24</v>
      </c>
      <c r="J622" s="1"/>
      <c r="K622" s="1"/>
      <c r="L622" s="1"/>
      <c r="M622" s="1"/>
      <c r="N622" s="1"/>
    </row>
    <row r="623" spans="1:15" x14ac:dyDescent="0.3">
      <c r="A623">
        <v>177</v>
      </c>
      <c r="B623">
        <v>4.1442737000000136</v>
      </c>
      <c r="D623" t="s">
        <v>8</v>
      </c>
      <c r="E623">
        <v>4</v>
      </c>
      <c r="F623" t="s">
        <v>19</v>
      </c>
      <c r="G623" s="3" t="s">
        <v>24</v>
      </c>
      <c r="K623" s="1"/>
      <c r="L623" s="1"/>
      <c r="M623" s="1"/>
      <c r="N623" s="1"/>
    </row>
    <row r="624" spans="1:15" x14ac:dyDescent="0.3">
      <c r="A624">
        <v>177</v>
      </c>
      <c r="B624">
        <v>8.2840118999999959</v>
      </c>
      <c r="D624" t="s">
        <v>7</v>
      </c>
      <c r="E624">
        <v>4</v>
      </c>
      <c r="F624" t="s">
        <v>19</v>
      </c>
      <c r="G624" s="3" t="s">
        <v>24</v>
      </c>
      <c r="K624" s="1"/>
      <c r="L624" s="1"/>
      <c r="M624" s="1"/>
      <c r="N624" s="1"/>
    </row>
    <row r="625" spans="1:15" x14ac:dyDescent="0.3">
      <c r="A625">
        <v>177</v>
      </c>
      <c r="B625">
        <v>10.318957591666667</v>
      </c>
      <c r="C625">
        <f>123.8274911*2</f>
        <v>247.65498220000001</v>
      </c>
      <c r="D625" t="s">
        <v>1</v>
      </c>
      <c r="E625">
        <v>4</v>
      </c>
      <c r="F625" t="s">
        <v>19</v>
      </c>
      <c r="G625" s="3" t="s">
        <v>24</v>
      </c>
      <c r="K625" s="1"/>
      <c r="L625" s="1"/>
      <c r="M625" s="1"/>
      <c r="N625" s="1"/>
    </row>
    <row r="626" spans="1:15" x14ac:dyDescent="0.3">
      <c r="A626">
        <v>171</v>
      </c>
      <c r="B626">
        <v>7.0393220999999926</v>
      </c>
      <c r="D626" t="s">
        <v>11</v>
      </c>
      <c r="E626">
        <v>5</v>
      </c>
      <c r="F626" t="s">
        <v>19</v>
      </c>
      <c r="G626" s="3" t="s">
        <v>24</v>
      </c>
      <c r="J626" s="1"/>
      <c r="K626" s="1"/>
      <c r="L626" s="1"/>
      <c r="M626" s="1"/>
      <c r="N626" s="1"/>
      <c r="O626" s="1"/>
    </row>
    <row r="627" spans="1:15" x14ac:dyDescent="0.3">
      <c r="A627">
        <v>171</v>
      </c>
      <c r="B627">
        <v>17.2665796</v>
      </c>
      <c r="D627" t="s">
        <v>10</v>
      </c>
      <c r="E627">
        <v>5</v>
      </c>
      <c r="F627" t="s">
        <v>19</v>
      </c>
      <c r="G627" s="3" t="s">
        <v>24</v>
      </c>
      <c r="J627" s="1"/>
      <c r="K627" s="1"/>
      <c r="L627" s="1"/>
      <c r="M627" s="1"/>
      <c r="N627" s="1"/>
      <c r="O627" s="1"/>
    </row>
    <row r="628" spans="1:15" x14ac:dyDescent="0.3">
      <c r="A628">
        <v>171</v>
      </c>
      <c r="B628">
        <f>C628/8</f>
        <v>14.773700462499999</v>
      </c>
      <c r="C628">
        <v>118.18960369999999</v>
      </c>
      <c r="D628" t="s">
        <v>9</v>
      </c>
      <c r="E628">
        <v>5</v>
      </c>
      <c r="F628" t="s">
        <v>19</v>
      </c>
      <c r="G628" s="3" t="s">
        <v>24</v>
      </c>
      <c r="J628" s="1"/>
      <c r="K628" s="1"/>
      <c r="L628" s="1"/>
      <c r="M628" s="1"/>
      <c r="N628" s="1"/>
      <c r="O628" s="1"/>
    </row>
    <row r="629" spans="1:15" x14ac:dyDescent="0.3">
      <c r="A629">
        <v>171</v>
      </c>
      <c r="B629">
        <v>4.5296170000000018</v>
      </c>
      <c r="D629" t="s">
        <v>8</v>
      </c>
      <c r="E629">
        <v>5</v>
      </c>
      <c r="F629" t="s">
        <v>19</v>
      </c>
      <c r="G629" s="3" t="s">
        <v>24</v>
      </c>
      <c r="J629" s="1"/>
      <c r="K629" s="1"/>
      <c r="L629" s="1"/>
      <c r="M629" s="1"/>
      <c r="N629" s="1"/>
      <c r="O629" s="1"/>
    </row>
    <row r="630" spans="1:15" x14ac:dyDescent="0.3">
      <c r="A630">
        <v>171</v>
      </c>
      <c r="B630">
        <v>6.7801136999999869</v>
      </c>
      <c r="D630" t="s">
        <v>7</v>
      </c>
      <c r="E630">
        <v>5</v>
      </c>
      <c r="F630" t="s">
        <v>19</v>
      </c>
      <c r="G630" s="3" t="s">
        <v>24</v>
      </c>
      <c r="J630" s="1"/>
      <c r="K630" s="1"/>
      <c r="L630" s="1"/>
      <c r="M630" s="1"/>
      <c r="N630" s="1"/>
      <c r="O630" s="1"/>
    </row>
    <row r="631" spans="1:15" x14ac:dyDescent="0.3">
      <c r="A631">
        <v>171</v>
      </c>
      <c r="B631">
        <v>10.592608483333334</v>
      </c>
      <c r="C631">
        <f>127.1113018*2</f>
        <v>254.22260360000001</v>
      </c>
      <c r="D631" t="s">
        <v>1</v>
      </c>
      <c r="E631">
        <v>5</v>
      </c>
      <c r="F631" t="s">
        <v>19</v>
      </c>
      <c r="G631" s="3" t="s">
        <v>24</v>
      </c>
      <c r="J631" s="1"/>
      <c r="K631" s="1"/>
      <c r="L631" s="1"/>
      <c r="M631" s="1"/>
      <c r="N631" s="1"/>
      <c r="O631" s="1"/>
    </row>
    <row r="632" spans="1:15" x14ac:dyDescent="0.3">
      <c r="A632">
        <v>171</v>
      </c>
      <c r="B632">
        <v>11.202781399999992</v>
      </c>
      <c r="D632" t="s">
        <v>11</v>
      </c>
      <c r="E632">
        <v>5</v>
      </c>
      <c r="F632" t="s">
        <v>19</v>
      </c>
      <c r="G632" s="3" t="s">
        <v>24</v>
      </c>
      <c r="J632" s="1"/>
      <c r="K632" s="1"/>
      <c r="L632" s="1"/>
      <c r="M632" s="1"/>
      <c r="N632" s="1"/>
      <c r="O632" s="1"/>
    </row>
    <row r="633" spans="1:15" x14ac:dyDescent="0.3">
      <c r="A633">
        <v>171</v>
      </c>
      <c r="B633">
        <v>16.120917299999974</v>
      </c>
      <c r="D633" t="s">
        <v>10</v>
      </c>
      <c r="E633">
        <v>5</v>
      </c>
      <c r="F633" t="s">
        <v>19</v>
      </c>
      <c r="G633" s="3" t="s">
        <v>24</v>
      </c>
      <c r="J633" s="1"/>
      <c r="K633" s="1"/>
      <c r="M633" s="1"/>
      <c r="N633" s="1"/>
      <c r="O633" s="1"/>
    </row>
    <row r="634" spans="1:15" x14ac:dyDescent="0.3">
      <c r="A634">
        <v>171</v>
      </c>
      <c r="B634">
        <f>C634/8</f>
        <v>14.204528362500003</v>
      </c>
      <c r="C634">
        <v>113.63622690000003</v>
      </c>
      <c r="D634" t="s">
        <v>9</v>
      </c>
      <c r="E634">
        <v>5</v>
      </c>
      <c r="F634" t="s">
        <v>19</v>
      </c>
      <c r="G634" s="3" t="s">
        <v>24</v>
      </c>
      <c r="J634" s="1"/>
      <c r="K634" s="1"/>
      <c r="M634" s="1"/>
      <c r="N634" s="1"/>
      <c r="O634" s="1"/>
    </row>
    <row r="635" spans="1:15" x14ac:dyDescent="0.3">
      <c r="A635">
        <v>171</v>
      </c>
      <c r="B635">
        <v>4.1872777000000099</v>
      </c>
      <c r="D635" t="s">
        <v>8</v>
      </c>
      <c r="E635">
        <v>5</v>
      </c>
      <c r="F635" t="s">
        <v>19</v>
      </c>
      <c r="G635" s="3" t="s">
        <v>24</v>
      </c>
      <c r="J635" s="1"/>
      <c r="K635" s="1"/>
      <c r="M635" s="1"/>
      <c r="N635" s="1"/>
      <c r="O635" s="1"/>
    </row>
    <row r="636" spans="1:15" x14ac:dyDescent="0.3">
      <c r="A636">
        <v>171</v>
      </c>
      <c r="B636">
        <v>7.3475974999999778</v>
      </c>
      <c r="D636" t="s">
        <v>7</v>
      </c>
      <c r="E636">
        <v>5</v>
      </c>
      <c r="F636" t="s">
        <v>19</v>
      </c>
      <c r="G636" s="3" t="s">
        <v>24</v>
      </c>
      <c r="J636" s="1"/>
      <c r="K636" s="1"/>
      <c r="M636" s="1"/>
      <c r="N636" s="1"/>
      <c r="O636" s="1"/>
    </row>
    <row r="637" spans="1:15" x14ac:dyDescent="0.3">
      <c r="A637">
        <v>171</v>
      </c>
      <c r="B637">
        <v>10.159508930769231</v>
      </c>
      <c r="C637">
        <f>132.0736161*2</f>
        <v>264.14723220000002</v>
      </c>
      <c r="D637" t="s">
        <v>1</v>
      </c>
      <c r="E637">
        <v>5</v>
      </c>
      <c r="F637" t="s">
        <v>19</v>
      </c>
      <c r="G637" s="3" t="s">
        <v>24</v>
      </c>
      <c r="J637" s="1"/>
      <c r="K637" s="1"/>
      <c r="M637" s="1"/>
      <c r="N637" s="1"/>
      <c r="O637" s="1"/>
    </row>
    <row r="638" spans="1:15" x14ac:dyDescent="0.3">
      <c r="A638">
        <v>171</v>
      </c>
      <c r="B638">
        <v>26.19744963155075</v>
      </c>
      <c r="D638" t="s">
        <v>6</v>
      </c>
      <c r="E638">
        <v>5</v>
      </c>
      <c r="F638" t="s">
        <v>19</v>
      </c>
      <c r="G638" s="3" t="s">
        <v>24</v>
      </c>
      <c r="J638" s="1"/>
      <c r="K638" s="1"/>
      <c r="M638" s="1"/>
      <c r="N638" s="1"/>
      <c r="O638" s="1"/>
    </row>
    <row r="639" spans="1:15" x14ac:dyDescent="0.3">
      <c r="A639">
        <v>171</v>
      </c>
      <c r="B639">
        <v>24.741758877763072</v>
      </c>
      <c r="D639" t="s">
        <v>6</v>
      </c>
      <c r="E639">
        <v>5</v>
      </c>
      <c r="F639" t="s">
        <v>19</v>
      </c>
      <c r="G639" s="3" t="s">
        <v>24</v>
      </c>
      <c r="J639" s="1"/>
      <c r="K639" s="1"/>
      <c r="M639" s="1"/>
      <c r="N639" s="1"/>
      <c r="O639" s="1"/>
    </row>
    <row r="640" spans="1:15" x14ac:dyDescent="0.3">
      <c r="A640">
        <v>172</v>
      </c>
      <c r="B640">
        <v>10.09728330113964</v>
      </c>
      <c r="C640">
        <f>126.216041264246*2</f>
        <v>252.432082528492</v>
      </c>
      <c r="D640" t="s">
        <v>1</v>
      </c>
      <c r="E640">
        <v>5</v>
      </c>
      <c r="F640" t="s">
        <v>19</v>
      </c>
      <c r="G640" s="3" t="s">
        <v>24</v>
      </c>
    </row>
    <row r="641" spans="1:13" x14ac:dyDescent="0.3">
      <c r="A641">
        <v>172</v>
      </c>
      <c r="B641">
        <v>6.8295792544368084</v>
      </c>
      <c r="D641" t="s">
        <v>7</v>
      </c>
      <c r="E641">
        <v>5</v>
      </c>
      <c r="F641" t="s">
        <v>19</v>
      </c>
      <c r="G641" s="3" t="s">
        <v>24</v>
      </c>
      <c r="K641" s="1"/>
    </row>
    <row r="642" spans="1:13" x14ac:dyDescent="0.3">
      <c r="A642">
        <v>172</v>
      </c>
      <c r="B642">
        <v>5.4549664193461354</v>
      </c>
      <c r="D642" t="s">
        <v>8</v>
      </c>
      <c r="E642">
        <v>5</v>
      </c>
      <c r="F642" t="s">
        <v>19</v>
      </c>
      <c r="G642" s="3" t="s">
        <v>24</v>
      </c>
      <c r="K642" s="1"/>
    </row>
    <row r="643" spans="1:13" x14ac:dyDescent="0.3">
      <c r="A643">
        <v>172</v>
      </c>
      <c r="B643">
        <v>26.122657983735525</v>
      </c>
      <c r="C643">
        <v>8</v>
      </c>
      <c r="D643" t="s">
        <v>6</v>
      </c>
      <c r="E643">
        <v>5</v>
      </c>
      <c r="F643" t="s">
        <v>19</v>
      </c>
      <c r="G643" s="3" t="s">
        <v>24</v>
      </c>
      <c r="H643">
        <v>0</v>
      </c>
      <c r="I643">
        <v>1.5</v>
      </c>
      <c r="K643" s="1"/>
    </row>
    <row r="644" spans="1:13" x14ac:dyDescent="0.3">
      <c r="A644">
        <v>172</v>
      </c>
      <c r="B644">
        <v>26.801152439240131</v>
      </c>
      <c r="D644" t="s">
        <v>6</v>
      </c>
      <c r="E644">
        <v>5</v>
      </c>
      <c r="F644" t="s">
        <v>19</v>
      </c>
      <c r="G644" s="3" t="s">
        <v>24</v>
      </c>
      <c r="K644" s="1"/>
    </row>
    <row r="645" spans="1:13" x14ac:dyDescent="0.3">
      <c r="A645">
        <v>172</v>
      </c>
      <c r="B645">
        <v>25.919198536362739</v>
      </c>
      <c r="D645" t="s">
        <v>6</v>
      </c>
      <c r="E645">
        <v>5</v>
      </c>
      <c r="F645" t="s">
        <v>19</v>
      </c>
      <c r="G645" s="3" t="s">
        <v>24</v>
      </c>
      <c r="K645" s="1"/>
    </row>
    <row r="646" spans="1:13" x14ac:dyDescent="0.3">
      <c r="A646">
        <v>172</v>
      </c>
      <c r="B646">
        <v>27.138885277090427</v>
      </c>
      <c r="D646" t="s">
        <v>6</v>
      </c>
      <c r="E646">
        <v>5</v>
      </c>
      <c r="F646" t="s">
        <v>19</v>
      </c>
      <c r="G646" s="3" t="s">
        <v>24</v>
      </c>
      <c r="K646" s="1"/>
    </row>
    <row r="647" spans="1:13" x14ac:dyDescent="0.3">
      <c r="A647">
        <v>172</v>
      </c>
      <c r="C647">
        <v>22</v>
      </c>
      <c r="D647" t="s">
        <v>15</v>
      </c>
      <c r="E647">
        <v>5</v>
      </c>
      <c r="F647" t="s">
        <v>19</v>
      </c>
      <c r="G647" s="3" t="s">
        <v>24</v>
      </c>
      <c r="J647" s="1"/>
      <c r="K647" s="1"/>
      <c r="M647" s="1"/>
    </row>
    <row r="648" spans="1:13" x14ac:dyDescent="0.3">
      <c r="A648">
        <v>172</v>
      </c>
      <c r="B648">
        <v>10.838582000000001</v>
      </c>
      <c r="D648" t="s">
        <v>10</v>
      </c>
      <c r="E648">
        <v>5</v>
      </c>
      <c r="F648" t="s">
        <v>19</v>
      </c>
      <c r="G648" s="3" t="s">
        <v>24</v>
      </c>
      <c r="J648" s="1"/>
      <c r="K648" s="1"/>
      <c r="M648" s="1"/>
    </row>
    <row r="649" spans="1:13" x14ac:dyDescent="0.3">
      <c r="A649">
        <v>172</v>
      </c>
      <c r="B649">
        <v>14.2973683</v>
      </c>
      <c r="D649" t="s">
        <v>10</v>
      </c>
      <c r="E649">
        <v>5</v>
      </c>
      <c r="F649" t="s">
        <v>19</v>
      </c>
      <c r="G649" s="3" t="s">
        <v>24</v>
      </c>
      <c r="J649" s="1"/>
      <c r="K649" s="1"/>
      <c r="M649" s="1"/>
    </row>
    <row r="650" spans="1:13" x14ac:dyDescent="0.3">
      <c r="A650">
        <v>172</v>
      </c>
      <c r="B650">
        <v>13.883518</v>
      </c>
      <c r="D650" t="s">
        <v>10</v>
      </c>
      <c r="E650">
        <v>5</v>
      </c>
      <c r="F650" t="s">
        <v>19</v>
      </c>
      <c r="G650" s="3" t="s">
        <v>24</v>
      </c>
      <c r="J650" s="1"/>
      <c r="K650" s="1"/>
      <c r="M650" s="1"/>
    </row>
    <row r="651" spans="1:13" x14ac:dyDescent="0.3">
      <c r="A651">
        <v>172</v>
      </c>
      <c r="B651">
        <v>8.4659545999999999</v>
      </c>
      <c r="D651" t="s">
        <v>11</v>
      </c>
      <c r="E651">
        <v>5</v>
      </c>
      <c r="F651" t="s">
        <v>19</v>
      </c>
      <c r="G651" s="3" t="s">
        <v>24</v>
      </c>
      <c r="J651" s="1"/>
      <c r="K651" s="1"/>
      <c r="M651" s="1"/>
    </row>
    <row r="652" spans="1:13" x14ac:dyDescent="0.3">
      <c r="A652">
        <v>172</v>
      </c>
      <c r="B652">
        <v>8.0420636999999999</v>
      </c>
      <c r="D652" t="s">
        <v>11</v>
      </c>
      <c r="E652">
        <v>5</v>
      </c>
      <c r="F652" t="s">
        <v>19</v>
      </c>
      <c r="G652" s="3" t="s">
        <v>24</v>
      </c>
    </row>
    <row r="653" spans="1:13" x14ac:dyDescent="0.3">
      <c r="A653">
        <v>172</v>
      </c>
      <c r="B653">
        <v>8.0420636999999999</v>
      </c>
      <c r="D653" t="s">
        <v>11</v>
      </c>
      <c r="E653">
        <v>5</v>
      </c>
      <c r="F653" t="s">
        <v>19</v>
      </c>
      <c r="G653" s="3" t="s">
        <v>24</v>
      </c>
    </row>
    <row r="654" spans="1:13" x14ac:dyDescent="0.3">
      <c r="A654">
        <v>172</v>
      </c>
      <c r="B654">
        <v>9.1751430000000003</v>
      </c>
      <c r="D654" t="s">
        <v>11</v>
      </c>
      <c r="E654">
        <v>5</v>
      </c>
      <c r="F654" t="s">
        <v>19</v>
      </c>
      <c r="G654" s="3" t="s">
        <v>24</v>
      </c>
    </row>
    <row r="655" spans="1:13" x14ac:dyDescent="0.3">
      <c r="A655">
        <v>173</v>
      </c>
      <c r="B655">
        <f>C655/25</f>
        <v>10.354512270713201</v>
      </c>
      <c r="C655">
        <f>129.431403383915*2</f>
        <v>258.86280676783002</v>
      </c>
      <c r="D655" t="s">
        <v>1</v>
      </c>
      <c r="E655">
        <v>6</v>
      </c>
      <c r="F655" t="s">
        <v>19</v>
      </c>
      <c r="G655" s="3" t="s">
        <v>24</v>
      </c>
    </row>
    <row r="656" spans="1:13" x14ac:dyDescent="0.3">
      <c r="A656">
        <v>173</v>
      </c>
      <c r="B656">
        <v>6.431037582121661</v>
      </c>
      <c r="D656" t="s">
        <v>7</v>
      </c>
      <c r="E656">
        <v>6</v>
      </c>
      <c r="F656" t="s">
        <v>19</v>
      </c>
      <c r="G656" s="3" t="s">
        <v>24</v>
      </c>
      <c r="K656" s="1"/>
    </row>
    <row r="657" spans="1:15" x14ac:dyDescent="0.3">
      <c r="A657">
        <v>173</v>
      </c>
      <c r="B657">
        <v>6.3738926562381266</v>
      </c>
      <c r="D657" t="s">
        <v>8</v>
      </c>
      <c r="E657">
        <v>6</v>
      </c>
      <c r="F657" t="s">
        <v>19</v>
      </c>
      <c r="G657" s="3" t="s">
        <v>24</v>
      </c>
      <c r="K657" s="1"/>
    </row>
    <row r="658" spans="1:15" x14ac:dyDescent="0.3">
      <c r="A658">
        <v>173</v>
      </c>
      <c r="B658">
        <v>25.515789627498933</v>
      </c>
      <c r="C658">
        <v>8</v>
      </c>
      <c r="D658" t="s">
        <v>6</v>
      </c>
      <c r="E658">
        <v>6</v>
      </c>
      <c r="F658" t="s">
        <v>19</v>
      </c>
      <c r="G658" s="3" t="s">
        <v>24</v>
      </c>
      <c r="H658">
        <v>0</v>
      </c>
      <c r="I658">
        <v>1.5</v>
      </c>
      <c r="K658" s="1"/>
    </row>
    <row r="659" spans="1:15" x14ac:dyDescent="0.3">
      <c r="A659">
        <v>173</v>
      </c>
      <c r="B659">
        <v>25.169343721209799</v>
      </c>
      <c r="D659" t="s">
        <v>6</v>
      </c>
      <c r="E659">
        <v>6</v>
      </c>
      <c r="F659" t="s">
        <v>19</v>
      </c>
      <c r="G659" s="3" t="s">
        <v>24</v>
      </c>
      <c r="K659" s="1"/>
      <c r="L659" s="1"/>
      <c r="N659" s="1"/>
    </row>
    <row r="660" spans="1:15" x14ac:dyDescent="0.3">
      <c r="A660">
        <v>173</v>
      </c>
      <c r="B660">
        <v>23.498766372928962</v>
      </c>
      <c r="D660" t="s">
        <v>6</v>
      </c>
      <c r="E660">
        <v>6</v>
      </c>
      <c r="F660" t="s">
        <v>19</v>
      </c>
      <c r="G660" s="3" t="s">
        <v>24</v>
      </c>
      <c r="K660" s="1"/>
      <c r="L660" s="1"/>
      <c r="N660" s="1"/>
    </row>
    <row r="661" spans="1:15" x14ac:dyDescent="0.3">
      <c r="A661">
        <v>173</v>
      </c>
      <c r="B661">
        <v>24.129460673459675</v>
      </c>
      <c r="D661" t="s">
        <v>6</v>
      </c>
      <c r="E661">
        <v>6</v>
      </c>
      <c r="F661" t="s">
        <v>19</v>
      </c>
      <c r="G661" s="3" t="s">
        <v>24</v>
      </c>
      <c r="K661" s="1"/>
      <c r="L661" s="1"/>
      <c r="N661" s="1"/>
    </row>
    <row r="662" spans="1:15" x14ac:dyDescent="0.3">
      <c r="A662">
        <v>173</v>
      </c>
      <c r="C662">
        <v>21</v>
      </c>
      <c r="D662" t="s">
        <v>15</v>
      </c>
      <c r="E662">
        <v>6</v>
      </c>
      <c r="F662" t="s">
        <v>19</v>
      </c>
      <c r="G662" s="3" t="s">
        <v>24</v>
      </c>
      <c r="K662" s="1"/>
      <c r="L662" s="1"/>
      <c r="N662" s="1"/>
    </row>
    <row r="663" spans="1:15" x14ac:dyDescent="0.3">
      <c r="A663">
        <v>173</v>
      </c>
      <c r="B663">
        <f>C663/25</f>
        <v>10.427773632000001</v>
      </c>
      <c r="C663">
        <f>130.3471704*2</f>
        <v>260.69434080000002</v>
      </c>
      <c r="D663" t="s">
        <v>1</v>
      </c>
      <c r="E663">
        <v>6</v>
      </c>
      <c r="F663" t="s">
        <v>19</v>
      </c>
      <c r="G663" s="3" t="s">
        <v>24</v>
      </c>
      <c r="K663" s="1"/>
      <c r="L663" s="1"/>
      <c r="N663" s="1"/>
    </row>
    <row r="664" spans="1:15" x14ac:dyDescent="0.3">
      <c r="A664">
        <v>173</v>
      </c>
      <c r="B664">
        <f>C664/9</f>
        <v>13.885852322222219</v>
      </c>
      <c r="C664">
        <v>124.97267089999997</v>
      </c>
      <c r="D664" t="s">
        <v>9</v>
      </c>
      <c r="E664">
        <v>6</v>
      </c>
      <c r="F664" t="s">
        <v>19</v>
      </c>
      <c r="G664" s="3" t="s">
        <v>24</v>
      </c>
      <c r="K664" s="1"/>
      <c r="L664" s="1"/>
      <c r="N664" s="1"/>
    </row>
    <row r="665" spans="1:15" x14ac:dyDescent="0.3">
      <c r="A665">
        <v>173</v>
      </c>
      <c r="B665">
        <v>19.211376599999994</v>
      </c>
      <c r="D665" t="s">
        <v>10</v>
      </c>
      <c r="E665">
        <v>6</v>
      </c>
      <c r="F665" t="s">
        <v>19</v>
      </c>
      <c r="G665" s="3" t="s">
        <v>24</v>
      </c>
      <c r="K665" s="1"/>
    </row>
    <row r="666" spans="1:15" x14ac:dyDescent="0.3">
      <c r="A666">
        <v>173</v>
      </c>
      <c r="B666">
        <v>8.8877874000000361</v>
      </c>
      <c r="D666" t="s">
        <v>11</v>
      </c>
      <c r="E666">
        <v>6</v>
      </c>
      <c r="F666" t="s">
        <v>19</v>
      </c>
      <c r="G666" s="3" t="s">
        <v>24</v>
      </c>
      <c r="K666" s="1"/>
    </row>
    <row r="667" spans="1:15" x14ac:dyDescent="0.3">
      <c r="A667">
        <v>173</v>
      </c>
      <c r="B667">
        <v>4.5</v>
      </c>
      <c r="D667" t="s">
        <v>8</v>
      </c>
      <c r="E667">
        <v>6</v>
      </c>
      <c r="F667" t="s">
        <v>19</v>
      </c>
      <c r="G667" s="3" t="s">
        <v>24</v>
      </c>
      <c r="K667" s="1"/>
    </row>
    <row r="668" spans="1:15" x14ac:dyDescent="0.3">
      <c r="A668">
        <v>174</v>
      </c>
      <c r="B668">
        <f>C668/26</f>
        <v>9.483418180769231</v>
      </c>
      <c r="C668">
        <v>246.56887269999999</v>
      </c>
      <c r="D668" t="s">
        <v>1</v>
      </c>
      <c r="E668">
        <v>6</v>
      </c>
      <c r="F668" t="s">
        <v>19</v>
      </c>
      <c r="G668" s="3" t="s">
        <v>24</v>
      </c>
    </row>
    <row r="669" spans="1:15" x14ac:dyDescent="0.3">
      <c r="A669">
        <v>174</v>
      </c>
      <c r="B669">
        <f t="shared" ref="B669:B670" si="2">C669/26</f>
        <v>10.24194803076923</v>
      </c>
      <c r="C669">
        <v>266.29064879999999</v>
      </c>
      <c r="D669" t="s">
        <v>1</v>
      </c>
      <c r="E669">
        <v>6</v>
      </c>
      <c r="F669" t="s">
        <v>19</v>
      </c>
      <c r="G669" s="3" t="s">
        <v>24</v>
      </c>
    </row>
    <row r="670" spans="1:15" x14ac:dyDescent="0.3">
      <c r="A670">
        <v>174</v>
      </c>
      <c r="B670">
        <f t="shared" si="2"/>
        <v>9.0903060076923072</v>
      </c>
      <c r="C670">
        <v>236.3479562</v>
      </c>
      <c r="D670" t="s">
        <v>1</v>
      </c>
      <c r="E670">
        <v>6</v>
      </c>
      <c r="F670" t="s">
        <v>19</v>
      </c>
      <c r="G670" s="3" t="s">
        <v>24</v>
      </c>
      <c r="L670" s="1"/>
      <c r="M670" s="1"/>
      <c r="O670" s="1"/>
    </row>
    <row r="671" spans="1:15" x14ac:dyDescent="0.3">
      <c r="A671">
        <v>174</v>
      </c>
      <c r="B671">
        <v>8.3397784000000001</v>
      </c>
      <c r="D671" t="s">
        <v>7</v>
      </c>
      <c r="E671">
        <v>6</v>
      </c>
      <c r="F671" t="s">
        <v>19</v>
      </c>
      <c r="G671" s="3" t="s">
        <v>24</v>
      </c>
      <c r="L671" s="1"/>
      <c r="M671" s="1"/>
      <c r="O671" s="1"/>
    </row>
    <row r="672" spans="1:15" x14ac:dyDescent="0.3">
      <c r="A672">
        <v>174</v>
      </c>
      <c r="B672">
        <v>7.4251334</v>
      </c>
      <c r="D672" t="s">
        <v>7</v>
      </c>
      <c r="E672">
        <v>6</v>
      </c>
      <c r="F672" t="s">
        <v>19</v>
      </c>
      <c r="G672" s="3" t="s">
        <v>24</v>
      </c>
      <c r="L672" s="1"/>
      <c r="M672" s="1"/>
      <c r="O672" s="1"/>
    </row>
    <row r="673" spans="1:15" x14ac:dyDescent="0.3">
      <c r="A673">
        <v>174</v>
      </c>
      <c r="B673">
        <v>7.9225218000000002</v>
      </c>
      <c r="D673" t="s">
        <v>7</v>
      </c>
      <c r="E673">
        <v>6</v>
      </c>
      <c r="F673" t="s">
        <v>19</v>
      </c>
      <c r="G673" s="3" t="s">
        <v>24</v>
      </c>
      <c r="L673" s="1"/>
      <c r="M673" s="1"/>
      <c r="O673" s="1"/>
    </row>
    <row r="674" spans="1:15" x14ac:dyDescent="0.3">
      <c r="A674">
        <v>174</v>
      </c>
      <c r="B674">
        <v>5.1484037000000002</v>
      </c>
      <c r="D674" t="s">
        <v>7</v>
      </c>
      <c r="E674">
        <v>6</v>
      </c>
      <c r="F674" t="s">
        <v>19</v>
      </c>
      <c r="G674" s="3" t="s">
        <v>24</v>
      </c>
      <c r="L674" s="1"/>
      <c r="M674" s="1"/>
      <c r="O674" s="1"/>
    </row>
    <row r="675" spans="1:15" x14ac:dyDescent="0.3">
      <c r="A675">
        <v>174</v>
      </c>
      <c r="B675">
        <v>5.2503621999999996</v>
      </c>
      <c r="D675" t="s">
        <v>8</v>
      </c>
      <c r="E675">
        <v>6</v>
      </c>
      <c r="F675" t="s">
        <v>19</v>
      </c>
      <c r="G675" s="3" t="s">
        <v>24</v>
      </c>
      <c r="L675" s="1"/>
      <c r="M675" s="1"/>
      <c r="O675" s="1"/>
    </row>
    <row r="676" spans="1:15" x14ac:dyDescent="0.3">
      <c r="A676">
        <v>174</v>
      </c>
      <c r="B676">
        <v>5.5258466999999998</v>
      </c>
      <c r="D676" t="s">
        <v>8</v>
      </c>
      <c r="E676">
        <v>6</v>
      </c>
      <c r="F676" t="s">
        <v>19</v>
      </c>
      <c r="G676" s="3" t="s">
        <v>24</v>
      </c>
      <c r="L676" s="1"/>
      <c r="M676" s="1"/>
      <c r="O676" s="1"/>
    </row>
    <row r="677" spans="1:15" x14ac:dyDescent="0.3">
      <c r="A677">
        <v>174</v>
      </c>
      <c r="B677">
        <v>8.4031032999999997</v>
      </c>
      <c r="D677" t="s">
        <v>8</v>
      </c>
      <c r="E677">
        <v>6</v>
      </c>
      <c r="F677" t="s">
        <v>19</v>
      </c>
      <c r="G677" s="3" t="s">
        <v>24</v>
      </c>
      <c r="L677" s="1"/>
      <c r="M677" s="1"/>
      <c r="O677" s="1"/>
    </row>
    <row r="678" spans="1:15" x14ac:dyDescent="0.3">
      <c r="A678">
        <v>174</v>
      </c>
      <c r="B678">
        <v>6.2633033999999999</v>
      </c>
      <c r="D678" t="s">
        <v>8</v>
      </c>
      <c r="E678">
        <v>6</v>
      </c>
      <c r="F678" t="s">
        <v>19</v>
      </c>
      <c r="G678" s="3" t="s">
        <v>24</v>
      </c>
      <c r="L678" s="1"/>
      <c r="O678" s="1"/>
    </row>
    <row r="679" spans="1:15" x14ac:dyDescent="0.3">
      <c r="A679">
        <v>174</v>
      </c>
      <c r="B679">
        <f>C679/8</f>
        <v>14.528399325000001</v>
      </c>
      <c r="C679">
        <v>116.2271946</v>
      </c>
      <c r="D679" t="s">
        <v>9</v>
      </c>
      <c r="E679">
        <v>6</v>
      </c>
      <c r="F679" t="s">
        <v>19</v>
      </c>
      <c r="G679" s="3" t="s">
        <v>24</v>
      </c>
      <c r="L679" s="1"/>
      <c r="M679" s="1"/>
      <c r="O679" s="1"/>
    </row>
    <row r="680" spans="1:15" x14ac:dyDescent="0.3">
      <c r="A680">
        <v>174</v>
      </c>
      <c r="B680">
        <f>C680/8</f>
        <v>15.774733275000001</v>
      </c>
      <c r="C680">
        <v>126.19786620000001</v>
      </c>
      <c r="D680" t="s">
        <v>9</v>
      </c>
      <c r="E680">
        <v>6</v>
      </c>
      <c r="F680" t="s">
        <v>19</v>
      </c>
      <c r="G680" s="3" t="s">
        <v>24</v>
      </c>
      <c r="L680" s="1"/>
      <c r="M680" s="1"/>
      <c r="O680" s="1"/>
    </row>
    <row r="681" spans="1:15" x14ac:dyDescent="0.3">
      <c r="A681">
        <v>174</v>
      </c>
      <c r="B681">
        <v>13.354129500000001</v>
      </c>
      <c r="D681" t="s">
        <v>10</v>
      </c>
      <c r="E681">
        <v>6</v>
      </c>
      <c r="F681" t="s">
        <v>19</v>
      </c>
      <c r="G681" s="3" t="s">
        <v>24</v>
      </c>
      <c r="L681" s="1"/>
      <c r="M681" s="1"/>
      <c r="O681" s="1"/>
    </row>
    <row r="682" spans="1:15" x14ac:dyDescent="0.3">
      <c r="A682">
        <v>174</v>
      </c>
      <c r="B682">
        <v>13.3858496</v>
      </c>
      <c r="D682" t="s">
        <v>10</v>
      </c>
      <c r="E682">
        <v>6</v>
      </c>
      <c r="F682" t="s">
        <v>19</v>
      </c>
      <c r="G682" s="3" t="s">
        <v>24</v>
      </c>
      <c r="L682" s="1"/>
      <c r="M682" s="1"/>
      <c r="O682" s="1"/>
    </row>
    <row r="683" spans="1:15" x14ac:dyDescent="0.3">
      <c r="A683">
        <v>174</v>
      </c>
      <c r="B683">
        <v>17.911710100000001</v>
      </c>
      <c r="D683" t="s">
        <v>10</v>
      </c>
      <c r="E683">
        <v>6</v>
      </c>
      <c r="F683" t="s">
        <v>19</v>
      </c>
      <c r="G683" s="3" t="s">
        <v>24</v>
      </c>
      <c r="L683" s="1"/>
      <c r="M683" s="1"/>
      <c r="O683" s="1"/>
    </row>
    <row r="684" spans="1:15" x14ac:dyDescent="0.3">
      <c r="A684">
        <v>174</v>
      </c>
      <c r="B684">
        <v>13.258514</v>
      </c>
      <c r="D684" t="s">
        <v>10</v>
      </c>
      <c r="E684">
        <v>6</v>
      </c>
      <c r="F684" t="s">
        <v>19</v>
      </c>
      <c r="G684" s="3" t="s">
        <v>24</v>
      </c>
      <c r="L684" s="1"/>
      <c r="M684" s="1"/>
      <c r="O684" s="1"/>
    </row>
    <row r="685" spans="1:15" x14ac:dyDescent="0.3">
      <c r="A685">
        <v>174</v>
      </c>
      <c r="B685">
        <v>8.7019044000000001</v>
      </c>
      <c r="D685" t="s">
        <v>11</v>
      </c>
      <c r="E685">
        <v>6</v>
      </c>
      <c r="F685" t="s">
        <v>19</v>
      </c>
      <c r="G685" s="3" t="s">
        <v>24</v>
      </c>
      <c r="L685" s="1"/>
      <c r="M685" s="1"/>
      <c r="O685" s="1"/>
    </row>
    <row r="686" spans="1:15" x14ac:dyDescent="0.3">
      <c r="A686">
        <v>174</v>
      </c>
      <c r="B686">
        <v>7.7191725</v>
      </c>
      <c r="D686" t="s">
        <v>11</v>
      </c>
      <c r="E686">
        <v>6</v>
      </c>
      <c r="F686" t="s">
        <v>19</v>
      </c>
      <c r="G686" s="3" t="s">
        <v>24</v>
      </c>
      <c r="L686" s="1"/>
      <c r="M686" s="1"/>
      <c r="O686" s="1"/>
    </row>
    <row r="687" spans="1:15" x14ac:dyDescent="0.3">
      <c r="A687">
        <v>174</v>
      </c>
      <c r="B687">
        <v>9.1751430000000003</v>
      </c>
      <c r="D687" t="s">
        <v>11</v>
      </c>
      <c r="E687">
        <v>6</v>
      </c>
      <c r="F687" t="s">
        <v>19</v>
      </c>
      <c r="G687" s="3" t="s">
        <v>24</v>
      </c>
      <c r="L687" s="1"/>
      <c r="M687" s="1"/>
      <c r="O687" s="1"/>
    </row>
    <row r="688" spans="1:15" x14ac:dyDescent="0.3">
      <c r="A688">
        <v>174</v>
      </c>
      <c r="B688">
        <v>10.5108164</v>
      </c>
      <c r="D688" t="s">
        <v>11</v>
      </c>
      <c r="E688">
        <v>6</v>
      </c>
      <c r="F688" t="s">
        <v>19</v>
      </c>
      <c r="G688" s="3" t="s">
        <v>24</v>
      </c>
      <c r="L688" s="1"/>
      <c r="M688" s="1"/>
      <c r="O688" s="1"/>
    </row>
    <row r="689" spans="1:15" x14ac:dyDescent="0.3">
      <c r="A689">
        <v>180</v>
      </c>
      <c r="B689">
        <f>C689/25</f>
        <v>10.039607512</v>
      </c>
      <c r="C689">
        <v>250.9901878</v>
      </c>
      <c r="D689" t="s">
        <v>1</v>
      </c>
      <c r="E689">
        <v>7</v>
      </c>
      <c r="F689" t="s">
        <v>19</v>
      </c>
      <c r="G689" s="3" t="s">
        <v>24</v>
      </c>
      <c r="L689" s="1"/>
      <c r="M689" s="1"/>
      <c r="O689" s="1"/>
    </row>
    <row r="690" spans="1:15" x14ac:dyDescent="0.3">
      <c r="A690">
        <v>180</v>
      </c>
      <c r="B690">
        <f>C690/26</f>
        <v>9.5360682884615375</v>
      </c>
      <c r="C690">
        <v>247.93777549999999</v>
      </c>
      <c r="D690" t="s">
        <v>1</v>
      </c>
      <c r="E690">
        <v>7</v>
      </c>
      <c r="F690" t="s">
        <v>19</v>
      </c>
      <c r="G690" s="3" t="s">
        <v>24</v>
      </c>
      <c r="K690" s="1"/>
      <c r="L690" s="1"/>
      <c r="N690" s="1"/>
    </row>
    <row r="691" spans="1:15" x14ac:dyDescent="0.3">
      <c r="A691">
        <v>180</v>
      </c>
      <c r="B691">
        <v>4.6369968499999743</v>
      </c>
      <c r="D691" t="s">
        <v>8</v>
      </c>
      <c r="E691">
        <v>7</v>
      </c>
      <c r="F691" t="s">
        <v>19</v>
      </c>
      <c r="G691" s="3" t="s">
        <v>24</v>
      </c>
      <c r="K691" s="1"/>
      <c r="L691" s="1"/>
      <c r="N691" s="1"/>
    </row>
    <row r="692" spans="1:15" x14ac:dyDescent="0.3">
      <c r="A692">
        <v>180</v>
      </c>
      <c r="B692">
        <v>7.1724284500000124</v>
      </c>
      <c r="D692" t="s">
        <v>7</v>
      </c>
      <c r="E692">
        <v>7</v>
      </c>
      <c r="F692" t="s">
        <v>19</v>
      </c>
      <c r="G692" s="3" t="s">
        <v>24</v>
      </c>
      <c r="K692" s="1"/>
      <c r="L692" s="1"/>
      <c r="N692" s="1"/>
    </row>
    <row r="693" spans="1:15" x14ac:dyDescent="0.3">
      <c r="A693">
        <v>180</v>
      </c>
      <c r="B693">
        <v>5.4905937999999992</v>
      </c>
      <c r="D693" t="s">
        <v>8</v>
      </c>
      <c r="E693">
        <v>7</v>
      </c>
      <c r="F693" t="s">
        <v>19</v>
      </c>
      <c r="G693" s="3" t="s">
        <v>24</v>
      </c>
      <c r="K693" s="1"/>
      <c r="L693" s="1"/>
      <c r="N693" s="1"/>
    </row>
    <row r="694" spans="1:15" x14ac:dyDescent="0.3">
      <c r="A694">
        <v>180</v>
      </c>
      <c r="B694">
        <v>6.3834637500000042</v>
      </c>
      <c r="D694" t="s">
        <v>7</v>
      </c>
      <c r="E694">
        <v>7</v>
      </c>
      <c r="F694" t="s">
        <v>19</v>
      </c>
      <c r="G694" s="3" t="s">
        <v>24</v>
      </c>
      <c r="K694" s="1"/>
      <c r="L694" s="1"/>
      <c r="N694" s="1"/>
    </row>
    <row r="695" spans="1:15" x14ac:dyDescent="0.3">
      <c r="A695">
        <v>180</v>
      </c>
      <c r="B695">
        <f>C695/8</f>
        <v>16.137499999999999</v>
      </c>
      <c r="C695">
        <v>129.1</v>
      </c>
      <c r="D695" t="s">
        <v>9</v>
      </c>
      <c r="E695">
        <v>7</v>
      </c>
      <c r="F695" t="s">
        <v>19</v>
      </c>
      <c r="G695" s="3" t="s">
        <v>24</v>
      </c>
      <c r="K695" s="1"/>
      <c r="L695" s="1"/>
      <c r="N695" s="1"/>
    </row>
    <row r="696" spans="1:15" x14ac:dyDescent="0.3">
      <c r="A696">
        <v>180</v>
      </c>
      <c r="B696">
        <f>C696/8</f>
        <v>15.5625</v>
      </c>
      <c r="C696">
        <v>124.5</v>
      </c>
      <c r="D696" t="s">
        <v>9</v>
      </c>
      <c r="E696">
        <v>7</v>
      </c>
      <c r="F696" t="s">
        <v>19</v>
      </c>
      <c r="G696" s="3" t="s">
        <v>24</v>
      </c>
      <c r="K696" s="1"/>
      <c r="L696" s="1"/>
      <c r="N696" s="1"/>
    </row>
    <row r="697" spans="1:15" x14ac:dyDescent="0.3">
      <c r="A697">
        <v>180</v>
      </c>
      <c r="B697">
        <v>14.9</v>
      </c>
      <c r="D697" t="s">
        <v>10</v>
      </c>
      <c r="E697">
        <v>7</v>
      </c>
      <c r="F697" t="s">
        <v>19</v>
      </c>
      <c r="G697" s="3" t="s">
        <v>24</v>
      </c>
      <c r="K697" s="1"/>
      <c r="L697" s="1"/>
      <c r="N697" s="1"/>
    </row>
    <row r="698" spans="1:15" x14ac:dyDescent="0.3">
      <c r="A698">
        <v>180</v>
      </c>
      <c r="B698">
        <v>12.64</v>
      </c>
      <c r="D698" t="s">
        <v>10</v>
      </c>
      <c r="E698">
        <v>7</v>
      </c>
      <c r="F698" t="s">
        <v>19</v>
      </c>
      <c r="G698" s="3" t="s">
        <v>24</v>
      </c>
      <c r="K698" s="1"/>
      <c r="L698" s="1"/>
      <c r="N698" s="1"/>
    </row>
    <row r="699" spans="1:15" x14ac:dyDescent="0.3">
      <c r="A699">
        <v>180</v>
      </c>
      <c r="B699">
        <v>16.2</v>
      </c>
      <c r="D699" t="s">
        <v>10</v>
      </c>
      <c r="E699">
        <v>7</v>
      </c>
      <c r="F699" t="s">
        <v>19</v>
      </c>
      <c r="G699" s="3" t="s">
        <v>24</v>
      </c>
      <c r="K699" s="1"/>
      <c r="L699" s="1"/>
      <c r="N699" s="1"/>
    </row>
    <row r="700" spans="1:15" x14ac:dyDescent="0.3">
      <c r="A700">
        <v>180</v>
      </c>
      <c r="B700">
        <v>7.4</v>
      </c>
      <c r="D700" t="s">
        <v>11</v>
      </c>
      <c r="E700">
        <v>7</v>
      </c>
      <c r="F700" t="s">
        <v>19</v>
      </c>
      <c r="G700" s="3" t="s">
        <v>24</v>
      </c>
      <c r="K700" s="1"/>
      <c r="L700" s="1"/>
      <c r="N700" s="1"/>
    </row>
    <row r="701" spans="1:15" x14ac:dyDescent="0.3">
      <c r="A701">
        <v>180</v>
      </c>
      <c r="B701">
        <v>8.34</v>
      </c>
      <c r="D701" t="s">
        <v>11</v>
      </c>
      <c r="E701">
        <v>7</v>
      </c>
      <c r="F701" t="s">
        <v>19</v>
      </c>
      <c r="G701" s="3" t="s">
        <v>24</v>
      </c>
      <c r="K701" s="1"/>
      <c r="L701" s="1"/>
      <c r="N701" s="1"/>
    </row>
    <row r="702" spans="1:15" x14ac:dyDescent="0.3">
      <c r="A702">
        <v>180</v>
      </c>
      <c r="C702">
        <v>20</v>
      </c>
      <c r="D702" t="s">
        <v>15</v>
      </c>
      <c r="E702">
        <v>7</v>
      </c>
      <c r="F702" t="s">
        <v>19</v>
      </c>
      <c r="G702" s="3" t="s">
        <v>24</v>
      </c>
      <c r="K702" s="1"/>
      <c r="L702" s="1"/>
      <c r="N702" s="1"/>
    </row>
    <row r="703" spans="1:15" x14ac:dyDescent="0.3">
      <c r="A703">
        <v>180</v>
      </c>
      <c r="B703">
        <v>8.3800000000000008</v>
      </c>
      <c r="D703" t="s">
        <v>11</v>
      </c>
      <c r="E703">
        <v>7</v>
      </c>
      <c r="F703" t="s">
        <v>19</v>
      </c>
      <c r="G703" s="3" t="s">
        <v>24</v>
      </c>
      <c r="K703" s="1"/>
      <c r="L703" s="1"/>
      <c r="N703" s="1"/>
    </row>
    <row r="704" spans="1:15" x14ac:dyDescent="0.3">
      <c r="A704">
        <v>180</v>
      </c>
      <c r="B704">
        <v>27.706076068856536</v>
      </c>
      <c r="C704">
        <v>8</v>
      </c>
      <c r="D704" t="s">
        <v>6</v>
      </c>
      <c r="E704">
        <v>7</v>
      </c>
      <c r="F704" t="s">
        <v>19</v>
      </c>
      <c r="G704" s="3" t="s">
        <v>24</v>
      </c>
      <c r="H704">
        <v>0</v>
      </c>
      <c r="I704">
        <v>2</v>
      </c>
      <c r="K704" s="1"/>
      <c r="L704" s="1"/>
      <c r="N704" s="1"/>
    </row>
    <row r="705" spans="1:14" x14ac:dyDescent="0.3">
      <c r="A705">
        <v>180</v>
      </c>
      <c r="B705">
        <v>28.516711580897525</v>
      </c>
      <c r="D705" t="s">
        <v>6</v>
      </c>
      <c r="E705">
        <v>7</v>
      </c>
      <c r="F705" t="s">
        <v>19</v>
      </c>
      <c r="G705" s="3" t="s">
        <v>24</v>
      </c>
      <c r="K705" s="1"/>
      <c r="L705" s="1"/>
      <c r="N705" s="1"/>
    </row>
    <row r="706" spans="1:14" x14ac:dyDescent="0.3">
      <c r="A706">
        <v>180</v>
      </c>
      <c r="B706">
        <v>25.721800956098992</v>
      </c>
      <c r="D706" t="s">
        <v>6</v>
      </c>
      <c r="E706">
        <v>7</v>
      </c>
      <c r="F706" t="s">
        <v>19</v>
      </c>
      <c r="G706" s="3" t="s">
        <v>24</v>
      </c>
      <c r="K706" s="1"/>
      <c r="L706" s="1"/>
      <c r="N706" s="1"/>
    </row>
    <row r="707" spans="1:14" x14ac:dyDescent="0.3">
      <c r="A707">
        <v>180</v>
      </c>
      <c r="B707">
        <v>28.086815988712765</v>
      </c>
      <c r="D707" t="s">
        <v>6</v>
      </c>
      <c r="E707">
        <v>7</v>
      </c>
      <c r="F707" t="s">
        <v>19</v>
      </c>
      <c r="G707" s="3" t="s">
        <v>24</v>
      </c>
      <c r="K707" s="1"/>
      <c r="L707" s="1"/>
      <c r="N707" s="1"/>
    </row>
    <row r="708" spans="1:14" x14ac:dyDescent="0.3">
      <c r="A708">
        <v>181</v>
      </c>
      <c r="E708">
        <v>7</v>
      </c>
      <c r="F708" t="s">
        <v>19</v>
      </c>
      <c r="G708" s="3" t="s">
        <v>24</v>
      </c>
      <c r="K708" s="1"/>
      <c r="L708" s="1"/>
      <c r="N708" s="1"/>
    </row>
    <row r="709" spans="1:14" x14ac:dyDescent="0.3">
      <c r="A709">
        <v>182</v>
      </c>
      <c r="B709">
        <f>C709/25</f>
        <v>10.556072325277601</v>
      </c>
      <c r="C709">
        <f>131.95090406597*2</f>
        <v>263.90180813194002</v>
      </c>
      <c r="D709" t="s">
        <v>1</v>
      </c>
      <c r="E709">
        <v>8</v>
      </c>
      <c r="F709" t="s">
        <v>19</v>
      </c>
      <c r="G709" s="3" t="s">
        <v>24</v>
      </c>
      <c r="L709" s="1"/>
    </row>
    <row r="710" spans="1:14" x14ac:dyDescent="0.3">
      <c r="A710">
        <v>182</v>
      </c>
      <c r="B710">
        <v>7.4808721637938049</v>
      </c>
      <c r="D710" t="s">
        <v>8</v>
      </c>
      <c r="E710">
        <v>8</v>
      </c>
      <c r="F710" t="s">
        <v>19</v>
      </c>
      <c r="G710" s="3" t="s">
        <v>24</v>
      </c>
      <c r="L710" s="1"/>
    </row>
    <row r="711" spans="1:14" x14ac:dyDescent="0.3">
      <c r="A711">
        <v>182</v>
      </c>
      <c r="B711">
        <v>6.0096366021131473</v>
      </c>
      <c r="D711" t="s">
        <v>7</v>
      </c>
      <c r="E711">
        <v>8</v>
      </c>
      <c r="F711" t="s">
        <v>19</v>
      </c>
      <c r="G711" s="3" t="s">
        <v>24</v>
      </c>
      <c r="L711" s="1"/>
    </row>
    <row r="712" spans="1:14" x14ac:dyDescent="0.3">
      <c r="A712">
        <v>182</v>
      </c>
      <c r="B712">
        <v>26.137444721275649</v>
      </c>
      <c r="C712">
        <v>9</v>
      </c>
      <c r="D712" t="s">
        <v>6</v>
      </c>
      <c r="E712">
        <v>8</v>
      </c>
      <c r="F712" t="s">
        <v>19</v>
      </c>
      <c r="G712" s="3" t="s">
        <v>24</v>
      </c>
      <c r="L712" s="1"/>
    </row>
    <row r="713" spans="1:14" x14ac:dyDescent="0.3">
      <c r="A713">
        <v>182</v>
      </c>
      <c r="B713">
        <v>22.697981446488384</v>
      </c>
      <c r="D713" t="s">
        <v>6</v>
      </c>
      <c r="E713">
        <v>8</v>
      </c>
      <c r="F713" t="s">
        <v>19</v>
      </c>
      <c r="G713" s="3" t="s">
        <v>24</v>
      </c>
      <c r="L713" s="1"/>
      <c r="M713" s="1"/>
    </row>
    <row r="714" spans="1:14" x14ac:dyDescent="0.3">
      <c r="A714">
        <v>182</v>
      </c>
      <c r="B714">
        <v>26.496366642456064</v>
      </c>
      <c r="D714" t="s">
        <v>6</v>
      </c>
      <c r="E714">
        <v>8</v>
      </c>
      <c r="F714" t="s">
        <v>19</v>
      </c>
      <c r="G714" s="3" t="s">
        <v>24</v>
      </c>
      <c r="L714" s="1"/>
      <c r="M714" s="1"/>
    </row>
    <row r="715" spans="1:14" x14ac:dyDescent="0.3">
      <c r="A715">
        <v>182</v>
      </c>
      <c r="B715">
        <v>14.814277861145493</v>
      </c>
      <c r="D715" t="s">
        <v>6</v>
      </c>
      <c r="E715">
        <v>8</v>
      </c>
      <c r="F715" t="s">
        <v>19</v>
      </c>
      <c r="G715" s="3" t="s">
        <v>24</v>
      </c>
      <c r="K715" s="1"/>
      <c r="L715" s="1"/>
      <c r="M715" s="1"/>
    </row>
    <row r="716" spans="1:14" x14ac:dyDescent="0.3">
      <c r="A716">
        <v>182</v>
      </c>
      <c r="B716">
        <v>24.416998447188753</v>
      </c>
      <c r="D716" t="s">
        <v>6</v>
      </c>
      <c r="E716">
        <v>8</v>
      </c>
      <c r="F716" t="s">
        <v>19</v>
      </c>
      <c r="G716" s="3" t="s">
        <v>24</v>
      </c>
      <c r="K716" s="1"/>
      <c r="L716" s="1"/>
      <c r="M716" s="1"/>
    </row>
    <row r="717" spans="1:14" x14ac:dyDescent="0.3">
      <c r="A717">
        <v>182</v>
      </c>
      <c r="B717">
        <v>25.396624976097037</v>
      </c>
      <c r="D717" t="s">
        <v>6</v>
      </c>
      <c r="E717">
        <v>8</v>
      </c>
      <c r="F717" t="s">
        <v>19</v>
      </c>
      <c r="G717" s="3" t="s">
        <v>24</v>
      </c>
      <c r="K717" s="1"/>
      <c r="L717" s="1"/>
      <c r="M717" s="1"/>
    </row>
    <row r="718" spans="1:14" x14ac:dyDescent="0.3">
      <c r="A718">
        <v>182</v>
      </c>
      <c r="C718">
        <v>20</v>
      </c>
      <c r="D718" t="s">
        <v>15</v>
      </c>
      <c r="E718">
        <v>8</v>
      </c>
      <c r="F718" t="s">
        <v>19</v>
      </c>
      <c r="G718" s="3" t="s">
        <v>24</v>
      </c>
      <c r="K718" s="1"/>
      <c r="L718" s="1"/>
    </row>
    <row r="719" spans="1:14" x14ac:dyDescent="0.3">
      <c r="A719">
        <v>183</v>
      </c>
      <c r="E719">
        <v>8</v>
      </c>
      <c r="F719" t="s">
        <v>19</v>
      </c>
      <c r="G719" s="3" t="s">
        <v>24</v>
      </c>
    </row>
    <row r="720" spans="1:14" x14ac:dyDescent="0.3">
      <c r="A720">
        <v>184</v>
      </c>
      <c r="B720">
        <f>C720/9</f>
        <v>13.867292333333333</v>
      </c>
      <c r="C720">
        <f>124.805631</f>
        <v>124.80563100000001</v>
      </c>
      <c r="D720" t="s">
        <v>9</v>
      </c>
      <c r="E720">
        <v>8</v>
      </c>
      <c r="F720" t="s">
        <v>19</v>
      </c>
      <c r="G720" s="3" t="s">
        <v>24</v>
      </c>
    </row>
    <row r="721" spans="1:15" x14ac:dyDescent="0.3">
      <c r="A721">
        <v>184</v>
      </c>
      <c r="B721">
        <v>12.1659296</v>
      </c>
      <c r="D721" t="s">
        <v>10</v>
      </c>
      <c r="E721">
        <v>8</v>
      </c>
      <c r="F721" t="s">
        <v>19</v>
      </c>
      <c r="G721" s="3" t="s">
        <v>24</v>
      </c>
    </row>
    <row r="722" spans="1:15" x14ac:dyDescent="0.3">
      <c r="A722">
        <v>184</v>
      </c>
      <c r="B722">
        <v>8.8576485999999992</v>
      </c>
      <c r="D722" t="s">
        <v>11</v>
      </c>
      <c r="E722">
        <v>8</v>
      </c>
      <c r="F722" t="s">
        <v>19</v>
      </c>
      <c r="G722" s="3" t="s">
        <v>24</v>
      </c>
      <c r="K722" s="1"/>
      <c r="L722" s="1"/>
      <c r="N722" s="1"/>
    </row>
    <row r="723" spans="1:15" x14ac:dyDescent="0.3">
      <c r="A723">
        <v>184</v>
      </c>
      <c r="B723">
        <v>6.3972930000000003</v>
      </c>
      <c r="D723" t="s">
        <v>8</v>
      </c>
      <c r="E723">
        <v>8</v>
      </c>
      <c r="F723" t="s">
        <v>19</v>
      </c>
      <c r="G723" s="3" t="s">
        <v>24</v>
      </c>
      <c r="K723" s="1"/>
      <c r="L723" s="1"/>
      <c r="N723" s="1"/>
    </row>
    <row r="724" spans="1:15" x14ac:dyDescent="0.3">
      <c r="A724">
        <v>184</v>
      </c>
      <c r="B724">
        <v>7.2809423000000004</v>
      </c>
      <c r="D724" t="s">
        <v>7</v>
      </c>
      <c r="E724">
        <v>8</v>
      </c>
      <c r="F724" t="s">
        <v>19</v>
      </c>
      <c r="G724" s="3" t="s">
        <v>24</v>
      </c>
      <c r="K724" s="1"/>
      <c r="L724" s="1"/>
      <c r="N724" s="1"/>
    </row>
    <row r="725" spans="1:15" x14ac:dyDescent="0.3">
      <c r="A725">
        <v>184</v>
      </c>
      <c r="B725">
        <f>C725/28</f>
        <v>10.807844571428571</v>
      </c>
      <c r="C725">
        <f>151.309824*2</f>
        <v>302.61964799999998</v>
      </c>
      <c r="D725" t="s">
        <v>1</v>
      </c>
      <c r="E725">
        <v>8</v>
      </c>
      <c r="F725" t="s">
        <v>19</v>
      </c>
      <c r="G725" s="3" t="s">
        <v>24</v>
      </c>
      <c r="K725" s="1"/>
      <c r="L725" s="1"/>
      <c r="N725" s="1"/>
    </row>
    <row r="726" spans="1:15" ht="13.8" customHeight="1" x14ac:dyDescent="0.3">
      <c r="A726">
        <v>185</v>
      </c>
      <c r="B726">
        <v>25.599420758005028</v>
      </c>
      <c r="C726">
        <v>9</v>
      </c>
      <c r="D726" t="s">
        <v>6</v>
      </c>
      <c r="E726">
        <v>8</v>
      </c>
      <c r="F726" t="s">
        <v>19</v>
      </c>
      <c r="G726" s="3" t="s">
        <v>24</v>
      </c>
      <c r="H726">
        <v>0.5</v>
      </c>
      <c r="I726">
        <v>2</v>
      </c>
    </row>
    <row r="727" spans="1:15" x14ac:dyDescent="0.3">
      <c r="A727">
        <v>185</v>
      </c>
      <c r="B727">
        <v>23.90423147172806</v>
      </c>
      <c r="D727" t="s">
        <v>6</v>
      </c>
      <c r="E727">
        <v>8</v>
      </c>
      <c r="F727" t="s">
        <v>19</v>
      </c>
      <c r="G727" s="3" t="s">
        <v>24</v>
      </c>
      <c r="L727" s="1"/>
    </row>
    <row r="728" spans="1:15" x14ac:dyDescent="0.3">
      <c r="A728">
        <v>185</v>
      </c>
      <c r="B728">
        <v>25.90872978521503</v>
      </c>
      <c r="D728" t="s">
        <v>6</v>
      </c>
      <c r="E728">
        <v>8</v>
      </c>
      <c r="F728" t="s">
        <v>19</v>
      </c>
      <c r="G728" s="3" t="s">
        <v>24</v>
      </c>
      <c r="L728" s="1"/>
    </row>
    <row r="729" spans="1:15" x14ac:dyDescent="0.3">
      <c r="A729">
        <v>185</v>
      </c>
      <c r="B729">
        <v>28.3321916164737</v>
      </c>
      <c r="D729" t="s">
        <v>6</v>
      </c>
      <c r="E729">
        <v>8</v>
      </c>
      <c r="F729" t="s">
        <v>19</v>
      </c>
      <c r="G729" s="3" t="s">
        <v>24</v>
      </c>
      <c r="L729" s="1"/>
    </row>
    <row r="730" spans="1:15" x14ac:dyDescent="0.3">
      <c r="A730">
        <v>185</v>
      </c>
      <c r="B730">
        <v>7.1362250399909897</v>
      </c>
      <c r="D730" t="s">
        <v>7</v>
      </c>
      <c r="E730">
        <v>8</v>
      </c>
      <c r="F730" t="s">
        <v>19</v>
      </c>
      <c r="G730" s="3" t="s">
        <v>24</v>
      </c>
      <c r="L730" s="1"/>
    </row>
    <row r="731" spans="1:15" x14ac:dyDescent="0.3">
      <c r="A731">
        <v>185</v>
      </c>
      <c r="B731">
        <v>6.862602029308988</v>
      </c>
      <c r="D731" t="s">
        <v>8</v>
      </c>
      <c r="E731">
        <v>8</v>
      </c>
      <c r="F731" t="s">
        <v>19</v>
      </c>
      <c r="G731" s="3" t="s">
        <v>24</v>
      </c>
      <c r="L731" s="1"/>
    </row>
    <row r="732" spans="1:15" x14ac:dyDescent="0.3">
      <c r="A732">
        <v>185</v>
      </c>
      <c r="B732">
        <f>C732/29</f>
        <v>9.1505331451301366</v>
      </c>
      <c r="C732">
        <f>132.682730604387*2</f>
        <v>265.36546120877398</v>
      </c>
      <c r="D732" t="s">
        <v>1</v>
      </c>
      <c r="E732">
        <v>8</v>
      </c>
      <c r="F732" t="s">
        <v>19</v>
      </c>
      <c r="G732" s="3" t="s">
        <v>24</v>
      </c>
      <c r="L732" s="1"/>
    </row>
    <row r="733" spans="1:15" x14ac:dyDescent="0.3">
      <c r="A733">
        <v>186</v>
      </c>
      <c r="B733">
        <v>9.5160662000000116</v>
      </c>
      <c r="D733" t="s">
        <v>11</v>
      </c>
      <c r="E733">
        <v>9</v>
      </c>
      <c r="F733" t="s">
        <v>19</v>
      </c>
      <c r="G733" s="3" t="s">
        <v>24</v>
      </c>
      <c r="L733" s="1"/>
    </row>
    <row r="734" spans="1:15" x14ac:dyDescent="0.3">
      <c r="A734">
        <v>186</v>
      </c>
      <c r="B734">
        <v>9.6473773000000165</v>
      </c>
      <c r="D734" t="s">
        <v>10</v>
      </c>
      <c r="E734">
        <v>9</v>
      </c>
      <c r="F734" t="s">
        <v>19</v>
      </c>
      <c r="G734" s="3" t="s">
        <v>24</v>
      </c>
    </row>
    <row r="735" spans="1:15" x14ac:dyDescent="0.3">
      <c r="A735">
        <v>186</v>
      </c>
      <c r="B735">
        <f>C735/8</f>
        <v>13.722448712499997</v>
      </c>
      <c r="C735">
        <v>109.77958969999997</v>
      </c>
      <c r="D735" t="s">
        <v>9</v>
      </c>
      <c r="E735">
        <v>9</v>
      </c>
      <c r="F735" t="s">
        <v>19</v>
      </c>
      <c r="G735" s="3" t="s">
        <v>24</v>
      </c>
      <c r="L735" s="1"/>
      <c r="M735" s="1"/>
      <c r="O735" s="1"/>
    </row>
    <row r="736" spans="1:15" x14ac:dyDescent="0.3">
      <c r="A736">
        <v>186</v>
      </c>
      <c r="B736">
        <v>4.7472496000000035</v>
      </c>
      <c r="D736" t="s">
        <v>8</v>
      </c>
      <c r="E736">
        <v>9</v>
      </c>
      <c r="F736" t="s">
        <v>19</v>
      </c>
      <c r="G736" s="3" t="s">
        <v>24</v>
      </c>
      <c r="L736" s="1"/>
      <c r="M736" s="1"/>
      <c r="O736" s="1"/>
    </row>
    <row r="737" spans="1:15" x14ac:dyDescent="0.3">
      <c r="A737">
        <v>186</v>
      </c>
      <c r="B737">
        <v>5.9633508000000006</v>
      </c>
      <c r="D737" t="s">
        <v>7</v>
      </c>
      <c r="E737">
        <v>9</v>
      </c>
      <c r="F737" t="s">
        <v>19</v>
      </c>
      <c r="G737" s="3" t="s">
        <v>24</v>
      </c>
      <c r="L737" s="1"/>
      <c r="M737" s="1"/>
      <c r="O737" s="1"/>
    </row>
    <row r="738" spans="1:15" x14ac:dyDescent="0.3">
      <c r="A738">
        <v>186</v>
      </c>
      <c r="B738">
        <f>C738/32</f>
        <v>8.9722105750000001</v>
      </c>
      <c r="C738">
        <f>143.5553692*2</f>
        <v>287.1107384</v>
      </c>
      <c r="D738" t="s">
        <v>1</v>
      </c>
      <c r="E738">
        <v>9</v>
      </c>
      <c r="F738" t="s">
        <v>19</v>
      </c>
      <c r="G738" s="3" t="s">
        <v>24</v>
      </c>
      <c r="L738" s="1"/>
      <c r="M738" s="1"/>
      <c r="O738" s="1"/>
    </row>
    <row r="739" spans="1:15" x14ac:dyDescent="0.3">
      <c r="A739">
        <v>186</v>
      </c>
      <c r="B739">
        <v>9.9550102000000038</v>
      </c>
      <c r="D739" t="s">
        <v>11</v>
      </c>
      <c r="E739">
        <v>9</v>
      </c>
      <c r="F739" t="s">
        <v>19</v>
      </c>
      <c r="G739" s="3" t="s">
        <v>24</v>
      </c>
      <c r="L739" s="1"/>
      <c r="M739" s="1"/>
      <c r="O739" s="1"/>
    </row>
    <row r="740" spans="1:15" x14ac:dyDescent="0.3">
      <c r="A740">
        <v>186</v>
      </c>
      <c r="B740">
        <v>12.278608399999996</v>
      </c>
      <c r="D740" t="s">
        <v>10</v>
      </c>
      <c r="E740">
        <v>9</v>
      </c>
      <c r="F740" t="s">
        <v>19</v>
      </c>
      <c r="G740" s="3" t="s">
        <v>24</v>
      </c>
      <c r="L740" s="1"/>
      <c r="M740" s="1"/>
      <c r="O740" s="1"/>
    </row>
    <row r="741" spans="1:15" x14ac:dyDescent="0.3">
      <c r="A741">
        <v>186</v>
      </c>
      <c r="B741">
        <f>C741/8</f>
        <v>14.127152949999999</v>
      </c>
      <c r="C741">
        <v>113.01722359999999</v>
      </c>
      <c r="D741" t="s">
        <v>9</v>
      </c>
      <c r="E741">
        <v>9</v>
      </c>
      <c r="F741" t="s">
        <v>19</v>
      </c>
      <c r="G741" s="3" t="s">
        <v>24</v>
      </c>
      <c r="L741" s="1"/>
      <c r="M741" s="1"/>
      <c r="O741" s="1"/>
    </row>
    <row r="742" spans="1:15" x14ac:dyDescent="0.3">
      <c r="A742">
        <v>186</v>
      </c>
      <c r="B742">
        <v>5.4446303</v>
      </c>
      <c r="D742" t="s">
        <v>8</v>
      </c>
      <c r="E742">
        <v>9</v>
      </c>
      <c r="F742" t="s">
        <v>19</v>
      </c>
      <c r="G742" s="3" t="s">
        <v>24</v>
      </c>
      <c r="L742" s="1"/>
      <c r="M742" s="1"/>
      <c r="O742" s="1"/>
    </row>
    <row r="743" spans="1:15" x14ac:dyDescent="0.3">
      <c r="A743">
        <v>186</v>
      </c>
      <c r="B743">
        <v>5.8907086000000106</v>
      </c>
      <c r="D743" t="s">
        <v>7</v>
      </c>
      <c r="E743">
        <v>9</v>
      </c>
      <c r="F743" t="s">
        <v>19</v>
      </c>
      <c r="G743" s="3" t="s">
        <v>24</v>
      </c>
      <c r="L743" s="1"/>
      <c r="M743" s="1"/>
      <c r="O743" s="1"/>
    </row>
    <row r="744" spans="1:15" x14ac:dyDescent="0.3">
      <c r="A744">
        <v>186</v>
      </c>
      <c r="B744">
        <f>C744/27</f>
        <v>9.7476920666666658</v>
      </c>
      <c r="C744">
        <f>131.5938429*2</f>
        <v>263.1876858</v>
      </c>
      <c r="D744" t="s">
        <v>1</v>
      </c>
      <c r="E744">
        <v>9</v>
      </c>
      <c r="F744" t="s">
        <v>19</v>
      </c>
      <c r="G744" s="3" t="s">
        <v>24</v>
      </c>
      <c r="L744" s="1"/>
      <c r="M744" s="1"/>
      <c r="O744" s="1"/>
    </row>
    <row r="745" spans="1:15" x14ac:dyDescent="0.3">
      <c r="A745">
        <v>187</v>
      </c>
      <c r="B745">
        <v>27.023835941863648</v>
      </c>
      <c r="C745">
        <v>9</v>
      </c>
      <c r="D745" t="s">
        <v>6</v>
      </c>
      <c r="E745">
        <v>9</v>
      </c>
      <c r="F745" t="s">
        <v>19</v>
      </c>
      <c r="G745" s="3" t="s">
        <v>24</v>
      </c>
      <c r="H745">
        <v>0.5</v>
      </c>
      <c r="I745">
        <v>2</v>
      </c>
      <c r="M745" s="1"/>
      <c r="O745" s="1"/>
    </row>
    <row r="746" spans="1:15" x14ac:dyDescent="0.3">
      <c r="A746">
        <v>187</v>
      </c>
      <c r="B746">
        <v>26.630370797547211</v>
      </c>
      <c r="D746" t="s">
        <v>6</v>
      </c>
      <c r="E746">
        <v>9</v>
      </c>
      <c r="F746" t="s">
        <v>19</v>
      </c>
      <c r="G746" s="3" t="s">
        <v>24</v>
      </c>
      <c r="L746" s="1"/>
    </row>
    <row r="747" spans="1:15" x14ac:dyDescent="0.3">
      <c r="A747">
        <v>187</v>
      </c>
      <c r="B747">
        <v>26.12360215392555</v>
      </c>
      <c r="D747" t="s">
        <v>6</v>
      </c>
      <c r="E747">
        <v>9</v>
      </c>
      <c r="F747" t="s">
        <v>19</v>
      </c>
      <c r="G747" s="3" t="s">
        <v>24</v>
      </c>
      <c r="L747" s="1"/>
    </row>
    <row r="748" spans="1:15" x14ac:dyDescent="0.3">
      <c r="A748">
        <v>187</v>
      </c>
      <c r="B748">
        <v>26.533262121018346</v>
      </c>
      <c r="D748" t="s">
        <v>6</v>
      </c>
      <c r="E748">
        <v>9</v>
      </c>
      <c r="F748" t="s">
        <v>19</v>
      </c>
      <c r="G748" s="3" t="s">
        <v>24</v>
      </c>
      <c r="L748" s="1"/>
    </row>
    <row r="749" spans="1:15" x14ac:dyDescent="0.3">
      <c r="A749">
        <v>187</v>
      </c>
      <c r="C749">
        <v>20</v>
      </c>
      <c r="D749" t="s">
        <v>15</v>
      </c>
      <c r="E749">
        <v>9</v>
      </c>
      <c r="F749" t="s">
        <v>19</v>
      </c>
      <c r="G749" s="3" t="s">
        <v>24</v>
      </c>
      <c r="L749" s="1"/>
    </row>
    <row r="750" spans="1:15" x14ac:dyDescent="0.3">
      <c r="A750">
        <v>187</v>
      </c>
      <c r="B750">
        <f>C750/27</f>
        <v>9.4333333333333336</v>
      </c>
      <c r="C750">
        <v>254.7</v>
      </c>
      <c r="D750" t="s">
        <v>1</v>
      </c>
      <c r="E750">
        <v>9</v>
      </c>
      <c r="F750" t="s">
        <v>19</v>
      </c>
      <c r="G750" s="3" t="s">
        <v>24</v>
      </c>
      <c r="L750" s="1"/>
    </row>
    <row r="751" spans="1:15" x14ac:dyDescent="0.3">
      <c r="A751">
        <v>187</v>
      </c>
      <c r="B751">
        <v>5.6</v>
      </c>
      <c r="D751" t="s">
        <v>7</v>
      </c>
      <c r="E751">
        <v>9</v>
      </c>
      <c r="F751" t="s">
        <v>19</v>
      </c>
      <c r="G751" s="3" t="s">
        <v>24</v>
      </c>
    </row>
    <row r="752" spans="1:15" x14ac:dyDescent="0.3">
      <c r="A752">
        <v>187</v>
      </c>
      <c r="B752">
        <v>3.8</v>
      </c>
      <c r="D752" t="s">
        <v>8</v>
      </c>
      <c r="E752">
        <v>9</v>
      </c>
      <c r="F752" t="s">
        <v>19</v>
      </c>
      <c r="G752" s="3" t="s">
        <v>24</v>
      </c>
    </row>
    <row r="753" spans="1:12" x14ac:dyDescent="0.3">
      <c r="A753">
        <v>188</v>
      </c>
      <c r="E753">
        <v>9</v>
      </c>
      <c r="F753" t="s">
        <v>19</v>
      </c>
      <c r="G753" s="3" t="s">
        <v>24</v>
      </c>
    </row>
    <row r="754" spans="1:12" x14ac:dyDescent="0.3">
      <c r="A754">
        <v>189</v>
      </c>
      <c r="C754">
        <v>9</v>
      </c>
      <c r="D754" t="s">
        <v>6</v>
      </c>
      <c r="E754">
        <v>10</v>
      </c>
      <c r="F754" t="s">
        <v>19</v>
      </c>
      <c r="G754" s="3" t="s">
        <v>24</v>
      </c>
      <c r="H754">
        <v>0.5</v>
      </c>
      <c r="I754">
        <v>2</v>
      </c>
    </row>
    <row r="755" spans="1:12" x14ac:dyDescent="0.3">
      <c r="A755">
        <v>189</v>
      </c>
      <c r="B755">
        <v>6.2878496810125171</v>
      </c>
      <c r="D755" t="s">
        <v>7</v>
      </c>
      <c r="E755">
        <v>10</v>
      </c>
      <c r="F755" t="s">
        <v>19</v>
      </c>
      <c r="G755" s="3" t="s">
        <v>24</v>
      </c>
      <c r="L755" s="1"/>
    </row>
    <row r="756" spans="1:12" x14ac:dyDescent="0.3">
      <c r="A756">
        <v>189</v>
      </c>
      <c r="B756">
        <v>6.1021464259865468</v>
      </c>
      <c r="D756" t="s">
        <v>8</v>
      </c>
      <c r="E756">
        <v>10</v>
      </c>
      <c r="F756" t="s">
        <v>19</v>
      </c>
      <c r="G756" s="3" t="s">
        <v>24</v>
      </c>
      <c r="L756" s="1"/>
    </row>
    <row r="757" spans="1:12" x14ac:dyDescent="0.3">
      <c r="A757">
        <v>189</v>
      </c>
      <c r="B757">
        <f>C757/29</f>
        <v>9.3862068965517231</v>
      </c>
      <c r="C757">
        <f>136.1*2</f>
        <v>272.2</v>
      </c>
      <c r="D757" t="s">
        <v>1</v>
      </c>
      <c r="E757">
        <v>10</v>
      </c>
      <c r="F757" t="s">
        <v>19</v>
      </c>
      <c r="G757" s="3" t="s">
        <v>24</v>
      </c>
      <c r="L757" s="1"/>
    </row>
    <row r="758" spans="1:12" x14ac:dyDescent="0.3">
      <c r="A758">
        <v>189</v>
      </c>
      <c r="B758">
        <v>27.911531335101053</v>
      </c>
      <c r="D758" t="s">
        <v>6</v>
      </c>
      <c r="E758">
        <v>10</v>
      </c>
      <c r="F758" t="s">
        <v>19</v>
      </c>
      <c r="G758" s="3" t="s">
        <v>24</v>
      </c>
      <c r="L758" s="1"/>
    </row>
    <row r="759" spans="1:12" x14ac:dyDescent="0.3">
      <c r="A759">
        <v>189</v>
      </c>
      <c r="B759">
        <v>29.29707599919189</v>
      </c>
      <c r="D759" t="s">
        <v>6</v>
      </c>
      <c r="E759">
        <v>10</v>
      </c>
      <c r="F759" t="s">
        <v>19</v>
      </c>
      <c r="G759" s="3" t="s">
        <v>24</v>
      </c>
      <c r="L759" s="1"/>
    </row>
    <row r="760" spans="1:12" x14ac:dyDescent="0.3">
      <c r="A760">
        <v>189</v>
      </c>
      <c r="B760">
        <v>27.084305442954726</v>
      </c>
      <c r="D760" t="s">
        <v>6</v>
      </c>
      <c r="E760">
        <v>10</v>
      </c>
      <c r="F760" t="s">
        <v>19</v>
      </c>
      <c r="G760" s="3" t="s">
        <v>24</v>
      </c>
      <c r="L760" s="1"/>
    </row>
    <row r="761" spans="1:12" x14ac:dyDescent="0.3">
      <c r="A761">
        <v>189</v>
      </c>
      <c r="B761">
        <v>24.808122815560136</v>
      </c>
      <c r="D761" t="s">
        <v>6</v>
      </c>
      <c r="E761">
        <v>10</v>
      </c>
      <c r="F761" t="s">
        <v>19</v>
      </c>
      <c r="G761" s="3" t="s">
        <v>24</v>
      </c>
      <c r="L761" s="1"/>
    </row>
    <row r="762" spans="1:12" x14ac:dyDescent="0.3">
      <c r="A762">
        <v>189</v>
      </c>
      <c r="C762">
        <v>21</v>
      </c>
      <c r="D762" t="s">
        <v>15</v>
      </c>
      <c r="E762">
        <v>10</v>
      </c>
      <c r="F762" t="s">
        <v>19</v>
      </c>
      <c r="G762" s="3" t="s">
        <v>24</v>
      </c>
    </row>
    <row r="763" spans="1:12" x14ac:dyDescent="0.3">
      <c r="A763">
        <v>189</v>
      </c>
      <c r="E763">
        <v>10</v>
      </c>
      <c r="F763" t="s">
        <v>19</v>
      </c>
      <c r="G763" s="3" t="s">
        <v>24</v>
      </c>
    </row>
    <row r="764" spans="1:12" x14ac:dyDescent="0.3">
      <c r="A764">
        <v>189</v>
      </c>
      <c r="E764">
        <v>10</v>
      </c>
      <c r="F764" t="s">
        <v>19</v>
      </c>
      <c r="G764" s="3" t="s">
        <v>24</v>
      </c>
    </row>
    <row r="765" spans="1:12" x14ac:dyDescent="0.3">
      <c r="A765">
        <v>189</v>
      </c>
      <c r="E765">
        <v>10</v>
      </c>
      <c r="F765" t="s">
        <v>19</v>
      </c>
      <c r="G765" s="3" t="s">
        <v>24</v>
      </c>
    </row>
    <row r="766" spans="1:12" x14ac:dyDescent="0.3">
      <c r="A766">
        <v>189</v>
      </c>
      <c r="E766">
        <v>10</v>
      </c>
      <c r="F766" t="s">
        <v>19</v>
      </c>
      <c r="G766" s="3" t="s">
        <v>24</v>
      </c>
    </row>
    <row r="767" spans="1:12" x14ac:dyDescent="0.3">
      <c r="A767">
        <v>189</v>
      </c>
      <c r="E767">
        <v>10</v>
      </c>
      <c r="F767" t="s">
        <v>19</v>
      </c>
      <c r="G767" s="3" t="s">
        <v>24</v>
      </c>
    </row>
    <row r="768" spans="1:12" x14ac:dyDescent="0.3">
      <c r="A768">
        <v>189</v>
      </c>
      <c r="E768">
        <v>10</v>
      </c>
      <c r="F768" t="s">
        <v>19</v>
      </c>
      <c r="G768" s="3" t="s">
        <v>24</v>
      </c>
    </row>
    <row r="769" spans="1:15" x14ac:dyDescent="0.3">
      <c r="A769">
        <v>189</v>
      </c>
      <c r="E769">
        <v>10</v>
      </c>
      <c r="F769" t="s">
        <v>19</v>
      </c>
      <c r="G769" s="3" t="s">
        <v>24</v>
      </c>
    </row>
    <row r="770" spans="1:15" x14ac:dyDescent="0.3">
      <c r="A770">
        <v>189</v>
      </c>
      <c r="E770">
        <v>10</v>
      </c>
      <c r="F770" t="s">
        <v>19</v>
      </c>
      <c r="G770" s="3" t="s">
        <v>24</v>
      </c>
    </row>
    <row r="771" spans="1:15" x14ac:dyDescent="0.3">
      <c r="A771">
        <v>189</v>
      </c>
      <c r="E771">
        <v>10</v>
      </c>
      <c r="F771" t="s">
        <v>19</v>
      </c>
      <c r="G771" s="3" t="s">
        <v>24</v>
      </c>
    </row>
    <row r="772" spans="1:15" x14ac:dyDescent="0.3">
      <c r="A772">
        <v>190</v>
      </c>
      <c r="E772">
        <v>10</v>
      </c>
      <c r="F772" t="s">
        <v>19</v>
      </c>
      <c r="G772" s="3" t="s">
        <v>24</v>
      </c>
    </row>
    <row r="773" spans="1:15" x14ac:dyDescent="0.3">
      <c r="A773">
        <v>191</v>
      </c>
      <c r="E773">
        <v>10</v>
      </c>
      <c r="F773" t="s">
        <v>19</v>
      </c>
      <c r="G773" s="3" t="s">
        <v>24</v>
      </c>
    </row>
    <row r="774" spans="1:15" x14ac:dyDescent="0.3">
      <c r="A774">
        <v>192</v>
      </c>
      <c r="B774">
        <f>C774/9</f>
        <v>13.002417222222222</v>
      </c>
      <c r="C774">
        <v>117.021755</v>
      </c>
      <c r="D774" t="s">
        <v>9</v>
      </c>
      <c r="E774">
        <v>11</v>
      </c>
      <c r="F774" t="s">
        <v>19</v>
      </c>
      <c r="G774" s="3" t="s">
        <v>24</v>
      </c>
    </row>
    <row r="775" spans="1:15" x14ac:dyDescent="0.3">
      <c r="A775">
        <v>192</v>
      </c>
      <c r="B775">
        <v>14.009316499999997</v>
      </c>
      <c r="D775" t="s">
        <v>10</v>
      </c>
      <c r="E775">
        <v>11</v>
      </c>
      <c r="F775" t="s">
        <v>19</v>
      </c>
      <c r="G775" s="3" t="s">
        <v>24</v>
      </c>
    </row>
    <row r="776" spans="1:15" x14ac:dyDescent="0.3">
      <c r="A776">
        <v>192</v>
      </c>
      <c r="B776">
        <v>8.2714517000000001</v>
      </c>
      <c r="D776" t="s">
        <v>11</v>
      </c>
      <c r="E776">
        <v>11</v>
      </c>
      <c r="F776" t="s">
        <v>19</v>
      </c>
      <c r="G776" s="3" t="s">
        <v>24</v>
      </c>
    </row>
    <row r="777" spans="1:15" x14ac:dyDescent="0.3">
      <c r="A777">
        <v>193</v>
      </c>
      <c r="B777">
        <f>C777/28</f>
        <v>9.6209972524328116</v>
      </c>
      <c r="C777">
        <v>269.38792306811871</v>
      </c>
      <c r="D777" t="s">
        <v>1</v>
      </c>
      <c r="E777">
        <v>11</v>
      </c>
      <c r="F777" t="s">
        <v>19</v>
      </c>
      <c r="G777" s="3" t="s">
        <v>24</v>
      </c>
    </row>
    <row r="778" spans="1:15" x14ac:dyDescent="0.3">
      <c r="A778">
        <v>193</v>
      </c>
      <c r="B778">
        <v>6.8089463427116073</v>
      </c>
      <c r="D778" t="s">
        <v>7</v>
      </c>
      <c r="E778">
        <v>11</v>
      </c>
      <c r="F778" t="s">
        <v>19</v>
      </c>
      <c r="G778" s="3" t="s">
        <v>24</v>
      </c>
    </row>
    <row r="779" spans="1:15" x14ac:dyDescent="0.3">
      <c r="A779">
        <v>193</v>
      </c>
      <c r="B779">
        <v>5.3344850655221592</v>
      </c>
      <c r="D779" t="s">
        <v>8</v>
      </c>
      <c r="E779">
        <v>11</v>
      </c>
      <c r="F779" t="s">
        <v>19</v>
      </c>
      <c r="G779" s="3" t="s">
        <v>24</v>
      </c>
    </row>
    <row r="780" spans="1:15" x14ac:dyDescent="0.3">
      <c r="A780">
        <v>193</v>
      </c>
      <c r="B780">
        <v>27.465882477989918</v>
      </c>
      <c r="C780">
        <v>9</v>
      </c>
      <c r="D780" t="s">
        <v>6</v>
      </c>
      <c r="E780">
        <v>11</v>
      </c>
      <c r="F780" t="s">
        <v>19</v>
      </c>
      <c r="G780" s="3" t="s">
        <v>24</v>
      </c>
      <c r="H780">
        <v>1</v>
      </c>
      <c r="I780">
        <v>2</v>
      </c>
    </row>
    <row r="781" spans="1:15" x14ac:dyDescent="0.3">
      <c r="A781">
        <v>193</v>
      </c>
      <c r="B781">
        <v>27.550755383161469</v>
      </c>
      <c r="D781" t="s">
        <v>6</v>
      </c>
      <c r="E781">
        <v>11</v>
      </c>
      <c r="F781" t="s">
        <v>19</v>
      </c>
      <c r="G781" s="3" t="s">
        <v>24</v>
      </c>
    </row>
    <row r="782" spans="1:15" x14ac:dyDescent="0.3">
      <c r="A782">
        <v>193</v>
      </c>
      <c r="B782">
        <v>25.672854838937297</v>
      </c>
      <c r="D782" t="s">
        <v>6</v>
      </c>
      <c r="E782">
        <v>11</v>
      </c>
      <c r="F782" t="s">
        <v>19</v>
      </c>
      <c r="G782" s="3" t="s">
        <v>24</v>
      </c>
    </row>
    <row r="783" spans="1:15" x14ac:dyDescent="0.3">
      <c r="A783">
        <v>193</v>
      </c>
      <c r="B783">
        <v>26.486746776922196</v>
      </c>
      <c r="D783" t="s">
        <v>6</v>
      </c>
      <c r="E783">
        <v>11</v>
      </c>
      <c r="F783" t="s">
        <v>19</v>
      </c>
      <c r="G783" s="3" t="s">
        <v>24</v>
      </c>
    </row>
    <row r="784" spans="1:15" x14ac:dyDescent="0.3">
      <c r="A784">
        <v>193</v>
      </c>
      <c r="B784">
        <v>27.715569328243017</v>
      </c>
      <c r="D784" t="s">
        <v>6</v>
      </c>
      <c r="E784">
        <v>11</v>
      </c>
      <c r="F784" t="s">
        <v>19</v>
      </c>
      <c r="G784" s="3" t="s">
        <v>24</v>
      </c>
      <c r="L784" s="1"/>
      <c r="M784" s="1"/>
      <c r="O784" s="1"/>
    </row>
    <row r="785" spans="1:15" x14ac:dyDescent="0.3">
      <c r="A785">
        <v>193</v>
      </c>
      <c r="C785">
        <v>21</v>
      </c>
      <c r="D785" t="s">
        <v>15</v>
      </c>
      <c r="E785">
        <v>11</v>
      </c>
      <c r="F785" t="s">
        <v>19</v>
      </c>
      <c r="G785" s="3" t="s">
        <v>24</v>
      </c>
      <c r="L785" s="1"/>
      <c r="M785" s="1"/>
      <c r="O785" s="1"/>
    </row>
    <row r="786" spans="1:15" x14ac:dyDescent="0.3">
      <c r="A786">
        <v>193</v>
      </c>
      <c r="E786">
        <v>11</v>
      </c>
      <c r="F786" t="s">
        <v>19</v>
      </c>
      <c r="G786" s="3" t="s">
        <v>24</v>
      </c>
      <c r="L786" s="1"/>
      <c r="M786" s="1"/>
      <c r="O786" s="1"/>
    </row>
    <row r="787" spans="1:15" x14ac:dyDescent="0.3">
      <c r="A787">
        <v>193</v>
      </c>
      <c r="E787">
        <v>11</v>
      </c>
      <c r="F787" t="s">
        <v>19</v>
      </c>
      <c r="G787" s="3" t="s">
        <v>24</v>
      </c>
      <c r="L787" s="1"/>
      <c r="M787" s="1"/>
      <c r="O787" s="1"/>
    </row>
    <row r="788" spans="1:15" x14ac:dyDescent="0.3">
      <c r="A788">
        <v>193</v>
      </c>
      <c r="E788">
        <v>11</v>
      </c>
      <c r="F788" t="s">
        <v>19</v>
      </c>
      <c r="G788" s="3" t="s">
        <v>24</v>
      </c>
    </row>
    <row r="789" spans="1:15" x14ac:dyDescent="0.3">
      <c r="A789">
        <v>193</v>
      </c>
      <c r="E789">
        <v>11</v>
      </c>
      <c r="F789" t="s">
        <v>19</v>
      </c>
      <c r="G789" s="3" t="s">
        <v>24</v>
      </c>
    </row>
    <row r="790" spans="1:15" x14ac:dyDescent="0.3">
      <c r="A790">
        <v>195</v>
      </c>
      <c r="E790">
        <v>11</v>
      </c>
      <c r="F790" t="s">
        <v>19</v>
      </c>
      <c r="G790" s="3" t="s">
        <v>24</v>
      </c>
      <c r="L790" s="1"/>
    </row>
    <row r="791" spans="1:15" x14ac:dyDescent="0.3">
      <c r="A791">
        <v>196</v>
      </c>
      <c r="E791">
        <v>12</v>
      </c>
      <c r="F791" t="s">
        <v>19</v>
      </c>
      <c r="G791" s="3" t="s">
        <v>24</v>
      </c>
      <c r="L791" s="1"/>
    </row>
    <row r="792" spans="1:15" x14ac:dyDescent="0.3">
      <c r="A792">
        <v>197</v>
      </c>
      <c r="B792">
        <f>C792/31</f>
        <v>9.0229672451300367</v>
      </c>
      <c r="C792">
        <v>279.71198459903115</v>
      </c>
      <c r="D792" t="s">
        <v>1</v>
      </c>
      <c r="E792">
        <v>12</v>
      </c>
      <c r="F792" t="s">
        <v>19</v>
      </c>
      <c r="G792" s="3" t="s">
        <v>24</v>
      </c>
      <c r="L792" s="1"/>
    </row>
    <row r="793" spans="1:15" x14ac:dyDescent="0.3">
      <c r="A793">
        <v>197</v>
      </c>
      <c r="B793">
        <v>6.4494113606099575</v>
      </c>
      <c r="D793" t="s">
        <v>7</v>
      </c>
      <c r="E793">
        <v>12</v>
      </c>
      <c r="F793" t="s">
        <v>19</v>
      </c>
      <c r="G793" s="3" t="s">
        <v>24</v>
      </c>
      <c r="L793" s="1"/>
    </row>
    <row r="794" spans="1:15" x14ac:dyDescent="0.3">
      <c r="A794">
        <v>197</v>
      </c>
      <c r="B794">
        <v>5.5659951858249883</v>
      </c>
      <c r="D794" t="s">
        <v>8</v>
      </c>
      <c r="E794">
        <v>12</v>
      </c>
      <c r="F794" t="s">
        <v>19</v>
      </c>
      <c r="G794" s="3" t="s">
        <v>24</v>
      </c>
      <c r="L794" s="1"/>
    </row>
    <row r="795" spans="1:15" x14ac:dyDescent="0.3">
      <c r="A795">
        <v>197</v>
      </c>
      <c r="B795">
        <v>27.762690823714529</v>
      </c>
      <c r="C795">
        <v>9</v>
      </c>
      <c r="D795" t="s">
        <v>6</v>
      </c>
      <c r="E795">
        <v>12</v>
      </c>
      <c r="F795" t="s">
        <v>19</v>
      </c>
      <c r="G795" s="3" t="s">
        <v>24</v>
      </c>
      <c r="H795">
        <v>1</v>
      </c>
      <c r="I795">
        <v>2</v>
      </c>
      <c r="L795" s="1"/>
    </row>
    <row r="796" spans="1:15" x14ac:dyDescent="0.3">
      <c r="A796">
        <v>197</v>
      </c>
      <c r="B796">
        <v>25.508700564998833</v>
      </c>
      <c r="D796" t="s">
        <v>6</v>
      </c>
      <c r="E796">
        <v>12</v>
      </c>
      <c r="F796" t="s">
        <v>19</v>
      </c>
      <c r="G796" s="3" t="s">
        <v>24</v>
      </c>
      <c r="L796" s="1"/>
    </row>
    <row r="797" spans="1:15" x14ac:dyDescent="0.3">
      <c r="A797">
        <v>197</v>
      </c>
      <c r="B797">
        <v>30.047339088150995</v>
      </c>
      <c r="D797" t="s">
        <v>6</v>
      </c>
      <c r="E797">
        <v>12</v>
      </c>
      <c r="F797" t="s">
        <v>19</v>
      </c>
      <c r="G797" s="3" t="s">
        <v>24</v>
      </c>
      <c r="L797" s="1"/>
    </row>
    <row r="798" spans="1:15" x14ac:dyDescent="0.3">
      <c r="A798">
        <v>197</v>
      </c>
      <c r="B798">
        <v>22.895597240746653</v>
      </c>
      <c r="D798" t="s">
        <v>6</v>
      </c>
      <c r="E798">
        <v>12</v>
      </c>
      <c r="F798" t="s">
        <v>19</v>
      </c>
      <c r="G798" s="3" t="s">
        <v>24</v>
      </c>
      <c r="L798" s="1"/>
    </row>
    <row r="799" spans="1:15" x14ac:dyDescent="0.3">
      <c r="A799">
        <v>197</v>
      </c>
      <c r="B799">
        <v>25.904287218779796</v>
      </c>
      <c r="D799" t="s">
        <v>6</v>
      </c>
      <c r="E799">
        <v>12</v>
      </c>
      <c r="F799" t="s">
        <v>19</v>
      </c>
      <c r="G799" s="3" t="s">
        <v>24</v>
      </c>
      <c r="L799" s="1"/>
    </row>
    <row r="800" spans="1:15" x14ac:dyDescent="0.3">
      <c r="A800">
        <v>198</v>
      </c>
      <c r="B800">
        <v>14.655436333333334</v>
      </c>
      <c r="C800">
        <v>131.89892700000001</v>
      </c>
      <c r="D800" s="1" t="s">
        <v>9</v>
      </c>
      <c r="E800">
        <v>12</v>
      </c>
      <c r="F800" t="s">
        <v>19</v>
      </c>
      <c r="G800" s="3" t="s">
        <v>24</v>
      </c>
      <c r="J800" s="1"/>
      <c r="L800" s="1"/>
      <c r="M800" s="1"/>
    </row>
    <row r="801" spans="1:16" x14ac:dyDescent="0.3">
      <c r="A801">
        <v>198</v>
      </c>
      <c r="B801">
        <v>13.605372899999999</v>
      </c>
      <c r="D801" s="1" t="s">
        <v>10</v>
      </c>
      <c r="E801">
        <v>12</v>
      </c>
      <c r="F801" t="s">
        <v>19</v>
      </c>
      <c r="G801" s="3" t="s">
        <v>24</v>
      </c>
      <c r="J801" s="1"/>
      <c r="L801" s="1"/>
      <c r="M801" s="1"/>
    </row>
    <row r="802" spans="1:16" x14ac:dyDescent="0.3">
      <c r="A802">
        <v>198</v>
      </c>
      <c r="B802" s="1">
        <v>6.5931737000000004</v>
      </c>
      <c r="D802" s="1" t="s">
        <v>11</v>
      </c>
      <c r="E802">
        <v>12</v>
      </c>
      <c r="F802" t="s">
        <v>19</v>
      </c>
      <c r="G802" s="3" t="s">
        <v>24</v>
      </c>
      <c r="J802" s="1"/>
      <c r="L802" s="1"/>
    </row>
    <row r="803" spans="1:16" x14ac:dyDescent="0.3">
      <c r="A803">
        <v>198</v>
      </c>
      <c r="B803" s="1">
        <v>13.823936933333332</v>
      </c>
      <c r="C803">
        <v>124.41543239999999</v>
      </c>
      <c r="D803" s="1" t="s">
        <v>9</v>
      </c>
      <c r="E803">
        <v>12</v>
      </c>
      <c r="F803" t="s">
        <v>19</v>
      </c>
      <c r="G803" s="3" t="s">
        <v>24</v>
      </c>
      <c r="J803" s="1"/>
      <c r="L803" s="1"/>
    </row>
    <row r="804" spans="1:16" x14ac:dyDescent="0.3">
      <c r="A804">
        <v>198</v>
      </c>
      <c r="B804" s="1">
        <v>13.652559699999998</v>
      </c>
      <c r="D804" s="1" t="s">
        <v>10</v>
      </c>
      <c r="E804">
        <v>12</v>
      </c>
      <c r="F804" t="s">
        <v>19</v>
      </c>
      <c r="G804" s="3" t="s">
        <v>24</v>
      </c>
      <c r="J804" s="1"/>
      <c r="L804" s="1"/>
    </row>
    <row r="805" spans="1:16" x14ac:dyDescent="0.3">
      <c r="A805">
        <v>198</v>
      </c>
      <c r="B805" s="1">
        <v>6.5931737000000004</v>
      </c>
      <c r="D805" s="1" t="s">
        <v>11</v>
      </c>
      <c r="E805">
        <v>12</v>
      </c>
      <c r="F805" t="s">
        <v>19</v>
      </c>
      <c r="G805" s="3" t="s">
        <v>24</v>
      </c>
      <c r="J805" s="1"/>
      <c r="L805" s="1"/>
    </row>
    <row r="806" spans="1:16" x14ac:dyDescent="0.3">
      <c r="A806">
        <v>198</v>
      </c>
      <c r="B806" s="1">
        <v>14.942591374999999</v>
      </c>
      <c r="C806">
        <v>119.54073099999999</v>
      </c>
      <c r="D806" s="1" t="s">
        <v>9</v>
      </c>
      <c r="E806">
        <v>12</v>
      </c>
      <c r="F806" t="s">
        <v>19</v>
      </c>
      <c r="G806" s="3" t="s">
        <v>24</v>
      </c>
      <c r="J806" s="1"/>
      <c r="L806" s="1"/>
    </row>
    <row r="807" spans="1:16" x14ac:dyDescent="0.3">
      <c r="A807">
        <v>198</v>
      </c>
      <c r="B807" s="1">
        <v>13.505259800000001</v>
      </c>
      <c r="D807" s="1" t="s">
        <v>10</v>
      </c>
      <c r="E807">
        <v>12</v>
      </c>
      <c r="F807" t="s">
        <v>19</v>
      </c>
      <c r="G807" s="3" t="s">
        <v>24</v>
      </c>
      <c r="K807" s="1"/>
      <c r="L807" s="1"/>
      <c r="N807" s="1"/>
    </row>
    <row r="808" spans="1:16" x14ac:dyDescent="0.3">
      <c r="A808">
        <v>198</v>
      </c>
      <c r="B808" s="1">
        <v>7.4961888999999999</v>
      </c>
      <c r="D808" s="1" t="s">
        <v>11</v>
      </c>
      <c r="E808">
        <v>12</v>
      </c>
      <c r="F808" t="s">
        <v>19</v>
      </c>
      <c r="G808" s="3" t="s">
        <v>24</v>
      </c>
      <c r="K808" s="1"/>
      <c r="L808" s="1"/>
      <c r="N808" s="1"/>
      <c r="P808" s="1"/>
    </row>
    <row r="809" spans="1:16" x14ac:dyDescent="0.3">
      <c r="A809">
        <v>199</v>
      </c>
      <c r="B809">
        <v>9.4434990142080206</v>
      </c>
      <c r="C809">
        <v>283.30497042624063</v>
      </c>
      <c r="D809" t="s">
        <v>1</v>
      </c>
      <c r="E809">
        <v>13</v>
      </c>
      <c r="F809" t="s">
        <v>19</v>
      </c>
      <c r="G809" s="3" t="s">
        <v>24</v>
      </c>
      <c r="K809" s="1"/>
      <c r="L809" s="1"/>
      <c r="N809" s="1"/>
      <c r="P809" s="1"/>
    </row>
    <row r="810" spans="1:16" x14ac:dyDescent="0.3">
      <c r="A810">
        <v>199</v>
      </c>
      <c r="B810" s="1">
        <v>5.9600570152815351</v>
      </c>
      <c r="D810" s="1" t="s">
        <v>7</v>
      </c>
      <c r="E810">
        <v>13</v>
      </c>
      <c r="F810" t="s">
        <v>19</v>
      </c>
      <c r="G810" s="3" t="s">
        <v>24</v>
      </c>
      <c r="K810" s="1"/>
      <c r="L810" s="1"/>
      <c r="N810" s="1"/>
    </row>
    <row r="811" spans="1:16" x14ac:dyDescent="0.3">
      <c r="A811">
        <v>199</v>
      </c>
      <c r="B811" s="1">
        <v>6.3621857632357148</v>
      </c>
      <c r="D811" s="1" t="s">
        <v>8</v>
      </c>
      <c r="E811">
        <v>13</v>
      </c>
      <c r="F811" t="s">
        <v>19</v>
      </c>
      <c r="G811" s="3" t="s">
        <v>24</v>
      </c>
      <c r="K811" s="1"/>
      <c r="L811" s="1"/>
      <c r="N811" s="1"/>
    </row>
    <row r="812" spans="1:16" x14ac:dyDescent="0.3">
      <c r="A812">
        <v>199</v>
      </c>
      <c r="B812">
        <v>28.584952419999286</v>
      </c>
      <c r="C812">
        <v>9</v>
      </c>
      <c r="D812" s="1" t="s">
        <v>6</v>
      </c>
      <c r="E812">
        <v>13</v>
      </c>
      <c r="F812" t="s">
        <v>19</v>
      </c>
      <c r="G812" s="3" t="s">
        <v>24</v>
      </c>
      <c r="H812">
        <v>1</v>
      </c>
      <c r="I812">
        <v>2</v>
      </c>
      <c r="K812" s="1"/>
      <c r="L812" s="1"/>
      <c r="N812" s="1"/>
    </row>
    <row r="813" spans="1:16" x14ac:dyDescent="0.3">
      <c r="A813">
        <v>199</v>
      </c>
      <c r="B813">
        <v>27.781931313010119</v>
      </c>
      <c r="D813" s="1" t="s">
        <v>6</v>
      </c>
      <c r="E813">
        <v>13</v>
      </c>
      <c r="F813" t="s">
        <v>19</v>
      </c>
      <c r="G813" s="3" t="s">
        <v>24</v>
      </c>
      <c r="K813" s="1"/>
      <c r="L813" s="1"/>
      <c r="N813" s="1"/>
    </row>
    <row r="814" spans="1:16" x14ac:dyDescent="0.3">
      <c r="A814">
        <v>199</v>
      </c>
      <c r="B814">
        <v>23.524989755842949</v>
      </c>
      <c r="D814" s="1" t="s">
        <v>6</v>
      </c>
      <c r="E814">
        <v>13</v>
      </c>
      <c r="F814" t="s">
        <v>19</v>
      </c>
      <c r="G814" s="3" t="s">
        <v>24</v>
      </c>
      <c r="K814" s="1"/>
      <c r="L814" s="1"/>
      <c r="N814" s="1"/>
    </row>
    <row r="815" spans="1:16" x14ac:dyDescent="0.3">
      <c r="A815">
        <v>199</v>
      </c>
      <c r="B815">
        <v>29.122865507860521</v>
      </c>
      <c r="D815" s="1" t="s">
        <v>6</v>
      </c>
      <c r="E815">
        <v>13</v>
      </c>
      <c r="F815" t="s">
        <v>19</v>
      </c>
      <c r="G815" s="3" t="s">
        <v>24</v>
      </c>
      <c r="K815" s="1"/>
      <c r="L815" s="1"/>
      <c r="M815" s="1"/>
      <c r="N815" s="1"/>
    </row>
    <row r="816" spans="1:16" x14ac:dyDescent="0.3">
      <c r="A816">
        <v>199</v>
      </c>
      <c r="B816">
        <v>25.801259840784557</v>
      </c>
      <c r="D816" s="1" t="s">
        <v>6</v>
      </c>
      <c r="E816">
        <v>13</v>
      </c>
      <c r="F816" t="s">
        <v>19</v>
      </c>
      <c r="G816" s="3" t="s">
        <v>24</v>
      </c>
      <c r="K816" s="1"/>
      <c r="L816" s="1"/>
      <c r="M816" s="1"/>
      <c r="N816" s="1"/>
    </row>
    <row r="817" spans="1:14" x14ac:dyDescent="0.3">
      <c r="A817">
        <v>199</v>
      </c>
      <c r="C817">
        <v>21</v>
      </c>
      <c r="D817" s="1" t="s">
        <v>15</v>
      </c>
      <c r="E817">
        <v>13</v>
      </c>
      <c r="F817" t="s">
        <v>19</v>
      </c>
      <c r="G817" s="3" t="s">
        <v>24</v>
      </c>
      <c r="K817" s="1"/>
      <c r="L817" s="1"/>
      <c r="M817" s="1"/>
      <c r="N817" s="1"/>
    </row>
    <row r="818" spans="1:14" x14ac:dyDescent="0.3">
      <c r="A818">
        <v>200</v>
      </c>
      <c r="B818">
        <f>C818/9</f>
        <v>14.614444444444445</v>
      </c>
      <c r="C818">
        <f>146.23-B819</f>
        <v>131.53</v>
      </c>
      <c r="D818" s="1" t="s">
        <v>9</v>
      </c>
      <c r="E818">
        <v>13</v>
      </c>
      <c r="F818" t="s">
        <v>19</v>
      </c>
      <c r="G818" s="3" t="s">
        <v>24</v>
      </c>
      <c r="K818" s="1"/>
      <c r="L818" s="1"/>
      <c r="M818" s="1"/>
      <c r="N818" s="1"/>
    </row>
    <row r="819" spans="1:14" x14ac:dyDescent="0.3">
      <c r="A819">
        <v>200</v>
      </c>
      <c r="B819">
        <f>22.74-B820</f>
        <v>14.7</v>
      </c>
      <c r="D819" s="1" t="s">
        <v>10</v>
      </c>
      <c r="E819">
        <v>13</v>
      </c>
      <c r="F819" t="s">
        <v>19</v>
      </c>
      <c r="G819" s="3" t="s">
        <v>24</v>
      </c>
      <c r="K819" s="1"/>
      <c r="L819" s="1"/>
      <c r="M819" s="1"/>
      <c r="N819" s="1"/>
    </row>
    <row r="820" spans="1:14" x14ac:dyDescent="0.3">
      <c r="A820">
        <v>200</v>
      </c>
      <c r="B820">
        <v>8.0399999999999991</v>
      </c>
      <c r="D820" s="1" t="s">
        <v>11</v>
      </c>
      <c r="E820">
        <v>13</v>
      </c>
      <c r="F820" t="s">
        <v>19</v>
      </c>
      <c r="G820" s="3" t="s">
        <v>24</v>
      </c>
      <c r="K820" s="1"/>
      <c r="M820" s="1"/>
    </row>
    <row r="821" spans="1:14" x14ac:dyDescent="0.3">
      <c r="A821">
        <v>200</v>
      </c>
      <c r="B821">
        <f>C821/10</f>
        <v>14.004000000000001</v>
      </c>
      <c r="C821">
        <f>154.46-B822</f>
        <v>140.04000000000002</v>
      </c>
      <c r="D821" s="1" t="s">
        <v>9</v>
      </c>
      <c r="E821">
        <v>13</v>
      </c>
      <c r="F821" t="s">
        <v>19</v>
      </c>
      <c r="G821" s="3" t="s">
        <v>24</v>
      </c>
      <c r="K821" s="1"/>
      <c r="M821" s="1"/>
    </row>
    <row r="822" spans="1:14" x14ac:dyDescent="0.3">
      <c r="A822">
        <v>200</v>
      </c>
      <c r="B822">
        <f>20.82-B823</f>
        <v>14.42</v>
      </c>
      <c r="D822" s="1" t="s">
        <v>10</v>
      </c>
      <c r="E822">
        <v>13</v>
      </c>
      <c r="F822" t="s">
        <v>19</v>
      </c>
      <c r="G822" s="3" t="s">
        <v>24</v>
      </c>
      <c r="K822" s="1"/>
      <c r="M822" s="1"/>
    </row>
    <row r="823" spans="1:14" x14ac:dyDescent="0.3">
      <c r="A823">
        <v>200</v>
      </c>
      <c r="B823">
        <v>6.4</v>
      </c>
      <c r="D823" s="1" t="s">
        <v>11</v>
      </c>
      <c r="E823">
        <v>13</v>
      </c>
      <c r="F823" t="s">
        <v>19</v>
      </c>
      <c r="G823" s="3" t="s">
        <v>24</v>
      </c>
      <c r="M823" s="1"/>
    </row>
    <row r="824" spans="1:14" x14ac:dyDescent="0.3">
      <c r="A824">
        <v>201</v>
      </c>
      <c r="B824">
        <v>6.903841400000033</v>
      </c>
      <c r="D824" t="s">
        <v>11</v>
      </c>
      <c r="E824">
        <v>14</v>
      </c>
      <c r="F824" t="s">
        <v>19</v>
      </c>
      <c r="G824" s="3" t="s">
        <v>24</v>
      </c>
    </row>
    <row r="825" spans="1:14" x14ac:dyDescent="0.3">
      <c r="A825">
        <v>201</v>
      </c>
      <c r="B825">
        <v>9.6940901999999483</v>
      </c>
      <c r="D825" s="1" t="s">
        <v>10</v>
      </c>
      <c r="E825">
        <v>14</v>
      </c>
      <c r="F825" t="s">
        <v>19</v>
      </c>
      <c r="G825" s="3" t="s">
        <v>24</v>
      </c>
    </row>
    <row r="826" spans="1:14" x14ac:dyDescent="0.3">
      <c r="A826">
        <v>201</v>
      </c>
      <c r="B826">
        <v>9.6681144888888912</v>
      </c>
      <c r="C826">
        <v>87.013030400000019</v>
      </c>
      <c r="D826" s="1" t="s">
        <v>9</v>
      </c>
      <c r="E826">
        <v>14</v>
      </c>
      <c r="F826" t="s">
        <v>19</v>
      </c>
      <c r="G826" s="3" t="s">
        <v>24</v>
      </c>
    </row>
    <row r="827" spans="1:14" x14ac:dyDescent="0.3">
      <c r="A827">
        <v>201</v>
      </c>
      <c r="B827">
        <v>4.1411166999999978</v>
      </c>
      <c r="D827" s="1" t="s">
        <v>8</v>
      </c>
      <c r="E827">
        <v>14</v>
      </c>
      <c r="F827" t="s">
        <v>19</v>
      </c>
      <c r="G827" s="3" t="s">
        <v>24</v>
      </c>
    </row>
    <row r="828" spans="1:14" x14ac:dyDescent="0.3">
      <c r="A828">
        <v>201</v>
      </c>
      <c r="B828">
        <v>5.5728605000000186</v>
      </c>
      <c r="D828" s="1" t="s">
        <v>7</v>
      </c>
      <c r="E828">
        <v>14</v>
      </c>
      <c r="F828" t="s">
        <v>19</v>
      </c>
      <c r="G828" s="3" t="s">
        <v>24</v>
      </c>
    </row>
    <row r="829" spans="1:14" x14ac:dyDescent="0.3">
      <c r="A829">
        <v>201</v>
      </c>
      <c r="B829">
        <v>11.088513686666666</v>
      </c>
      <c r="C829">
        <v>332.65541059999998</v>
      </c>
      <c r="D829" s="1" t="s">
        <v>1</v>
      </c>
      <c r="E829">
        <v>14</v>
      </c>
      <c r="F829" t="s">
        <v>19</v>
      </c>
      <c r="G829" s="3" t="s">
        <v>24</v>
      </c>
    </row>
    <row r="830" spans="1:14" x14ac:dyDescent="0.3">
      <c r="A830">
        <v>202</v>
      </c>
      <c r="B830">
        <v>24.433826848831874</v>
      </c>
      <c r="C830">
        <v>9</v>
      </c>
      <c r="D830" s="1" t="s">
        <v>6</v>
      </c>
      <c r="E830">
        <v>14</v>
      </c>
      <c r="F830" t="s">
        <v>19</v>
      </c>
      <c r="G830" s="3" t="s">
        <v>24</v>
      </c>
      <c r="H830">
        <v>1</v>
      </c>
      <c r="I830">
        <v>2</v>
      </c>
    </row>
    <row r="831" spans="1:14" x14ac:dyDescent="0.3">
      <c r="A831">
        <v>202</v>
      </c>
      <c r="B831">
        <v>24.850502727103404</v>
      </c>
      <c r="D831" s="1" t="s">
        <v>6</v>
      </c>
      <c r="E831">
        <v>14</v>
      </c>
      <c r="F831" t="s">
        <v>19</v>
      </c>
      <c r="G831" s="3" t="s">
        <v>24</v>
      </c>
    </row>
    <row r="832" spans="1:14" x14ac:dyDescent="0.3">
      <c r="A832">
        <v>202</v>
      </c>
      <c r="C832">
        <v>22</v>
      </c>
      <c r="D832" s="1" t="s">
        <v>15</v>
      </c>
      <c r="E832">
        <v>14</v>
      </c>
      <c r="F832" t="s">
        <v>19</v>
      </c>
      <c r="G832" s="3" t="s">
        <v>24</v>
      </c>
    </row>
    <row r="833" spans="1:12" x14ac:dyDescent="0.3">
      <c r="A833">
        <v>202</v>
      </c>
      <c r="B833">
        <v>25.012074738347653</v>
      </c>
      <c r="D833" s="1" t="s">
        <v>6</v>
      </c>
      <c r="E833">
        <v>14</v>
      </c>
      <c r="F833" t="s">
        <v>19</v>
      </c>
      <c r="G833" s="3" t="s">
        <v>24</v>
      </c>
    </row>
    <row r="834" spans="1:12" x14ac:dyDescent="0.3">
      <c r="A834">
        <v>205</v>
      </c>
      <c r="E834">
        <v>14</v>
      </c>
      <c r="F834" t="s">
        <v>19</v>
      </c>
      <c r="G834" s="3" t="s">
        <v>24</v>
      </c>
    </row>
    <row r="835" spans="1:12" x14ac:dyDescent="0.3">
      <c r="A835">
        <v>203</v>
      </c>
      <c r="B835">
        <v>2.5255747410509835</v>
      </c>
      <c r="C835">
        <v>30.685665126603414</v>
      </c>
      <c r="D835" t="s">
        <v>1</v>
      </c>
      <c r="E835">
        <v>0.5</v>
      </c>
      <c r="F835" t="s">
        <v>20</v>
      </c>
      <c r="G835" s="3" t="s">
        <v>25</v>
      </c>
    </row>
    <row r="836" spans="1:12" x14ac:dyDescent="0.3">
      <c r="A836">
        <v>203</v>
      </c>
      <c r="B836">
        <v>3.725881063265037</v>
      </c>
      <c r="D836" t="s">
        <v>7</v>
      </c>
      <c r="E836">
        <v>0.5</v>
      </c>
      <c r="F836" t="s">
        <v>20</v>
      </c>
      <c r="G836" s="3" t="s">
        <v>25</v>
      </c>
    </row>
    <row r="837" spans="1:12" x14ac:dyDescent="0.3">
      <c r="A837">
        <v>203</v>
      </c>
      <c r="B837">
        <v>4.1502355878330839</v>
      </c>
      <c r="D837" t="s">
        <v>8</v>
      </c>
      <c r="E837">
        <v>0.5</v>
      </c>
      <c r="F837" t="s">
        <v>20</v>
      </c>
      <c r="G837" s="3" t="s">
        <v>25</v>
      </c>
    </row>
    <row r="838" spans="1:12" x14ac:dyDescent="0.3">
      <c r="A838">
        <v>203</v>
      </c>
      <c r="B838">
        <f>7.76610834014876*2</f>
        <v>15.53221668029752</v>
      </c>
      <c r="C838">
        <v>1</v>
      </c>
      <c r="D838" t="s">
        <v>6</v>
      </c>
      <c r="E838">
        <v>0.5</v>
      </c>
      <c r="F838" t="s">
        <v>20</v>
      </c>
      <c r="G838" s="3" t="s">
        <v>25</v>
      </c>
      <c r="H838">
        <v>0</v>
      </c>
      <c r="I838">
        <v>0</v>
      </c>
    </row>
    <row r="839" spans="1:12" x14ac:dyDescent="0.3">
      <c r="A839">
        <v>203</v>
      </c>
      <c r="B839">
        <v>11.815083</v>
      </c>
      <c r="C839">
        <f>B839*2</f>
        <v>23.630165999999999</v>
      </c>
      <c r="D839" t="s">
        <v>9</v>
      </c>
      <c r="E839">
        <v>0.5</v>
      </c>
      <c r="F839" t="s">
        <v>20</v>
      </c>
      <c r="G839" s="3" t="s">
        <v>25</v>
      </c>
    </row>
    <row r="840" spans="1:12" x14ac:dyDescent="0.3">
      <c r="A840">
        <v>203</v>
      </c>
      <c r="B840">
        <v>11.174261899999999</v>
      </c>
      <c r="D840" t="s">
        <v>10</v>
      </c>
      <c r="E840">
        <v>0.5</v>
      </c>
      <c r="F840" t="s">
        <v>20</v>
      </c>
      <c r="G840" s="3" t="s">
        <v>25</v>
      </c>
    </row>
    <row r="841" spans="1:12" x14ac:dyDescent="0.3">
      <c r="A841">
        <v>203</v>
      </c>
      <c r="B841">
        <v>9.7795150999999994</v>
      </c>
      <c r="D841" t="s">
        <v>11</v>
      </c>
      <c r="E841">
        <v>0.5</v>
      </c>
      <c r="F841" t="s">
        <v>20</v>
      </c>
      <c r="G841" s="3" t="s">
        <v>25</v>
      </c>
    </row>
    <row r="842" spans="1:12" x14ac:dyDescent="0.3">
      <c r="A842">
        <v>204</v>
      </c>
      <c r="F842" t="s">
        <v>20</v>
      </c>
      <c r="G842" s="3" t="s">
        <v>25</v>
      </c>
    </row>
    <row r="843" spans="1:12" x14ac:dyDescent="0.3">
      <c r="A843">
        <v>206</v>
      </c>
      <c r="B843">
        <f>C843/33</f>
        <v>9.0872539030303017</v>
      </c>
      <c r="C843">
        <v>299.87937879999998</v>
      </c>
      <c r="D843" t="s">
        <v>1</v>
      </c>
      <c r="E843">
        <v>15</v>
      </c>
      <c r="F843" t="s">
        <v>19</v>
      </c>
      <c r="G843" s="3" t="s">
        <v>24</v>
      </c>
    </row>
    <row r="844" spans="1:12" x14ac:dyDescent="0.3">
      <c r="A844">
        <v>206</v>
      </c>
      <c r="B844">
        <f>C844/31</f>
        <v>9.2866900483870953</v>
      </c>
      <c r="C844">
        <v>287.88739149999998</v>
      </c>
      <c r="D844" t="s">
        <v>1</v>
      </c>
      <c r="E844">
        <v>15</v>
      </c>
      <c r="F844" t="s">
        <v>19</v>
      </c>
      <c r="G844" s="3" t="s">
        <v>24</v>
      </c>
    </row>
    <row r="845" spans="1:12" x14ac:dyDescent="0.3">
      <c r="A845">
        <v>206</v>
      </c>
      <c r="B845">
        <v>6.1780844000000004</v>
      </c>
      <c r="D845" t="s">
        <v>8</v>
      </c>
      <c r="E845">
        <v>15</v>
      </c>
      <c r="F845" t="s">
        <v>19</v>
      </c>
      <c r="G845" s="3" t="s">
        <v>24</v>
      </c>
    </row>
    <row r="846" spans="1:12" x14ac:dyDescent="0.3">
      <c r="A846">
        <v>206</v>
      </c>
      <c r="B846">
        <v>5.8971137999999996</v>
      </c>
      <c r="D846" t="s">
        <v>8</v>
      </c>
      <c r="E846">
        <v>15</v>
      </c>
      <c r="F846" t="s">
        <v>19</v>
      </c>
      <c r="G846" s="3" t="s">
        <v>24</v>
      </c>
    </row>
    <row r="847" spans="1:12" x14ac:dyDescent="0.3">
      <c r="A847">
        <v>206</v>
      </c>
      <c r="B847">
        <v>6.5122727999999999</v>
      </c>
      <c r="D847" t="s">
        <v>8</v>
      </c>
      <c r="E847">
        <v>15</v>
      </c>
      <c r="F847" t="s">
        <v>19</v>
      </c>
      <c r="G847" s="3" t="s">
        <v>24</v>
      </c>
      <c r="L847" s="1"/>
    </row>
    <row r="848" spans="1:12" x14ac:dyDescent="0.3">
      <c r="A848">
        <v>206</v>
      </c>
      <c r="B848">
        <v>5.0862476000000001</v>
      </c>
      <c r="D848" t="s">
        <v>8</v>
      </c>
      <c r="E848">
        <v>15</v>
      </c>
      <c r="F848" t="s">
        <v>19</v>
      </c>
      <c r="G848" s="3" t="s">
        <v>24</v>
      </c>
      <c r="L848" s="1"/>
    </row>
    <row r="849" spans="1:16" x14ac:dyDescent="0.3">
      <c r="A849">
        <v>206</v>
      </c>
      <c r="B849">
        <v>26.485194858883503</v>
      </c>
      <c r="C849">
        <v>9</v>
      </c>
      <c r="D849" t="s">
        <v>6</v>
      </c>
      <c r="E849">
        <v>15</v>
      </c>
      <c r="F849" t="s">
        <v>19</v>
      </c>
      <c r="G849" s="3" t="s">
        <v>24</v>
      </c>
      <c r="H849">
        <v>1</v>
      </c>
      <c r="I849">
        <v>2</v>
      </c>
      <c r="L849" s="1"/>
    </row>
    <row r="850" spans="1:16" x14ac:dyDescent="0.3">
      <c r="A850">
        <v>206</v>
      </c>
      <c r="B850">
        <v>26.918680439587366</v>
      </c>
      <c r="D850" t="s">
        <v>6</v>
      </c>
      <c r="E850">
        <v>15</v>
      </c>
      <c r="F850" t="s">
        <v>19</v>
      </c>
      <c r="G850" s="3" t="s">
        <v>24</v>
      </c>
      <c r="L850" s="1"/>
    </row>
    <row r="851" spans="1:16" x14ac:dyDescent="0.3">
      <c r="A851">
        <v>206</v>
      </c>
      <c r="B851">
        <v>24.096049323494668</v>
      </c>
      <c r="D851" t="s">
        <v>6</v>
      </c>
      <c r="E851">
        <v>15</v>
      </c>
      <c r="F851" t="s">
        <v>19</v>
      </c>
      <c r="G851" s="3" t="s">
        <v>24</v>
      </c>
      <c r="L851" s="1"/>
    </row>
    <row r="852" spans="1:16" x14ac:dyDescent="0.3">
      <c r="A852">
        <v>206</v>
      </c>
      <c r="B852">
        <v>27.506558517603985</v>
      </c>
      <c r="D852" t="s">
        <v>6</v>
      </c>
      <c r="E852">
        <v>15</v>
      </c>
      <c r="F852" t="s">
        <v>19</v>
      </c>
      <c r="G852" s="3" t="s">
        <v>24</v>
      </c>
      <c r="L852" s="1"/>
    </row>
    <row r="853" spans="1:16" x14ac:dyDescent="0.3">
      <c r="A853">
        <v>206</v>
      </c>
      <c r="B853">
        <v>25.556352736945861</v>
      </c>
      <c r="D853" t="s">
        <v>6</v>
      </c>
      <c r="E853">
        <v>15</v>
      </c>
      <c r="F853" t="s">
        <v>19</v>
      </c>
      <c r="G853" s="3" t="s">
        <v>24</v>
      </c>
      <c r="L853" s="1"/>
    </row>
    <row r="854" spans="1:16" x14ac:dyDescent="0.3">
      <c r="A854">
        <v>207</v>
      </c>
      <c r="B854">
        <f>C854/11</f>
        <v>11.771397472727273</v>
      </c>
      <c r="C854">
        <v>129.4853722</v>
      </c>
      <c r="D854" t="s">
        <v>9</v>
      </c>
      <c r="E854">
        <v>15</v>
      </c>
      <c r="F854" t="s">
        <v>19</v>
      </c>
      <c r="G854" s="3" t="s">
        <v>24</v>
      </c>
      <c r="L854" s="1"/>
      <c r="M854" s="1"/>
      <c r="O854" s="1"/>
    </row>
    <row r="855" spans="1:16" x14ac:dyDescent="0.3">
      <c r="A855">
        <v>207</v>
      </c>
      <c r="B855">
        <f t="shared" ref="B855:B856" si="3">C855/11</f>
        <v>11.657120890909091</v>
      </c>
      <c r="C855">
        <v>128.22832980000001</v>
      </c>
      <c r="D855" t="s">
        <v>9</v>
      </c>
      <c r="E855">
        <v>15</v>
      </c>
      <c r="F855" t="s">
        <v>19</v>
      </c>
      <c r="G855" s="3" t="s">
        <v>24</v>
      </c>
      <c r="L855" s="1"/>
      <c r="M855" s="1"/>
      <c r="O855" s="1"/>
    </row>
    <row r="856" spans="1:16" x14ac:dyDescent="0.3">
      <c r="A856">
        <v>207</v>
      </c>
      <c r="B856">
        <f t="shared" si="3"/>
        <v>11.723361718181819</v>
      </c>
      <c r="C856">
        <v>128.9569789</v>
      </c>
      <c r="D856" t="s">
        <v>9</v>
      </c>
      <c r="E856">
        <v>15</v>
      </c>
      <c r="F856" t="s">
        <v>19</v>
      </c>
      <c r="G856" s="3" t="s">
        <v>24</v>
      </c>
      <c r="K856" s="1"/>
      <c r="L856" s="1"/>
      <c r="M856" s="1"/>
      <c r="O856" s="1"/>
    </row>
    <row r="857" spans="1:16" x14ac:dyDescent="0.3">
      <c r="A857">
        <v>207</v>
      </c>
      <c r="B857">
        <v>11.883782699999999</v>
      </c>
      <c r="D857" t="s">
        <v>10</v>
      </c>
      <c r="E857">
        <v>15</v>
      </c>
      <c r="F857" t="s">
        <v>19</v>
      </c>
      <c r="G857" s="3" t="s">
        <v>24</v>
      </c>
      <c r="K857" s="1"/>
      <c r="O857" s="1"/>
    </row>
    <row r="858" spans="1:16" x14ac:dyDescent="0.3">
      <c r="A858">
        <v>207</v>
      </c>
      <c r="B858">
        <v>11.548960900000001</v>
      </c>
      <c r="D858" t="s">
        <v>10</v>
      </c>
      <c r="E858">
        <v>15</v>
      </c>
      <c r="F858" t="s">
        <v>19</v>
      </c>
      <c r="G858" s="3" t="s">
        <v>24</v>
      </c>
      <c r="K858" s="1"/>
      <c r="O858" s="1"/>
    </row>
    <row r="859" spans="1:16" x14ac:dyDescent="0.3">
      <c r="A859">
        <v>207</v>
      </c>
      <c r="B859">
        <v>9.4931873000000007</v>
      </c>
      <c r="D859" t="s">
        <v>10</v>
      </c>
      <c r="E859">
        <v>15</v>
      </c>
      <c r="F859" t="s">
        <v>19</v>
      </c>
      <c r="G859" s="3" t="s">
        <v>24</v>
      </c>
      <c r="K859" s="1"/>
      <c r="O859" s="1"/>
    </row>
    <row r="860" spans="1:16" x14ac:dyDescent="0.3">
      <c r="A860">
        <v>207</v>
      </c>
      <c r="B860">
        <v>11.649507699999999</v>
      </c>
      <c r="D860" t="s">
        <v>10</v>
      </c>
      <c r="E860">
        <v>15</v>
      </c>
      <c r="F860" t="s">
        <v>19</v>
      </c>
      <c r="G860" s="3" t="s">
        <v>24</v>
      </c>
      <c r="K860" s="1"/>
      <c r="O860" s="1"/>
    </row>
    <row r="861" spans="1:16" x14ac:dyDescent="0.3">
      <c r="A861">
        <v>207</v>
      </c>
      <c r="B861">
        <v>8.3844849000000004</v>
      </c>
      <c r="D861" t="s">
        <v>11</v>
      </c>
      <c r="E861">
        <v>15</v>
      </c>
      <c r="F861" t="s">
        <v>19</v>
      </c>
      <c r="G861" s="3" t="s">
        <v>24</v>
      </c>
      <c r="K861" s="1"/>
      <c r="O861" s="1"/>
    </row>
    <row r="862" spans="1:16" x14ac:dyDescent="0.3">
      <c r="A862">
        <v>207</v>
      </c>
      <c r="B862">
        <v>8.1382115000000006</v>
      </c>
      <c r="D862" t="s">
        <v>11</v>
      </c>
      <c r="E862">
        <v>15</v>
      </c>
      <c r="F862" t="s">
        <v>19</v>
      </c>
      <c r="G862" s="3" t="s">
        <v>24</v>
      </c>
      <c r="K862" s="1"/>
      <c r="O862" s="1"/>
    </row>
    <row r="863" spans="1:16" x14ac:dyDescent="0.3">
      <c r="A863">
        <v>207</v>
      </c>
      <c r="B863">
        <v>7.0483051000000003</v>
      </c>
      <c r="D863" t="s">
        <v>11</v>
      </c>
      <c r="E863">
        <v>15</v>
      </c>
      <c r="F863" t="s">
        <v>19</v>
      </c>
      <c r="G863" s="3" t="s">
        <v>24</v>
      </c>
      <c r="K863" s="1"/>
      <c r="O863" s="1"/>
    </row>
    <row r="864" spans="1:16" x14ac:dyDescent="0.3">
      <c r="A864">
        <v>207</v>
      </c>
      <c r="B864">
        <v>6.9118149999999998</v>
      </c>
      <c r="D864" t="s">
        <v>11</v>
      </c>
      <c r="E864">
        <v>15</v>
      </c>
      <c r="F864" t="s">
        <v>19</v>
      </c>
      <c r="G864" s="3" t="s">
        <v>24</v>
      </c>
      <c r="K864" s="1"/>
      <c r="L864" s="1"/>
      <c r="N864" s="1"/>
      <c r="O864" s="1"/>
      <c r="P864" s="1"/>
    </row>
    <row r="865" spans="1:16" x14ac:dyDescent="0.3">
      <c r="A865">
        <v>207</v>
      </c>
      <c r="C865">
        <v>22</v>
      </c>
      <c r="D865" t="s">
        <v>15</v>
      </c>
      <c r="E865">
        <v>15</v>
      </c>
      <c r="F865" t="s">
        <v>19</v>
      </c>
      <c r="G865" s="3" t="s">
        <v>24</v>
      </c>
      <c r="K865" s="1"/>
      <c r="L865" s="1"/>
      <c r="N865" s="1"/>
      <c r="O865" s="1"/>
      <c r="P865" s="1"/>
    </row>
    <row r="866" spans="1:16" x14ac:dyDescent="0.3">
      <c r="A866">
        <v>207</v>
      </c>
      <c r="B866">
        <v>6.4603047</v>
      </c>
      <c r="D866" t="s">
        <v>11</v>
      </c>
      <c r="E866">
        <v>15</v>
      </c>
      <c r="F866" t="s">
        <v>19</v>
      </c>
      <c r="G866" s="3" t="s">
        <v>24</v>
      </c>
      <c r="K866" s="1"/>
      <c r="L866" s="1"/>
      <c r="N866" s="1"/>
      <c r="O866" s="1"/>
      <c r="P866" s="1"/>
    </row>
    <row r="867" spans="1:16" x14ac:dyDescent="0.3">
      <c r="A867">
        <v>208</v>
      </c>
      <c r="E867">
        <v>15</v>
      </c>
      <c r="F867" t="s">
        <v>19</v>
      </c>
      <c r="G867" s="3" t="s">
        <v>24</v>
      </c>
    </row>
    <row r="868" spans="1:16" x14ac:dyDescent="0.3">
      <c r="A868">
        <v>209</v>
      </c>
      <c r="E868">
        <v>16</v>
      </c>
      <c r="F868" t="s">
        <v>19</v>
      </c>
      <c r="G868" s="3" t="s">
        <v>24</v>
      </c>
    </row>
    <row r="869" spans="1:16" x14ac:dyDescent="0.3">
      <c r="A869">
        <v>210</v>
      </c>
      <c r="B869">
        <v>8.4145127500000001</v>
      </c>
      <c r="D869" t="s">
        <v>8</v>
      </c>
      <c r="E869">
        <v>16</v>
      </c>
      <c r="F869" t="s">
        <v>19</v>
      </c>
      <c r="G869" s="3" t="s">
        <v>24</v>
      </c>
    </row>
    <row r="870" spans="1:16" x14ac:dyDescent="0.3">
      <c r="A870">
        <v>210</v>
      </c>
      <c r="B870">
        <v>5.3940747499999873</v>
      </c>
      <c r="D870" t="s">
        <v>7</v>
      </c>
      <c r="E870">
        <v>16</v>
      </c>
      <c r="F870" t="s">
        <v>19</v>
      </c>
      <c r="G870" s="3" t="s">
        <v>24</v>
      </c>
    </row>
    <row r="871" spans="1:16" x14ac:dyDescent="0.3">
      <c r="A871">
        <v>210</v>
      </c>
      <c r="B871">
        <v>10.76438710967742</v>
      </c>
      <c r="C871">
        <v>333.7</v>
      </c>
      <c r="D871" t="s">
        <v>1</v>
      </c>
      <c r="E871">
        <v>16</v>
      </c>
      <c r="F871" t="s">
        <v>19</v>
      </c>
      <c r="G871" s="3" t="s">
        <v>24</v>
      </c>
    </row>
    <row r="872" spans="1:16" x14ac:dyDescent="0.3">
      <c r="A872">
        <v>210</v>
      </c>
      <c r="B872">
        <v>5.7873421000000178</v>
      </c>
      <c r="D872" t="s">
        <v>8</v>
      </c>
      <c r="E872">
        <v>16</v>
      </c>
      <c r="F872" t="s">
        <v>19</v>
      </c>
      <c r="G872" s="3" t="s">
        <v>24</v>
      </c>
    </row>
    <row r="873" spans="1:16" x14ac:dyDescent="0.3">
      <c r="A873">
        <v>210</v>
      </c>
      <c r="B873">
        <v>7.0149743499999886</v>
      </c>
      <c r="D873" t="s">
        <v>7</v>
      </c>
      <c r="E873">
        <v>16</v>
      </c>
      <c r="F873" t="s">
        <v>19</v>
      </c>
      <c r="G873" s="3" t="s">
        <v>24</v>
      </c>
    </row>
    <row r="874" spans="1:16" x14ac:dyDescent="0.3">
      <c r="A874">
        <v>210</v>
      </c>
      <c r="B874">
        <f>C874/33</f>
        <v>11.021212121212121</v>
      </c>
      <c r="C874">
        <v>363.7</v>
      </c>
      <c r="D874" t="s">
        <v>1</v>
      </c>
      <c r="E874">
        <v>16</v>
      </c>
      <c r="F874" t="s">
        <v>19</v>
      </c>
      <c r="G874" s="3" t="s">
        <v>24</v>
      </c>
    </row>
    <row r="875" spans="1:16" x14ac:dyDescent="0.3">
      <c r="A875">
        <v>210</v>
      </c>
      <c r="B875">
        <v>6.6752211499999987</v>
      </c>
      <c r="D875" t="s">
        <v>8</v>
      </c>
      <c r="E875">
        <v>16</v>
      </c>
      <c r="F875" t="s">
        <v>19</v>
      </c>
      <c r="G875" s="3" t="s">
        <v>24</v>
      </c>
    </row>
    <row r="876" spans="1:16" x14ac:dyDescent="0.3">
      <c r="A876">
        <v>210</v>
      </c>
      <c r="B876">
        <v>5.2995654500000171</v>
      </c>
      <c r="D876" t="s">
        <v>7</v>
      </c>
      <c r="E876">
        <v>16</v>
      </c>
      <c r="F876" t="s">
        <v>19</v>
      </c>
      <c r="G876" s="3" t="s">
        <v>24</v>
      </c>
    </row>
    <row r="877" spans="1:16" x14ac:dyDescent="0.3">
      <c r="A877">
        <v>210</v>
      </c>
      <c r="B877">
        <v>11.455883661290322</v>
      </c>
      <c r="C877">
        <v>355.13</v>
      </c>
      <c r="D877" t="s">
        <v>1</v>
      </c>
      <c r="E877">
        <v>16</v>
      </c>
      <c r="F877" t="s">
        <v>19</v>
      </c>
      <c r="G877" s="3" t="s">
        <v>24</v>
      </c>
    </row>
    <row r="878" spans="1:16" x14ac:dyDescent="0.3">
      <c r="A878">
        <v>210</v>
      </c>
      <c r="B878">
        <v>31.166829882359572</v>
      </c>
      <c r="C878">
        <v>10</v>
      </c>
      <c r="D878" t="s">
        <v>6</v>
      </c>
      <c r="E878">
        <v>16</v>
      </c>
      <c r="F878" t="s">
        <v>19</v>
      </c>
      <c r="G878" s="3" t="s">
        <v>24</v>
      </c>
      <c r="H878">
        <v>1</v>
      </c>
      <c r="I878">
        <v>2.5</v>
      </c>
    </row>
    <row r="879" spans="1:16" x14ac:dyDescent="0.3">
      <c r="A879">
        <v>210</v>
      </c>
      <c r="B879">
        <v>29.431456687397247</v>
      </c>
      <c r="D879" t="s">
        <v>6</v>
      </c>
      <c r="E879">
        <v>16</v>
      </c>
      <c r="F879" t="s">
        <v>19</v>
      </c>
      <c r="G879" s="3" t="s">
        <v>24</v>
      </c>
    </row>
    <row r="880" spans="1:16" x14ac:dyDescent="0.3">
      <c r="A880">
        <v>210</v>
      </c>
      <c r="B880">
        <v>25.224482120117393</v>
      </c>
      <c r="D880" t="s">
        <v>6</v>
      </c>
      <c r="E880">
        <v>16</v>
      </c>
      <c r="F880" t="s">
        <v>19</v>
      </c>
      <c r="G880" s="3" t="s">
        <v>24</v>
      </c>
    </row>
    <row r="881" spans="1:13" x14ac:dyDescent="0.3">
      <c r="A881">
        <v>210</v>
      </c>
      <c r="B881">
        <v>26.85783820360075</v>
      </c>
      <c r="D881" t="s">
        <v>6</v>
      </c>
      <c r="E881">
        <v>16</v>
      </c>
      <c r="F881" t="s">
        <v>19</v>
      </c>
      <c r="G881" s="3" t="s">
        <v>24</v>
      </c>
    </row>
    <row r="882" spans="1:13" x14ac:dyDescent="0.3">
      <c r="A882">
        <v>210</v>
      </c>
      <c r="B882">
        <v>28.435011150494876</v>
      </c>
      <c r="D882" t="s">
        <v>6</v>
      </c>
      <c r="E882">
        <v>16</v>
      </c>
      <c r="F882" t="s">
        <v>19</v>
      </c>
      <c r="G882" s="3" t="s">
        <v>24</v>
      </c>
    </row>
    <row r="883" spans="1:13" x14ac:dyDescent="0.3">
      <c r="A883">
        <v>210</v>
      </c>
      <c r="C883">
        <v>22</v>
      </c>
      <c r="D883" t="s">
        <v>15</v>
      </c>
      <c r="E883">
        <v>16</v>
      </c>
      <c r="F883" t="s">
        <v>19</v>
      </c>
      <c r="G883" s="3" t="s">
        <v>24</v>
      </c>
    </row>
    <row r="884" spans="1:13" x14ac:dyDescent="0.3">
      <c r="A884">
        <v>211</v>
      </c>
      <c r="B884">
        <v>13.818277561538462</v>
      </c>
      <c r="C884">
        <v>179.63760830000001</v>
      </c>
      <c r="D884" t="s">
        <v>9</v>
      </c>
      <c r="E884">
        <v>16</v>
      </c>
      <c r="F884" t="s">
        <v>19</v>
      </c>
      <c r="G884" s="3" t="s">
        <v>24</v>
      </c>
      <c r="J884" s="1"/>
      <c r="K884" s="1"/>
      <c r="M884" s="1"/>
    </row>
    <row r="885" spans="1:13" x14ac:dyDescent="0.3">
      <c r="A885">
        <v>211</v>
      </c>
      <c r="B885">
        <v>15.898586572727272</v>
      </c>
      <c r="C885">
        <v>174.88445229999999</v>
      </c>
      <c r="D885" t="s">
        <v>9</v>
      </c>
      <c r="E885">
        <v>16</v>
      </c>
      <c r="F885" t="s">
        <v>19</v>
      </c>
      <c r="G885" s="3" t="s">
        <v>24</v>
      </c>
      <c r="J885" s="1"/>
      <c r="K885" s="1"/>
      <c r="M885" s="1"/>
    </row>
    <row r="886" spans="1:13" x14ac:dyDescent="0.3">
      <c r="A886">
        <v>211</v>
      </c>
      <c r="B886">
        <v>8.2953471000000008</v>
      </c>
      <c r="D886" t="s">
        <v>10</v>
      </c>
      <c r="E886">
        <v>16</v>
      </c>
      <c r="F886" t="s">
        <v>19</v>
      </c>
      <c r="G886" s="3" t="s">
        <v>24</v>
      </c>
      <c r="J886" s="1"/>
      <c r="K886" s="1"/>
      <c r="M886" s="1"/>
    </row>
    <row r="887" spans="1:13" x14ac:dyDescent="0.3">
      <c r="A887">
        <v>211</v>
      </c>
      <c r="B887">
        <v>9.6613050999999981</v>
      </c>
      <c r="D887" t="s">
        <v>10</v>
      </c>
      <c r="E887">
        <v>16</v>
      </c>
      <c r="F887" t="s">
        <v>19</v>
      </c>
      <c r="G887" s="3" t="s">
        <v>24</v>
      </c>
      <c r="J887" s="1"/>
      <c r="K887" s="1"/>
      <c r="M887" s="1"/>
    </row>
    <row r="888" spans="1:13" x14ac:dyDescent="0.3">
      <c r="A888">
        <v>211</v>
      </c>
      <c r="B888">
        <v>7.8282828000000002</v>
      </c>
      <c r="D888" t="s">
        <v>11</v>
      </c>
      <c r="E888">
        <v>16</v>
      </c>
      <c r="F888" t="s">
        <v>19</v>
      </c>
      <c r="G888" s="3" t="s">
        <v>24</v>
      </c>
      <c r="J888" s="1"/>
      <c r="K888" s="1"/>
      <c r="M888" s="1"/>
    </row>
    <row r="889" spans="1:13" x14ac:dyDescent="0.3">
      <c r="A889">
        <v>211</v>
      </c>
      <c r="B889">
        <v>8.2485063000000007</v>
      </c>
      <c r="D889" t="s">
        <v>11</v>
      </c>
      <c r="E889">
        <v>16</v>
      </c>
      <c r="F889" t="s">
        <v>19</v>
      </c>
      <c r="G889" s="3" t="s">
        <v>24</v>
      </c>
      <c r="J889" s="1"/>
      <c r="K889" s="1"/>
      <c r="M889" s="1"/>
    </row>
    <row r="890" spans="1:13" x14ac:dyDescent="0.3">
      <c r="A890">
        <v>214</v>
      </c>
      <c r="B890">
        <f>C890/27</f>
        <v>9.2760910121058515</v>
      </c>
      <c r="C890">
        <f>125.227228663429*2</f>
        <v>250.45445732685801</v>
      </c>
      <c r="D890" t="s">
        <v>1</v>
      </c>
      <c r="E890">
        <v>0.5</v>
      </c>
      <c r="F890" t="s">
        <v>19</v>
      </c>
      <c r="G890" s="3" t="s">
        <v>26</v>
      </c>
      <c r="J890" s="1"/>
      <c r="K890" s="1"/>
      <c r="M890" s="1"/>
    </row>
    <row r="891" spans="1:13" x14ac:dyDescent="0.3">
      <c r="A891">
        <v>214</v>
      </c>
      <c r="B891">
        <v>6.510055625980101</v>
      </c>
      <c r="D891" t="s">
        <v>7</v>
      </c>
      <c r="E891">
        <v>0.5</v>
      </c>
      <c r="F891" t="s">
        <v>19</v>
      </c>
      <c r="G891" s="3" t="s">
        <v>26</v>
      </c>
      <c r="J891" s="1"/>
      <c r="K891" s="1"/>
      <c r="M891" s="1"/>
    </row>
    <row r="892" spans="1:13" x14ac:dyDescent="0.3">
      <c r="A892">
        <v>214</v>
      </c>
      <c r="B892">
        <v>5.9635484318327201</v>
      </c>
      <c r="D892" t="s">
        <v>8</v>
      </c>
      <c r="E892">
        <v>0.5</v>
      </c>
      <c r="F892" t="s">
        <v>19</v>
      </c>
      <c r="G892" s="3" t="s">
        <v>26</v>
      </c>
      <c r="J892" s="1"/>
      <c r="K892" s="1"/>
      <c r="M892" s="1"/>
    </row>
    <row r="893" spans="1:13" x14ac:dyDescent="0.3">
      <c r="A893">
        <v>214</v>
      </c>
      <c r="B893">
        <v>50.402664324345096</v>
      </c>
      <c r="C893">
        <v>8</v>
      </c>
      <c r="D893" t="s">
        <v>6</v>
      </c>
      <c r="E893">
        <v>0.5</v>
      </c>
      <c r="F893" t="s">
        <v>19</v>
      </c>
      <c r="G893" s="3" t="s">
        <v>26</v>
      </c>
      <c r="H893">
        <v>0</v>
      </c>
      <c r="I893">
        <v>1</v>
      </c>
      <c r="J893" s="1"/>
      <c r="K893" s="1"/>
      <c r="M893" s="1"/>
    </row>
    <row r="894" spans="1:13" x14ac:dyDescent="0.3">
      <c r="A894">
        <v>214</v>
      </c>
      <c r="B894">
        <v>52.362253680739109</v>
      </c>
      <c r="D894" t="s">
        <v>6</v>
      </c>
      <c r="E894">
        <v>0.5</v>
      </c>
      <c r="F894" t="s">
        <v>19</v>
      </c>
      <c r="G894" s="3" t="s">
        <v>26</v>
      </c>
      <c r="J894" s="1"/>
      <c r="K894" s="1"/>
      <c r="M894" s="1"/>
    </row>
    <row r="895" spans="1:13" x14ac:dyDescent="0.3">
      <c r="A895">
        <v>214</v>
      </c>
      <c r="B895">
        <v>48.999365435164385</v>
      </c>
      <c r="D895" t="s">
        <v>6</v>
      </c>
      <c r="E895">
        <v>0.5</v>
      </c>
      <c r="F895" t="s">
        <v>19</v>
      </c>
      <c r="G895" s="3" t="s">
        <v>26</v>
      </c>
      <c r="J895" s="1"/>
      <c r="K895" s="1"/>
      <c r="M895" s="1"/>
    </row>
    <row r="896" spans="1:13" x14ac:dyDescent="0.3">
      <c r="A896">
        <v>214</v>
      </c>
      <c r="B896">
        <v>50.196079082124548</v>
      </c>
      <c r="D896" t="s">
        <v>6</v>
      </c>
      <c r="E896">
        <v>0.5</v>
      </c>
      <c r="F896" t="s">
        <v>19</v>
      </c>
      <c r="G896" s="3" t="s">
        <v>26</v>
      </c>
      <c r="J896" s="1"/>
      <c r="K896" s="1"/>
      <c r="M896" s="1"/>
    </row>
    <row r="897" spans="1:14" x14ac:dyDescent="0.3">
      <c r="A897">
        <v>214</v>
      </c>
      <c r="C897">
        <v>20</v>
      </c>
      <c r="D897" t="s">
        <v>15</v>
      </c>
      <c r="E897">
        <v>0.5</v>
      </c>
      <c r="F897" t="s">
        <v>19</v>
      </c>
      <c r="G897" s="3" t="s">
        <v>26</v>
      </c>
    </row>
    <row r="898" spans="1:14" x14ac:dyDescent="0.3">
      <c r="A898">
        <v>214</v>
      </c>
      <c r="B898">
        <f>C898/8</f>
        <v>14.471690862499999</v>
      </c>
      <c r="C898">
        <v>115.77352689999999</v>
      </c>
      <c r="D898" t="s">
        <v>9</v>
      </c>
      <c r="E898">
        <v>0.5</v>
      </c>
      <c r="F898" t="s">
        <v>19</v>
      </c>
      <c r="G898" s="3" t="s">
        <v>26</v>
      </c>
    </row>
    <row r="899" spans="1:14" x14ac:dyDescent="0.3">
      <c r="A899">
        <v>214</v>
      </c>
      <c r="B899">
        <v>15.0951217</v>
      </c>
      <c r="D899" t="s">
        <v>10</v>
      </c>
      <c r="E899">
        <v>0.5</v>
      </c>
      <c r="F899" t="s">
        <v>19</v>
      </c>
      <c r="G899" s="3" t="s">
        <v>26</v>
      </c>
    </row>
    <row r="900" spans="1:14" x14ac:dyDescent="0.3">
      <c r="A900">
        <v>214</v>
      </c>
      <c r="B900">
        <v>11.6420441</v>
      </c>
      <c r="D900" t="s">
        <v>11</v>
      </c>
      <c r="E900">
        <v>0.5</v>
      </c>
      <c r="F900" t="s">
        <v>19</v>
      </c>
      <c r="G900" s="3" t="s">
        <v>26</v>
      </c>
    </row>
    <row r="901" spans="1:14" x14ac:dyDescent="0.3">
      <c r="A901">
        <v>229</v>
      </c>
      <c r="B901">
        <f>C901/26</f>
        <v>10.235153022169206</v>
      </c>
      <c r="C901">
        <v>266.11397857639935</v>
      </c>
      <c r="D901" t="s">
        <v>1</v>
      </c>
      <c r="E901">
        <v>5</v>
      </c>
      <c r="F901" t="s">
        <v>19</v>
      </c>
      <c r="G901" s="3" t="s">
        <v>26</v>
      </c>
    </row>
    <row r="902" spans="1:14" x14ac:dyDescent="0.3">
      <c r="A902">
        <v>229</v>
      </c>
      <c r="B902">
        <v>7.5474517003827657</v>
      </c>
      <c r="D902" t="s">
        <v>7</v>
      </c>
      <c r="E902">
        <v>5</v>
      </c>
      <c r="F902" t="s">
        <v>19</v>
      </c>
      <c r="G902" s="3" t="s">
        <v>26</v>
      </c>
    </row>
    <row r="903" spans="1:14" x14ac:dyDescent="0.3">
      <c r="A903">
        <v>229</v>
      </c>
      <c r="B903">
        <v>6.5296570101748728</v>
      </c>
      <c r="D903" t="s">
        <v>8</v>
      </c>
      <c r="E903">
        <v>5</v>
      </c>
      <c r="F903" t="s">
        <v>19</v>
      </c>
      <c r="G903" s="3" t="s">
        <v>26</v>
      </c>
    </row>
    <row r="904" spans="1:14" x14ac:dyDescent="0.3">
      <c r="A904">
        <v>229</v>
      </c>
      <c r="B904">
        <v>51.481940211659612</v>
      </c>
      <c r="C904">
        <v>10</v>
      </c>
      <c r="D904" t="s">
        <v>6</v>
      </c>
      <c r="E904">
        <v>5</v>
      </c>
      <c r="F904" t="s">
        <v>19</v>
      </c>
      <c r="G904" s="3" t="s">
        <v>26</v>
      </c>
      <c r="H904">
        <v>0</v>
      </c>
      <c r="I904">
        <v>2</v>
      </c>
    </row>
    <row r="905" spans="1:14" x14ac:dyDescent="0.3">
      <c r="A905">
        <v>229</v>
      </c>
      <c r="B905">
        <v>52.951141868192764</v>
      </c>
      <c r="D905" t="s">
        <v>6</v>
      </c>
      <c r="E905">
        <v>5</v>
      </c>
      <c r="F905" t="s">
        <v>19</v>
      </c>
      <c r="G905" s="3" t="s">
        <v>26</v>
      </c>
    </row>
    <row r="906" spans="1:14" x14ac:dyDescent="0.3">
      <c r="A906">
        <v>229</v>
      </c>
      <c r="B906">
        <v>50.070142662786104</v>
      </c>
      <c r="D906" t="s">
        <v>6</v>
      </c>
      <c r="E906">
        <v>5</v>
      </c>
      <c r="F906" t="s">
        <v>19</v>
      </c>
      <c r="G906" s="3" t="s">
        <v>26</v>
      </c>
    </row>
    <row r="907" spans="1:14" x14ac:dyDescent="0.3">
      <c r="A907">
        <v>229</v>
      </c>
      <c r="B907">
        <v>52.838619281803368</v>
      </c>
      <c r="D907" t="s">
        <v>6</v>
      </c>
      <c r="E907">
        <v>5</v>
      </c>
      <c r="F907" t="s">
        <v>19</v>
      </c>
      <c r="G907" s="3" t="s">
        <v>26</v>
      </c>
    </row>
    <row r="908" spans="1:14" x14ac:dyDescent="0.3">
      <c r="A908">
        <v>229</v>
      </c>
      <c r="B908">
        <v>52.563453641735357</v>
      </c>
      <c r="D908" t="s">
        <v>6</v>
      </c>
      <c r="E908">
        <v>5</v>
      </c>
      <c r="F908" t="s">
        <v>19</v>
      </c>
      <c r="G908" s="3" t="s">
        <v>26</v>
      </c>
    </row>
    <row r="909" spans="1:14" x14ac:dyDescent="0.3">
      <c r="A909">
        <v>229</v>
      </c>
      <c r="B909">
        <v>14.620361350000001</v>
      </c>
      <c r="C909">
        <v>116.96289080000001</v>
      </c>
      <c r="D909" t="s">
        <v>9</v>
      </c>
      <c r="E909">
        <v>5</v>
      </c>
      <c r="F909" t="s">
        <v>19</v>
      </c>
      <c r="G909" s="3" t="s">
        <v>26</v>
      </c>
    </row>
    <row r="910" spans="1:14" x14ac:dyDescent="0.3">
      <c r="A910">
        <v>229</v>
      </c>
      <c r="B910">
        <v>19.812616599999998</v>
      </c>
      <c r="D910" t="s">
        <v>10</v>
      </c>
      <c r="E910">
        <v>5</v>
      </c>
      <c r="F910" t="s">
        <v>19</v>
      </c>
      <c r="G910" s="3" t="s">
        <v>26</v>
      </c>
    </row>
    <row r="911" spans="1:14" x14ac:dyDescent="0.3">
      <c r="A911">
        <v>229</v>
      </c>
      <c r="B911">
        <v>11.6221721</v>
      </c>
      <c r="D911" t="s">
        <v>11</v>
      </c>
      <c r="E911">
        <v>5</v>
      </c>
      <c r="F911" t="s">
        <v>19</v>
      </c>
      <c r="G911" s="3" t="s">
        <v>26</v>
      </c>
    </row>
    <row r="912" spans="1:14" x14ac:dyDescent="0.3">
      <c r="A912">
        <v>250</v>
      </c>
      <c r="B912">
        <v>7.544372199999998</v>
      </c>
      <c r="D912" t="s">
        <v>11</v>
      </c>
      <c r="E912">
        <v>11</v>
      </c>
      <c r="F912" t="s">
        <v>19</v>
      </c>
      <c r="G912" s="3" t="s">
        <v>26</v>
      </c>
      <c r="K912" s="1"/>
      <c r="L912" s="1"/>
      <c r="N912" s="1"/>
    </row>
    <row r="913" spans="1:14" x14ac:dyDescent="0.3">
      <c r="A913">
        <v>250</v>
      </c>
      <c r="B913">
        <v>13.872853500000019</v>
      </c>
      <c r="D913" t="s">
        <v>10</v>
      </c>
      <c r="E913">
        <v>11</v>
      </c>
      <c r="F913" t="s">
        <v>19</v>
      </c>
      <c r="G913" s="3" t="s">
        <v>26</v>
      </c>
      <c r="K913" s="1"/>
      <c r="L913" s="1"/>
      <c r="N913" s="1"/>
    </row>
    <row r="914" spans="1:14" x14ac:dyDescent="0.3">
      <c r="A914">
        <v>250</v>
      </c>
      <c r="B914">
        <v>14.115256730000002</v>
      </c>
      <c r="C914">
        <v>141.15256730000002</v>
      </c>
      <c r="D914" t="s">
        <v>9</v>
      </c>
      <c r="E914">
        <v>11</v>
      </c>
      <c r="F914" t="s">
        <v>19</v>
      </c>
      <c r="G914" s="3" t="s">
        <v>26</v>
      </c>
      <c r="K914" s="1"/>
      <c r="L914" s="1"/>
      <c r="N914" s="1"/>
    </row>
    <row r="915" spans="1:14" x14ac:dyDescent="0.3">
      <c r="A915">
        <v>250</v>
      </c>
      <c r="B915">
        <v>8.2730086999999912</v>
      </c>
      <c r="D915" t="s">
        <v>8</v>
      </c>
      <c r="E915">
        <v>11</v>
      </c>
      <c r="F915" t="s">
        <v>19</v>
      </c>
      <c r="G915" s="3" t="s">
        <v>26</v>
      </c>
      <c r="K915" s="1"/>
      <c r="L915" s="1"/>
      <c r="N915" s="1"/>
    </row>
    <row r="916" spans="1:14" x14ac:dyDescent="0.3">
      <c r="A916">
        <v>250</v>
      </c>
      <c r="B916">
        <v>7.437826599999994</v>
      </c>
      <c r="D916" t="s">
        <v>7</v>
      </c>
      <c r="E916">
        <v>11</v>
      </c>
      <c r="F916" t="s">
        <v>19</v>
      </c>
      <c r="G916" s="3" t="s">
        <v>26</v>
      </c>
      <c r="K916" s="1"/>
      <c r="L916" s="1"/>
      <c r="N916" s="1"/>
    </row>
    <row r="917" spans="1:14" x14ac:dyDescent="0.3">
      <c r="A917">
        <v>250</v>
      </c>
      <c r="B917">
        <v>10.640876896969697</v>
      </c>
      <c r="C917">
        <f>175.5744688*2</f>
        <v>351.14893760000001</v>
      </c>
      <c r="D917" t="s">
        <v>1</v>
      </c>
      <c r="E917">
        <v>11</v>
      </c>
      <c r="F917" t="s">
        <v>19</v>
      </c>
      <c r="G917" s="3" t="s">
        <v>26</v>
      </c>
      <c r="K917" s="1"/>
      <c r="L917" s="1"/>
      <c r="N917" s="1"/>
    </row>
    <row r="918" spans="1:14" x14ac:dyDescent="0.3">
      <c r="A918">
        <v>250</v>
      </c>
      <c r="B918">
        <v>54.42237197235022</v>
      </c>
      <c r="C918">
        <v>10</v>
      </c>
      <c r="D918" t="s">
        <v>6</v>
      </c>
      <c r="E918">
        <v>11</v>
      </c>
      <c r="F918" t="s">
        <v>19</v>
      </c>
      <c r="G918" s="3" t="s">
        <v>26</v>
      </c>
      <c r="K918" s="1"/>
    </row>
    <row r="919" spans="1:14" x14ac:dyDescent="0.3">
      <c r="A919">
        <v>250</v>
      </c>
      <c r="B919">
        <v>54.612370579894069</v>
      </c>
      <c r="D919" t="s">
        <v>6</v>
      </c>
      <c r="E919">
        <v>11</v>
      </c>
      <c r="F919" t="s">
        <v>19</v>
      </c>
      <c r="G919" s="3" t="s">
        <v>26</v>
      </c>
      <c r="K919" s="1"/>
    </row>
    <row r="920" spans="1:14" x14ac:dyDescent="0.3">
      <c r="A920">
        <v>250</v>
      </c>
      <c r="B920">
        <v>59.998295310363559</v>
      </c>
      <c r="D920" t="s">
        <v>6</v>
      </c>
      <c r="E920">
        <v>11</v>
      </c>
      <c r="F920" t="s">
        <v>19</v>
      </c>
      <c r="G920" s="3" t="s">
        <v>26</v>
      </c>
      <c r="K920" s="1"/>
    </row>
    <row r="921" spans="1:14" x14ac:dyDescent="0.3">
      <c r="A921">
        <v>259</v>
      </c>
      <c r="B921">
        <v>9.863890937647362</v>
      </c>
      <c r="C921">
        <v>286.05283719177351</v>
      </c>
      <c r="D921" t="s">
        <v>1</v>
      </c>
      <c r="E921">
        <v>14</v>
      </c>
      <c r="F921" t="s">
        <v>19</v>
      </c>
      <c r="G921" s="3" t="s">
        <v>26</v>
      </c>
      <c r="K921" s="1"/>
    </row>
    <row r="922" spans="1:14" x14ac:dyDescent="0.3">
      <c r="A922">
        <v>259</v>
      </c>
      <c r="B922">
        <v>5.6451476850446909</v>
      </c>
      <c r="D922" t="s">
        <v>7</v>
      </c>
      <c r="E922">
        <v>14</v>
      </c>
      <c r="F922" t="s">
        <v>19</v>
      </c>
      <c r="G922" s="3" t="s">
        <v>26</v>
      </c>
      <c r="K922" s="1"/>
    </row>
    <row r="923" spans="1:14" x14ac:dyDescent="0.3">
      <c r="A923">
        <v>259</v>
      </c>
      <c r="B923">
        <v>5.8446587047650951</v>
      </c>
      <c r="D923" t="s">
        <v>8</v>
      </c>
      <c r="E923">
        <v>14</v>
      </c>
      <c r="F923" t="s">
        <v>19</v>
      </c>
      <c r="G923" s="3" t="s">
        <v>26</v>
      </c>
      <c r="K923" s="1"/>
    </row>
    <row r="924" spans="1:14" x14ac:dyDescent="0.3">
      <c r="A924">
        <v>259</v>
      </c>
      <c r="B924">
        <v>50.858594729088814</v>
      </c>
      <c r="C924">
        <v>10</v>
      </c>
      <c r="D924" t="s">
        <v>6</v>
      </c>
      <c r="E924">
        <v>14</v>
      </c>
      <c r="F924" t="s">
        <v>19</v>
      </c>
      <c r="G924" s="3" t="s">
        <v>26</v>
      </c>
      <c r="K924" s="1"/>
    </row>
    <row r="925" spans="1:14" x14ac:dyDescent="0.3">
      <c r="A925">
        <v>259</v>
      </c>
      <c r="B925">
        <v>53.750558904952221</v>
      </c>
      <c r="D925" t="s">
        <v>6</v>
      </c>
      <c r="E925">
        <v>14</v>
      </c>
      <c r="F925" t="s">
        <v>19</v>
      </c>
      <c r="G925" s="3" t="s">
        <v>26</v>
      </c>
      <c r="K925" s="1"/>
    </row>
    <row r="926" spans="1:14" x14ac:dyDescent="0.3">
      <c r="A926">
        <v>259</v>
      </c>
      <c r="B926">
        <v>53.385311762418013</v>
      </c>
      <c r="D926" t="s">
        <v>6</v>
      </c>
      <c r="E926">
        <v>14</v>
      </c>
      <c r="F926" t="s">
        <v>19</v>
      </c>
      <c r="G926" s="3" t="s">
        <v>26</v>
      </c>
      <c r="K926" s="1"/>
    </row>
    <row r="927" spans="1:14" x14ac:dyDescent="0.3">
      <c r="A927">
        <v>259</v>
      </c>
      <c r="B927">
        <v>53.180419630594287</v>
      </c>
      <c r="D927" t="s">
        <v>6</v>
      </c>
      <c r="E927">
        <v>14</v>
      </c>
      <c r="F927" t="s">
        <v>19</v>
      </c>
      <c r="G927" s="3" t="s">
        <v>26</v>
      </c>
      <c r="K927" s="1"/>
    </row>
    <row r="928" spans="1:14" x14ac:dyDescent="0.3">
      <c r="A928">
        <v>259</v>
      </c>
      <c r="B928">
        <v>41.555949021312756</v>
      </c>
      <c r="D928" t="s">
        <v>6</v>
      </c>
      <c r="E928">
        <v>14</v>
      </c>
      <c r="F928" t="s">
        <v>19</v>
      </c>
      <c r="G928" s="3" t="s">
        <v>26</v>
      </c>
      <c r="K928" s="1"/>
    </row>
    <row r="929" spans="1:14" x14ac:dyDescent="0.3">
      <c r="A929">
        <v>259</v>
      </c>
      <c r="B929">
        <v>53.468401792144128</v>
      </c>
      <c r="D929" t="s">
        <v>6</v>
      </c>
      <c r="E929">
        <v>14</v>
      </c>
      <c r="F929" t="s">
        <v>19</v>
      </c>
      <c r="G929" s="3" t="s">
        <v>26</v>
      </c>
      <c r="K929" s="1"/>
    </row>
    <row r="930" spans="1:14" x14ac:dyDescent="0.3">
      <c r="A930">
        <v>259</v>
      </c>
      <c r="C930">
        <v>21</v>
      </c>
      <c r="D930" t="s">
        <v>15</v>
      </c>
      <c r="E930">
        <v>14</v>
      </c>
      <c r="F930" t="s">
        <v>19</v>
      </c>
      <c r="G930" s="3" t="s">
        <v>26</v>
      </c>
      <c r="K930" s="1"/>
      <c r="L930" s="1"/>
    </row>
    <row r="931" spans="1:14" x14ac:dyDescent="0.3">
      <c r="A931">
        <v>286</v>
      </c>
      <c r="B931">
        <v>6.4652500927151095</v>
      </c>
      <c r="D931" t="s">
        <v>7</v>
      </c>
      <c r="E931">
        <v>26</v>
      </c>
      <c r="F931" t="s">
        <v>27</v>
      </c>
      <c r="G931" s="3" t="s">
        <v>28</v>
      </c>
      <c r="K931" s="1"/>
      <c r="L931" s="1"/>
    </row>
    <row r="932" spans="1:14" x14ac:dyDescent="0.3">
      <c r="A932">
        <v>286</v>
      </c>
      <c r="B932">
        <v>7.0216910346416057</v>
      </c>
      <c r="D932" t="s">
        <v>8</v>
      </c>
      <c r="E932">
        <v>26</v>
      </c>
      <c r="F932" t="s">
        <v>27</v>
      </c>
      <c r="G932" s="3" t="s">
        <v>28</v>
      </c>
      <c r="K932" s="1"/>
      <c r="L932" s="1"/>
    </row>
    <row r="933" spans="1:14" x14ac:dyDescent="0.3">
      <c r="A933">
        <v>286</v>
      </c>
      <c r="B933">
        <v>31.994619183074608</v>
      </c>
      <c r="C933">
        <v>5</v>
      </c>
      <c r="D933" t="s">
        <v>6</v>
      </c>
      <c r="E933">
        <v>26</v>
      </c>
      <c r="F933" t="s">
        <v>27</v>
      </c>
      <c r="G933" s="3" t="s">
        <v>28</v>
      </c>
      <c r="H933">
        <v>1</v>
      </c>
      <c r="I933">
        <v>2</v>
      </c>
      <c r="K933" s="1"/>
      <c r="L933" s="1"/>
    </row>
    <row r="934" spans="1:14" x14ac:dyDescent="0.3">
      <c r="A934">
        <v>286</v>
      </c>
      <c r="B934">
        <v>29.19926328124188</v>
      </c>
      <c r="D934" t="s">
        <v>6</v>
      </c>
      <c r="E934">
        <v>26</v>
      </c>
      <c r="F934" t="s">
        <v>27</v>
      </c>
      <c r="G934" s="3" t="s">
        <v>28</v>
      </c>
      <c r="K934" s="1"/>
      <c r="L934" s="1"/>
    </row>
    <row r="935" spans="1:14" x14ac:dyDescent="0.3">
      <c r="A935">
        <v>286</v>
      </c>
      <c r="B935">
        <v>36.251155997206169</v>
      </c>
      <c r="D935" t="s">
        <v>6</v>
      </c>
      <c r="E935">
        <v>26</v>
      </c>
      <c r="F935" t="s">
        <v>27</v>
      </c>
      <c r="G935" s="3" t="s">
        <v>28</v>
      </c>
      <c r="K935" s="1"/>
      <c r="L935" s="1"/>
    </row>
    <row r="936" spans="1:14" x14ac:dyDescent="0.3">
      <c r="A936">
        <v>286</v>
      </c>
      <c r="B936">
        <v>33.017352917285827</v>
      </c>
      <c r="D936" t="s">
        <v>6</v>
      </c>
      <c r="E936">
        <v>26</v>
      </c>
      <c r="F936" t="s">
        <v>27</v>
      </c>
      <c r="G936" s="3" t="s">
        <v>28</v>
      </c>
      <c r="K936" s="1"/>
      <c r="L936" s="1"/>
    </row>
    <row r="937" spans="1:14" x14ac:dyDescent="0.3">
      <c r="A937">
        <v>286</v>
      </c>
      <c r="B937">
        <v>34.128064856413921</v>
      </c>
      <c r="D937" t="s">
        <v>6</v>
      </c>
      <c r="E937">
        <v>26</v>
      </c>
      <c r="F937" t="s">
        <v>27</v>
      </c>
      <c r="G937" s="3" t="s">
        <v>28</v>
      </c>
      <c r="K937" s="1"/>
      <c r="L937" s="1"/>
    </row>
    <row r="938" spans="1:14" x14ac:dyDescent="0.3">
      <c r="A938">
        <v>286</v>
      </c>
      <c r="B938">
        <f>C938/17</f>
        <v>7.6378621609848283</v>
      </c>
      <c r="C938">
        <v>129.84365673674208</v>
      </c>
      <c r="D938" t="s">
        <v>1</v>
      </c>
      <c r="E938">
        <v>26</v>
      </c>
      <c r="F938" t="s">
        <v>27</v>
      </c>
      <c r="G938" s="3" t="s">
        <v>28</v>
      </c>
      <c r="K938" s="1"/>
      <c r="L938" s="1"/>
    </row>
    <row r="939" spans="1:14" x14ac:dyDescent="0.3">
      <c r="A939">
        <v>286</v>
      </c>
      <c r="B939">
        <v>8.5241019000000051</v>
      </c>
      <c r="D939" t="s">
        <v>11</v>
      </c>
      <c r="E939">
        <v>26</v>
      </c>
      <c r="F939" t="s">
        <v>27</v>
      </c>
      <c r="G939" s="3" t="s">
        <v>28</v>
      </c>
      <c r="K939" s="1"/>
      <c r="L939" s="1"/>
    </row>
    <row r="940" spans="1:14" x14ac:dyDescent="0.3">
      <c r="A940">
        <v>286</v>
      </c>
      <c r="B940">
        <v>12.956352600000002</v>
      </c>
      <c r="D940" t="s">
        <v>10</v>
      </c>
      <c r="E940">
        <v>26</v>
      </c>
      <c r="F940" t="s">
        <v>27</v>
      </c>
      <c r="G940" s="3" t="s">
        <v>28</v>
      </c>
      <c r="K940" s="1"/>
      <c r="L940" s="1"/>
      <c r="N940" s="1"/>
    </row>
    <row r="941" spans="1:14" x14ac:dyDescent="0.3">
      <c r="A941">
        <v>286</v>
      </c>
      <c r="B941">
        <f>C941/5</f>
        <v>15.39999484</v>
      </c>
      <c r="C941">
        <v>76.999974199999997</v>
      </c>
      <c r="D941" t="s">
        <v>9</v>
      </c>
      <c r="E941">
        <v>26</v>
      </c>
      <c r="F941" t="s">
        <v>27</v>
      </c>
      <c r="G941" s="3" t="s">
        <v>28</v>
      </c>
      <c r="K941" s="1"/>
      <c r="L941" s="1"/>
      <c r="N941" s="1"/>
    </row>
    <row r="942" spans="1:14" x14ac:dyDescent="0.3">
      <c r="A942">
        <v>286</v>
      </c>
      <c r="B942">
        <v>8.452264299999996</v>
      </c>
      <c r="D942" t="s">
        <v>11</v>
      </c>
      <c r="E942">
        <v>26</v>
      </c>
      <c r="F942" t="s">
        <v>27</v>
      </c>
      <c r="G942" s="3" t="s">
        <v>28</v>
      </c>
      <c r="K942" s="1"/>
      <c r="L942" s="1"/>
      <c r="N942" s="1"/>
    </row>
    <row r="943" spans="1:14" x14ac:dyDescent="0.3">
      <c r="A943">
        <v>286</v>
      </c>
      <c r="B943">
        <v>10.519241800000003</v>
      </c>
      <c r="D943" t="s">
        <v>10</v>
      </c>
      <c r="E943">
        <v>26</v>
      </c>
      <c r="F943" t="s">
        <v>27</v>
      </c>
      <c r="G943" s="3" t="s">
        <v>28</v>
      </c>
      <c r="K943" s="1"/>
      <c r="L943" s="1"/>
      <c r="N943" s="1"/>
    </row>
    <row r="944" spans="1:14" x14ac:dyDescent="0.3">
      <c r="A944">
        <v>286</v>
      </c>
      <c r="B944">
        <f>C944/5</f>
        <v>15.479420399999999</v>
      </c>
      <c r="C944">
        <v>77.39710199999999</v>
      </c>
      <c r="D944" t="s">
        <v>9</v>
      </c>
      <c r="E944">
        <v>26</v>
      </c>
      <c r="F944" t="s">
        <v>27</v>
      </c>
      <c r="G944" s="3" t="s">
        <v>28</v>
      </c>
      <c r="K944" s="1"/>
      <c r="L944" s="1"/>
      <c r="N944" s="1"/>
    </row>
    <row r="945" spans="1:14" x14ac:dyDescent="0.3">
      <c r="A945">
        <v>286</v>
      </c>
      <c r="B945">
        <v>497.62396690000003</v>
      </c>
      <c r="C945">
        <v>1</v>
      </c>
      <c r="D945" t="s">
        <v>29</v>
      </c>
      <c r="E945">
        <v>26</v>
      </c>
      <c r="F945" t="s">
        <v>27</v>
      </c>
      <c r="G945" s="3" t="s">
        <v>28</v>
      </c>
      <c r="K945" s="1"/>
      <c r="L945" s="1"/>
      <c r="N945" s="1"/>
    </row>
    <row r="946" spans="1:14" x14ac:dyDescent="0.3">
      <c r="A946">
        <v>286</v>
      </c>
      <c r="C946">
        <v>11</v>
      </c>
      <c r="D946" t="s">
        <v>15</v>
      </c>
      <c r="E946">
        <v>26</v>
      </c>
      <c r="F946" t="s">
        <v>27</v>
      </c>
      <c r="G946" s="3" t="s">
        <v>28</v>
      </c>
      <c r="K946" s="1"/>
      <c r="L946" s="1"/>
      <c r="N946" s="1"/>
    </row>
    <row r="947" spans="1:14" x14ac:dyDescent="0.3">
      <c r="A947">
        <v>289</v>
      </c>
      <c r="C947">
        <v>11</v>
      </c>
      <c r="D947" t="s">
        <v>15</v>
      </c>
      <c r="E947">
        <v>27</v>
      </c>
      <c r="F947" t="s">
        <v>27</v>
      </c>
      <c r="G947" s="3" t="s">
        <v>28</v>
      </c>
      <c r="K947" s="1"/>
      <c r="L947" s="1"/>
      <c r="N947" s="1"/>
    </row>
    <row r="948" spans="1:14" x14ac:dyDescent="0.3">
      <c r="A948">
        <v>289</v>
      </c>
      <c r="B948">
        <v>670.40289259999997</v>
      </c>
      <c r="C948">
        <v>5</v>
      </c>
      <c r="D948" t="s">
        <v>29</v>
      </c>
      <c r="E948">
        <v>27</v>
      </c>
      <c r="F948" t="s">
        <v>27</v>
      </c>
      <c r="G948" s="3" t="s">
        <v>28</v>
      </c>
      <c r="K948" s="1"/>
      <c r="L948" s="1"/>
    </row>
    <row r="949" spans="1:14" x14ac:dyDescent="0.3">
      <c r="A949">
        <v>289</v>
      </c>
      <c r="B949">
        <v>1144.5764463</v>
      </c>
      <c r="D949" t="s">
        <v>29</v>
      </c>
      <c r="E949">
        <v>27</v>
      </c>
      <c r="F949" t="s">
        <v>27</v>
      </c>
      <c r="G949" s="3" t="s">
        <v>28</v>
      </c>
      <c r="K949" s="1"/>
      <c r="L949" s="1"/>
    </row>
    <row r="950" spans="1:14" x14ac:dyDescent="0.3">
      <c r="A950">
        <v>289</v>
      </c>
      <c r="B950">
        <v>999.018595</v>
      </c>
      <c r="D950" t="s">
        <v>29</v>
      </c>
      <c r="E950">
        <v>27</v>
      </c>
      <c r="F950" t="s">
        <v>27</v>
      </c>
      <c r="G950" s="3" t="s">
        <v>28</v>
      </c>
      <c r="K950" s="1"/>
      <c r="L950" s="1"/>
    </row>
    <row r="951" spans="1:14" x14ac:dyDescent="0.3">
      <c r="A951">
        <v>289</v>
      </c>
      <c r="B951">
        <v>1372.572314</v>
      </c>
      <c r="D951" t="s">
        <v>29</v>
      </c>
      <c r="E951">
        <v>27</v>
      </c>
      <c r="F951" t="s">
        <v>27</v>
      </c>
      <c r="G951" s="3" t="s">
        <v>28</v>
      </c>
      <c r="K951" s="1"/>
      <c r="L951" s="1"/>
    </row>
    <row r="952" spans="1:14" x14ac:dyDescent="0.3">
      <c r="A952">
        <v>289</v>
      </c>
      <c r="B952">
        <v>885.27892559999998</v>
      </c>
      <c r="D952" t="s">
        <v>29</v>
      </c>
      <c r="E952">
        <v>27</v>
      </c>
      <c r="F952" t="s">
        <v>27</v>
      </c>
      <c r="G952" s="3" t="s">
        <v>28</v>
      </c>
      <c r="K952" s="1"/>
      <c r="L952" s="1"/>
    </row>
    <row r="953" spans="1:14" x14ac:dyDescent="0.3">
      <c r="A953">
        <v>289</v>
      </c>
      <c r="B953">
        <v>34.62452349276176</v>
      </c>
      <c r="C953">
        <v>5</v>
      </c>
      <c r="D953" t="s">
        <v>6</v>
      </c>
      <c r="E953">
        <v>27</v>
      </c>
      <c r="F953" t="s">
        <v>27</v>
      </c>
      <c r="G953" s="3" t="s">
        <v>28</v>
      </c>
      <c r="H953">
        <v>1</v>
      </c>
      <c r="I953">
        <v>3</v>
      </c>
      <c r="K953" s="1"/>
      <c r="L953" s="1"/>
    </row>
    <row r="954" spans="1:14" x14ac:dyDescent="0.3">
      <c r="A954">
        <v>289</v>
      </c>
      <c r="B954">
        <v>32.492302339906075</v>
      </c>
      <c r="D954" t="s">
        <v>6</v>
      </c>
      <c r="E954">
        <v>27</v>
      </c>
      <c r="F954" t="s">
        <v>27</v>
      </c>
      <c r="G954" s="3" t="s">
        <v>28</v>
      </c>
    </row>
    <row r="955" spans="1:14" x14ac:dyDescent="0.3">
      <c r="A955">
        <v>289</v>
      </c>
      <c r="B955">
        <v>29.58301687557886</v>
      </c>
      <c r="D955" t="s">
        <v>6</v>
      </c>
      <c r="E955">
        <v>27</v>
      </c>
      <c r="F955" t="s">
        <v>27</v>
      </c>
      <c r="G955" s="3" t="s">
        <v>28</v>
      </c>
    </row>
    <row r="956" spans="1:14" x14ac:dyDescent="0.3">
      <c r="A956">
        <v>289</v>
      </c>
      <c r="B956">
        <v>32.412253199002841</v>
      </c>
      <c r="D956" t="s">
        <v>6</v>
      </c>
      <c r="E956">
        <v>27</v>
      </c>
      <c r="F956" t="s">
        <v>27</v>
      </c>
      <c r="G956" s="3" t="s">
        <v>28</v>
      </c>
    </row>
    <row r="957" spans="1:14" x14ac:dyDescent="0.3">
      <c r="A957">
        <v>289</v>
      </c>
      <c r="B957">
        <v>32.284169150022642</v>
      </c>
      <c r="D957" t="s">
        <v>6</v>
      </c>
      <c r="E957">
        <v>27</v>
      </c>
      <c r="F957" t="s">
        <v>27</v>
      </c>
      <c r="G957" s="3" t="s">
        <v>28</v>
      </c>
    </row>
    <row r="958" spans="1:14" x14ac:dyDescent="0.3">
      <c r="A958">
        <v>289</v>
      </c>
      <c r="B958">
        <v>7.6198171000000059</v>
      </c>
      <c r="D958" t="s">
        <v>11</v>
      </c>
      <c r="E958">
        <v>27</v>
      </c>
      <c r="F958" t="s">
        <v>27</v>
      </c>
      <c r="G958" s="3" t="s">
        <v>28</v>
      </c>
    </row>
    <row r="959" spans="1:14" x14ac:dyDescent="0.3">
      <c r="A959">
        <v>289</v>
      </c>
      <c r="B959">
        <v>12.698072800000006</v>
      </c>
      <c r="D959" t="s">
        <v>10</v>
      </c>
      <c r="E959">
        <v>27</v>
      </c>
      <c r="F959" t="s">
        <v>27</v>
      </c>
      <c r="G959" s="3" t="s">
        <v>28</v>
      </c>
    </row>
    <row r="960" spans="1:14" x14ac:dyDescent="0.3">
      <c r="A960">
        <v>289</v>
      </c>
      <c r="B960">
        <v>6.9125708999999915</v>
      </c>
      <c r="D960" t="s">
        <v>11</v>
      </c>
      <c r="E960">
        <v>27</v>
      </c>
      <c r="F960" t="s">
        <v>27</v>
      </c>
      <c r="G960" s="3" t="s">
        <v>28</v>
      </c>
    </row>
    <row r="961" spans="1:13" x14ac:dyDescent="0.3">
      <c r="A961">
        <v>289</v>
      </c>
      <c r="B961">
        <v>13.021641299999999</v>
      </c>
      <c r="D961" t="s">
        <v>10</v>
      </c>
      <c r="E961">
        <v>27</v>
      </c>
      <c r="F961" t="s">
        <v>27</v>
      </c>
      <c r="G961" s="3" t="s">
        <v>28</v>
      </c>
    </row>
    <row r="962" spans="1:13" x14ac:dyDescent="0.3">
      <c r="A962">
        <v>289</v>
      </c>
      <c r="B962">
        <v>16.411217939999997</v>
      </c>
      <c r="C962">
        <v>82.056089699999987</v>
      </c>
      <c r="D962" t="s">
        <v>9</v>
      </c>
      <c r="E962">
        <v>27</v>
      </c>
      <c r="F962" t="s">
        <v>27</v>
      </c>
      <c r="G962" s="3" t="s">
        <v>28</v>
      </c>
    </row>
    <row r="963" spans="1:13" x14ac:dyDescent="0.3">
      <c r="A963">
        <v>289</v>
      </c>
      <c r="B963">
        <v>14.644936640000003</v>
      </c>
      <c r="C963">
        <v>73.224683200000015</v>
      </c>
      <c r="D963" t="s">
        <v>9</v>
      </c>
      <c r="E963">
        <v>27</v>
      </c>
      <c r="F963" t="s">
        <v>27</v>
      </c>
      <c r="G963" s="3" t="s">
        <v>28</v>
      </c>
    </row>
    <row r="964" spans="1:13" x14ac:dyDescent="0.3">
      <c r="A964">
        <v>289</v>
      </c>
      <c r="B964">
        <v>5.9487213328410746</v>
      </c>
      <c r="D964" t="s">
        <v>7</v>
      </c>
      <c r="E964">
        <v>27</v>
      </c>
      <c r="F964" t="s">
        <v>27</v>
      </c>
      <c r="G964" s="3" t="s">
        <v>28</v>
      </c>
    </row>
    <row r="965" spans="1:13" x14ac:dyDescent="0.3">
      <c r="A965">
        <v>289</v>
      </c>
      <c r="B965">
        <v>7.4593847908324591</v>
      </c>
      <c r="D965" t="s">
        <v>8</v>
      </c>
      <c r="E965">
        <v>27</v>
      </c>
      <c r="F965" t="s">
        <v>27</v>
      </c>
      <c r="G965" s="3" t="s">
        <v>28</v>
      </c>
    </row>
    <row r="966" spans="1:13" x14ac:dyDescent="0.3">
      <c r="A966">
        <v>289</v>
      </c>
      <c r="B966">
        <f>C966/17</f>
        <v>7.6354484306470818</v>
      </c>
      <c r="C966">
        <f>64.9013116605002*2</f>
        <v>129.8026233210004</v>
      </c>
      <c r="D966" t="s">
        <v>1</v>
      </c>
      <c r="E966">
        <v>27</v>
      </c>
      <c r="F966" t="s">
        <v>27</v>
      </c>
      <c r="G966" s="3" t="s">
        <v>28</v>
      </c>
    </row>
    <row r="967" spans="1:13" x14ac:dyDescent="0.3">
      <c r="A967">
        <v>279</v>
      </c>
      <c r="C967">
        <v>10</v>
      </c>
      <c r="D967" t="s">
        <v>15</v>
      </c>
      <c r="E967">
        <v>2</v>
      </c>
      <c r="F967" t="s">
        <v>27</v>
      </c>
      <c r="G967" s="3" t="s">
        <v>28</v>
      </c>
      <c r="J967" s="1"/>
    </row>
    <row r="968" spans="1:13" x14ac:dyDescent="0.3">
      <c r="A968">
        <v>279</v>
      </c>
      <c r="B968">
        <v>34.112644968293431</v>
      </c>
      <c r="C968">
        <v>3</v>
      </c>
      <c r="D968" t="s">
        <v>6</v>
      </c>
      <c r="E968">
        <v>2</v>
      </c>
      <c r="F968" t="s">
        <v>27</v>
      </c>
      <c r="G968" s="3" t="s">
        <v>28</v>
      </c>
      <c r="H968">
        <v>0</v>
      </c>
      <c r="I968">
        <v>1</v>
      </c>
      <c r="J968" s="1"/>
    </row>
    <row r="969" spans="1:13" x14ac:dyDescent="0.3">
      <c r="A969">
        <v>279</v>
      </c>
      <c r="B969">
        <v>34.432147667621024</v>
      </c>
      <c r="D969" t="s">
        <v>6</v>
      </c>
      <c r="E969">
        <v>2</v>
      </c>
      <c r="F969" t="s">
        <v>27</v>
      </c>
      <c r="G969" s="3" t="s">
        <v>28</v>
      </c>
      <c r="J969" s="1"/>
    </row>
    <row r="970" spans="1:13" x14ac:dyDescent="0.3">
      <c r="A970">
        <v>279</v>
      </c>
      <c r="B970">
        <v>35.113027168993433</v>
      </c>
      <c r="D970" t="s">
        <v>6</v>
      </c>
      <c r="E970">
        <v>2</v>
      </c>
      <c r="F970" t="s">
        <v>27</v>
      </c>
      <c r="G970" s="3" t="s">
        <v>28</v>
      </c>
      <c r="J970" s="1"/>
    </row>
    <row r="971" spans="1:13" x14ac:dyDescent="0.3">
      <c r="A971">
        <v>279</v>
      </c>
      <c r="B971">
        <f>C971/14</f>
        <v>8.4444663068610364</v>
      </c>
      <c r="C971">
        <v>118.22252829605452</v>
      </c>
      <c r="D971" t="s">
        <v>1</v>
      </c>
      <c r="E971">
        <v>2</v>
      </c>
      <c r="F971" t="s">
        <v>27</v>
      </c>
      <c r="G971" s="3" t="s">
        <v>28</v>
      </c>
      <c r="J971" s="1"/>
    </row>
    <row r="972" spans="1:13" x14ac:dyDescent="0.3">
      <c r="A972">
        <v>279</v>
      </c>
      <c r="B972">
        <v>5.8494268736129413</v>
      </c>
      <c r="D972" t="s">
        <v>7</v>
      </c>
      <c r="E972">
        <v>2</v>
      </c>
      <c r="F972" t="s">
        <v>27</v>
      </c>
      <c r="G972" s="3" t="s">
        <v>28</v>
      </c>
      <c r="J972" s="1"/>
    </row>
    <row r="973" spans="1:13" x14ac:dyDescent="0.3">
      <c r="A973">
        <v>279</v>
      </c>
      <c r="B973">
        <v>6.1567533252222262</v>
      </c>
      <c r="D973" t="s">
        <v>8</v>
      </c>
      <c r="E973">
        <v>2</v>
      </c>
      <c r="F973" t="s">
        <v>27</v>
      </c>
      <c r="G973" s="3" t="s">
        <v>28</v>
      </c>
      <c r="J973" s="1"/>
    </row>
    <row r="974" spans="1:13" x14ac:dyDescent="0.3">
      <c r="A974">
        <v>279</v>
      </c>
      <c r="B974">
        <v>9.4911301999999864</v>
      </c>
      <c r="D974" t="s">
        <v>11</v>
      </c>
      <c r="E974">
        <v>2</v>
      </c>
      <c r="F974" t="s">
        <v>27</v>
      </c>
      <c r="G974" s="3" t="s">
        <v>28</v>
      </c>
      <c r="J974" s="1"/>
    </row>
    <row r="975" spans="1:13" x14ac:dyDescent="0.3">
      <c r="A975">
        <v>279</v>
      </c>
      <c r="B975">
        <v>14.792060100000015</v>
      </c>
      <c r="D975" t="s">
        <v>10</v>
      </c>
      <c r="E975">
        <v>2</v>
      </c>
      <c r="F975" t="s">
        <v>27</v>
      </c>
      <c r="G975" s="3" t="s">
        <v>28</v>
      </c>
      <c r="J975" s="1"/>
      <c r="K975" s="1"/>
      <c r="M975" s="1"/>
    </row>
    <row r="976" spans="1:13" x14ac:dyDescent="0.3">
      <c r="A976">
        <v>279</v>
      </c>
      <c r="B976">
        <v>8.7578864999999837</v>
      </c>
      <c r="D976" t="s">
        <v>11</v>
      </c>
      <c r="E976">
        <v>2</v>
      </c>
      <c r="F976" t="s">
        <v>27</v>
      </c>
      <c r="G976" s="3" t="s">
        <v>28</v>
      </c>
      <c r="J976" s="1"/>
      <c r="K976" s="1"/>
      <c r="M976" s="1"/>
    </row>
    <row r="977" spans="1:13" x14ac:dyDescent="0.3">
      <c r="A977">
        <v>279</v>
      </c>
      <c r="B977">
        <v>13.231262299999997</v>
      </c>
      <c r="D977" t="s">
        <v>10</v>
      </c>
      <c r="E977">
        <v>2</v>
      </c>
      <c r="F977" t="s">
        <v>27</v>
      </c>
      <c r="G977" s="3" t="s">
        <v>28</v>
      </c>
      <c r="J977" s="1"/>
      <c r="K977" s="1"/>
      <c r="M977" s="1"/>
    </row>
    <row r="978" spans="1:13" x14ac:dyDescent="0.3">
      <c r="A978">
        <v>279</v>
      </c>
      <c r="B978">
        <f>C978/5</f>
        <v>18.64044844</v>
      </c>
      <c r="C978">
        <v>93.202242200000001</v>
      </c>
      <c r="D978" t="s">
        <v>9</v>
      </c>
      <c r="E978">
        <v>2</v>
      </c>
      <c r="F978" t="s">
        <v>27</v>
      </c>
      <c r="G978" s="3" t="s">
        <v>28</v>
      </c>
      <c r="J978" s="1"/>
      <c r="K978" s="1"/>
      <c r="M978" s="1"/>
    </row>
    <row r="979" spans="1:13" x14ac:dyDescent="0.3">
      <c r="A979">
        <v>279</v>
      </c>
      <c r="B979">
        <f>C979/5</f>
        <v>17.103183080000001</v>
      </c>
      <c r="C979">
        <v>85.515915400000011</v>
      </c>
      <c r="D979" t="s">
        <v>9</v>
      </c>
      <c r="E979">
        <v>2</v>
      </c>
      <c r="F979" t="s">
        <v>27</v>
      </c>
      <c r="G979" s="3" t="s">
        <v>28</v>
      </c>
      <c r="J979" s="1"/>
      <c r="K979" s="1"/>
      <c r="M979" s="1"/>
    </row>
    <row r="980" spans="1:13" x14ac:dyDescent="0.3">
      <c r="A980">
        <v>304</v>
      </c>
      <c r="B980">
        <v>35.979826187748451</v>
      </c>
      <c r="C980">
        <v>3</v>
      </c>
      <c r="D980" t="s">
        <v>6</v>
      </c>
      <c r="E980">
        <v>10</v>
      </c>
      <c r="F980" t="s">
        <v>27</v>
      </c>
      <c r="G980" s="3" t="s">
        <v>28</v>
      </c>
      <c r="H980">
        <v>0.66</v>
      </c>
      <c r="I980">
        <v>2</v>
      </c>
      <c r="J980" s="1"/>
      <c r="K980" s="1"/>
      <c r="M980" s="1"/>
    </row>
    <row r="981" spans="1:13" x14ac:dyDescent="0.3">
      <c r="A981">
        <v>304</v>
      </c>
      <c r="B981">
        <v>35.387286269847507</v>
      </c>
      <c r="D981" t="s">
        <v>6</v>
      </c>
      <c r="E981">
        <v>10</v>
      </c>
      <c r="F981" t="s">
        <v>27</v>
      </c>
      <c r="G981" s="3" t="s">
        <v>28</v>
      </c>
      <c r="J981" s="1"/>
      <c r="K981" s="1"/>
      <c r="M981" s="1"/>
    </row>
    <row r="982" spans="1:13" x14ac:dyDescent="0.3">
      <c r="A982">
        <v>304</v>
      </c>
      <c r="B982">
        <v>30.813487932726069</v>
      </c>
      <c r="D982" t="s">
        <v>6</v>
      </c>
      <c r="E982">
        <v>10</v>
      </c>
      <c r="F982" t="s">
        <v>27</v>
      </c>
      <c r="G982" s="3" t="s">
        <v>28</v>
      </c>
      <c r="J982" s="1"/>
      <c r="K982" s="1"/>
      <c r="M982" s="1"/>
    </row>
    <row r="983" spans="1:13" x14ac:dyDescent="0.3">
      <c r="A983">
        <v>304</v>
      </c>
      <c r="B983">
        <f>C983/18</f>
        <v>5.9059289602212166</v>
      </c>
      <c r="C983">
        <v>106.3067212839819</v>
      </c>
      <c r="D983" t="s">
        <v>1</v>
      </c>
      <c r="E983">
        <v>10</v>
      </c>
      <c r="F983" t="s">
        <v>27</v>
      </c>
      <c r="G983" s="3" t="s">
        <v>28</v>
      </c>
      <c r="J983" s="1"/>
      <c r="K983" s="1"/>
    </row>
    <row r="984" spans="1:13" x14ac:dyDescent="0.3">
      <c r="A984">
        <v>304</v>
      </c>
      <c r="B984">
        <v>5.1249646363570562</v>
      </c>
      <c r="D984" t="s">
        <v>7</v>
      </c>
      <c r="E984">
        <v>10</v>
      </c>
      <c r="F984" t="s">
        <v>27</v>
      </c>
      <c r="G984" s="3" t="s">
        <v>28</v>
      </c>
      <c r="J984" s="1"/>
      <c r="K984" s="1"/>
    </row>
    <row r="985" spans="1:13" x14ac:dyDescent="0.3">
      <c r="A985">
        <v>304</v>
      </c>
      <c r="B985">
        <v>5.0493319892464754</v>
      </c>
      <c r="D985" t="s">
        <v>8</v>
      </c>
      <c r="E985">
        <v>10</v>
      </c>
      <c r="F985" t="s">
        <v>27</v>
      </c>
      <c r="G985" s="3" t="s">
        <v>28</v>
      </c>
      <c r="J985" s="1"/>
      <c r="K985" s="1"/>
    </row>
    <row r="986" spans="1:13" x14ac:dyDescent="0.3">
      <c r="A986">
        <v>304</v>
      </c>
      <c r="B986">
        <v>10.34711200000001</v>
      </c>
      <c r="D986" t="s">
        <v>11</v>
      </c>
      <c r="E986">
        <v>10</v>
      </c>
      <c r="F986" t="s">
        <v>27</v>
      </c>
      <c r="G986" s="3" t="s">
        <v>28</v>
      </c>
      <c r="J986" s="1"/>
      <c r="K986" s="1"/>
      <c r="M986" s="1"/>
    </row>
    <row r="987" spans="1:13" x14ac:dyDescent="0.3">
      <c r="A987">
        <v>304</v>
      </c>
      <c r="B987">
        <v>18.161203799999981</v>
      </c>
      <c r="D987" t="s">
        <v>10</v>
      </c>
      <c r="E987">
        <v>10</v>
      </c>
      <c r="F987" t="s">
        <v>27</v>
      </c>
      <c r="G987" s="3" t="s">
        <v>28</v>
      </c>
      <c r="J987" s="1"/>
      <c r="K987" s="1"/>
      <c r="M987" s="1"/>
    </row>
    <row r="988" spans="1:13" x14ac:dyDescent="0.3">
      <c r="A988">
        <v>304</v>
      </c>
      <c r="B988">
        <f>C988/5</f>
        <v>15.94514088</v>
      </c>
      <c r="C988">
        <v>79.725704399999998</v>
      </c>
      <c r="D988" t="s">
        <v>9</v>
      </c>
      <c r="E988">
        <v>10</v>
      </c>
      <c r="F988" t="s">
        <v>27</v>
      </c>
      <c r="G988" s="3" t="s">
        <v>28</v>
      </c>
      <c r="J988" s="1"/>
      <c r="K988" s="1"/>
      <c r="M988" s="1"/>
    </row>
    <row r="989" spans="1:13" x14ac:dyDescent="0.3">
      <c r="A989">
        <v>304</v>
      </c>
      <c r="C989">
        <v>10</v>
      </c>
      <c r="D989" t="s">
        <v>15</v>
      </c>
      <c r="E989">
        <v>10</v>
      </c>
      <c r="F989" t="s">
        <v>27</v>
      </c>
      <c r="G989" s="3" t="s">
        <v>28</v>
      </c>
      <c r="J989" s="1"/>
      <c r="K989" s="1"/>
      <c r="M989" s="1"/>
    </row>
    <row r="990" spans="1:13" x14ac:dyDescent="0.3">
      <c r="A990">
        <v>293</v>
      </c>
      <c r="B990">
        <f>C990/17</f>
        <v>6.7537268479455497</v>
      </c>
      <c r="C990">
        <v>114.81335641507434</v>
      </c>
      <c r="D990" t="s">
        <v>1</v>
      </c>
      <c r="E990">
        <v>5</v>
      </c>
      <c r="F990" t="s">
        <v>27</v>
      </c>
      <c r="G990" s="3" t="s">
        <v>28</v>
      </c>
      <c r="J990" s="1"/>
    </row>
    <row r="991" spans="1:13" x14ac:dyDescent="0.3">
      <c r="A991">
        <v>293</v>
      </c>
      <c r="B991">
        <v>6.0662041638063471</v>
      </c>
      <c r="D991" t="s">
        <v>7</v>
      </c>
      <c r="E991">
        <v>5</v>
      </c>
      <c r="F991" t="s">
        <v>27</v>
      </c>
      <c r="G991" s="3" t="s">
        <v>28</v>
      </c>
      <c r="J991" s="1"/>
    </row>
    <row r="992" spans="1:13" x14ac:dyDescent="0.3">
      <c r="A992">
        <v>293</v>
      </c>
      <c r="B992">
        <v>6.166227813242557</v>
      </c>
      <c r="D992" t="s">
        <v>8</v>
      </c>
      <c r="E992">
        <v>5</v>
      </c>
      <c r="F992" t="s">
        <v>27</v>
      </c>
      <c r="G992" s="3" t="s">
        <v>28</v>
      </c>
      <c r="J992" s="1"/>
    </row>
    <row r="993" spans="1:13" x14ac:dyDescent="0.3">
      <c r="A993">
        <v>293</v>
      </c>
      <c r="B993">
        <v>36.85479122518845</v>
      </c>
      <c r="C993">
        <v>3</v>
      </c>
      <c r="D993" t="s">
        <v>6</v>
      </c>
      <c r="E993">
        <v>5</v>
      </c>
      <c r="F993" t="s">
        <v>27</v>
      </c>
      <c r="G993" s="3" t="s">
        <v>28</v>
      </c>
      <c r="H993">
        <v>0</v>
      </c>
      <c r="I993">
        <v>1</v>
      </c>
      <c r="J993" s="1"/>
    </row>
    <row r="994" spans="1:13" x14ac:dyDescent="0.3">
      <c r="A994">
        <v>293</v>
      </c>
      <c r="B994">
        <v>40.49228008424474</v>
      </c>
      <c r="D994" t="s">
        <v>6</v>
      </c>
      <c r="E994">
        <v>5</v>
      </c>
      <c r="F994" t="s">
        <v>27</v>
      </c>
      <c r="G994" s="3" t="s">
        <v>28</v>
      </c>
      <c r="J994" s="1"/>
    </row>
    <row r="995" spans="1:13" x14ac:dyDescent="0.3">
      <c r="A995">
        <v>293</v>
      </c>
      <c r="B995">
        <v>37.869571121935046</v>
      </c>
      <c r="D995" t="s">
        <v>6</v>
      </c>
      <c r="E995">
        <v>5</v>
      </c>
      <c r="F995" t="s">
        <v>27</v>
      </c>
      <c r="G995" s="3" t="s">
        <v>28</v>
      </c>
      <c r="J995" s="1"/>
    </row>
    <row r="996" spans="1:13" x14ac:dyDescent="0.3">
      <c r="A996">
        <v>293</v>
      </c>
      <c r="C996">
        <v>10</v>
      </c>
      <c r="D996" t="s">
        <v>15</v>
      </c>
      <c r="E996">
        <v>5</v>
      </c>
      <c r="F996" t="s">
        <v>27</v>
      </c>
      <c r="G996" s="3" t="s">
        <v>28</v>
      </c>
      <c r="J996" s="1"/>
      <c r="K996" s="1"/>
      <c r="M996" s="1"/>
    </row>
    <row r="997" spans="1:13" x14ac:dyDescent="0.3">
      <c r="A997">
        <v>293</v>
      </c>
      <c r="B997">
        <v>10.324830899999995</v>
      </c>
      <c r="D997" t="s">
        <v>11</v>
      </c>
      <c r="E997">
        <v>5</v>
      </c>
      <c r="F997" t="s">
        <v>27</v>
      </c>
      <c r="G997" s="3" t="s">
        <v>28</v>
      </c>
      <c r="J997" s="1"/>
      <c r="K997" s="1"/>
      <c r="M997" s="1"/>
    </row>
    <row r="998" spans="1:13" x14ac:dyDescent="0.3">
      <c r="A998">
        <v>293</v>
      </c>
      <c r="B998">
        <v>14.370481600000005</v>
      </c>
      <c r="D998" t="s">
        <v>10</v>
      </c>
      <c r="E998">
        <v>5</v>
      </c>
      <c r="F998" t="s">
        <v>27</v>
      </c>
      <c r="G998" s="3" t="s">
        <v>28</v>
      </c>
      <c r="J998" s="1"/>
      <c r="K998" s="1"/>
      <c r="M998" s="1"/>
    </row>
    <row r="999" spans="1:13" x14ac:dyDescent="0.3">
      <c r="A999">
        <v>293</v>
      </c>
      <c r="B999">
        <f>C999/5</f>
        <v>16.999874179999999</v>
      </c>
      <c r="C999">
        <v>84.999370900000002</v>
      </c>
      <c r="D999" t="s">
        <v>9</v>
      </c>
      <c r="E999">
        <v>5</v>
      </c>
      <c r="F999" t="s">
        <v>27</v>
      </c>
      <c r="G999" s="3" t="s">
        <v>28</v>
      </c>
      <c r="J999" s="1"/>
      <c r="K999" s="1"/>
      <c r="M999" s="1"/>
    </row>
    <row r="1000" spans="1:13" x14ac:dyDescent="0.3">
      <c r="A1000">
        <v>293</v>
      </c>
      <c r="B1000">
        <v>6.4151549999999986</v>
      </c>
      <c r="D1000" t="s">
        <v>11</v>
      </c>
      <c r="E1000">
        <v>5</v>
      </c>
      <c r="F1000" t="s">
        <v>27</v>
      </c>
      <c r="G1000" s="3" t="s">
        <v>28</v>
      </c>
      <c r="J1000" s="1"/>
      <c r="K1000" s="1"/>
      <c r="M1000" s="1"/>
    </row>
    <row r="1001" spans="1:13" x14ac:dyDescent="0.3">
      <c r="A1001">
        <v>293</v>
      </c>
      <c r="B1001">
        <v>14.829621900000006</v>
      </c>
      <c r="D1001" t="s">
        <v>10</v>
      </c>
      <c r="E1001">
        <v>5</v>
      </c>
      <c r="F1001" t="s">
        <v>27</v>
      </c>
      <c r="G1001" s="3" t="s">
        <v>28</v>
      </c>
      <c r="J1001" s="1"/>
      <c r="K1001" s="1"/>
      <c r="M1001" s="1"/>
    </row>
    <row r="1002" spans="1:13" x14ac:dyDescent="0.3">
      <c r="A1002">
        <v>293</v>
      </c>
      <c r="B1002">
        <f>C1002/6</f>
        <v>15.067597349999998</v>
      </c>
      <c r="C1002">
        <v>90.405584099999984</v>
      </c>
      <c r="D1002" t="s">
        <v>9</v>
      </c>
      <c r="E1002">
        <v>5</v>
      </c>
      <c r="F1002" t="s">
        <v>27</v>
      </c>
      <c r="G1002" s="3" t="s">
        <v>28</v>
      </c>
      <c r="J1002" s="1"/>
      <c r="K1002" s="1"/>
      <c r="M1002" s="1"/>
    </row>
    <row r="1003" spans="1:13" x14ac:dyDescent="0.3">
      <c r="A1003">
        <v>307</v>
      </c>
      <c r="B1003">
        <f>C1003/15</f>
        <v>7.2051799347736543</v>
      </c>
      <c r="C1003">
        <v>108.07769902160481</v>
      </c>
      <c r="D1003" t="s">
        <v>1</v>
      </c>
      <c r="E1003">
        <v>2</v>
      </c>
      <c r="F1003" t="s">
        <v>30</v>
      </c>
      <c r="G1003" s="3" t="s">
        <v>31</v>
      </c>
      <c r="J1003" s="1"/>
      <c r="M1003" s="1"/>
    </row>
    <row r="1004" spans="1:13" x14ac:dyDescent="0.3">
      <c r="A1004">
        <v>307</v>
      </c>
      <c r="C1004">
        <v>11</v>
      </c>
      <c r="D1004" t="s">
        <v>15</v>
      </c>
      <c r="E1004">
        <v>2</v>
      </c>
      <c r="F1004" t="s">
        <v>30</v>
      </c>
      <c r="G1004" s="3" t="s">
        <v>31</v>
      </c>
    </row>
    <row r="1005" spans="1:13" x14ac:dyDescent="0.3">
      <c r="A1005">
        <v>307</v>
      </c>
      <c r="B1005">
        <f>C1005/6</f>
        <v>15.142244066666663</v>
      </c>
      <c r="C1005">
        <v>90.853464399999979</v>
      </c>
      <c r="D1005" t="s">
        <v>9</v>
      </c>
      <c r="E1005">
        <v>2</v>
      </c>
      <c r="F1005" t="s">
        <v>30</v>
      </c>
      <c r="G1005" s="3" t="s">
        <v>31</v>
      </c>
    </row>
    <row r="1006" spans="1:13" x14ac:dyDescent="0.3">
      <c r="A1006">
        <v>307</v>
      </c>
      <c r="B1006">
        <v>5.4829250464456365</v>
      </c>
      <c r="D1006" t="s">
        <v>7</v>
      </c>
      <c r="E1006">
        <v>2</v>
      </c>
      <c r="F1006" t="s">
        <v>30</v>
      </c>
      <c r="G1006" s="3" t="s">
        <v>31</v>
      </c>
      <c r="J1006" s="1"/>
    </row>
    <row r="1007" spans="1:13" x14ac:dyDescent="0.3">
      <c r="A1007">
        <v>307</v>
      </c>
      <c r="B1007">
        <v>5.2541429335362935</v>
      </c>
      <c r="D1007" t="s">
        <v>8</v>
      </c>
      <c r="E1007">
        <v>2</v>
      </c>
      <c r="F1007" t="s">
        <v>30</v>
      </c>
      <c r="G1007" s="3" t="s">
        <v>31</v>
      </c>
      <c r="J1007" s="1"/>
    </row>
    <row r="1008" spans="1:13" x14ac:dyDescent="0.3">
      <c r="A1008">
        <v>307</v>
      </c>
      <c r="B1008">
        <v>35.87823588705934</v>
      </c>
      <c r="C1008">
        <v>3</v>
      </c>
      <c r="D1008" t="s">
        <v>6</v>
      </c>
      <c r="E1008">
        <v>2</v>
      </c>
      <c r="F1008" t="s">
        <v>30</v>
      </c>
      <c r="G1008" s="3" t="s">
        <v>31</v>
      </c>
      <c r="H1008">
        <v>0</v>
      </c>
      <c r="I1008">
        <v>1</v>
      </c>
      <c r="J1008" s="1"/>
    </row>
    <row r="1009" spans="1:13" x14ac:dyDescent="0.3">
      <c r="A1009">
        <v>307</v>
      </c>
      <c r="B1009">
        <v>28.870827655711754</v>
      </c>
      <c r="D1009" t="s">
        <v>6</v>
      </c>
      <c r="E1009">
        <v>2</v>
      </c>
      <c r="F1009" t="s">
        <v>30</v>
      </c>
      <c r="G1009" s="3" t="s">
        <v>31</v>
      </c>
      <c r="J1009" s="1"/>
    </row>
    <row r="1010" spans="1:13" x14ac:dyDescent="0.3">
      <c r="A1010">
        <v>307</v>
      </c>
      <c r="B1010">
        <v>33.482172139841559</v>
      </c>
      <c r="D1010" t="s">
        <v>6</v>
      </c>
      <c r="E1010">
        <v>2</v>
      </c>
      <c r="F1010" t="s">
        <v>30</v>
      </c>
      <c r="G1010" s="3" t="s">
        <v>31</v>
      </c>
      <c r="J1010" s="1"/>
    </row>
    <row r="1011" spans="1:13" x14ac:dyDescent="0.3">
      <c r="A1011">
        <v>307</v>
      </c>
      <c r="B1011">
        <v>7.3990329000000088</v>
      </c>
      <c r="D1011" t="s">
        <v>11</v>
      </c>
      <c r="E1011">
        <v>2</v>
      </c>
      <c r="F1011" t="s">
        <v>30</v>
      </c>
      <c r="G1011" s="3" t="s">
        <v>31</v>
      </c>
      <c r="J1011" s="1"/>
    </row>
    <row r="1012" spans="1:13" x14ac:dyDescent="0.3">
      <c r="A1012">
        <v>307</v>
      </c>
      <c r="B1012">
        <v>10.485817700000013</v>
      </c>
      <c r="D1012" t="s">
        <v>10</v>
      </c>
      <c r="E1012">
        <v>2</v>
      </c>
      <c r="F1012" t="s">
        <v>30</v>
      </c>
      <c r="G1012" s="3" t="s">
        <v>31</v>
      </c>
      <c r="J1012" s="1"/>
    </row>
    <row r="1013" spans="1:13" x14ac:dyDescent="0.3">
      <c r="A1013">
        <v>306</v>
      </c>
      <c r="B1013">
        <v>7.5525418000000002</v>
      </c>
      <c r="D1013" t="s">
        <v>11</v>
      </c>
      <c r="E1013">
        <v>2</v>
      </c>
      <c r="F1013" t="s">
        <v>30</v>
      </c>
      <c r="G1013" s="3" t="s">
        <v>31</v>
      </c>
      <c r="J1013" s="1"/>
      <c r="K1013" s="1"/>
      <c r="M1013" s="1"/>
    </row>
    <row r="1014" spans="1:13" x14ac:dyDescent="0.3">
      <c r="A1014">
        <v>306</v>
      </c>
      <c r="B1014">
        <v>11.390575799999993</v>
      </c>
      <c r="D1014" t="s">
        <v>10</v>
      </c>
      <c r="E1014">
        <v>2</v>
      </c>
      <c r="F1014" t="s">
        <v>30</v>
      </c>
      <c r="G1014" s="3" t="s">
        <v>31</v>
      </c>
      <c r="J1014" s="1"/>
      <c r="K1014" s="1"/>
      <c r="M1014" s="1"/>
    </row>
    <row r="1015" spans="1:13" x14ac:dyDescent="0.3">
      <c r="A1015">
        <v>306</v>
      </c>
      <c r="B1015">
        <f>C1015/5</f>
        <v>15.174448320000005</v>
      </c>
      <c r="C1015">
        <v>75.872241600000024</v>
      </c>
      <c r="D1015" t="s">
        <v>9</v>
      </c>
      <c r="E1015">
        <v>2</v>
      </c>
      <c r="F1015" t="s">
        <v>30</v>
      </c>
      <c r="G1015" s="3" t="s">
        <v>31</v>
      </c>
      <c r="J1015" s="1"/>
      <c r="K1015" s="1"/>
      <c r="M1015" s="1"/>
    </row>
    <row r="1016" spans="1:13" x14ac:dyDescent="0.3">
      <c r="A1016">
        <v>310</v>
      </c>
      <c r="B1016">
        <f>C1016/16</f>
        <v>6.6100956975694931</v>
      </c>
      <c r="C1016">
        <v>105.76153116111189</v>
      </c>
      <c r="D1016" t="s">
        <v>1</v>
      </c>
      <c r="E1016">
        <v>6</v>
      </c>
      <c r="F1016" t="s">
        <v>30</v>
      </c>
      <c r="G1016" s="3" t="s">
        <v>31</v>
      </c>
      <c r="J1016" s="1"/>
      <c r="K1016" s="1"/>
      <c r="M1016" s="1"/>
    </row>
    <row r="1017" spans="1:13" x14ac:dyDescent="0.3">
      <c r="A1017">
        <v>310</v>
      </c>
      <c r="B1017">
        <v>5.6111581732442062</v>
      </c>
      <c r="D1017" t="s">
        <v>7</v>
      </c>
      <c r="E1017">
        <v>6</v>
      </c>
      <c r="F1017" t="s">
        <v>30</v>
      </c>
      <c r="G1017" s="3" t="s">
        <v>31</v>
      </c>
      <c r="J1017" s="1"/>
      <c r="K1017" s="1"/>
      <c r="M1017" s="1"/>
    </row>
    <row r="1018" spans="1:13" x14ac:dyDescent="0.3">
      <c r="A1018">
        <v>310</v>
      </c>
      <c r="B1018">
        <v>5.4172265582689718</v>
      </c>
      <c r="D1018" t="s">
        <v>8</v>
      </c>
      <c r="E1018">
        <v>6</v>
      </c>
      <c r="F1018" t="s">
        <v>30</v>
      </c>
      <c r="G1018" s="3" t="s">
        <v>31</v>
      </c>
      <c r="J1018" s="1"/>
      <c r="K1018" s="1"/>
      <c r="M1018" s="1"/>
    </row>
    <row r="1019" spans="1:13" x14ac:dyDescent="0.3">
      <c r="A1019">
        <v>310</v>
      </c>
      <c r="B1019">
        <v>33.890208770010325</v>
      </c>
      <c r="C1019">
        <v>3</v>
      </c>
      <c r="D1019" t="s">
        <v>6</v>
      </c>
      <c r="E1019">
        <v>6</v>
      </c>
      <c r="F1019" t="s">
        <v>30</v>
      </c>
      <c r="G1019" s="3" t="s">
        <v>31</v>
      </c>
      <c r="H1019">
        <v>0</v>
      </c>
      <c r="I1019">
        <v>1</v>
      </c>
      <c r="J1019" s="1"/>
      <c r="K1019" s="1"/>
      <c r="M1019" s="1"/>
    </row>
    <row r="1020" spans="1:13" x14ac:dyDescent="0.3">
      <c r="A1020">
        <v>310</v>
      </c>
      <c r="B1020">
        <v>28.470549329843042</v>
      </c>
      <c r="D1020" t="s">
        <v>6</v>
      </c>
      <c r="E1020">
        <v>6</v>
      </c>
      <c r="F1020" t="s">
        <v>30</v>
      </c>
      <c r="G1020" s="3" t="s">
        <v>31</v>
      </c>
      <c r="J1020" s="1"/>
      <c r="K1020" s="1"/>
      <c r="M1020" s="1"/>
    </row>
    <row r="1021" spans="1:13" x14ac:dyDescent="0.3">
      <c r="A1021">
        <v>310</v>
      </c>
      <c r="B1021">
        <v>34.560834353939633</v>
      </c>
      <c r="D1021" t="s">
        <v>6</v>
      </c>
      <c r="E1021">
        <v>6</v>
      </c>
      <c r="F1021" t="s">
        <v>30</v>
      </c>
      <c r="G1021" s="3" t="s">
        <v>31</v>
      </c>
      <c r="J1021" s="1"/>
      <c r="K1021" s="1"/>
      <c r="M1021" s="1"/>
    </row>
    <row r="1022" spans="1:13" x14ac:dyDescent="0.3">
      <c r="A1022">
        <v>310</v>
      </c>
      <c r="C1022">
        <v>11</v>
      </c>
      <c r="D1022" t="s">
        <v>15</v>
      </c>
      <c r="E1022">
        <v>6</v>
      </c>
      <c r="F1022" t="s">
        <v>30</v>
      </c>
      <c r="G1022" s="3" t="s">
        <v>31</v>
      </c>
      <c r="J1022" s="1"/>
      <c r="K1022" s="1"/>
      <c r="M1022" s="1"/>
    </row>
    <row r="1023" spans="1:13" x14ac:dyDescent="0.3">
      <c r="A1023">
        <v>310</v>
      </c>
      <c r="B1023">
        <v>10.77269235</v>
      </c>
      <c r="D1023" t="s">
        <v>11</v>
      </c>
      <c r="E1023">
        <v>6</v>
      </c>
      <c r="F1023" t="s">
        <v>30</v>
      </c>
      <c r="G1023" s="3" t="s">
        <v>31</v>
      </c>
      <c r="J1023" s="1"/>
      <c r="K1023" s="1"/>
      <c r="M1023" s="1"/>
    </row>
    <row r="1024" spans="1:13" x14ac:dyDescent="0.3">
      <c r="A1024">
        <v>310</v>
      </c>
      <c r="B1024">
        <v>11.633738849999986</v>
      </c>
      <c r="D1024" t="s">
        <v>10</v>
      </c>
      <c r="E1024">
        <v>6</v>
      </c>
      <c r="F1024" t="s">
        <v>30</v>
      </c>
      <c r="G1024" s="3" t="s">
        <v>31</v>
      </c>
      <c r="J1024" s="1"/>
      <c r="K1024" s="1"/>
      <c r="M1024" s="1"/>
    </row>
    <row r="1025" spans="1:13" x14ac:dyDescent="0.3">
      <c r="A1025">
        <v>310</v>
      </c>
      <c r="B1025">
        <f>C1025/5</f>
        <v>13.40142816</v>
      </c>
      <c r="C1025">
        <v>67.007140800000002</v>
      </c>
      <c r="D1025" t="s">
        <v>9</v>
      </c>
      <c r="E1025">
        <v>6</v>
      </c>
      <c r="F1025" t="s">
        <v>30</v>
      </c>
      <c r="G1025" s="3" t="s">
        <v>31</v>
      </c>
      <c r="J1025" s="1"/>
      <c r="K1025" s="1"/>
      <c r="M1025" s="1"/>
    </row>
    <row r="1026" spans="1:13" x14ac:dyDescent="0.3">
      <c r="A1026">
        <v>310</v>
      </c>
      <c r="B1026">
        <v>9.6678025999999875</v>
      </c>
      <c r="D1026" t="s">
        <v>11</v>
      </c>
      <c r="E1026">
        <v>6</v>
      </c>
      <c r="F1026" t="s">
        <v>30</v>
      </c>
      <c r="G1026" s="3" t="s">
        <v>31</v>
      </c>
      <c r="J1026" s="1"/>
      <c r="K1026" s="1"/>
      <c r="M1026" s="1"/>
    </row>
    <row r="1027" spans="1:13" x14ac:dyDescent="0.3">
      <c r="A1027">
        <v>310</v>
      </c>
      <c r="B1027">
        <v>16.113540200000017</v>
      </c>
      <c r="D1027" t="s">
        <v>10</v>
      </c>
      <c r="E1027">
        <v>6</v>
      </c>
      <c r="F1027" t="s">
        <v>30</v>
      </c>
      <c r="G1027" s="3" t="s">
        <v>31</v>
      </c>
      <c r="J1027" s="1"/>
      <c r="K1027" s="1"/>
      <c r="M1027" s="1"/>
    </row>
    <row r="1028" spans="1:13" x14ac:dyDescent="0.3">
      <c r="A1028">
        <v>310</v>
      </c>
      <c r="B1028">
        <f>C1028/5</f>
        <v>13.917697279999999</v>
      </c>
      <c r="C1028">
        <v>69.588486399999994</v>
      </c>
      <c r="D1028" t="s">
        <v>9</v>
      </c>
      <c r="E1028">
        <v>6</v>
      </c>
      <c r="F1028" t="s">
        <v>30</v>
      </c>
      <c r="G1028" s="3" t="s">
        <v>31</v>
      </c>
      <c r="J1028" s="1"/>
      <c r="K1028" s="1"/>
      <c r="M1028" s="1"/>
    </row>
    <row r="1029" spans="1:13" x14ac:dyDescent="0.3">
      <c r="A1029">
        <v>314</v>
      </c>
      <c r="B1029">
        <f>C1029/18</f>
        <v>7.2307371594122918</v>
      </c>
      <c r="C1029" s="1">
        <v>130.15326886942125</v>
      </c>
      <c r="D1029" t="s">
        <v>1</v>
      </c>
      <c r="E1029">
        <v>40</v>
      </c>
      <c r="F1029" t="s">
        <v>30</v>
      </c>
      <c r="G1029" s="3" t="s">
        <v>31</v>
      </c>
      <c r="J1029" s="1"/>
      <c r="K1029" s="1"/>
      <c r="M1029" s="1"/>
    </row>
    <row r="1030" spans="1:13" x14ac:dyDescent="0.3">
      <c r="A1030">
        <v>314</v>
      </c>
      <c r="B1030" s="1">
        <v>6.3632821225581466</v>
      </c>
      <c r="D1030" t="s">
        <v>7</v>
      </c>
      <c r="E1030">
        <v>40</v>
      </c>
      <c r="F1030" t="s">
        <v>30</v>
      </c>
      <c r="G1030" s="3" t="s">
        <v>31</v>
      </c>
      <c r="J1030" s="1"/>
      <c r="K1030" s="1"/>
      <c r="M1030" s="1"/>
    </row>
    <row r="1031" spans="1:13" x14ac:dyDescent="0.3">
      <c r="A1031">
        <v>314</v>
      </c>
      <c r="B1031" s="1">
        <v>6.7431099713773932</v>
      </c>
      <c r="D1031" t="s">
        <v>8</v>
      </c>
      <c r="E1031">
        <v>40</v>
      </c>
      <c r="F1031" t="s">
        <v>30</v>
      </c>
      <c r="G1031" s="3" t="s">
        <v>31</v>
      </c>
      <c r="J1031" s="1"/>
      <c r="K1031" s="1"/>
      <c r="M1031" s="1"/>
    </row>
    <row r="1032" spans="1:13" x14ac:dyDescent="0.3">
      <c r="A1032">
        <v>314</v>
      </c>
      <c r="B1032" s="1">
        <v>33.331570257428133</v>
      </c>
      <c r="C1032">
        <v>4</v>
      </c>
      <c r="D1032" t="s">
        <v>6</v>
      </c>
      <c r="E1032">
        <v>40</v>
      </c>
      <c r="F1032" t="s">
        <v>30</v>
      </c>
      <c r="G1032" s="3" t="s">
        <v>31</v>
      </c>
      <c r="H1032">
        <v>1</v>
      </c>
      <c r="I1032">
        <v>3</v>
      </c>
      <c r="J1032" s="1"/>
      <c r="K1032" s="1"/>
      <c r="M1032" s="1"/>
    </row>
    <row r="1033" spans="1:13" x14ac:dyDescent="0.3">
      <c r="A1033">
        <v>314</v>
      </c>
      <c r="B1033" s="1">
        <v>32.706149428896332</v>
      </c>
      <c r="D1033" t="s">
        <v>6</v>
      </c>
      <c r="E1033">
        <v>40</v>
      </c>
      <c r="F1033" t="s">
        <v>30</v>
      </c>
      <c r="G1033" s="3" t="s">
        <v>31</v>
      </c>
      <c r="J1033" s="1"/>
      <c r="K1033" s="1"/>
      <c r="M1033" s="1"/>
    </row>
    <row r="1034" spans="1:13" x14ac:dyDescent="0.3">
      <c r="A1034">
        <v>314</v>
      </c>
      <c r="B1034">
        <f>C1034/18</f>
        <v>7.237373200765175</v>
      </c>
      <c r="C1034">
        <v>130.27271761377315</v>
      </c>
      <c r="D1034" t="s">
        <v>1</v>
      </c>
      <c r="E1034">
        <v>40</v>
      </c>
      <c r="F1034" t="s">
        <v>30</v>
      </c>
      <c r="G1034" s="3" t="s">
        <v>31</v>
      </c>
      <c r="J1034" s="1"/>
      <c r="M1034" s="1"/>
    </row>
    <row r="1035" spans="1:13" x14ac:dyDescent="0.3">
      <c r="A1035">
        <v>314</v>
      </c>
      <c r="B1035">
        <v>6.2857191915030768</v>
      </c>
      <c r="D1035" t="s">
        <v>7</v>
      </c>
      <c r="E1035">
        <v>40</v>
      </c>
      <c r="F1035" t="s">
        <v>30</v>
      </c>
      <c r="G1035" s="3" t="s">
        <v>31</v>
      </c>
      <c r="J1035" s="1"/>
      <c r="M1035" s="1"/>
    </row>
    <row r="1036" spans="1:13" x14ac:dyDescent="0.3">
      <c r="A1036">
        <v>314</v>
      </c>
      <c r="B1036">
        <v>6.6348792111077728</v>
      </c>
      <c r="D1036" t="s">
        <v>8</v>
      </c>
      <c r="E1036">
        <v>40</v>
      </c>
      <c r="F1036" t="s">
        <v>30</v>
      </c>
      <c r="G1036" s="3" t="s">
        <v>31</v>
      </c>
      <c r="J1036" s="1"/>
      <c r="M1036" s="1"/>
    </row>
    <row r="1037" spans="1:13" x14ac:dyDescent="0.3">
      <c r="A1037">
        <v>314</v>
      </c>
      <c r="B1037">
        <v>32.386879979691024</v>
      </c>
      <c r="C1037">
        <v>4</v>
      </c>
      <c r="D1037" t="s">
        <v>6</v>
      </c>
      <c r="E1037">
        <v>40</v>
      </c>
      <c r="F1037" t="s">
        <v>30</v>
      </c>
      <c r="G1037" s="3" t="s">
        <v>31</v>
      </c>
      <c r="J1037" s="1"/>
      <c r="M1037" s="1"/>
    </row>
    <row r="1038" spans="1:13" x14ac:dyDescent="0.3">
      <c r="A1038">
        <v>314</v>
      </c>
      <c r="B1038">
        <v>34.096253696076275</v>
      </c>
      <c r="D1038" t="s">
        <v>6</v>
      </c>
      <c r="E1038">
        <v>40</v>
      </c>
      <c r="F1038" t="s">
        <v>30</v>
      </c>
      <c r="G1038" s="3" t="s">
        <v>31</v>
      </c>
      <c r="J1038" s="1"/>
      <c r="M1038" s="1"/>
    </row>
    <row r="1039" spans="1:13" x14ac:dyDescent="0.3">
      <c r="A1039">
        <v>314</v>
      </c>
      <c r="B1039">
        <v>34.711786839321981</v>
      </c>
      <c r="D1039" t="s">
        <v>6</v>
      </c>
      <c r="E1039">
        <v>40</v>
      </c>
      <c r="F1039" t="s">
        <v>30</v>
      </c>
      <c r="G1039" s="3" t="s">
        <v>31</v>
      </c>
      <c r="J1039" s="1"/>
      <c r="M1039" s="1"/>
    </row>
    <row r="1040" spans="1:13" x14ac:dyDescent="0.3">
      <c r="A1040">
        <v>314</v>
      </c>
      <c r="B1040">
        <v>39.40825115126755</v>
      </c>
      <c r="D1040" t="s">
        <v>6</v>
      </c>
      <c r="E1040">
        <v>40</v>
      </c>
      <c r="F1040" t="s">
        <v>30</v>
      </c>
      <c r="G1040" s="3" t="s">
        <v>31</v>
      </c>
      <c r="J1040" s="1"/>
      <c r="M1040" s="1"/>
    </row>
    <row r="1041" spans="1:13" x14ac:dyDescent="0.3">
      <c r="A1041">
        <v>314</v>
      </c>
      <c r="B1041">
        <v>5.9299448000000154</v>
      </c>
      <c r="D1041" t="s">
        <v>11</v>
      </c>
      <c r="E1041">
        <v>40</v>
      </c>
      <c r="F1041" t="s">
        <v>30</v>
      </c>
      <c r="G1041" s="3" t="s">
        <v>31</v>
      </c>
      <c r="J1041" s="1"/>
      <c r="K1041" s="1"/>
      <c r="M1041" s="1"/>
    </row>
    <row r="1042" spans="1:13" x14ac:dyDescent="0.3">
      <c r="A1042">
        <v>314</v>
      </c>
      <c r="B1042">
        <v>12.562276150000002</v>
      </c>
      <c r="D1042" t="s">
        <v>10</v>
      </c>
      <c r="E1042">
        <v>40</v>
      </c>
      <c r="F1042" t="s">
        <v>30</v>
      </c>
      <c r="G1042" s="3" t="s">
        <v>31</v>
      </c>
      <c r="J1042" s="1"/>
      <c r="K1042" s="1"/>
      <c r="M1042" s="1"/>
    </row>
    <row r="1043" spans="1:13" x14ac:dyDescent="0.3">
      <c r="A1043">
        <v>314</v>
      </c>
      <c r="B1043">
        <f>C1043/6</f>
        <v>13.148613424999999</v>
      </c>
      <c r="C1043">
        <v>78.89168054999999</v>
      </c>
      <c r="D1043" t="s">
        <v>9</v>
      </c>
      <c r="E1043">
        <v>40</v>
      </c>
      <c r="F1043" t="s">
        <v>30</v>
      </c>
      <c r="G1043" s="3" t="s">
        <v>31</v>
      </c>
      <c r="J1043" s="1"/>
      <c r="K1043" s="1"/>
      <c r="M1043" s="1"/>
    </row>
    <row r="1044" spans="1:13" x14ac:dyDescent="0.3">
      <c r="A1044">
        <v>314</v>
      </c>
      <c r="B1044">
        <v>7.6174899000000096</v>
      </c>
      <c r="D1044" t="s">
        <v>11</v>
      </c>
      <c r="E1044">
        <v>40</v>
      </c>
      <c r="F1044" t="s">
        <v>30</v>
      </c>
      <c r="G1044" s="3" t="s">
        <v>31</v>
      </c>
      <c r="J1044" s="1"/>
      <c r="K1044" s="1"/>
      <c r="M1044" s="1"/>
    </row>
    <row r="1045" spans="1:13" x14ac:dyDescent="0.3">
      <c r="A1045">
        <v>314</v>
      </c>
      <c r="B1045">
        <v>11.301783300000011</v>
      </c>
      <c r="D1045" t="s">
        <v>10</v>
      </c>
      <c r="E1045">
        <v>40</v>
      </c>
      <c r="F1045" t="s">
        <v>30</v>
      </c>
      <c r="G1045" s="3" t="s">
        <v>31</v>
      </c>
      <c r="J1045" s="1"/>
      <c r="K1045" s="1"/>
      <c r="M1045" s="1"/>
    </row>
    <row r="1046" spans="1:13" x14ac:dyDescent="0.3">
      <c r="A1046">
        <v>314</v>
      </c>
      <c r="B1046">
        <f>C1046/6</f>
        <v>14.235892249999997</v>
      </c>
      <c r="C1046">
        <v>85.415353499999981</v>
      </c>
      <c r="D1046" t="s">
        <v>9</v>
      </c>
      <c r="E1046">
        <v>40</v>
      </c>
      <c r="F1046" t="s">
        <v>30</v>
      </c>
      <c r="G1046" s="3" t="s">
        <v>31</v>
      </c>
      <c r="J1046" s="1"/>
      <c r="K1046" s="1"/>
      <c r="M1046" s="1"/>
    </row>
    <row r="1047" spans="1:13" x14ac:dyDescent="0.3">
      <c r="A1047">
        <v>322</v>
      </c>
      <c r="B1047">
        <v>9.1343107999999802</v>
      </c>
      <c r="D1047" t="s">
        <v>11</v>
      </c>
      <c r="E1047">
        <v>30</v>
      </c>
      <c r="F1047" t="s">
        <v>30</v>
      </c>
      <c r="G1047" s="3" t="s">
        <v>31</v>
      </c>
      <c r="J1047" s="1"/>
      <c r="K1047" s="1"/>
      <c r="M1047" s="1"/>
    </row>
    <row r="1048" spans="1:13" x14ac:dyDescent="0.3">
      <c r="A1048">
        <v>322</v>
      </c>
      <c r="B1048">
        <v>19.4373918</v>
      </c>
      <c r="D1048" t="s">
        <v>10</v>
      </c>
      <c r="E1048">
        <v>30</v>
      </c>
      <c r="F1048" t="s">
        <v>30</v>
      </c>
      <c r="G1048" s="3" t="s">
        <v>31</v>
      </c>
      <c r="J1048" s="1"/>
      <c r="K1048" s="1"/>
    </row>
    <row r="1049" spans="1:13" x14ac:dyDescent="0.3">
      <c r="A1049">
        <v>322</v>
      </c>
      <c r="B1049">
        <f>C1049/4</f>
        <v>17.601635375000001</v>
      </c>
      <c r="C1049">
        <v>70.406541500000003</v>
      </c>
      <c r="D1049" t="s">
        <v>9</v>
      </c>
      <c r="E1049">
        <v>30</v>
      </c>
      <c r="F1049" t="s">
        <v>30</v>
      </c>
      <c r="G1049" s="3" t="s">
        <v>31</v>
      </c>
      <c r="J1049" s="1"/>
      <c r="K1049" s="1"/>
    </row>
    <row r="1050" spans="1:13" x14ac:dyDescent="0.3">
      <c r="A1050">
        <v>322</v>
      </c>
      <c r="B1050">
        <v>9.939223400000003</v>
      </c>
      <c r="D1050" t="s">
        <v>11</v>
      </c>
      <c r="E1050">
        <v>30</v>
      </c>
      <c r="F1050" t="s">
        <v>30</v>
      </c>
      <c r="G1050" s="3" t="s">
        <v>31</v>
      </c>
      <c r="J1050" s="1"/>
      <c r="K1050" s="1"/>
      <c r="M1050" s="1"/>
    </row>
    <row r="1051" spans="1:13" x14ac:dyDescent="0.3">
      <c r="A1051">
        <v>322</v>
      </c>
      <c r="B1051">
        <v>16.135995600000001</v>
      </c>
      <c r="D1051" t="s">
        <v>10</v>
      </c>
      <c r="E1051">
        <v>30</v>
      </c>
      <c r="F1051" t="s">
        <v>30</v>
      </c>
      <c r="G1051" s="3" t="s">
        <v>31</v>
      </c>
      <c r="J1051" s="1"/>
      <c r="K1051" s="1"/>
      <c r="M1051" s="1"/>
    </row>
    <row r="1052" spans="1:13" x14ac:dyDescent="0.3">
      <c r="A1052">
        <v>322</v>
      </c>
      <c r="B1052">
        <f>C1052/4</f>
        <v>18.226761925000002</v>
      </c>
      <c r="C1052">
        <v>72.907047700000007</v>
      </c>
      <c r="D1052" t="s">
        <v>9</v>
      </c>
      <c r="E1052">
        <v>30</v>
      </c>
      <c r="F1052" t="s">
        <v>30</v>
      </c>
      <c r="G1052" s="3" t="s">
        <v>31</v>
      </c>
      <c r="J1052" s="1"/>
      <c r="K1052" s="1"/>
      <c r="M1052" s="1"/>
    </row>
    <row r="1053" spans="1:13" x14ac:dyDescent="0.3">
      <c r="A1053">
        <v>322</v>
      </c>
      <c r="B1053">
        <f>C1053/18</f>
        <v>7.5801459424494073</v>
      </c>
      <c r="C1053">
        <v>136.44262696408933</v>
      </c>
      <c r="D1053" t="s">
        <v>1</v>
      </c>
      <c r="E1053">
        <v>30</v>
      </c>
      <c r="F1053" t="s">
        <v>30</v>
      </c>
      <c r="G1053" s="3" t="s">
        <v>31</v>
      </c>
      <c r="J1053" s="1"/>
      <c r="K1053" s="1"/>
      <c r="M1053" s="1"/>
    </row>
    <row r="1054" spans="1:13" x14ac:dyDescent="0.3">
      <c r="A1054">
        <v>322</v>
      </c>
      <c r="B1054">
        <v>6.6355692029337092</v>
      </c>
      <c r="D1054" t="s">
        <v>7</v>
      </c>
      <c r="E1054">
        <v>30</v>
      </c>
      <c r="F1054" t="s">
        <v>30</v>
      </c>
      <c r="G1054" s="3" t="s">
        <v>31</v>
      </c>
      <c r="J1054" s="1"/>
      <c r="K1054" s="1"/>
      <c r="M1054" s="1"/>
    </row>
    <row r="1055" spans="1:13" x14ac:dyDescent="0.3">
      <c r="A1055">
        <v>322</v>
      </c>
      <c r="B1055">
        <v>6.4732950758041881</v>
      </c>
      <c r="D1055" t="s">
        <v>8</v>
      </c>
      <c r="E1055">
        <v>30</v>
      </c>
      <c r="F1055" t="s">
        <v>30</v>
      </c>
      <c r="G1055" s="3" t="s">
        <v>31</v>
      </c>
      <c r="J1055" s="1"/>
      <c r="K1055" s="1"/>
      <c r="M1055" s="1"/>
    </row>
    <row r="1056" spans="1:13" x14ac:dyDescent="0.3">
      <c r="A1056">
        <v>322</v>
      </c>
      <c r="B1056">
        <v>40.378427849669031</v>
      </c>
      <c r="C1056">
        <v>4</v>
      </c>
      <c r="D1056" t="s">
        <v>6</v>
      </c>
      <c r="E1056">
        <v>30</v>
      </c>
      <c r="F1056" t="s">
        <v>30</v>
      </c>
      <c r="G1056" s="3" t="s">
        <v>31</v>
      </c>
      <c r="H1056">
        <v>1</v>
      </c>
      <c r="I1056">
        <v>3</v>
      </c>
      <c r="J1056" s="1"/>
      <c r="K1056" s="1"/>
      <c r="M1056" s="1"/>
    </row>
    <row r="1057" spans="1:13" x14ac:dyDescent="0.3">
      <c r="A1057">
        <v>322</v>
      </c>
      <c r="B1057">
        <v>36.753830019323843</v>
      </c>
      <c r="D1057" t="s">
        <v>6</v>
      </c>
      <c r="E1057">
        <v>30</v>
      </c>
      <c r="F1057" t="s">
        <v>30</v>
      </c>
      <c r="G1057" s="3" t="s">
        <v>31</v>
      </c>
      <c r="J1057" s="1"/>
      <c r="K1057" s="1"/>
      <c r="M1057" s="1"/>
    </row>
    <row r="1058" spans="1:13" x14ac:dyDescent="0.3">
      <c r="A1058">
        <v>322</v>
      </c>
      <c r="B1058">
        <v>46.026847298663057</v>
      </c>
      <c r="D1058" t="s">
        <v>6</v>
      </c>
      <c r="E1058">
        <v>30</v>
      </c>
      <c r="F1058" t="s">
        <v>30</v>
      </c>
      <c r="G1058" s="3" t="s">
        <v>31</v>
      </c>
      <c r="J1058" s="1"/>
      <c r="K1058" s="1"/>
    </row>
    <row r="1059" spans="1:13" x14ac:dyDescent="0.3">
      <c r="A1059">
        <v>322</v>
      </c>
      <c r="B1059">
        <v>36.658870298068869</v>
      </c>
      <c r="D1059" t="s">
        <v>6</v>
      </c>
      <c r="E1059">
        <v>30</v>
      </c>
      <c r="F1059" t="s">
        <v>30</v>
      </c>
      <c r="G1059" s="3" t="s">
        <v>31</v>
      </c>
      <c r="J1059" s="1"/>
      <c r="K1059" s="1"/>
    </row>
    <row r="1060" spans="1:13" x14ac:dyDescent="0.3">
      <c r="A1060">
        <v>322</v>
      </c>
      <c r="C1060">
        <v>12</v>
      </c>
      <c r="D1060" t="s">
        <v>15</v>
      </c>
      <c r="E1060">
        <v>30</v>
      </c>
      <c r="F1060" t="s">
        <v>30</v>
      </c>
      <c r="G1060" s="3" t="s">
        <v>31</v>
      </c>
    </row>
    <row r="1061" spans="1:13" x14ac:dyDescent="0.3">
      <c r="A1061">
        <v>317</v>
      </c>
      <c r="B1061">
        <f>C1061/16</f>
        <v>8.9227370187876272</v>
      </c>
      <c r="C1061">
        <v>142.76379230060203</v>
      </c>
      <c r="D1061" t="s">
        <v>1</v>
      </c>
      <c r="E1061">
        <v>35</v>
      </c>
      <c r="F1061" t="s">
        <v>30</v>
      </c>
      <c r="G1061" s="3" t="s">
        <v>31</v>
      </c>
      <c r="J1061" s="1"/>
    </row>
    <row r="1062" spans="1:13" x14ac:dyDescent="0.3">
      <c r="A1062">
        <v>317</v>
      </c>
      <c r="B1062">
        <v>6.9570150669105288</v>
      </c>
      <c r="D1062" t="s">
        <v>7</v>
      </c>
      <c r="E1062">
        <v>35</v>
      </c>
      <c r="F1062" t="s">
        <v>30</v>
      </c>
      <c r="G1062" s="3" t="s">
        <v>31</v>
      </c>
      <c r="J1062" s="1"/>
    </row>
    <row r="1063" spans="1:13" x14ac:dyDescent="0.3">
      <c r="A1063">
        <v>317</v>
      </c>
      <c r="B1063">
        <v>7.3299127778348208</v>
      </c>
      <c r="D1063" t="s">
        <v>8</v>
      </c>
      <c r="E1063">
        <v>35</v>
      </c>
      <c r="F1063" t="s">
        <v>30</v>
      </c>
      <c r="G1063" s="3" t="s">
        <v>31</v>
      </c>
      <c r="J1063" s="1"/>
    </row>
    <row r="1064" spans="1:13" x14ac:dyDescent="0.3">
      <c r="A1064">
        <v>317</v>
      </c>
      <c r="B1064">
        <v>46.761145963999233</v>
      </c>
      <c r="C1064">
        <v>4</v>
      </c>
      <c r="D1064" t="s">
        <v>6</v>
      </c>
      <c r="E1064">
        <v>35</v>
      </c>
      <c r="F1064" t="s">
        <v>30</v>
      </c>
      <c r="G1064" s="3" t="s">
        <v>31</v>
      </c>
      <c r="H1064">
        <v>1</v>
      </c>
      <c r="I1064">
        <v>3</v>
      </c>
      <c r="J1064" s="1"/>
    </row>
    <row r="1065" spans="1:13" x14ac:dyDescent="0.3">
      <c r="A1065">
        <v>317</v>
      </c>
      <c r="B1065">
        <v>39.741447223882552</v>
      </c>
      <c r="D1065" t="s">
        <v>6</v>
      </c>
      <c r="E1065">
        <v>35</v>
      </c>
      <c r="F1065" t="s">
        <v>30</v>
      </c>
      <c r="G1065" s="3" t="s">
        <v>31</v>
      </c>
      <c r="J1065" s="1"/>
    </row>
    <row r="1066" spans="1:13" x14ac:dyDescent="0.3">
      <c r="A1066">
        <v>317</v>
      </c>
      <c r="B1066">
        <v>37.574054500386175</v>
      </c>
      <c r="D1066" t="s">
        <v>6</v>
      </c>
      <c r="E1066">
        <v>35</v>
      </c>
      <c r="F1066" t="s">
        <v>30</v>
      </c>
      <c r="G1066" s="3" t="s">
        <v>31</v>
      </c>
      <c r="J1066" s="1"/>
    </row>
    <row r="1067" spans="1:13" x14ac:dyDescent="0.3">
      <c r="A1067">
        <v>317</v>
      </c>
      <c r="B1067">
        <v>46.151704309844064</v>
      </c>
      <c r="D1067" t="s">
        <v>6</v>
      </c>
      <c r="E1067">
        <v>35</v>
      </c>
      <c r="F1067" t="s">
        <v>30</v>
      </c>
      <c r="G1067" s="3" t="s">
        <v>31</v>
      </c>
      <c r="J1067" s="1"/>
      <c r="K1067" s="1"/>
      <c r="M1067" s="1"/>
    </row>
    <row r="1068" spans="1:13" x14ac:dyDescent="0.3">
      <c r="A1068">
        <v>317</v>
      </c>
      <c r="C1068">
        <v>12</v>
      </c>
      <c r="D1068" t="s">
        <v>15</v>
      </c>
      <c r="E1068">
        <v>35</v>
      </c>
      <c r="F1068" t="s">
        <v>30</v>
      </c>
      <c r="G1068" s="3" t="s">
        <v>31</v>
      </c>
      <c r="J1068" s="1"/>
      <c r="K1068" s="1"/>
      <c r="M1068" s="1"/>
    </row>
    <row r="1069" spans="1:13" x14ac:dyDescent="0.3">
      <c r="A1069">
        <v>317</v>
      </c>
      <c r="B1069">
        <v>7.7744176999999866</v>
      </c>
      <c r="D1069" t="s">
        <v>11</v>
      </c>
      <c r="E1069">
        <v>35</v>
      </c>
      <c r="F1069" t="s">
        <v>30</v>
      </c>
      <c r="G1069" s="3" t="s">
        <v>31</v>
      </c>
      <c r="J1069" s="1"/>
      <c r="K1069" s="1"/>
      <c r="M1069" s="1"/>
    </row>
    <row r="1070" spans="1:13" x14ac:dyDescent="0.3">
      <c r="A1070">
        <v>317</v>
      </c>
      <c r="B1070">
        <v>13.365173400000003</v>
      </c>
      <c r="D1070" t="s">
        <v>10</v>
      </c>
      <c r="E1070">
        <v>35</v>
      </c>
      <c r="F1070" t="s">
        <v>30</v>
      </c>
      <c r="G1070" s="3" t="s">
        <v>31</v>
      </c>
      <c r="J1070" s="1"/>
      <c r="K1070" s="1"/>
      <c r="M1070" s="1"/>
    </row>
    <row r="1071" spans="1:13" x14ac:dyDescent="0.3">
      <c r="A1071">
        <v>317</v>
      </c>
      <c r="B1071">
        <f>C1071/5</f>
        <v>16.883316410000003</v>
      </c>
      <c r="C1071">
        <v>84.416582050000017</v>
      </c>
      <c r="D1071" t="s">
        <v>9</v>
      </c>
      <c r="E1071">
        <v>35</v>
      </c>
      <c r="F1071" t="s">
        <v>30</v>
      </c>
      <c r="G1071" s="3" t="s">
        <v>31</v>
      </c>
      <c r="J1071" s="1"/>
      <c r="M1071" s="1"/>
    </row>
    <row r="1072" spans="1:13" x14ac:dyDescent="0.3">
      <c r="A1072">
        <v>317</v>
      </c>
      <c r="B1072">
        <v>2.7350225913352181E-2</v>
      </c>
      <c r="C1072">
        <v>5</v>
      </c>
      <c r="D1072" t="s">
        <v>29</v>
      </c>
      <c r="E1072">
        <v>35</v>
      </c>
      <c r="F1072" t="s">
        <v>30</v>
      </c>
      <c r="G1072" s="3" t="s">
        <v>31</v>
      </c>
      <c r="J1072" s="1"/>
    </row>
    <row r="1073" spans="1:13" x14ac:dyDescent="0.3">
      <c r="A1073">
        <v>305</v>
      </c>
      <c r="B1073">
        <v>13.618713500000013</v>
      </c>
      <c r="D1073" t="s">
        <v>11</v>
      </c>
      <c r="E1073">
        <v>1</v>
      </c>
      <c r="F1073" t="s">
        <v>30</v>
      </c>
      <c r="G1073" s="3" t="s">
        <v>31</v>
      </c>
      <c r="J1073" s="1"/>
    </row>
    <row r="1074" spans="1:13" x14ac:dyDescent="0.3">
      <c r="A1074">
        <v>305</v>
      </c>
      <c r="B1074">
        <v>15.960199249999988</v>
      </c>
      <c r="D1074" t="s">
        <v>10</v>
      </c>
      <c r="E1074">
        <v>1</v>
      </c>
      <c r="F1074" t="s">
        <v>30</v>
      </c>
      <c r="G1074" s="3" t="s">
        <v>31</v>
      </c>
      <c r="J1074" s="1"/>
    </row>
    <row r="1075" spans="1:13" x14ac:dyDescent="0.3">
      <c r="A1075">
        <v>305</v>
      </c>
      <c r="B1075">
        <f>C1075/5</f>
        <v>16.731469569999998</v>
      </c>
      <c r="C1075">
        <v>83.657347849999994</v>
      </c>
      <c r="D1075" t="s">
        <v>9</v>
      </c>
      <c r="E1075">
        <v>1</v>
      </c>
      <c r="F1075" t="s">
        <v>30</v>
      </c>
      <c r="G1075" s="3" t="s">
        <v>31</v>
      </c>
      <c r="J1075" s="1"/>
    </row>
    <row r="1076" spans="1:13" x14ac:dyDescent="0.3">
      <c r="A1076">
        <v>305</v>
      </c>
      <c r="B1076">
        <v>8.5901758999999913</v>
      </c>
      <c r="D1076" t="s">
        <v>11</v>
      </c>
      <c r="E1076">
        <v>1</v>
      </c>
      <c r="F1076" t="s">
        <v>30</v>
      </c>
      <c r="G1076" s="3" t="s">
        <v>31</v>
      </c>
      <c r="J1076" s="1"/>
    </row>
    <row r="1077" spans="1:13" x14ac:dyDescent="0.3">
      <c r="A1077">
        <v>305</v>
      </c>
      <c r="B1077">
        <v>12.232947300000006</v>
      </c>
      <c r="D1077" t="s">
        <v>10</v>
      </c>
      <c r="E1077">
        <v>1</v>
      </c>
      <c r="F1077" t="s">
        <v>30</v>
      </c>
      <c r="G1077" s="3" t="s">
        <v>31</v>
      </c>
      <c r="J1077" s="1"/>
    </row>
    <row r="1078" spans="1:13" x14ac:dyDescent="0.3">
      <c r="A1078">
        <v>305</v>
      </c>
      <c r="B1078">
        <f>C1078/15</f>
        <v>6.8240925731046076</v>
      </c>
      <c r="C1078">
        <v>102.36138859656911</v>
      </c>
      <c r="D1078" t="s">
        <v>1</v>
      </c>
      <c r="E1078">
        <v>1</v>
      </c>
      <c r="F1078" t="s">
        <v>30</v>
      </c>
      <c r="G1078" s="3" t="s">
        <v>31</v>
      </c>
      <c r="J1078" s="1"/>
    </row>
    <row r="1079" spans="1:13" x14ac:dyDescent="0.3">
      <c r="A1079">
        <v>305</v>
      </c>
      <c r="B1079">
        <v>5.4701949785707527</v>
      </c>
      <c r="D1079" t="s">
        <v>7</v>
      </c>
      <c r="E1079">
        <v>1</v>
      </c>
      <c r="F1079" t="s">
        <v>30</v>
      </c>
      <c r="G1079" s="3" t="s">
        <v>31</v>
      </c>
      <c r="J1079" s="1"/>
      <c r="K1079" s="1"/>
      <c r="M1079" s="1"/>
    </row>
    <row r="1080" spans="1:13" x14ac:dyDescent="0.3">
      <c r="A1080">
        <v>305</v>
      </c>
      <c r="B1080">
        <v>4.5028468877598584</v>
      </c>
      <c r="D1080" t="s">
        <v>8</v>
      </c>
      <c r="E1080">
        <v>1</v>
      </c>
      <c r="F1080" t="s">
        <v>30</v>
      </c>
      <c r="G1080" s="3" t="s">
        <v>31</v>
      </c>
      <c r="J1080" s="1"/>
      <c r="K1080" s="1"/>
      <c r="M1080" s="1"/>
    </row>
    <row r="1081" spans="1:13" x14ac:dyDescent="0.3">
      <c r="A1081">
        <v>305</v>
      </c>
      <c r="B1081">
        <v>28.288634428595415</v>
      </c>
      <c r="C1081">
        <v>3</v>
      </c>
      <c r="D1081" t="s">
        <v>6</v>
      </c>
      <c r="E1081">
        <v>1</v>
      </c>
      <c r="F1081" t="s">
        <v>30</v>
      </c>
      <c r="G1081" s="3" t="s">
        <v>31</v>
      </c>
      <c r="H1081">
        <v>0</v>
      </c>
      <c r="I1081">
        <v>1</v>
      </c>
      <c r="J1081" s="1"/>
      <c r="K1081" s="1"/>
      <c r="M1081" s="1"/>
    </row>
    <row r="1082" spans="1:13" x14ac:dyDescent="0.3">
      <c r="A1082">
        <v>305</v>
      </c>
      <c r="B1082">
        <v>33.521433612171492</v>
      </c>
      <c r="D1082" t="s">
        <v>6</v>
      </c>
      <c r="E1082">
        <v>1</v>
      </c>
      <c r="F1082" t="s">
        <v>30</v>
      </c>
      <c r="G1082" s="3" t="s">
        <v>31</v>
      </c>
      <c r="J1082" s="1"/>
      <c r="K1082" s="1"/>
      <c r="M1082" s="1"/>
    </row>
    <row r="1083" spans="1:13" x14ac:dyDescent="0.3">
      <c r="A1083">
        <v>305</v>
      </c>
      <c r="B1083">
        <v>36.642720619382445</v>
      </c>
      <c r="D1083" t="s">
        <v>6</v>
      </c>
      <c r="E1083">
        <v>1</v>
      </c>
      <c r="F1083" t="s">
        <v>30</v>
      </c>
      <c r="G1083" s="3" t="s">
        <v>31</v>
      </c>
      <c r="J1083" s="1"/>
      <c r="K1083" s="1"/>
      <c r="M1083" s="1"/>
    </row>
    <row r="1084" spans="1:13" x14ac:dyDescent="0.3">
      <c r="A1084">
        <v>305</v>
      </c>
      <c r="C1084">
        <v>11</v>
      </c>
      <c r="D1084" t="s">
        <v>15</v>
      </c>
      <c r="E1084">
        <v>1</v>
      </c>
      <c r="F1084" t="s">
        <v>30</v>
      </c>
      <c r="G1084" s="3" t="s">
        <v>31</v>
      </c>
      <c r="J1084" s="1"/>
      <c r="K1084" s="1"/>
      <c r="M1084" s="1"/>
    </row>
    <row r="1085" spans="1:13" x14ac:dyDescent="0.3">
      <c r="A1085">
        <v>333</v>
      </c>
      <c r="B1085">
        <v>7.2209029395665549</v>
      </c>
      <c r="C1085">
        <v>108.31354409349832</v>
      </c>
      <c r="D1085" t="s">
        <v>1</v>
      </c>
      <c r="E1085">
        <v>15</v>
      </c>
      <c r="F1085" t="s">
        <v>30</v>
      </c>
      <c r="G1085" s="3" t="s">
        <v>31</v>
      </c>
      <c r="J1085" s="1"/>
      <c r="K1085" s="1"/>
      <c r="M1085" s="1"/>
    </row>
    <row r="1086" spans="1:13" x14ac:dyDescent="0.3">
      <c r="A1086">
        <v>333</v>
      </c>
      <c r="B1086">
        <v>6.9918556162136554</v>
      </c>
      <c r="D1086" t="s">
        <v>7</v>
      </c>
      <c r="E1086">
        <v>15</v>
      </c>
      <c r="F1086" t="s">
        <v>30</v>
      </c>
      <c r="G1086" s="3" t="s">
        <v>31</v>
      </c>
      <c r="J1086" s="1"/>
      <c r="K1086" s="1"/>
    </row>
    <row r="1087" spans="1:13" x14ac:dyDescent="0.3">
      <c r="A1087">
        <v>333</v>
      </c>
      <c r="B1087">
        <v>5.9885907633662967</v>
      </c>
      <c r="D1087" t="s">
        <v>8</v>
      </c>
      <c r="E1087">
        <v>15</v>
      </c>
      <c r="F1087" t="s">
        <v>30</v>
      </c>
      <c r="G1087" s="3" t="s">
        <v>31</v>
      </c>
      <c r="J1087" s="1"/>
      <c r="K1087" s="1"/>
    </row>
    <row r="1088" spans="1:13" x14ac:dyDescent="0.3">
      <c r="A1088">
        <v>333</v>
      </c>
      <c r="B1088">
        <v>43.219212008010622</v>
      </c>
      <c r="C1088">
        <v>3</v>
      </c>
      <c r="D1088" t="s">
        <v>6</v>
      </c>
      <c r="E1088">
        <v>15</v>
      </c>
      <c r="F1088" t="s">
        <v>30</v>
      </c>
      <c r="G1088" s="3" t="s">
        <v>31</v>
      </c>
      <c r="H1088">
        <v>0</v>
      </c>
      <c r="I1088">
        <v>2</v>
      </c>
      <c r="J1088" s="1"/>
      <c r="K1088" s="1"/>
    </row>
    <row r="1089" spans="1:13" x14ac:dyDescent="0.3">
      <c r="A1089">
        <v>333</v>
      </c>
      <c r="B1089">
        <v>35.891981109481165</v>
      </c>
      <c r="D1089" t="s">
        <v>6</v>
      </c>
      <c r="E1089">
        <v>15</v>
      </c>
      <c r="F1089" t="s">
        <v>30</v>
      </c>
      <c r="G1089" s="3" t="s">
        <v>31</v>
      </c>
      <c r="J1089" s="1"/>
      <c r="K1089" s="1"/>
    </row>
    <row r="1090" spans="1:13" x14ac:dyDescent="0.3">
      <c r="A1090">
        <v>333</v>
      </c>
      <c r="B1090">
        <v>29.644089550362342</v>
      </c>
      <c r="D1090" t="s">
        <v>6</v>
      </c>
      <c r="E1090">
        <v>15</v>
      </c>
      <c r="F1090" t="s">
        <v>30</v>
      </c>
      <c r="G1090" s="3" t="s">
        <v>31</v>
      </c>
      <c r="J1090" s="1"/>
      <c r="K1090" s="1"/>
    </row>
    <row r="1091" spans="1:13" x14ac:dyDescent="0.3">
      <c r="A1091">
        <v>333</v>
      </c>
      <c r="B1091">
        <v>5.5404905000000042</v>
      </c>
      <c r="D1091" t="s">
        <v>11</v>
      </c>
      <c r="E1091">
        <v>15</v>
      </c>
      <c r="F1091" t="s">
        <v>30</v>
      </c>
      <c r="G1091" s="3" t="s">
        <v>31</v>
      </c>
      <c r="J1091" s="1"/>
      <c r="K1091" s="1"/>
      <c r="M1091" s="1"/>
    </row>
    <row r="1092" spans="1:13" x14ac:dyDescent="0.3">
      <c r="A1092">
        <v>333</v>
      </c>
      <c r="B1092">
        <v>15.307199900000001</v>
      </c>
      <c r="D1092" t="s">
        <v>10</v>
      </c>
      <c r="E1092">
        <v>15</v>
      </c>
      <c r="F1092" t="s">
        <v>30</v>
      </c>
      <c r="G1092" s="3" t="s">
        <v>31</v>
      </c>
      <c r="J1092" s="1"/>
      <c r="K1092" s="1"/>
      <c r="M1092" s="1"/>
    </row>
    <row r="1093" spans="1:13" x14ac:dyDescent="0.3">
      <c r="A1093">
        <v>333</v>
      </c>
      <c r="B1093">
        <f>C1093/6</f>
        <v>14.113156650000001</v>
      </c>
      <c r="C1093">
        <v>84.678939900000003</v>
      </c>
      <c r="D1093" t="s">
        <v>9</v>
      </c>
      <c r="E1093">
        <v>15</v>
      </c>
      <c r="F1093" t="s">
        <v>30</v>
      </c>
      <c r="G1093" s="3" t="s">
        <v>31</v>
      </c>
      <c r="J1093" s="1"/>
      <c r="K1093" s="1"/>
      <c r="M1093" s="1"/>
    </row>
    <row r="1094" spans="1:13" x14ac:dyDescent="0.3">
      <c r="A1094">
        <v>333</v>
      </c>
      <c r="C1094">
        <v>11</v>
      </c>
      <c r="D1094" t="s">
        <v>15</v>
      </c>
      <c r="E1094">
        <v>15</v>
      </c>
      <c r="F1094" t="s">
        <v>30</v>
      </c>
      <c r="G1094" s="3" t="s">
        <v>31</v>
      </c>
      <c r="J1094" s="1"/>
      <c r="K1094" s="1"/>
      <c r="M1094" s="1"/>
    </row>
    <row r="1095" spans="1:13" x14ac:dyDescent="0.3">
      <c r="A1095">
        <v>326</v>
      </c>
      <c r="B1095">
        <v>6.220847440442097</v>
      </c>
      <c r="C1095">
        <v>118.19610136839985</v>
      </c>
      <c r="D1095" t="s">
        <v>1</v>
      </c>
      <c r="E1095">
        <v>20</v>
      </c>
      <c r="F1095" t="s">
        <v>30</v>
      </c>
      <c r="G1095" s="3" t="s">
        <v>31</v>
      </c>
      <c r="J1095" s="1"/>
    </row>
    <row r="1096" spans="1:13" x14ac:dyDescent="0.3">
      <c r="A1096">
        <v>326</v>
      </c>
      <c r="B1096">
        <v>4.7466220677191586</v>
      </c>
      <c r="D1096" t="s">
        <v>7</v>
      </c>
      <c r="E1096">
        <v>20</v>
      </c>
      <c r="F1096" t="s">
        <v>30</v>
      </c>
      <c r="G1096" s="3" t="s">
        <v>31</v>
      </c>
      <c r="J1096" s="1"/>
    </row>
    <row r="1097" spans="1:13" x14ac:dyDescent="0.3">
      <c r="A1097">
        <v>326</v>
      </c>
      <c r="B1097">
        <v>4.7971024688571688</v>
      </c>
      <c r="D1097" t="s">
        <v>8</v>
      </c>
      <c r="E1097">
        <v>20</v>
      </c>
      <c r="F1097" t="s">
        <v>30</v>
      </c>
      <c r="G1097" s="3" t="s">
        <v>31</v>
      </c>
      <c r="J1097" s="1"/>
    </row>
    <row r="1098" spans="1:13" x14ac:dyDescent="0.3">
      <c r="A1098">
        <v>326</v>
      </c>
      <c r="B1098">
        <v>38.966871531340601</v>
      </c>
      <c r="C1098">
        <v>3.5</v>
      </c>
      <c r="D1098" t="s">
        <v>6</v>
      </c>
      <c r="E1098">
        <v>20</v>
      </c>
      <c r="F1098" t="s">
        <v>30</v>
      </c>
      <c r="G1098" s="3" t="s">
        <v>31</v>
      </c>
      <c r="H1098">
        <v>1</v>
      </c>
      <c r="I1098">
        <v>2</v>
      </c>
      <c r="J1098" s="1"/>
    </row>
    <row r="1099" spans="1:13" x14ac:dyDescent="0.3">
      <c r="A1099">
        <v>326</v>
      </c>
      <c r="B1099">
        <v>21.200195706904822</v>
      </c>
      <c r="D1099" t="s">
        <v>6</v>
      </c>
      <c r="E1099">
        <v>20</v>
      </c>
      <c r="F1099" t="s">
        <v>30</v>
      </c>
      <c r="G1099" s="3" t="s">
        <v>31</v>
      </c>
      <c r="J1099" s="1"/>
    </row>
    <row r="1100" spans="1:13" x14ac:dyDescent="0.3">
      <c r="A1100">
        <v>326</v>
      </c>
      <c r="B1100">
        <v>36.909177625941531</v>
      </c>
      <c r="D1100" t="s">
        <v>6</v>
      </c>
      <c r="E1100">
        <v>20</v>
      </c>
      <c r="F1100" t="s">
        <v>30</v>
      </c>
      <c r="G1100" s="3" t="s">
        <v>31</v>
      </c>
      <c r="J1100" s="1"/>
    </row>
    <row r="1101" spans="1:13" x14ac:dyDescent="0.3">
      <c r="A1101">
        <v>326</v>
      </c>
      <c r="B1101">
        <v>31.932893173243329</v>
      </c>
      <c r="D1101" t="s">
        <v>6</v>
      </c>
      <c r="E1101">
        <v>20</v>
      </c>
      <c r="F1101" t="s">
        <v>30</v>
      </c>
      <c r="G1101" s="3" t="s">
        <v>31</v>
      </c>
      <c r="J1101" s="1"/>
    </row>
    <row r="1102" spans="1:13" x14ac:dyDescent="0.3">
      <c r="A1102">
        <v>326</v>
      </c>
      <c r="B1102">
        <v>8.4657258999999954</v>
      </c>
      <c r="D1102" t="s">
        <v>11</v>
      </c>
      <c r="E1102">
        <v>20</v>
      </c>
      <c r="F1102" t="s">
        <v>30</v>
      </c>
      <c r="G1102" s="3" t="s">
        <v>31</v>
      </c>
      <c r="J1102" s="1"/>
      <c r="K1102" s="1"/>
      <c r="M1102" s="1"/>
    </row>
    <row r="1103" spans="1:13" x14ac:dyDescent="0.3">
      <c r="A1103">
        <v>326</v>
      </c>
      <c r="B1103">
        <v>11.372569400000003</v>
      </c>
      <c r="D1103" t="s">
        <v>10</v>
      </c>
      <c r="E1103">
        <v>20</v>
      </c>
      <c r="F1103" t="s">
        <v>30</v>
      </c>
      <c r="G1103" s="3" t="s">
        <v>31</v>
      </c>
      <c r="J1103" s="1"/>
      <c r="K1103" s="1"/>
      <c r="M1103" s="1"/>
    </row>
    <row r="1104" spans="1:13" x14ac:dyDescent="0.3">
      <c r="A1104">
        <v>326</v>
      </c>
      <c r="B1104">
        <v>11.406953060000001</v>
      </c>
      <c r="C1104">
        <v>57.034765300000004</v>
      </c>
      <c r="D1104" t="s">
        <v>9</v>
      </c>
      <c r="E1104">
        <v>20</v>
      </c>
      <c r="F1104" t="s">
        <v>30</v>
      </c>
      <c r="G1104" s="3" t="s">
        <v>31</v>
      </c>
      <c r="J1104" s="1"/>
      <c r="K1104" s="1"/>
      <c r="M1104" s="1"/>
    </row>
    <row r="1105" spans="1:13" x14ac:dyDescent="0.3">
      <c r="A1105">
        <v>326</v>
      </c>
      <c r="C1105">
        <v>12</v>
      </c>
      <c r="D1105" t="s">
        <v>15</v>
      </c>
      <c r="E1105">
        <v>20</v>
      </c>
      <c r="F1105" t="s">
        <v>30</v>
      </c>
      <c r="G1105" s="3" t="s">
        <v>31</v>
      </c>
      <c r="J1105" s="1"/>
      <c r="K1105" s="1"/>
      <c r="M1105" s="1"/>
    </row>
    <row r="1106" spans="1:13" x14ac:dyDescent="0.3">
      <c r="A1106">
        <v>332</v>
      </c>
      <c r="B1106">
        <v>6.5112122115491546</v>
      </c>
      <c r="C1106">
        <v>130.22424423098309</v>
      </c>
      <c r="D1106" t="s">
        <v>1</v>
      </c>
      <c r="E1106">
        <v>25</v>
      </c>
      <c r="F1106" t="s">
        <v>30</v>
      </c>
      <c r="G1106" s="3" t="s">
        <v>31</v>
      </c>
      <c r="J1106" s="1"/>
    </row>
    <row r="1107" spans="1:13" x14ac:dyDescent="0.3">
      <c r="A1107">
        <v>332</v>
      </c>
      <c r="B1107">
        <v>5.2304294980855417</v>
      </c>
      <c r="D1107" t="s">
        <v>7</v>
      </c>
      <c r="E1107">
        <v>25</v>
      </c>
      <c r="F1107" t="s">
        <v>30</v>
      </c>
      <c r="G1107" s="3" t="s">
        <v>31</v>
      </c>
      <c r="J1107" s="1"/>
    </row>
    <row r="1108" spans="1:13" x14ac:dyDescent="0.3">
      <c r="A1108">
        <v>332</v>
      </c>
      <c r="B1108">
        <v>6.4742270858624522</v>
      </c>
      <c r="D1108" t="s">
        <v>8</v>
      </c>
      <c r="E1108">
        <v>25</v>
      </c>
      <c r="F1108" t="s">
        <v>30</v>
      </c>
      <c r="G1108" s="3" t="s">
        <v>31</v>
      </c>
      <c r="J1108" s="1"/>
    </row>
    <row r="1109" spans="1:13" x14ac:dyDescent="0.3">
      <c r="A1109">
        <v>332</v>
      </c>
      <c r="B1109">
        <v>37.735611498896176</v>
      </c>
      <c r="C1109">
        <v>4</v>
      </c>
      <c r="D1109" t="s">
        <v>6</v>
      </c>
      <c r="E1109">
        <v>25</v>
      </c>
      <c r="F1109" t="s">
        <v>30</v>
      </c>
      <c r="G1109" s="3" t="s">
        <v>31</v>
      </c>
      <c r="H1109">
        <v>1</v>
      </c>
      <c r="I1109">
        <v>2</v>
      </c>
      <c r="J1109" s="1"/>
    </row>
    <row r="1110" spans="1:13" x14ac:dyDescent="0.3">
      <c r="A1110">
        <v>332</v>
      </c>
      <c r="B1110">
        <v>37.024816526376199</v>
      </c>
      <c r="D1110" t="s">
        <v>6</v>
      </c>
      <c r="E1110">
        <v>25</v>
      </c>
      <c r="F1110" t="s">
        <v>30</v>
      </c>
      <c r="G1110" s="3" t="s">
        <v>31</v>
      </c>
      <c r="J1110" s="1"/>
    </row>
    <row r="1111" spans="1:13" x14ac:dyDescent="0.3">
      <c r="A1111">
        <v>332</v>
      </c>
      <c r="B1111">
        <v>39.088200952233592</v>
      </c>
      <c r="D1111" t="s">
        <v>6</v>
      </c>
      <c r="E1111">
        <v>25</v>
      </c>
      <c r="F1111" t="s">
        <v>30</v>
      </c>
      <c r="G1111" s="3" t="s">
        <v>31</v>
      </c>
    </row>
    <row r="1112" spans="1:13" x14ac:dyDescent="0.3">
      <c r="A1112">
        <v>332</v>
      </c>
      <c r="B1112">
        <v>41.8838365638236</v>
      </c>
      <c r="D1112" t="s">
        <v>6</v>
      </c>
      <c r="E1112">
        <v>25</v>
      </c>
      <c r="F1112" t="s">
        <v>30</v>
      </c>
      <c r="G1112" s="3" t="s">
        <v>31</v>
      </c>
      <c r="J1112" s="1"/>
    </row>
    <row r="1113" spans="1:13" x14ac:dyDescent="0.3">
      <c r="A1113">
        <v>332</v>
      </c>
      <c r="C1113">
        <v>12</v>
      </c>
      <c r="D1113" t="s">
        <v>15</v>
      </c>
      <c r="E1113">
        <v>25</v>
      </c>
      <c r="F1113" t="s">
        <v>30</v>
      </c>
      <c r="G1113" s="3" t="s">
        <v>31</v>
      </c>
    </row>
    <row r="1114" spans="1:13" x14ac:dyDescent="0.3">
      <c r="A1114">
        <v>364</v>
      </c>
      <c r="B1114">
        <v>8.9083792847445249</v>
      </c>
      <c r="C1114">
        <v>169.25920641014596</v>
      </c>
      <c r="D1114" t="s">
        <v>1</v>
      </c>
      <c r="E1114">
        <v>25</v>
      </c>
      <c r="F1114" t="s">
        <v>27</v>
      </c>
      <c r="G1114" s="3" t="s">
        <v>32</v>
      </c>
      <c r="J1114" s="1"/>
    </row>
    <row r="1115" spans="1:13" x14ac:dyDescent="0.3">
      <c r="A1115">
        <v>364</v>
      </c>
      <c r="B1115">
        <v>7.4029237819435139</v>
      </c>
      <c r="D1115" t="s">
        <v>7</v>
      </c>
      <c r="E1115">
        <v>25</v>
      </c>
      <c r="F1115" t="s">
        <v>27</v>
      </c>
      <c r="G1115" s="3" t="s">
        <v>32</v>
      </c>
      <c r="J1115" s="1"/>
    </row>
    <row r="1116" spans="1:13" x14ac:dyDescent="0.3">
      <c r="A1116">
        <v>364</v>
      </c>
      <c r="B1116">
        <v>6.926699994654399</v>
      </c>
      <c r="D1116" t="s">
        <v>8</v>
      </c>
      <c r="E1116">
        <v>25</v>
      </c>
      <c r="F1116" t="s">
        <v>27</v>
      </c>
      <c r="G1116" s="3" t="s">
        <v>32</v>
      </c>
      <c r="J1116" s="1"/>
    </row>
    <row r="1117" spans="1:13" x14ac:dyDescent="0.3">
      <c r="A1117">
        <v>364</v>
      </c>
      <c r="B1117">
        <v>50.246496158717989</v>
      </c>
      <c r="C1117">
        <v>5</v>
      </c>
      <c r="D1117" t="s">
        <v>6</v>
      </c>
      <c r="E1117">
        <v>25</v>
      </c>
      <c r="F1117" t="s">
        <v>27</v>
      </c>
      <c r="G1117" s="3" t="s">
        <v>32</v>
      </c>
      <c r="H1117">
        <v>1</v>
      </c>
      <c r="I1117">
        <v>3</v>
      </c>
      <c r="J1117" s="1"/>
    </row>
    <row r="1118" spans="1:13" x14ac:dyDescent="0.3">
      <c r="A1118">
        <v>364</v>
      </c>
      <c r="B1118">
        <v>54.667136126913718</v>
      </c>
      <c r="D1118" t="s">
        <v>6</v>
      </c>
      <c r="E1118">
        <v>25</v>
      </c>
      <c r="F1118" t="s">
        <v>27</v>
      </c>
      <c r="G1118" s="3" t="s">
        <v>32</v>
      </c>
      <c r="J1118" s="1"/>
    </row>
    <row r="1119" spans="1:13" x14ac:dyDescent="0.3">
      <c r="A1119">
        <v>364</v>
      </c>
      <c r="B1119">
        <v>26.404369407106461</v>
      </c>
      <c r="D1119" t="s">
        <v>6</v>
      </c>
      <c r="E1119">
        <v>25</v>
      </c>
      <c r="F1119" t="s">
        <v>27</v>
      </c>
      <c r="G1119" s="3" t="s">
        <v>32</v>
      </c>
      <c r="J1119" s="1"/>
    </row>
    <row r="1120" spans="1:13" x14ac:dyDescent="0.3">
      <c r="A1120">
        <v>364</v>
      </c>
      <c r="B1120">
        <v>44.332451405717087</v>
      </c>
      <c r="D1120" t="s">
        <v>6</v>
      </c>
      <c r="E1120">
        <v>25</v>
      </c>
      <c r="F1120" t="s">
        <v>27</v>
      </c>
      <c r="G1120" s="3" t="s">
        <v>32</v>
      </c>
      <c r="J1120" s="1"/>
    </row>
    <row r="1121" spans="1:13" x14ac:dyDescent="0.3">
      <c r="A1121">
        <v>364</v>
      </c>
      <c r="B1121">
        <v>43.529286547790718</v>
      </c>
      <c r="D1121" t="s">
        <v>6</v>
      </c>
      <c r="E1121">
        <v>25</v>
      </c>
      <c r="F1121" t="s">
        <v>27</v>
      </c>
      <c r="G1121" s="3" t="s">
        <v>32</v>
      </c>
      <c r="J1121" s="1"/>
    </row>
    <row r="1122" spans="1:13" x14ac:dyDescent="0.3">
      <c r="A1122">
        <v>364</v>
      </c>
      <c r="C1122">
        <v>13</v>
      </c>
      <c r="D1122" t="s">
        <v>15</v>
      </c>
      <c r="E1122">
        <v>25</v>
      </c>
      <c r="F1122" t="s">
        <v>27</v>
      </c>
      <c r="G1122" s="3" t="s">
        <v>32</v>
      </c>
      <c r="K1122" s="1"/>
      <c r="M1122" s="1"/>
    </row>
    <row r="1123" spans="1:13" x14ac:dyDescent="0.3">
      <c r="A1123">
        <v>364</v>
      </c>
      <c r="B1123">
        <v>9.4311664999999891</v>
      </c>
      <c r="D1123" t="s">
        <v>11</v>
      </c>
      <c r="E1123">
        <v>25</v>
      </c>
      <c r="F1123" t="s">
        <v>27</v>
      </c>
      <c r="G1123" s="3" t="s">
        <v>32</v>
      </c>
      <c r="J1123" s="1"/>
      <c r="K1123" s="1"/>
      <c r="M1123" s="1"/>
    </row>
    <row r="1124" spans="1:13" x14ac:dyDescent="0.3">
      <c r="A1124">
        <v>364</v>
      </c>
      <c r="B1124">
        <v>11.086231499999997</v>
      </c>
      <c r="D1124" t="s">
        <v>10</v>
      </c>
      <c r="E1124">
        <v>25</v>
      </c>
      <c r="F1124" t="s">
        <v>27</v>
      </c>
      <c r="G1124" s="3" t="s">
        <v>32</v>
      </c>
      <c r="J1124" s="1"/>
      <c r="K1124" s="1"/>
      <c r="M1124" s="1"/>
    </row>
    <row r="1125" spans="1:13" x14ac:dyDescent="0.3">
      <c r="A1125">
        <v>364</v>
      </c>
      <c r="B1125">
        <v>17.328968466666669</v>
      </c>
      <c r="C1125">
        <v>103.97381080000001</v>
      </c>
      <c r="D1125" t="s">
        <v>9</v>
      </c>
      <c r="E1125">
        <v>25</v>
      </c>
      <c r="F1125" t="s">
        <v>27</v>
      </c>
      <c r="G1125" s="3" t="s">
        <v>32</v>
      </c>
      <c r="J1125" s="1"/>
      <c r="K1125" s="1"/>
      <c r="M1125" s="1"/>
    </row>
    <row r="1126" spans="1:13" x14ac:dyDescent="0.3">
      <c r="A1126">
        <v>335</v>
      </c>
      <c r="B1126">
        <v>6.5704903542097473</v>
      </c>
      <c r="C1126">
        <v>105.12784566735596</v>
      </c>
      <c r="D1126" t="s">
        <v>1</v>
      </c>
      <c r="E1126">
        <v>1</v>
      </c>
      <c r="F1126" t="s">
        <v>27</v>
      </c>
      <c r="G1126" s="3" t="s">
        <v>32</v>
      </c>
      <c r="J1126" s="1"/>
    </row>
    <row r="1127" spans="1:13" x14ac:dyDescent="0.3">
      <c r="A1127">
        <v>335</v>
      </c>
      <c r="B1127">
        <v>5.5758566791324995</v>
      </c>
      <c r="D1127" t="s">
        <v>7</v>
      </c>
      <c r="E1127">
        <v>1</v>
      </c>
      <c r="F1127" t="s">
        <v>27</v>
      </c>
      <c r="G1127" s="3" t="s">
        <v>32</v>
      </c>
      <c r="J1127" s="1"/>
    </row>
    <row r="1128" spans="1:13" x14ac:dyDescent="0.3">
      <c r="A1128">
        <v>335</v>
      </c>
      <c r="B1128">
        <v>4.4553852460406205</v>
      </c>
      <c r="D1128" t="s">
        <v>8</v>
      </c>
      <c r="E1128">
        <v>1</v>
      </c>
      <c r="F1128" t="s">
        <v>27</v>
      </c>
      <c r="G1128" s="3" t="s">
        <v>32</v>
      </c>
      <c r="J1128" s="1"/>
    </row>
    <row r="1129" spans="1:13" x14ac:dyDescent="0.3">
      <c r="A1129">
        <v>335</v>
      </c>
      <c r="B1129">
        <v>25.783092069454398</v>
      </c>
      <c r="C1129">
        <v>4</v>
      </c>
      <c r="D1129" t="s">
        <v>6</v>
      </c>
      <c r="E1129">
        <v>1</v>
      </c>
      <c r="F1129" t="s">
        <v>27</v>
      </c>
      <c r="G1129" s="3" t="s">
        <v>32</v>
      </c>
      <c r="H1129">
        <v>0</v>
      </c>
      <c r="I1129">
        <v>2</v>
      </c>
      <c r="J1129" s="1"/>
    </row>
    <row r="1130" spans="1:13" x14ac:dyDescent="0.3">
      <c r="A1130">
        <v>335</v>
      </c>
      <c r="B1130">
        <v>29.129357232077755</v>
      </c>
      <c r="D1130" t="s">
        <v>6</v>
      </c>
      <c r="E1130">
        <v>1</v>
      </c>
      <c r="F1130" t="s">
        <v>27</v>
      </c>
      <c r="G1130" s="3" t="s">
        <v>32</v>
      </c>
      <c r="J1130" s="1"/>
    </row>
    <row r="1131" spans="1:13" x14ac:dyDescent="0.3">
      <c r="A1131">
        <v>335</v>
      </c>
      <c r="B1131">
        <v>29.499532193048562</v>
      </c>
      <c r="D1131" t="s">
        <v>6</v>
      </c>
      <c r="E1131">
        <v>1</v>
      </c>
      <c r="F1131" t="s">
        <v>27</v>
      </c>
      <c r="G1131" s="3" t="s">
        <v>32</v>
      </c>
      <c r="J1131" s="1"/>
    </row>
    <row r="1132" spans="1:13" x14ac:dyDescent="0.3">
      <c r="A1132">
        <v>335</v>
      </c>
      <c r="B1132">
        <v>27.419749996775444</v>
      </c>
      <c r="D1132" t="s">
        <v>6</v>
      </c>
      <c r="E1132">
        <v>1</v>
      </c>
      <c r="F1132" t="s">
        <v>27</v>
      </c>
      <c r="G1132" s="3" t="s">
        <v>32</v>
      </c>
      <c r="J1132" s="1"/>
    </row>
    <row r="1133" spans="1:13" x14ac:dyDescent="0.3">
      <c r="A1133">
        <v>335</v>
      </c>
      <c r="C1133">
        <v>10</v>
      </c>
      <c r="D1133" t="s">
        <v>15</v>
      </c>
      <c r="E1133">
        <v>1</v>
      </c>
      <c r="F1133" t="s">
        <v>27</v>
      </c>
      <c r="G1133" s="3" t="s">
        <v>32</v>
      </c>
      <c r="J1133" s="1"/>
      <c r="K1133" s="1"/>
      <c r="M1133" s="1"/>
    </row>
    <row r="1134" spans="1:13" x14ac:dyDescent="0.3">
      <c r="A1134">
        <v>335</v>
      </c>
      <c r="B1134">
        <v>8.0287973000000079</v>
      </c>
      <c r="D1134" t="s">
        <v>11</v>
      </c>
      <c r="E1134">
        <v>1</v>
      </c>
      <c r="F1134" t="s">
        <v>27</v>
      </c>
      <c r="G1134" s="3" t="s">
        <v>32</v>
      </c>
      <c r="J1134" s="1"/>
      <c r="K1134" s="1"/>
      <c r="M1134" s="1"/>
    </row>
    <row r="1135" spans="1:13" x14ac:dyDescent="0.3">
      <c r="A1135">
        <v>335</v>
      </c>
      <c r="B1135">
        <v>12.260257199999998</v>
      </c>
      <c r="D1135" t="s">
        <v>10</v>
      </c>
      <c r="E1135">
        <v>1</v>
      </c>
      <c r="F1135" t="s">
        <v>27</v>
      </c>
      <c r="G1135" s="3" t="s">
        <v>32</v>
      </c>
      <c r="J1135" s="1"/>
      <c r="K1135" s="1"/>
      <c r="M1135" s="1"/>
    </row>
    <row r="1136" spans="1:13" x14ac:dyDescent="0.3">
      <c r="A1136">
        <v>335</v>
      </c>
      <c r="B1136">
        <v>11.073813333333334</v>
      </c>
      <c r="C1136">
        <v>66.442880000000002</v>
      </c>
      <c r="D1136" t="s">
        <v>9</v>
      </c>
      <c r="E1136">
        <v>1</v>
      </c>
      <c r="F1136" t="s">
        <v>27</v>
      </c>
      <c r="G1136" s="3" t="s">
        <v>32</v>
      </c>
      <c r="J1136" s="1"/>
      <c r="K1136" s="1"/>
      <c r="M1136" s="1"/>
    </row>
    <row r="1137" spans="1:13" x14ac:dyDescent="0.3">
      <c r="A1137">
        <v>349</v>
      </c>
      <c r="B1137">
        <v>6.7506333214655942</v>
      </c>
      <c r="C1137">
        <v>108.01013314344951</v>
      </c>
      <c r="D1137" t="s">
        <v>1</v>
      </c>
      <c r="E1137">
        <v>9</v>
      </c>
      <c r="F1137" t="s">
        <v>27</v>
      </c>
      <c r="G1137" s="3" t="s">
        <v>32</v>
      </c>
    </row>
    <row r="1138" spans="1:13" x14ac:dyDescent="0.3">
      <c r="A1138">
        <v>349</v>
      </c>
      <c r="B1138">
        <v>5.6481857818064825</v>
      </c>
      <c r="D1138" t="s">
        <v>7</v>
      </c>
      <c r="E1138">
        <v>9</v>
      </c>
      <c r="F1138" t="s">
        <v>27</v>
      </c>
      <c r="G1138" s="3" t="s">
        <v>32</v>
      </c>
      <c r="J1138" s="1"/>
    </row>
    <row r="1139" spans="1:13" x14ac:dyDescent="0.3">
      <c r="A1139">
        <v>349</v>
      </c>
      <c r="B1139">
        <v>5.3261654547981507</v>
      </c>
      <c r="D1139" t="s">
        <v>8</v>
      </c>
      <c r="E1139">
        <v>9</v>
      </c>
      <c r="F1139" t="s">
        <v>27</v>
      </c>
      <c r="G1139" s="3" t="s">
        <v>32</v>
      </c>
      <c r="J1139" s="1"/>
    </row>
    <row r="1140" spans="1:13" x14ac:dyDescent="0.3">
      <c r="A1140">
        <v>349</v>
      </c>
      <c r="B1140">
        <v>29.950878680479615</v>
      </c>
      <c r="C1140">
        <v>4</v>
      </c>
      <c r="D1140" t="s">
        <v>6</v>
      </c>
      <c r="E1140">
        <v>9</v>
      </c>
      <c r="F1140" t="s">
        <v>27</v>
      </c>
      <c r="G1140" s="3" t="s">
        <v>32</v>
      </c>
      <c r="H1140">
        <v>0</v>
      </c>
      <c r="I1140">
        <v>1</v>
      </c>
      <c r="J1140" s="1"/>
    </row>
    <row r="1141" spans="1:13" x14ac:dyDescent="0.3">
      <c r="A1141">
        <v>349</v>
      </c>
      <c r="B1141">
        <v>34.886601284392292</v>
      </c>
      <c r="D1141" t="s">
        <v>6</v>
      </c>
      <c r="E1141">
        <v>9</v>
      </c>
      <c r="F1141" t="s">
        <v>27</v>
      </c>
      <c r="G1141" s="3" t="s">
        <v>32</v>
      </c>
      <c r="J1141" s="1"/>
    </row>
    <row r="1142" spans="1:13" x14ac:dyDescent="0.3">
      <c r="A1142">
        <v>349</v>
      </c>
      <c r="B1142">
        <v>33.948376115190015</v>
      </c>
      <c r="D1142" t="s">
        <v>6</v>
      </c>
      <c r="E1142">
        <v>9</v>
      </c>
      <c r="F1142" t="s">
        <v>27</v>
      </c>
      <c r="G1142" s="3" t="s">
        <v>32</v>
      </c>
      <c r="J1142" s="1"/>
    </row>
    <row r="1143" spans="1:13" x14ac:dyDescent="0.3">
      <c r="A1143">
        <v>349</v>
      </c>
      <c r="B1143">
        <v>37.163108233909227</v>
      </c>
      <c r="D1143" t="s">
        <v>6</v>
      </c>
      <c r="E1143">
        <v>9</v>
      </c>
      <c r="F1143" t="s">
        <v>27</v>
      </c>
      <c r="G1143" s="3" t="s">
        <v>32</v>
      </c>
      <c r="J1143" s="1"/>
    </row>
    <row r="1144" spans="1:13" x14ac:dyDescent="0.3">
      <c r="A1144">
        <v>349</v>
      </c>
      <c r="B1144">
        <v>6.5825483499999962</v>
      </c>
      <c r="D1144" t="s">
        <v>11</v>
      </c>
      <c r="E1144">
        <v>9</v>
      </c>
      <c r="F1144" t="s">
        <v>27</v>
      </c>
      <c r="G1144" s="3" t="s">
        <v>32</v>
      </c>
      <c r="J1144" s="1"/>
    </row>
    <row r="1145" spans="1:13" x14ac:dyDescent="0.3">
      <c r="A1145">
        <v>349</v>
      </c>
      <c r="B1145">
        <v>10.766455000000008</v>
      </c>
      <c r="D1145" t="s">
        <v>10</v>
      </c>
      <c r="E1145">
        <v>9</v>
      </c>
      <c r="F1145" t="s">
        <v>27</v>
      </c>
      <c r="G1145" s="3" t="s">
        <v>32</v>
      </c>
      <c r="J1145" s="1"/>
      <c r="K1145" s="1"/>
      <c r="M1145" s="1"/>
    </row>
    <row r="1146" spans="1:13" x14ac:dyDescent="0.3">
      <c r="A1146">
        <v>349</v>
      </c>
      <c r="B1146">
        <v>17.532349583333332</v>
      </c>
      <c r="C1146">
        <v>105.19409749999998</v>
      </c>
      <c r="D1146" t="s">
        <v>9</v>
      </c>
      <c r="E1146">
        <v>9</v>
      </c>
      <c r="F1146" t="s">
        <v>27</v>
      </c>
      <c r="G1146" s="3" t="s">
        <v>32</v>
      </c>
      <c r="J1146" s="1"/>
      <c r="K1146" s="1"/>
      <c r="M1146" s="1"/>
    </row>
    <row r="1147" spans="1:13" x14ac:dyDescent="0.3">
      <c r="A1147">
        <v>349</v>
      </c>
      <c r="C1147">
        <v>8</v>
      </c>
      <c r="D1147" t="s">
        <v>15</v>
      </c>
      <c r="E1147">
        <v>9</v>
      </c>
      <c r="F1147" t="s">
        <v>27</v>
      </c>
      <c r="G1147" s="3" t="s">
        <v>32</v>
      </c>
      <c r="J1147" s="1"/>
      <c r="K1147" s="1"/>
      <c r="M1147" s="1"/>
    </row>
    <row r="1148" spans="1:13" x14ac:dyDescent="0.3">
      <c r="A1148">
        <v>351</v>
      </c>
      <c r="B1148">
        <v>8.9478747352723342</v>
      </c>
      <c r="C1148">
        <v>152.11387049962968</v>
      </c>
      <c r="D1148" t="s">
        <v>1</v>
      </c>
      <c r="E1148">
        <v>15</v>
      </c>
      <c r="F1148" t="s">
        <v>27</v>
      </c>
      <c r="G1148" s="3" t="s">
        <v>32</v>
      </c>
      <c r="J1148" s="1"/>
      <c r="K1148" s="1"/>
      <c r="M1148" s="1"/>
    </row>
    <row r="1149" spans="1:13" x14ac:dyDescent="0.3">
      <c r="A1149">
        <v>351</v>
      </c>
      <c r="B1149">
        <v>6.0931101101048455</v>
      </c>
      <c r="D1149" t="s">
        <v>7</v>
      </c>
      <c r="E1149">
        <v>15</v>
      </c>
      <c r="F1149" t="s">
        <v>27</v>
      </c>
      <c r="G1149" s="3" t="s">
        <v>32</v>
      </c>
      <c r="J1149" s="1"/>
    </row>
    <row r="1150" spans="1:13" x14ac:dyDescent="0.3">
      <c r="A1150">
        <v>351</v>
      </c>
      <c r="B1150">
        <v>7.450266944976164</v>
      </c>
      <c r="D1150" t="s">
        <v>8</v>
      </c>
      <c r="E1150">
        <v>15</v>
      </c>
      <c r="F1150" t="s">
        <v>27</v>
      </c>
      <c r="G1150" s="3" t="s">
        <v>32</v>
      </c>
      <c r="J1150" s="1"/>
    </row>
    <row r="1151" spans="1:13" x14ac:dyDescent="0.3">
      <c r="A1151">
        <v>351</v>
      </c>
      <c r="B1151">
        <v>44.109367441674365</v>
      </c>
      <c r="C1151">
        <v>4</v>
      </c>
      <c r="D1151" t="s">
        <v>6</v>
      </c>
      <c r="E1151">
        <v>15</v>
      </c>
      <c r="F1151" t="s">
        <v>27</v>
      </c>
      <c r="G1151" s="3" t="s">
        <v>32</v>
      </c>
      <c r="H1151">
        <v>1</v>
      </c>
      <c r="I1151">
        <v>2</v>
      </c>
      <c r="J1151" s="1"/>
    </row>
    <row r="1152" spans="1:13" x14ac:dyDescent="0.3">
      <c r="A1152">
        <v>351</v>
      </c>
      <c r="B1152">
        <v>40.436207259469896</v>
      </c>
      <c r="D1152" t="s">
        <v>6</v>
      </c>
      <c r="E1152">
        <v>15</v>
      </c>
      <c r="F1152" t="s">
        <v>27</v>
      </c>
      <c r="G1152" s="3" t="s">
        <v>32</v>
      </c>
      <c r="J1152" s="1"/>
    </row>
    <row r="1153" spans="1:13" x14ac:dyDescent="0.3">
      <c r="A1153">
        <v>351</v>
      </c>
      <c r="B1153">
        <v>52.877811769545858</v>
      </c>
      <c r="D1153" t="s">
        <v>6</v>
      </c>
      <c r="E1153">
        <v>15</v>
      </c>
      <c r="F1153" t="s">
        <v>27</v>
      </c>
      <c r="G1153" s="3" t="s">
        <v>32</v>
      </c>
      <c r="J1153" s="1"/>
    </row>
    <row r="1154" spans="1:13" x14ac:dyDescent="0.3">
      <c r="A1154">
        <v>351</v>
      </c>
      <c r="B1154">
        <v>40.900328013319644</v>
      </c>
      <c r="D1154" t="s">
        <v>6</v>
      </c>
      <c r="E1154">
        <v>15</v>
      </c>
      <c r="F1154" t="s">
        <v>27</v>
      </c>
      <c r="G1154" s="3" t="s">
        <v>32</v>
      </c>
      <c r="J1154" s="1"/>
    </row>
    <row r="1155" spans="1:13" x14ac:dyDescent="0.3">
      <c r="A1155">
        <v>351</v>
      </c>
      <c r="C1155">
        <v>13</v>
      </c>
      <c r="D1155" t="s">
        <v>15</v>
      </c>
      <c r="E1155">
        <v>15</v>
      </c>
      <c r="F1155" t="s">
        <v>27</v>
      </c>
      <c r="G1155" s="3" t="s">
        <v>32</v>
      </c>
      <c r="J1155" s="1"/>
    </row>
    <row r="1156" spans="1:13" x14ac:dyDescent="0.3">
      <c r="A1156">
        <v>352</v>
      </c>
      <c r="B1156">
        <v>9.4651674255042391</v>
      </c>
      <c r="C1156">
        <v>151.44267880806783</v>
      </c>
      <c r="D1156" t="s">
        <v>1</v>
      </c>
      <c r="E1156">
        <v>15</v>
      </c>
      <c r="F1156" t="s">
        <v>27</v>
      </c>
      <c r="G1156" s="3" t="s">
        <v>32</v>
      </c>
      <c r="J1156" s="1"/>
    </row>
    <row r="1157" spans="1:13" x14ac:dyDescent="0.3">
      <c r="A1157">
        <v>352</v>
      </c>
      <c r="B1157">
        <v>6.4336092741608866</v>
      </c>
      <c r="D1157" t="s">
        <v>7</v>
      </c>
      <c r="E1157">
        <v>15</v>
      </c>
      <c r="F1157" t="s">
        <v>27</v>
      </c>
      <c r="G1157" s="3" t="s">
        <v>32</v>
      </c>
      <c r="J1157" s="1"/>
    </row>
    <row r="1158" spans="1:13" x14ac:dyDescent="0.3">
      <c r="A1158">
        <v>352</v>
      </c>
      <c r="B1158">
        <v>6.3503358723011019</v>
      </c>
      <c r="D1158" t="s">
        <v>8</v>
      </c>
      <c r="E1158">
        <v>15</v>
      </c>
      <c r="F1158" t="s">
        <v>27</v>
      </c>
      <c r="G1158" s="3" t="s">
        <v>32</v>
      </c>
      <c r="J1158" s="1"/>
    </row>
    <row r="1159" spans="1:13" x14ac:dyDescent="0.3">
      <c r="A1159">
        <v>352</v>
      </c>
      <c r="B1159">
        <v>9.3687780999999859</v>
      </c>
      <c r="D1159" t="s">
        <v>11</v>
      </c>
      <c r="E1159">
        <v>15</v>
      </c>
      <c r="F1159" t="s">
        <v>27</v>
      </c>
      <c r="G1159" s="3" t="s">
        <v>32</v>
      </c>
      <c r="J1159" s="1"/>
      <c r="K1159" s="1"/>
      <c r="M1159" s="1"/>
    </row>
    <row r="1160" spans="1:13" x14ac:dyDescent="0.3">
      <c r="A1160">
        <v>352</v>
      </c>
      <c r="B1160">
        <v>11.707684499999999</v>
      </c>
      <c r="D1160" t="s">
        <v>10</v>
      </c>
      <c r="E1160">
        <v>15</v>
      </c>
      <c r="F1160" t="s">
        <v>27</v>
      </c>
      <c r="G1160" s="3" t="s">
        <v>32</v>
      </c>
      <c r="J1160" s="1"/>
      <c r="K1160" s="1"/>
      <c r="M1160" s="1"/>
    </row>
    <row r="1161" spans="1:13" x14ac:dyDescent="0.3">
      <c r="A1161">
        <v>352</v>
      </c>
      <c r="B1161">
        <v>14.745429766666669</v>
      </c>
      <c r="C1161">
        <v>88.47257860000002</v>
      </c>
      <c r="D1161" t="s">
        <v>9</v>
      </c>
      <c r="E1161">
        <v>15</v>
      </c>
      <c r="F1161" t="s">
        <v>27</v>
      </c>
      <c r="G1161" s="3" t="s">
        <v>32</v>
      </c>
      <c r="J1161" s="1"/>
      <c r="K1161" s="1"/>
      <c r="M1161" s="1"/>
    </row>
    <row r="1162" spans="1:13" x14ac:dyDescent="0.3">
      <c r="A1162">
        <v>296</v>
      </c>
      <c r="B1162">
        <v>7.3005900190478572</v>
      </c>
      <c r="C1162">
        <v>116.80944030476572</v>
      </c>
      <c r="D1162" t="s">
        <v>1</v>
      </c>
      <c r="E1162">
        <v>7</v>
      </c>
      <c r="F1162" t="s">
        <v>27</v>
      </c>
      <c r="G1162" s="3" t="s">
        <v>28</v>
      </c>
      <c r="J1162" s="1"/>
      <c r="K1162" s="1"/>
      <c r="M1162" s="1"/>
    </row>
    <row r="1163" spans="1:13" x14ac:dyDescent="0.3">
      <c r="A1163">
        <v>296</v>
      </c>
      <c r="B1163">
        <v>6.273782917485569</v>
      </c>
      <c r="D1163" t="s">
        <v>7</v>
      </c>
      <c r="E1163">
        <v>7</v>
      </c>
      <c r="F1163" t="s">
        <v>27</v>
      </c>
      <c r="G1163" s="3" t="s">
        <v>28</v>
      </c>
      <c r="J1163" s="1"/>
    </row>
    <row r="1164" spans="1:13" x14ac:dyDescent="0.3">
      <c r="A1164">
        <v>296</v>
      </c>
      <c r="B1164">
        <v>6.2368253915442153</v>
      </c>
      <c r="D1164" t="s">
        <v>8</v>
      </c>
      <c r="E1164">
        <v>7</v>
      </c>
      <c r="F1164" t="s">
        <v>27</v>
      </c>
      <c r="G1164" s="3" t="s">
        <v>28</v>
      </c>
      <c r="J1164" s="1"/>
    </row>
    <row r="1165" spans="1:13" x14ac:dyDescent="0.3">
      <c r="A1165">
        <v>296</v>
      </c>
      <c r="B1165">
        <v>41.842205254093969</v>
      </c>
      <c r="C1165">
        <v>3</v>
      </c>
      <c r="D1165" t="s">
        <v>6</v>
      </c>
      <c r="E1165">
        <v>7</v>
      </c>
      <c r="F1165" t="s">
        <v>27</v>
      </c>
      <c r="G1165" s="3" t="s">
        <v>28</v>
      </c>
      <c r="H1165">
        <v>0</v>
      </c>
      <c r="I1165">
        <v>2</v>
      </c>
      <c r="J1165" s="1"/>
    </row>
    <row r="1166" spans="1:13" x14ac:dyDescent="0.3">
      <c r="A1166">
        <v>296</v>
      </c>
      <c r="B1166">
        <v>34.777090655611836</v>
      </c>
      <c r="D1166" t="s">
        <v>6</v>
      </c>
      <c r="E1166">
        <v>7</v>
      </c>
      <c r="F1166" t="s">
        <v>27</v>
      </c>
      <c r="G1166" s="3" t="s">
        <v>28</v>
      </c>
      <c r="J1166" s="1"/>
    </row>
    <row r="1167" spans="1:13" x14ac:dyDescent="0.3">
      <c r="A1167">
        <v>296</v>
      </c>
      <c r="B1167">
        <v>31.870015838015689</v>
      </c>
      <c r="D1167" t="s">
        <v>6</v>
      </c>
      <c r="E1167">
        <v>7</v>
      </c>
      <c r="F1167" t="s">
        <v>27</v>
      </c>
      <c r="G1167" s="3" t="s">
        <v>28</v>
      </c>
      <c r="J1167" s="1"/>
    </row>
    <row r="1168" spans="1:13" x14ac:dyDescent="0.3">
      <c r="A1168">
        <v>296</v>
      </c>
      <c r="B1168">
        <f>16.1898552/2</f>
        <v>8.0949276000000001</v>
      </c>
      <c r="D1168" t="s">
        <v>11</v>
      </c>
      <c r="E1168">
        <v>7</v>
      </c>
      <c r="F1168" t="s">
        <v>27</v>
      </c>
      <c r="G1168" s="3" t="s">
        <v>28</v>
      </c>
      <c r="J1168" s="1"/>
    </row>
    <row r="1169" spans="1:13" x14ac:dyDescent="0.3">
      <c r="A1169">
        <v>296</v>
      </c>
      <c r="B1169">
        <f>23.0799797/2</f>
        <v>11.53998985</v>
      </c>
      <c r="D1169" t="s">
        <v>10</v>
      </c>
      <c r="E1169">
        <v>7</v>
      </c>
      <c r="F1169" t="s">
        <v>27</v>
      </c>
      <c r="G1169" s="3" t="s">
        <v>28</v>
      </c>
      <c r="J1169" s="1"/>
      <c r="K1169" s="1"/>
      <c r="M1169" s="1"/>
    </row>
    <row r="1170" spans="1:13" x14ac:dyDescent="0.3">
      <c r="A1170">
        <v>296</v>
      </c>
      <c r="B1170">
        <f>C1170/6</f>
        <v>16.209778383333333</v>
      </c>
      <c r="C1170">
        <f>194.5173406/2</f>
        <v>97.258670300000006</v>
      </c>
      <c r="D1170" t="s">
        <v>9</v>
      </c>
      <c r="E1170">
        <v>7</v>
      </c>
      <c r="F1170" t="s">
        <v>27</v>
      </c>
      <c r="G1170" s="3" t="s">
        <v>28</v>
      </c>
      <c r="J1170" s="1"/>
      <c r="K1170" s="1"/>
      <c r="M1170" s="1"/>
    </row>
    <row r="1171" spans="1:13" x14ac:dyDescent="0.3">
      <c r="A1171">
        <v>296</v>
      </c>
      <c r="C1171">
        <v>10</v>
      </c>
      <c r="D1171" t="s">
        <v>15</v>
      </c>
      <c r="E1171">
        <v>7</v>
      </c>
      <c r="F1171" t="s">
        <v>27</v>
      </c>
      <c r="G1171" s="3" t="s">
        <v>28</v>
      </c>
      <c r="J1171" s="1"/>
      <c r="K1171" s="1"/>
      <c r="M1171" s="1"/>
    </row>
    <row r="1172" spans="1:13" x14ac:dyDescent="0.3">
      <c r="A1172">
        <v>365</v>
      </c>
      <c r="B1172">
        <v>2.9486957762161756</v>
      </c>
      <c r="C1172" s="1">
        <v>38.832463256944315</v>
      </c>
      <c r="D1172" t="s">
        <v>1</v>
      </c>
      <c r="E1172">
        <v>1</v>
      </c>
      <c r="F1172" t="s">
        <v>20</v>
      </c>
      <c r="G1172" s="3" t="s">
        <v>33</v>
      </c>
      <c r="J1172" s="1"/>
      <c r="K1172" s="1"/>
      <c r="M1172" s="1"/>
    </row>
    <row r="1173" spans="1:13" x14ac:dyDescent="0.3">
      <c r="A1173">
        <v>365</v>
      </c>
      <c r="B1173" s="1">
        <v>4.6651429812267082</v>
      </c>
      <c r="D1173" t="s">
        <v>7</v>
      </c>
      <c r="E1173">
        <v>1</v>
      </c>
      <c r="F1173" t="s">
        <v>20</v>
      </c>
      <c r="G1173" s="3" t="s">
        <v>33</v>
      </c>
      <c r="J1173" s="1"/>
      <c r="K1173" s="1"/>
      <c r="M1173" s="1"/>
    </row>
    <row r="1174" spans="1:13" x14ac:dyDescent="0.3">
      <c r="A1174">
        <v>365</v>
      </c>
      <c r="B1174" s="1">
        <v>4.1549025011191532</v>
      </c>
      <c r="D1174" t="s">
        <v>8</v>
      </c>
      <c r="E1174">
        <v>1</v>
      </c>
      <c r="F1174" t="s">
        <v>20</v>
      </c>
      <c r="G1174" s="3" t="s">
        <v>33</v>
      </c>
      <c r="J1174" s="1"/>
      <c r="K1174" s="1"/>
      <c r="M1174" s="1"/>
    </row>
    <row r="1175" spans="1:13" x14ac:dyDescent="0.3">
      <c r="A1175">
        <v>365</v>
      </c>
      <c r="B1175" s="2">
        <v>22.842754955100695</v>
      </c>
      <c r="C1175">
        <v>1</v>
      </c>
      <c r="D1175" t="s">
        <v>6</v>
      </c>
      <c r="E1175">
        <v>1</v>
      </c>
      <c r="F1175" t="s">
        <v>20</v>
      </c>
      <c r="G1175" s="3" t="s">
        <v>33</v>
      </c>
      <c r="H1175">
        <v>0</v>
      </c>
      <c r="I1175">
        <v>0</v>
      </c>
      <c r="J1175" s="1"/>
      <c r="K1175" s="1"/>
      <c r="M1175" s="1"/>
    </row>
    <row r="1176" spans="1:13" x14ac:dyDescent="0.3">
      <c r="A1176">
        <v>365</v>
      </c>
      <c r="B1176">
        <v>6.5526478999999966</v>
      </c>
      <c r="D1176" t="s">
        <v>11</v>
      </c>
      <c r="E1176">
        <v>1</v>
      </c>
      <c r="F1176" t="s">
        <v>20</v>
      </c>
      <c r="G1176" s="3" t="s">
        <v>33</v>
      </c>
      <c r="J1176" s="1"/>
      <c r="K1176" s="1"/>
      <c r="M1176" s="1"/>
    </row>
    <row r="1177" spans="1:13" x14ac:dyDescent="0.3">
      <c r="A1177">
        <v>365</v>
      </c>
      <c r="B1177">
        <v>10.630125200000002</v>
      </c>
      <c r="D1177" t="s">
        <v>10</v>
      </c>
      <c r="E1177">
        <v>1</v>
      </c>
      <c r="F1177" t="s">
        <v>20</v>
      </c>
      <c r="G1177" s="3" t="s">
        <v>33</v>
      </c>
      <c r="J1177" s="1"/>
      <c r="K1177" s="1"/>
      <c r="M1177" s="1"/>
    </row>
    <row r="1178" spans="1:13" x14ac:dyDescent="0.3">
      <c r="A1178">
        <v>365</v>
      </c>
      <c r="B1178">
        <v>10.332914799999999</v>
      </c>
      <c r="C1178">
        <v>30.9987444</v>
      </c>
      <c r="D1178" t="s">
        <v>9</v>
      </c>
      <c r="E1178">
        <v>1</v>
      </c>
      <c r="F1178" t="s">
        <v>20</v>
      </c>
      <c r="G1178" s="3" t="s">
        <v>33</v>
      </c>
      <c r="J1178" s="1"/>
      <c r="K1178" s="1"/>
      <c r="M1178" s="1"/>
    </row>
    <row r="1179" spans="1:13" x14ac:dyDescent="0.3">
      <c r="A1179">
        <v>365</v>
      </c>
      <c r="C1179">
        <v>6</v>
      </c>
      <c r="D1179" t="s">
        <v>15</v>
      </c>
      <c r="E1179">
        <v>1</v>
      </c>
      <c r="F1179" t="s">
        <v>20</v>
      </c>
      <c r="G1179" s="3" t="s">
        <v>33</v>
      </c>
      <c r="J1179" s="1"/>
      <c r="K1179" s="1"/>
      <c r="M1179" s="1"/>
    </row>
    <row r="1180" spans="1:13" x14ac:dyDescent="0.3">
      <c r="A1180">
        <v>369</v>
      </c>
      <c r="B1180">
        <v>2.8285082999999998</v>
      </c>
      <c r="C1180">
        <v>45.900934274704412</v>
      </c>
      <c r="D1180" t="s">
        <v>1</v>
      </c>
      <c r="E1180">
        <v>2</v>
      </c>
      <c r="F1180" t="s">
        <v>20</v>
      </c>
      <c r="G1180" s="3" t="s">
        <v>33</v>
      </c>
      <c r="J1180" s="1"/>
      <c r="K1180" s="1"/>
      <c r="M1180" s="1"/>
    </row>
    <row r="1181" spans="1:13" x14ac:dyDescent="0.3">
      <c r="A1181">
        <v>369</v>
      </c>
      <c r="B1181">
        <v>3.2868050866921124</v>
      </c>
      <c r="D1181" t="s">
        <v>7</v>
      </c>
      <c r="E1181">
        <v>2</v>
      </c>
      <c r="F1181" t="s">
        <v>20</v>
      </c>
      <c r="G1181" s="3" t="s">
        <v>33</v>
      </c>
      <c r="J1181" s="1"/>
      <c r="K1181" s="1"/>
      <c r="M1181" s="1"/>
    </row>
    <row r="1182" spans="1:13" x14ac:dyDescent="0.3">
      <c r="A1182">
        <v>369</v>
      </c>
      <c r="B1182">
        <v>4.2721727777471408</v>
      </c>
      <c r="D1182" t="s">
        <v>8</v>
      </c>
      <c r="E1182">
        <v>2</v>
      </c>
      <c r="F1182" t="s">
        <v>20</v>
      </c>
      <c r="G1182" s="3" t="s">
        <v>33</v>
      </c>
      <c r="J1182" s="1"/>
      <c r="K1182" s="1"/>
      <c r="M1182" s="1"/>
    </row>
    <row r="1183" spans="1:13" x14ac:dyDescent="0.3">
      <c r="A1183">
        <v>369</v>
      </c>
      <c r="B1183">
        <v>26.579386770800703</v>
      </c>
      <c r="C1183">
        <v>1</v>
      </c>
      <c r="D1183" t="s">
        <v>6</v>
      </c>
      <c r="E1183">
        <v>2</v>
      </c>
      <c r="F1183" t="s">
        <v>20</v>
      </c>
      <c r="G1183" s="3" t="s">
        <v>33</v>
      </c>
      <c r="H1183">
        <v>1</v>
      </c>
      <c r="I1183">
        <v>1</v>
      </c>
      <c r="J1183" s="1"/>
      <c r="K1183" s="1"/>
      <c r="M1183" s="1"/>
    </row>
    <row r="1184" spans="1:13" x14ac:dyDescent="0.3">
      <c r="A1184">
        <v>369</v>
      </c>
      <c r="B1184">
        <v>7.9687978999999984</v>
      </c>
      <c r="D1184" t="s">
        <v>11</v>
      </c>
      <c r="E1184">
        <v>2</v>
      </c>
      <c r="F1184" t="s">
        <v>20</v>
      </c>
      <c r="G1184" s="3" t="s">
        <v>33</v>
      </c>
      <c r="J1184" s="1"/>
      <c r="K1184" s="1"/>
      <c r="M1184" s="1"/>
    </row>
    <row r="1185" spans="1:14" x14ac:dyDescent="0.3">
      <c r="A1185">
        <v>369</v>
      </c>
      <c r="B1185">
        <v>9.3176433000000003</v>
      </c>
      <c r="D1185" t="s">
        <v>10</v>
      </c>
      <c r="E1185">
        <v>2</v>
      </c>
      <c r="F1185" t="s">
        <v>20</v>
      </c>
      <c r="G1185" s="3" t="s">
        <v>33</v>
      </c>
      <c r="J1185" s="1"/>
      <c r="K1185" s="1"/>
      <c r="M1185" s="2"/>
    </row>
    <row r="1186" spans="1:14" x14ac:dyDescent="0.3">
      <c r="A1186">
        <v>369</v>
      </c>
      <c r="B1186">
        <f>C1186/2</f>
        <v>10.566525199999999</v>
      </c>
      <c r="C1186">
        <v>21.133050399999998</v>
      </c>
      <c r="D1186" t="s">
        <v>9</v>
      </c>
      <c r="E1186">
        <v>2</v>
      </c>
      <c r="F1186" t="s">
        <v>20</v>
      </c>
      <c r="G1186" s="3" t="s">
        <v>33</v>
      </c>
      <c r="J1186" s="1"/>
      <c r="K1186" s="1"/>
      <c r="M1186" s="1"/>
    </row>
    <row r="1187" spans="1:14" x14ac:dyDescent="0.3">
      <c r="A1187">
        <v>369</v>
      </c>
      <c r="C1187">
        <v>6</v>
      </c>
      <c r="D1187" t="s">
        <v>15</v>
      </c>
      <c r="E1187">
        <v>2</v>
      </c>
      <c r="F1187" t="s">
        <v>20</v>
      </c>
      <c r="G1187" s="3" t="s">
        <v>33</v>
      </c>
      <c r="J1187" s="1"/>
      <c r="K1187" s="1"/>
      <c r="M1187" s="1"/>
    </row>
    <row r="1188" spans="1:14" x14ac:dyDescent="0.3">
      <c r="A1188">
        <v>372</v>
      </c>
      <c r="B1188">
        <v>2.6666666666666665</v>
      </c>
      <c r="C1188">
        <v>40.029498118675384</v>
      </c>
      <c r="D1188" t="s">
        <v>1</v>
      </c>
      <c r="E1188">
        <v>3</v>
      </c>
      <c r="F1188" t="s">
        <v>20</v>
      </c>
      <c r="G1188" s="3" t="s">
        <v>33</v>
      </c>
      <c r="J1188" s="1"/>
      <c r="K1188" s="1"/>
      <c r="N1188" s="1"/>
    </row>
    <row r="1189" spans="1:14" x14ac:dyDescent="0.3">
      <c r="A1189">
        <v>372</v>
      </c>
      <c r="B1189">
        <v>3.3382117643947709</v>
      </c>
      <c r="D1189" t="s">
        <v>7</v>
      </c>
      <c r="E1189">
        <v>3</v>
      </c>
      <c r="F1189" t="s">
        <v>20</v>
      </c>
      <c r="G1189" s="3" t="s">
        <v>33</v>
      </c>
      <c r="J1189" s="1"/>
      <c r="K1189" s="1"/>
      <c r="M1189" s="1"/>
    </row>
    <row r="1190" spans="1:14" x14ac:dyDescent="0.3">
      <c r="A1190">
        <v>372</v>
      </c>
      <c r="B1190">
        <v>4.502420012200421</v>
      </c>
      <c r="D1190" t="s">
        <v>8</v>
      </c>
      <c r="E1190">
        <v>3</v>
      </c>
      <c r="F1190" t="s">
        <v>20</v>
      </c>
      <c r="G1190" s="3" t="s">
        <v>33</v>
      </c>
      <c r="J1190" s="1"/>
      <c r="K1190" s="1"/>
      <c r="M1190" s="1"/>
    </row>
    <row r="1191" spans="1:14" x14ac:dyDescent="0.3">
      <c r="A1191">
        <v>372</v>
      </c>
      <c r="B1191">
        <v>24.565267688876212</v>
      </c>
      <c r="C1191">
        <v>1</v>
      </c>
      <c r="D1191" t="s">
        <v>6</v>
      </c>
      <c r="E1191">
        <v>3</v>
      </c>
      <c r="F1191" t="s">
        <v>20</v>
      </c>
      <c r="G1191" s="3" t="s">
        <v>33</v>
      </c>
      <c r="H1191">
        <v>1</v>
      </c>
      <c r="I1191">
        <v>1.5</v>
      </c>
      <c r="J1191" s="1"/>
      <c r="K1191" s="1"/>
      <c r="M1191" s="1"/>
    </row>
    <row r="1192" spans="1:14" x14ac:dyDescent="0.3">
      <c r="A1192">
        <v>372</v>
      </c>
      <c r="B1192">
        <v>6.0199956999999955</v>
      </c>
      <c r="D1192" t="s">
        <v>11</v>
      </c>
      <c r="E1192">
        <v>3</v>
      </c>
      <c r="F1192" t="s">
        <v>20</v>
      </c>
      <c r="G1192" s="3" t="s">
        <v>33</v>
      </c>
      <c r="J1192" s="1"/>
      <c r="K1192" s="1"/>
      <c r="M1192" s="1"/>
    </row>
    <row r="1193" spans="1:14" x14ac:dyDescent="0.3">
      <c r="A1193">
        <v>372</v>
      </c>
      <c r="B1193">
        <v>8.7936220000000063</v>
      </c>
      <c r="D1193" t="s">
        <v>10</v>
      </c>
      <c r="E1193">
        <v>3</v>
      </c>
      <c r="F1193" t="s">
        <v>20</v>
      </c>
      <c r="G1193" s="3" t="s">
        <v>33</v>
      </c>
      <c r="J1193" s="1"/>
      <c r="K1193" s="1"/>
      <c r="M1193" s="1"/>
    </row>
    <row r="1194" spans="1:14" x14ac:dyDescent="0.3">
      <c r="A1194">
        <v>372</v>
      </c>
      <c r="B1194">
        <v>9.3822957333333328</v>
      </c>
      <c r="C1194">
        <v>28.146887199999998</v>
      </c>
      <c r="D1194" t="s">
        <v>9</v>
      </c>
      <c r="E1194">
        <v>3</v>
      </c>
      <c r="F1194" t="s">
        <v>20</v>
      </c>
      <c r="G1194" s="3" t="s">
        <v>33</v>
      </c>
      <c r="J1194" s="1"/>
      <c r="K1194" s="1"/>
      <c r="M1194" s="1"/>
    </row>
    <row r="1195" spans="1:14" x14ac:dyDescent="0.3">
      <c r="A1195">
        <v>372</v>
      </c>
      <c r="C1195">
        <v>6</v>
      </c>
      <c r="D1195" t="s">
        <v>15</v>
      </c>
      <c r="E1195">
        <v>4</v>
      </c>
      <c r="F1195" t="s">
        <v>20</v>
      </c>
      <c r="G1195" s="3" t="s">
        <v>33</v>
      </c>
      <c r="J1195" s="1"/>
      <c r="K1195" s="1"/>
      <c r="M1195" s="1"/>
    </row>
    <row r="1196" spans="1:14" x14ac:dyDescent="0.3">
      <c r="A1196">
        <v>374</v>
      </c>
      <c r="B1196">
        <v>3.1466666666666665</v>
      </c>
      <c r="C1196" s="1">
        <v>39.938227000323003</v>
      </c>
      <c r="D1196" t="s">
        <v>1</v>
      </c>
      <c r="E1196">
        <v>4</v>
      </c>
      <c r="F1196" t="s">
        <v>20</v>
      </c>
      <c r="G1196" s="3" t="s">
        <v>33</v>
      </c>
    </row>
    <row r="1197" spans="1:14" x14ac:dyDescent="0.3">
      <c r="A1197">
        <v>374</v>
      </c>
      <c r="B1197" s="1">
        <v>3.4079691771360103</v>
      </c>
      <c r="D1197" t="s">
        <v>7</v>
      </c>
      <c r="E1197">
        <v>4</v>
      </c>
      <c r="F1197" t="s">
        <v>20</v>
      </c>
      <c r="G1197" s="3" t="s">
        <v>33</v>
      </c>
      <c r="J1197" s="1"/>
      <c r="K1197" s="1"/>
      <c r="N1197" s="1"/>
    </row>
    <row r="1198" spans="1:14" x14ac:dyDescent="0.3">
      <c r="A1198">
        <v>374</v>
      </c>
      <c r="B1198" s="1">
        <v>3.9194221718808784</v>
      </c>
      <c r="D1198" t="s">
        <v>8</v>
      </c>
      <c r="E1198">
        <v>4</v>
      </c>
      <c r="F1198" t="s">
        <v>20</v>
      </c>
      <c r="G1198" s="3" t="s">
        <v>33</v>
      </c>
      <c r="J1198" s="1"/>
      <c r="K1198" s="1"/>
      <c r="M1198" s="1"/>
    </row>
    <row r="1199" spans="1:14" x14ac:dyDescent="0.3">
      <c r="A1199">
        <v>374</v>
      </c>
      <c r="B1199" s="1">
        <v>20.380299342247032</v>
      </c>
      <c r="C1199">
        <v>1.5</v>
      </c>
      <c r="D1199" t="s">
        <v>6</v>
      </c>
      <c r="E1199">
        <v>4</v>
      </c>
      <c r="F1199" t="s">
        <v>20</v>
      </c>
      <c r="G1199" s="3" t="s">
        <v>33</v>
      </c>
      <c r="H1199">
        <v>1</v>
      </c>
      <c r="I1199">
        <v>2</v>
      </c>
      <c r="J1199" s="1"/>
      <c r="K1199" s="1"/>
      <c r="M1199" s="1"/>
    </row>
    <row r="1200" spans="1:14" x14ac:dyDescent="0.3">
      <c r="A1200">
        <v>374</v>
      </c>
      <c r="B1200" s="1">
        <v>11.627155771137824</v>
      </c>
      <c r="D1200" t="s">
        <v>6</v>
      </c>
      <c r="E1200">
        <v>4</v>
      </c>
      <c r="F1200" t="s">
        <v>20</v>
      </c>
      <c r="G1200" s="3" t="s">
        <v>33</v>
      </c>
      <c r="J1200" s="1"/>
      <c r="K1200" s="1"/>
      <c r="M1200" s="1"/>
    </row>
    <row r="1201" spans="1:14" x14ac:dyDescent="0.3">
      <c r="A1201">
        <v>374</v>
      </c>
      <c r="B1201">
        <v>5.5737641999999994</v>
      </c>
      <c r="D1201" t="s">
        <v>11</v>
      </c>
      <c r="E1201">
        <v>4</v>
      </c>
      <c r="F1201" t="s">
        <v>20</v>
      </c>
      <c r="G1201" s="3" t="s">
        <v>33</v>
      </c>
      <c r="J1201" s="1"/>
      <c r="K1201" s="1"/>
      <c r="M1201" s="1"/>
    </row>
    <row r="1202" spans="1:14" x14ac:dyDescent="0.3">
      <c r="A1202">
        <v>374</v>
      </c>
      <c r="B1202">
        <v>7.7333508999999978</v>
      </c>
      <c r="D1202" t="s">
        <v>10</v>
      </c>
      <c r="E1202">
        <v>4</v>
      </c>
      <c r="F1202" t="s">
        <v>20</v>
      </c>
      <c r="G1202" s="3" t="s">
        <v>33</v>
      </c>
      <c r="J1202" s="1"/>
      <c r="K1202" s="1"/>
      <c r="M1202" s="1"/>
    </row>
    <row r="1203" spans="1:14" x14ac:dyDescent="0.3">
      <c r="A1203">
        <v>374</v>
      </c>
      <c r="B1203">
        <v>9.9528387999999985</v>
      </c>
      <c r="C1203">
        <v>29.858516399999996</v>
      </c>
      <c r="D1203" t="s">
        <v>9</v>
      </c>
      <c r="E1203">
        <v>4</v>
      </c>
      <c r="F1203" t="s">
        <v>20</v>
      </c>
      <c r="G1203" s="3" t="s">
        <v>33</v>
      </c>
      <c r="J1203" s="1"/>
      <c r="K1203" s="1"/>
      <c r="M1203" s="1"/>
    </row>
    <row r="1204" spans="1:14" x14ac:dyDescent="0.3">
      <c r="A1204">
        <v>374</v>
      </c>
      <c r="C1204">
        <v>5</v>
      </c>
      <c r="D1204" t="s">
        <v>15</v>
      </c>
      <c r="E1204">
        <v>4</v>
      </c>
      <c r="F1204" t="s">
        <v>20</v>
      </c>
      <c r="G1204" s="3" t="s">
        <v>33</v>
      </c>
      <c r="J1204" s="1"/>
      <c r="K1204" s="1"/>
      <c r="M1204" s="1"/>
    </row>
    <row r="1205" spans="1:14" x14ac:dyDescent="0.3">
      <c r="A1205">
        <v>376</v>
      </c>
      <c r="B1205">
        <v>2.7116618333333338</v>
      </c>
      <c r="C1205">
        <v>42.923616194964076</v>
      </c>
      <c r="D1205" t="s">
        <v>1</v>
      </c>
      <c r="E1205">
        <v>5</v>
      </c>
      <c r="F1205" t="s">
        <v>20</v>
      </c>
      <c r="G1205" s="3" t="s">
        <v>33</v>
      </c>
      <c r="J1205" s="1"/>
      <c r="K1205" s="1"/>
      <c r="M1205" s="1"/>
    </row>
    <row r="1206" spans="1:14" x14ac:dyDescent="0.3">
      <c r="A1206">
        <v>376</v>
      </c>
      <c r="B1206">
        <v>3.4783684447600436</v>
      </c>
      <c r="D1206" t="s">
        <v>7</v>
      </c>
      <c r="E1206">
        <v>5</v>
      </c>
      <c r="F1206" t="s">
        <v>20</v>
      </c>
      <c r="G1206" s="3" t="s">
        <v>33</v>
      </c>
    </row>
    <row r="1207" spans="1:14" x14ac:dyDescent="0.3">
      <c r="A1207">
        <v>376</v>
      </c>
      <c r="B1207">
        <v>4.0784926068192284</v>
      </c>
      <c r="D1207" t="s">
        <v>8</v>
      </c>
      <c r="E1207">
        <v>5</v>
      </c>
      <c r="F1207" t="s">
        <v>20</v>
      </c>
      <c r="G1207" s="3" t="s">
        <v>33</v>
      </c>
      <c r="J1207" s="1"/>
      <c r="K1207" s="1"/>
      <c r="N1207" s="1"/>
    </row>
    <row r="1208" spans="1:14" x14ac:dyDescent="0.3">
      <c r="A1208">
        <v>376</v>
      </c>
      <c r="B1208">
        <v>22.395235728225984</v>
      </c>
      <c r="C1208">
        <v>1.5</v>
      </c>
      <c r="D1208" t="s">
        <v>6</v>
      </c>
      <c r="E1208">
        <v>5</v>
      </c>
      <c r="F1208" t="s">
        <v>20</v>
      </c>
      <c r="G1208" s="3" t="s">
        <v>33</v>
      </c>
      <c r="H1208">
        <v>1</v>
      </c>
      <c r="I1208">
        <v>2</v>
      </c>
      <c r="J1208" s="1"/>
      <c r="K1208" s="1"/>
      <c r="M1208" s="1"/>
    </row>
    <row r="1209" spans="1:14" x14ac:dyDescent="0.3">
      <c r="A1209">
        <v>376</v>
      </c>
      <c r="B1209">
        <v>14.67253553651701</v>
      </c>
      <c r="D1209" t="s">
        <v>6</v>
      </c>
      <c r="E1209">
        <v>5</v>
      </c>
      <c r="F1209" t="s">
        <v>20</v>
      </c>
      <c r="G1209" s="3" t="s">
        <v>33</v>
      </c>
      <c r="J1209" s="1"/>
      <c r="K1209" s="1"/>
      <c r="M1209" s="1"/>
    </row>
    <row r="1210" spans="1:14" x14ac:dyDescent="0.3">
      <c r="A1210">
        <v>376</v>
      </c>
      <c r="B1210">
        <v>6.1050651999999985</v>
      </c>
      <c r="D1210" t="s">
        <v>11</v>
      </c>
      <c r="E1210">
        <v>5</v>
      </c>
      <c r="F1210" t="s">
        <v>20</v>
      </c>
      <c r="G1210" s="3" t="s">
        <v>33</v>
      </c>
      <c r="J1210" s="1"/>
      <c r="K1210" s="1"/>
      <c r="M1210" s="1"/>
    </row>
    <row r="1211" spans="1:14" x14ac:dyDescent="0.3">
      <c r="A1211">
        <v>376</v>
      </c>
      <c r="B1211">
        <v>9.5290937999999983</v>
      </c>
      <c r="D1211" t="s">
        <v>10</v>
      </c>
      <c r="E1211">
        <v>5</v>
      </c>
      <c r="F1211" t="s">
        <v>20</v>
      </c>
      <c r="G1211" s="3" t="s">
        <v>33</v>
      </c>
      <c r="J1211" s="1"/>
      <c r="K1211" s="1"/>
      <c r="M1211" s="1"/>
    </row>
    <row r="1212" spans="1:14" x14ac:dyDescent="0.3">
      <c r="A1212">
        <v>376</v>
      </c>
      <c r="B1212">
        <v>9.5800647333333337</v>
      </c>
      <c r="C1212">
        <v>28.740194200000001</v>
      </c>
      <c r="D1212" t="s">
        <v>9</v>
      </c>
      <c r="E1212">
        <v>5</v>
      </c>
      <c r="F1212" t="s">
        <v>20</v>
      </c>
      <c r="G1212" s="3" t="s">
        <v>33</v>
      </c>
      <c r="J1212" s="1"/>
      <c r="K1212" s="1"/>
      <c r="M1212" s="1"/>
    </row>
    <row r="1213" spans="1:14" x14ac:dyDescent="0.3">
      <c r="A1213">
        <v>376</v>
      </c>
      <c r="B1213">
        <v>6.2450145000000106</v>
      </c>
      <c r="D1213" t="s">
        <v>11</v>
      </c>
      <c r="E1213">
        <v>5</v>
      </c>
      <c r="F1213" t="s">
        <v>20</v>
      </c>
      <c r="G1213" s="3" t="s">
        <v>33</v>
      </c>
      <c r="J1213" s="1"/>
      <c r="K1213" s="1"/>
      <c r="M1213" s="1"/>
    </row>
    <row r="1214" spans="1:14" x14ac:dyDescent="0.3">
      <c r="A1214">
        <v>376</v>
      </c>
      <c r="B1214">
        <v>9.497314199999991</v>
      </c>
      <c r="D1214" t="s">
        <v>10</v>
      </c>
      <c r="E1214">
        <v>5</v>
      </c>
      <c r="F1214" t="s">
        <v>20</v>
      </c>
      <c r="G1214" s="3" t="s">
        <v>33</v>
      </c>
      <c r="J1214" s="1"/>
      <c r="K1214" s="1"/>
      <c r="M1214" s="1"/>
    </row>
    <row r="1215" spans="1:14" x14ac:dyDescent="0.3">
      <c r="A1215">
        <v>376</v>
      </c>
      <c r="B1215">
        <v>8.6019763999999999</v>
      </c>
      <c r="C1215">
        <v>25.805929200000001</v>
      </c>
      <c r="D1215" t="s">
        <v>9</v>
      </c>
      <c r="E1215">
        <v>5</v>
      </c>
      <c r="F1215" t="s">
        <v>20</v>
      </c>
      <c r="G1215" s="3" t="s">
        <v>33</v>
      </c>
      <c r="J1215" s="1"/>
      <c r="K1215" s="1"/>
      <c r="M1215" s="1"/>
    </row>
    <row r="1216" spans="1:14" x14ac:dyDescent="0.3">
      <c r="A1216">
        <v>376</v>
      </c>
      <c r="C1216">
        <v>5</v>
      </c>
      <c r="D1216" t="s">
        <v>15</v>
      </c>
      <c r="E1216">
        <v>5</v>
      </c>
      <c r="F1216" t="s">
        <v>20</v>
      </c>
      <c r="G1216" s="3" t="s">
        <v>33</v>
      </c>
      <c r="J1216" s="1"/>
      <c r="K1216" s="1"/>
      <c r="M1216" s="1"/>
    </row>
    <row r="1217" spans="1:14" x14ac:dyDescent="0.3">
      <c r="A1217">
        <v>379</v>
      </c>
      <c r="B1217">
        <v>2.8269395999999998</v>
      </c>
      <c r="C1217">
        <v>48.677990875399836</v>
      </c>
      <c r="D1217" t="s">
        <v>1</v>
      </c>
      <c r="E1217">
        <v>6</v>
      </c>
      <c r="F1217" t="s">
        <v>20</v>
      </c>
      <c r="G1217" s="3" t="s">
        <v>33</v>
      </c>
      <c r="J1217" s="1"/>
      <c r="K1217" s="1"/>
      <c r="M1217" s="1"/>
    </row>
    <row r="1218" spans="1:14" x14ac:dyDescent="0.3">
      <c r="A1218">
        <v>379</v>
      </c>
      <c r="B1218">
        <v>3.5628779808005113</v>
      </c>
      <c r="D1218" t="s">
        <v>7</v>
      </c>
      <c r="E1218">
        <v>6</v>
      </c>
      <c r="F1218" t="s">
        <v>20</v>
      </c>
      <c r="G1218" s="3" t="s">
        <v>33</v>
      </c>
      <c r="J1218" s="1"/>
      <c r="K1218" s="1"/>
      <c r="M1218" s="1"/>
    </row>
    <row r="1219" spans="1:14" x14ac:dyDescent="0.3">
      <c r="A1219">
        <v>379</v>
      </c>
      <c r="B1219">
        <v>3.9690431214427022</v>
      </c>
      <c r="D1219" t="s">
        <v>8</v>
      </c>
      <c r="E1219">
        <v>6</v>
      </c>
      <c r="F1219" t="s">
        <v>20</v>
      </c>
      <c r="G1219" s="3" t="s">
        <v>33</v>
      </c>
      <c r="J1219" s="1"/>
      <c r="K1219" s="1"/>
      <c r="M1219" s="1"/>
    </row>
    <row r="1220" spans="1:14" x14ac:dyDescent="0.3">
      <c r="A1220">
        <v>379</v>
      </c>
      <c r="B1220">
        <v>14.282209517437201</v>
      </c>
      <c r="C1220">
        <v>1.5</v>
      </c>
      <c r="D1220" t="s">
        <v>6</v>
      </c>
      <c r="E1220">
        <v>6</v>
      </c>
      <c r="F1220" t="s">
        <v>20</v>
      </c>
      <c r="G1220" s="3" t="s">
        <v>33</v>
      </c>
      <c r="H1220">
        <v>1</v>
      </c>
      <c r="I1220">
        <v>2</v>
      </c>
      <c r="K1220" s="1"/>
      <c r="M1220" s="1"/>
    </row>
    <row r="1221" spans="1:14" x14ac:dyDescent="0.3">
      <c r="A1221">
        <v>379</v>
      </c>
      <c r="B1221">
        <v>21.226075157295835</v>
      </c>
      <c r="D1221" t="s">
        <v>6</v>
      </c>
      <c r="E1221">
        <v>6</v>
      </c>
      <c r="F1221" t="s">
        <v>20</v>
      </c>
      <c r="G1221" s="3" t="s">
        <v>33</v>
      </c>
    </row>
    <row r="1222" spans="1:14" x14ac:dyDescent="0.3">
      <c r="A1222">
        <v>379</v>
      </c>
      <c r="B1222">
        <v>6.3457057999999904</v>
      </c>
      <c r="D1222" t="s">
        <v>11</v>
      </c>
      <c r="E1222">
        <v>6</v>
      </c>
      <c r="F1222" t="s">
        <v>20</v>
      </c>
      <c r="G1222" s="3" t="s">
        <v>33</v>
      </c>
      <c r="J1222" s="1"/>
      <c r="K1222" s="1"/>
      <c r="N1222" s="1"/>
    </row>
    <row r="1223" spans="1:14" x14ac:dyDescent="0.3">
      <c r="A1223">
        <v>379</v>
      </c>
      <c r="B1223">
        <v>8.4643000000000086</v>
      </c>
      <c r="D1223" t="s">
        <v>10</v>
      </c>
      <c r="E1223">
        <v>6</v>
      </c>
      <c r="F1223" t="s">
        <v>20</v>
      </c>
      <c r="G1223" s="3" t="s">
        <v>33</v>
      </c>
      <c r="J1223" s="1"/>
      <c r="K1223" s="1"/>
      <c r="M1223" s="1"/>
    </row>
    <row r="1224" spans="1:14" x14ac:dyDescent="0.3">
      <c r="A1224">
        <v>379</v>
      </c>
      <c r="B1224">
        <v>11.363273599999999</v>
      </c>
      <c r="C1224">
        <v>34.089820799999998</v>
      </c>
      <c r="D1224" t="s">
        <v>9</v>
      </c>
      <c r="E1224">
        <v>6</v>
      </c>
      <c r="F1224" t="s">
        <v>20</v>
      </c>
      <c r="G1224" s="3" t="s">
        <v>33</v>
      </c>
      <c r="J1224" s="1"/>
      <c r="K1224" s="1"/>
      <c r="M1224" s="1"/>
    </row>
    <row r="1225" spans="1:14" x14ac:dyDescent="0.3">
      <c r="A1225">
        <v>379</v>
      </c>
      <c r="C1225">
        <v>6</v>
      </c>
      <c r="D1225" t="s">
        <v>15</v>
      </c>
      <c r="E1225">
        <v>6</v>
      </c>
      <c r="F1225" t="s">
        <v>20</v>
      </c>
      <c r="G1225" s="3" t="s">
        <v>33</v>
      </c>
      <c r="J1225" s="1"/>
      <c r="K1225" s="1"/>
      <c r="M1225" s="1"/>
    </row>
    <row r="1226" spans="1:14" x14ac:dyDescent="0.3">
      <c r="A1226">
        <v>388</v>
      </c>
      <c r="B1226">
        <v>2.1204342</v>
      </c>
      <c r="C1226">
        <v>28.464152212994037</v>
      </c>
      <c r="D1226" s="1" t="s">
        <v>1</v>
      </c>
      <c r="E1226">
        <v>0.5</v>
      </c>
      <c r="F1226" t="s">
        <v>20</v>
      </c>
      <c r="G1226" s="3" t="s">
        <v>34</v>
      </c>
      <c r="J1226" s="1"/>
      <c r="K1226" s="1"/>
      <c r="N1226" s="1"/>
    </row>
    <row r="1227" spans="1:14" x14ac:dyDescent="0.3">
      <c r="A1227">
        <v>388</v>
      </c>
      <c r="B1227">
        <v>3.4226218763082343</v>
      </c>
      <c r="C1227" s="1"/>
      <c r="D1227" t="s">
        <v>7</v>
      </c>
      <c r="E1227">
        <v>0.5</v>
      </c>
      <c r="F1227" t="s">
        <v>20</v>
      </c>
      <c r="G1227" s="3" t="s">
        <v>34</v>
      </c>
      <c r="J1227" s="1"/>
      <c r="K1227" s="1"/>
      <c r="M1227" s="1"/>
    </row>
    <row r="1228" spans="1:14" x14ac:dyDescent="0.3">
      <c r="A1228">
        <v>388</v>
      </c>
      <c r="B1228">
        <v>3.3756470195221944</v>
      </c>
      <c r="C1228" s="1"/>
      <c r="D1228" t="s">
        <v>8</v>
      </c>
      <c r="E1228">
        <v>0.5</v>
      </c>
      <c r="F1228" t="s">
        <v>20</v>
      </c>
      <c r="G1228" s="3" t="s">
        <v>34</v>
      </c>
      <c r="J1228" s="1"/>
      <c r="K1228" s="1"/>
      <c r="M1228" s="1"/>
    </row>
    <row r="1229" spans="1:14" x14ac:dyDescent="0.3">
      <c r="A1229">
        <v>388</v>
      </c>
      <c r="B1229">
        <v>14.275152305387694</v>
      </c>
      <c r="C1229" s="1">
        <v>1</v>
      </c>
      <c r="D1229" t="s">
        <v>6</v>
      </c>
      <c r="E1229">
        <v>0.5</v>
      </c>
      <c r="F1229" t="s">
        <v>20</v>
      </c>
      <c r="G1229" s="3" t="s">
        <v>34</v>
      </c>
      <c r="H1229">
        <v>0</v>
      </c>
      <c r="I1229">
        <v>0</v>
      </c>
      <c r="J1229" s="1"/>
      <c r="K1229" s="1"/>
      <c r="M1229" s="1"/>
    </row>
    <row r="1230" spans="1:14" x14ac:dyDescent="0.3">
      <c r="A1230">
        <v>388</v>
      </c>
      <c r="B1230">
        <v>6.5975487999999984</v>
      </c>
      <c r="D1230" t="s">
        <v>11</v>
      </c>
      <c r="E1230">
        <v>0.5</v>
      </c>
      <c r="F1230" t="s">
        <v>20</v>
      </c>
      <c r="G1230" s="3" t="s">
        <v>34</v>
      </c>
      <c r="J1230" s="1"/>
      <c r="K1230" s="1"/>
      <c r="M1230" s="1"/>
    </row>
    <row r="1231" spans="1:14" x14ac:dyDescent="0.3">
      <c r="A1231">
        <v>388</v>
      </c>
      <c r="B1231">
        <v>11.2621216</v>
      </c>
      <c r="D1231" t="s">
        <v>10</v>
      </c>
      <c r="E1231">
        <v>0.5</v>
      </c>
      <c r="F1231" t="s">
        <v>20</v>
      </c>
      <c r="G1231" s="3" t="s">
        <v>34</v>
      </c>
      <c r="J1231" s="1"/>
      <c r="K1231" s="1"/>
      <c r="M1231" s="1"/>
    </row>
    <row r="1232" spans="1:14" x14ac:dyDescent="0.3">
      <c r="A1232">
        <v>388</v>
      </c>
      <c r="B1232">
        <v>10.826020900000001</v>
      </c>
      <c r="C1232">
        <v>21.652041800000003</v>
      </c>
      <c r="D1232" t="s">
        <v>9</v>
      </c>
      <c r="E1232">
        <v>0.5</v>
      </c>
      <c r="F1232" t="s">
        <v>20</v>
      </c>
      <c r="G1232" s="3" t="s">
        <v>34</v>
      </c>
      <c r="J1232" s="1"/>
      <c r="K1232" s="1"/>
      <c r="M1232" s="1"/>
    </row>
    <row r="1233" spans="1:13" x14ac:dyDescent="0.3">
      <c r="A1233">
        <v>388</v>
      </c>
      <c r="C1233">
        <v>5</v>
      </c>
      <c r="D1233" t="s">
        <v>15</v>
      </c>
      <c r="E1233">
        <v>0.5</v>
      </c>
      <c r="F1233" t="s">
        <v>20</v>
      </c>
      <c r="G1233" s="3" t="s">
        <v>34</v>
      </c>
      <c r="J1233" s="1"/>
      <c r="K1233" s="1"/>
      <c r="M1233" s="1"/>
    </row>
    <row r="1234" spans="1:13" x14ac:dyDescent="0.3">
      <c r="A1234">
        <v>390</v>
      </c>
      <c r="B1234">
        <v>6.2459812192208197</v>
      </c>
      <c r="C1234">
        <v>106.18168072675394</v>
      </c>
      <c r="D1234" t="s">
        <v>1</v>
      </c>
      <c r="E1234">
        <v>2</v>
      </c>
      <c r="F1234" t="s">
        <v>30</v>
      </c>
      <c r="G1234" s="3" t="s">
        <v>35</v>
      </c>
      <c r="J1234" s="1"/>
      <c r="K1234" s="1"/>
      <c r="M1234" s="1"/>
    </row>
    <row r="1235" spans="1:13" x14ac:dyDescent="0.3">
      <c r="A1235">
        <v>390</v>
      </c>
      <c r="B1235">
        <v>5.2379629802808978</v>
      </c>
      <c r="D1235" t="s">
        <v>7</v>
      </c>
      <c r="E1235">
        <v>2</v>
      </c>
      <c r="F1235" t="s">
        <v>30</v>
      </c>
      <c r="G1235" s="3" t="s">
        <v>35</v>
      </c>
      <c r="J1235" s="1"/>
      <c r="K1235" s="1"/>
    </row>
    <row r="1236" spans="1:13" x14ac:dyDescent="0.3">
      <c r="A1236">
        <v>390</v>
      </c>
      <c r="B1236">
        <v>4.0136920231879571</v>
      </c>
      <c r="D1236" t="s">
        <v>8</v>
      </c>
      <c r="E1236">
        <v>2</v>
      </c>
      <c r="F1236" t="s">
        <v>30</v>
      </c>
      <c r="G1236" s="3" t="s">
        <v>35</v>
      </c>
      <c r="J1236" s="1"/>
      <c r="K1236" s="1"/>
    </row>
    <row r="1237" spans="1:13" x14ac:dyDescent="0.3">
      <c r="A1237">
        <v>390</v>
      </c>
      <c r="B1237">
        <v>31.881363538150776</v>
      </c>
      <c r="C1237">
        <v>3</v>
      </c>
      <c r="D1237" t="s">
        <v>6</v>
      </c>
      <c r="E1237">
        <v>2</v>
      </c>
      <c r="F1237" t="s">
        <v>30</v>
      </c>
      <c r="G1237" s="3" t="s">
        <v>35</v>
      </c>
      <c r="H1237">
        <v>0</v>
      </c>
      <c r="I1237">
        <v>1</v>
      </c>
      <c r="J1237" s="1"/>
      <c r="K1237" s="1"/>
    </row>
    <row r="1238" spans="1:13" x14ac:dyDescent="0.3">
      <c r="A1238">
        <v>390</v>
      </c>
      <c r="B1238">
        <v>35.956056004077404</v>
      </c>
      <c r="D1238" t="s">
        <v>6</v>
      </c>
      <c r="E1238">
        <v>2</v>
      </c>
      <c r="F1238" t="s">
        <v>30</v>
      </c>
      <c r="G1238" s="3" t="s">
        <v>35</v>
      </c>
      <c r="J1238" s="1"/>
      <c r="K1238" s="1"/>
    </row>
    <row r="1239" spans="1:13" x14ac:dyDescent="0.3">
      <c r="A1239">
        <v>390</v>
      </c>
      <c r="B1239">
        <v>35.681560759309313</v>
      </c>
      <c r="D1239" t="s">
        <v>6</v>
      </c>
      <c r="E1239">
        <v>2</v>
      </c>
      <c r="F1239" t="s">
        <v>30</v>
      </c>
      <c r="G1239" s="3" t="s">
        <v>35</v>
      </c>
      <c r="J1239" s="1"/>
      <c r="K1239" s="1"/>
    </row>
    <row r="1240" spans="1:13" x14ac:dyDescent="0.3">
      <c r="A1240">
        <v>390</v>
      </c>
      <c r="B1240">
        <v>8.2345422000000212</v>
      </c>
      <c r="D1240" t="s">
        <v>11</v>
      </c>
      <c r="E1240">
        <v>2</v>
      </c>
      <c r="F1240" t="s">
        <v>30</v>
      </c>
      <c r="G1240" s="3" t="s">
        <v>35</v>
      </c>
      <c r="J1240" s="1"/>
      <c r="K1240" s="1"/>
      <c r="M1240" s="1"/>
    </row>
    <row r="1241" spans="1:13" x14ac:dyDescent="0.3">
      <c r="A1241">
        <v>390</v>
      </c>
      <c r="B1241">
        <v>15.199005399999976</v>
      </c>
      <c r="D1241" t="s">
        <v>10</v>
      </c>
      <c r="E1241">
        <v>2</v>
      </c>
      <c r="F1241" t="s">
        <v>30</v>
      </c>
      <c r="G1241" s="3" t="s">
        <v>35</v>
      </c>
      <c r="J1241" s="1"/>
      <c r="K1241" s="1"/>
      <c r="M1241" s="1"/>
    </row>
    <row r="1242" spans="1:13" x14ac:dyDescent="0.3">
      <c r="A1242">
        <v>390</v>
      </c>
      <c r="B1242">
        <v>13.484004580000004</v>
      </c>
      <c r="C1242">
        <v>67.420022900000021</v>
      </c>
      <c r="D1242" t="s">
        <v>9</v>
      </c>
      <c r="E1242">
        <v>2</v>
      </c>
      <c r="F1242" t="s">
        <v>30</v>
      </c>
      <c r="G1242" s="3" t="s">
        <v>35</v>
      </c>
      <c r="J1242" s="1"/>
      <c r="K1242" s="1"/>
      <c r="M1242" s="1"/>
    </row>
    <row r="1243" spans="1:13" x14ac:dyDescent="0.3">
      <c r="A1243">
        <v>390</v>
      </c>
      <c r="C1243">
        <v>11</v>
      </c>
      <c r="D1243" t="s">
        <v>15</v>
      </c>
      <c r="E1243">
        <v>2</v>
      </c>
      <c r="F1243" t="s">
        <v>30</v>
      </c>
      <c r="G1243" s="3" t="s">
        <v>35</v>
      </c>
      <c r="J1243" s="1"/>
      <c r="K1243" s="1"/>
      <c r="M1243" s="1"/>
    </row>
    <row r="1244" spans="1:13" x14ac:dyDescent="0.3">
      <c r="A1244">
        <v>391</v>
      </c>
      <c r="B1244">
        <v>6.8435662743017716</v>
      </c>
      <c r="C1244">
        <v>116.34062666313011</v>
      </c>
      <c r="D1244" t="s">
        <v>1</v>
      </c>
      <c r="E1244">
        <v>4</v>
      </c>
      <c r="F1244" t="s">
        <v>30</v>
      </c>
      <c r="G1244" s="3" t="s">
        <v>35</v>
      </c>
      <c r="J1244" s="1"/>
      <c r="K1244" s="1"/>
      <c r="M1244" s="1"/>
    </row>
    <row r="1245" spans="1:13" x14ac:dyDescent="0.3">
      <c r="A1245">
        <v>391</v>
      </c>
      <c r="B1245">
        <v>5.6594211983120957</v>
      </c>
      <c r="D1245" t="s">
        <v>7</v>
      </c>
      <c r="E1245">
        <v>4</v>
      </c>
      <c r="F1245" t="s">
        <v>30</v>
      </c>
      <c r="G1245" s="3" t="s">
        <v>35</v>
      </c>
      <c r="J1245" s="1"/>
      <c r="K1245" s="1"/>
    </row>
    <row r="1246" spans="1:13" x14ac:dyDescent="0.3">
      <c r="A1246">
        <v>391</v>
      </c>
      <c r="B1246">
        <v>4.4719065778734901</v>
      </c>
      <c r="D1246" t="s">
        <v>8</v>
      </c>
      <c r="E1246">
        <v>4</v>
      </c>
      <c r="F1246" t="s">
        <v>30</v>
      </c>
      <c r="G1246" s="3" t="s">
        <v>35</v>
      </c>
      <c r="J1246" s="1"/>
      <c r="K1246" s="1"/>
    </row>
    <row r="1247" spans="1:13" x14ac:dyDescent="0.3">
      <c r="A1247">
        <v>391</v>
      </c>
      <c r="B1247">
        <v>40.797288132493648</v>
      </c>
      <c r="C1247">
        <v>3</v>
      </c>
      <c r="D1247" t="s">
        <v>6</v>
      </c>
      <c r="E1247">
        <v>4</v>
      </c>
      <c r="F1247" t="s">
        <v>30</v>
      </c>
      <c r="G1247" s="3" t="s">
        <v>35</v>
      </c>
      <c r="H1247">
        <v>0</v>
      </c>
      <c r="I1247">
        <v>1</v>
      </c>
      <c r="J1247" s="1"/>
      <c r="K1247" s="1"/>
    </row>
    <row r="1248" spans="1:13" x14ac:dyDescent="0.3">
      <c r="A1248">
        <v>391</v>
      </c>
      <c r="B1248">
        <v>37.5959270961011</v>
      </c>
      <c r="D1248" t="s">
        <v>6</v>
      </c>
      <c r="E1248">
        <v>4</v>
      </c>
      <c r="F1248" t="s">
        <v>30</v>
      </c>
      <c r="G1248" s="3" t="s">
        <v>35</v>
      </c>
      <c r="J1248" s="1"/>
      <c r="K1248" s="1"/>
    </row>
    <row r="1249" spans="1:13" x14ac:dyDescent="0.3">
      <c r="A1249">
        <v>391</v>
      </c>
      <c r="B1249">
        <v>42.289343593419638</v>
      </c>
      <c r="D1249" t="s">
        <v>6</v>
      </c>
      <c r="E1249">
        <v>4</v>
      </c>
      <c r="F1249" t="s">
        <v>30</v>
      </c>
      <c r="G1249" s="3" t="s">
        <v>35</v>
      </c>
      <c r="J1249" s="1"/>
      <c r="K1249" s="1"/>
    </row>
    <row r="1250" spans="1:13" x14ac:dyDescent="0.3">
      <c r="A1250">
        <v>391</v>
      </c>
      <c r="B1250">
        <v>7.8239420000000166</v>
      </c>
      <c r="D1250" t="s">
        <v>11</v>
      </c>
      <c r="E1250">
        <v>4</v>
      </c>
      <c r="F1250" t="s">
        <v>30</v>
      </c>
      <c r="G1250" s="3" t="s">
        <v>35</v>
      </c>
      <c r="J1250" s="1"/>
      <c r="K1250" s="1"/>
      <c r="M1250" s="1"/>
    </row>
    <row r="1251" spans="1:13" x14ac:dyDescent="0.3">
      <c r="A1251">
        <v>391</v>
      </c>
      <c r="B1251">
        <v>9.7831845999999985</v>
      </c>
      <c r="D1251" t="s">
        <v>10</v>
      </c>
      <c r="E1251">
        <v>4</v>
      </c>
      <c r="F1251" t="s">
        <v>30</v>
      </c>
      <c r="G1251" s="3" t="s">
        <v>35</v>
      </c>
      <c r="J1251" s="1"/>
      <c r="K1251" s="1"/>
      <c r="M1251" s="1"/>
    </row>
    <row r="1252" spans="1:13" x14ac:dyDescent="0.3">
      <c r="A1252">
        <v>392</v>
      </c>
      <c r="B1252">
        <v>15.621746383333333</v>
      </c>
      <c r="C1252">
        <v>93.730478300000001</v>
      </c>
      <c r="D1252" t="s">
        <v>9</v>
      </c>
      <c r="E1252">
        <v>4</v>
      </c>
      <c r="F1252" t="s">
        <v>30</v>
      </c>
      <c r="G1252" s="3" t="s">
        <v>35</v>
      </c>
      <c r="J1252" s="1"/>
      <c r="K1252" s="1"/>
      <c r="M1252" s="1"/>
    </row>
    <row r="1253" spans="1:13" x14ac:dyDescent="0.3">
      <c r="A1253">
        <v>392</v>
      </c>
      <c r="B1253">
        <v>8.6306633999999747</v>
      </c>
      <c r="D1253" t="s">
        <v>11</v>
      </c>
      <c r="E1253">
        <v>4</v>
      </c>
      <c r="F1253" t="s">
        <v>30</v>
      </c>
      <c r="G1253" s="3" t="s">
        <v>35</v>
      </c>
      <c r="J1253" s="1"/>
      <c r="K1253" s="1"/>
      <c r="M1253" s="1"/>
    </row>
    <row r="1254" spans="1:13" x14ac:dyDescent="0.3">
      <c r="A1254">
        <v>392</v>
      </c>
      <c r="B1254">
        <v>15.605507000000017</v>
      </c>
      <c r="D1254" t="s">
        <v>10</v>
      </c>
      <c r="E1254">
        <v>4</v>
      </c>
      <c r="F1254" t="s">
        <v>30</v>
      </c>
      <c r="G1254" s="3" t="s">
        <v>35</v>
      </c>
      <c r="J1254" s="1"/>
      <c r="K1254" s="1"/>
      <c r="M1254" s="1"/>
    </row>
    <row r="1255" spans="1:13" x14ac:dyDescent="0.3">
      <c r="A1255">
        <v>392</v>
      </c>
      <c r="B1255">
        <v>17.751720949999999</v>
      </c>
      <c r="C1255">
        <v>106.5103257</v>
      </c>
      <c r="D1255" t="s">
        <v>9</v>
      </c>
      <c r="E1255">
        <v>4</v>
      </c>
      <c r="F1255" t="s">
        <v>30</v>
      </c>
      <c r="G1255" s="3" t="s">
        <v>35</v>
      </c>
      <c r="J1255" s="1"/>
      <c r="K1255" s="1"/>
      <c r="M1255" s="1"/>
    </row>
    <row r="1256" spans="1:13" x14ac:dyDescent="0.3">
      <c r="A1256">
        <v>392</v>
      </c>
      <c r="C1256">
        <v>11</v>
      </c>
      <c r="D1256" t="s">
        <v>15</v>
      </c>
      <c r="E1256">
        <v>4</v>
      </c>
      <c r="F1256" t="s">
        <v>30</v>
      </c>
      <c r="G1256" s="3" t="s">
        <v>35</v>
      </c>
      <c r="J1256" s="1"/>
      <c r="K1256" s="1"/>
      <c r="M1256" s="1"/>
    </row>
    <row r="1257" spans="1:13" x14ac:dyDescent="0.3">
      <c r="A1257">
        <v>393</v>
      </c>
      <c r="B1257">
        <v>6.7199983265492378</v>
      </c>
      <c r="C1257">
        <v>114.23997155133705</v>
      </c>
      <c r="D1257" t="s">
        <v>1</v>
      </c>
      <c r="E1257">
        <v>6</v>
      </c>
      <c r="F1257" t="s">
        <v>30</v>
      </c>
      <c r="G1257" s="3" t="s">
        <v>35</v>
      </c>
      <c r="J1257" s="1"/>
      <c r="K1257" s="1"/>
      <c r="M1257" s="1"/>
    </row>
    <row r="1258" spans="1:13" x14ac:dyDescent="0.3">
      <c r="A1258">
        <v>393</v>
      </c>
      <c r="B1258">
        <v>6.127525570991267</v>
      </c>
      <c r="D1258" t="s">
        <v>7</v>
      </c>
      <c r="E1258">
        <v>6</v>
      </c>
      <c r="F1258" t="s">
        <v>30</v>
      </c>
      <c r="G1258" s="3" t="s">
        <v>35</v>
      </c>
      <c r="J1258" s="1"/>
      <c r="K1258" s="1"/>
      <c r="M1258" s="1"/>
    </row>
    <row r="1259" spans="1:13" x14ac:dyDescent="0.3">
      <c r="A1259">
        <v>393</v>
      </c>
      <c r="B1259">
        <v>4.7379332375444108</v>
      </c>
      <c r="D1259" t="s">
        <v>8</v>
      </c>
      <c r="E1259">
        <v>6</v>
      </c>
      <c r="F1259" t="s">
        <v>30</v>
      </c>
      <c r="G1259" s="3" t="s">
        <v>35</v>
      </c>
      <c r="J1259" s="1"/>
      <c r="K1259" s="1"/>
    </row>
    <row r="1260" spans="1:13" x14ac:dyDescent="0.3">
      <c r="A1260">
        <v>393</v>
      </c>
      <c r="B1260">
        <v>38.324448663164809</v>
      </c>
      <c r="C1260">
        <v>3</v>
      </c>
      <c r="D1260" t="s">
        <v>6</v>
      </c>
      <c r="E1260">
        <v>6</v>
      </c>
      <c r="F1260" t="s">
        <v>30</v>
      </c>
      <c r="G1260" s="3" t="s">
        <v>35</v>
      </c>
      <c r="H1260">
        <v>0</v>
      </c>
      <c r="I1260">
        <v>1.5</v>
      </c>
      <c r="J1260" s="1"/>
      <c r="K1260" s="1"/>
    </row>
    <row r="1261" spans="1:13" x14ac:dyDescent="0.3">
      <c r="A1261">
        <v>393</v>
      </c>
      <c r="B1261">
        <v>34.47700420312443</v>
      </c>
      <c r="D1261" t="s">
        <v>6</v>
      </c>
      <c r="E1261">
        <v>6</v>
      </c>
      <c r="F1261" t="s">
        <v>30</v>
      </c>
      <c r="G1261" s="3" t="s">
        <v>35</v>
      </c>
      <c r="J1261" s="1"/>
      <c r="K1261" s="1"/>
    </row>
    <row r="1262" spans="1:13" x14ac:dyDescent="0.3">
      <c r="A1262">
        <v>393</v>
      </c>
      <c r="B1262">
        <v>35.904805236128944</v>
      </c>
      <c r="D1262" t="s">
        <v>6</v>
      </c>
      <c r="E1262">
        <v>6</v>
      </c>
      <c r="F1262" t="s">
        <v>30</v>
      </c>
      <c r="G1262" s="3" t="s">
        <v>35</v>
      </c>
      <c r="J1262" s="1"/>
      <c r="K1262" s="1"/>
    </row>
    <row r="1263" spans="1:13" x14ac:dyDescent="0.3">
      <c r="A1263">
        <v>393</v>
      </c>
      <c r="B1263">
        <v>10.062024500000007</v>
      </c>
      <c r="D1263" t="s">
        <v>11</v>
      </c>
      <c r="E1263">
        <v>6</v>
      </c>
      <c r="F1263" t="s">
        <v>30</v>
      </c>
      <c r="G1263" s="3" t="s">
        <v>35</v>
      </c>
      <c r="J1263" s="1"/>
      <c r="K1263" s="1"/>
    </row>
    <row r="1264" spans="1:13" x14ac:dyDescent="0.3">
      <c r="A1264">
        <v>393</v>
      </c>
      <c r="B1264">
        <v>14.600136800000001</v>
      </c>
      <c r="D1264" t="s">
        <v>10</v>
      </c>
      <c r="E1264">
        <v>6</v>
      </c>
      <c r="F1264" t="s">
        <v>30</v>
      </c>
      <c r="G1264" s="3" t="s">
        <v>35</v>
      </c>
      <c r="J1264" s="1"/>
      <c r="K1264" s="1"/>
      <c r="M1264" s="1"/>
    </row>
    <row r="1265" spans="1:13" x14ac:dyDescent="0.3">
      <c r="A1265">
        <v>393</v>
      </c>
      <c r="B1265">
        <f>C1265/5.5</f>
        <v>16.147538327272727</v>
      </c>
      <c r="C1265">
        <v>88.811460799999992</v>
      </c>
      <c r="D1265" t="s">
        <v>9</v>
      </c>
      <c r="E1265">
        <v>6</v>
      </c>
      <c r="F1265" t="s">
        <v>30</v>
      </c>
      <c r="G1265" s="3" t="s">
        <v>35</v>
      </c>
      <c r="J1265" s="1"/>
      <c r="K1265" s="1"/>
      <c r="M1265" s="1"/>
    </row>
    <row r="1266" spans="1:13" x14ac:dyDescent="0.3">
      <c r="A1266">
        <v>393</v>
      </c>
      <c r="C1266">
        <v>9</v>
      </c>
      <c r="D1266" t="s">
        <v>15</v>
      </c>
      <c r="E1266">
        <v>6</v>
      </c>
      <c r="F1266" t="s">
        <v>30</v>
      </c>
      <c r="G1266" s="3" t="s">
        <v>35</v>
      </c>
      <c r="J1266" s="1"/>
      <c r="K1266" s="1"/>
      <c r="M1266" s="1"/>
    </row>
    <row r="1267" spans="1:13" x14ac:dyDescent="0.3">
      <c r="A1267">
        <v>396</v>
      </c>
      <c r="B1267" s="1">
        <v>6.5354975523914902</v>
      </c>
      <c r="C1267">
        <v>111.10345839065533</v>
      </c>
      <c r="D1267" t="s">
        <v>1</v>
      </c>
      <c r="E1267">
        <v>8</v>
      </c>
      <c r="F1267" t="s">
        <v>30</v>
      </c>
      <c r="G1267" s="3" t="s">
        <v>35</v>
      </c>
      <c r="J1267" s="1"/>
      <c r="K1267" s="1"/>
      <c r="M1267" s="1"/>
    </row>
    <row r="1268" spans="1:13" x14ac:dyDescent="0.3">
      <c r="A1268">
        <v>396</v>
      </c>
      <c r="B1268">
        <v>5.8787072514279259</v>
      </c>
      <c r="D1268" t="s">
        <v>7</v>
      </c>
      <c r="E1268">
        <v>8</v>
      </c>
      <c r="F1268" t="s">
        <v>30</v>
      </c>
      <c r="G1268" s="3" t="s">
        <v>35</v>
      </c>
      <c r="J1268" s="1"/>
      <c r="K1268" s="1"/>
      <c r="M1268" s="1"/>
    </row>
    <row r="1269" spans="1:13" x14ac:dyDescent="0.3">
      <c r="A1269">
        <v>396</v>
      </c>
      <c r="B1269">
        <v>5.8924013337834822</v>
      </c>
      <c r="D1269" t="s">
        <v>8</v>
      </c>
      <c r="E1269">
        <v>8</v>
      </c>
      <c r="F1269" t="s">
        <v>30</v>
      </c>
      <c r="G1269" s="3" t="s">
        <v>35</v>
      </c>
      <c r="J1269" s="1"/>
      <c r="K1269" s="1"/>
    </row>
    <row r="1270" spans="1:13" x14ac:dyDescent="0.3">
      <c r="A1270">
        <v>396</v>
      </c>
      <c r="B1270">
        <v>34.088537429984832</v>
      </c>
      <c r="C1270">
        <v>3</v>
      </c>
      <c r="D1270" t="s">
        <v>6</v>
      </c>
      <c r="E1270">
        <v>8</v>
      </c>
      <c r="F1270" t="s">
        <v>30</v>
      </c>
      <c r="G1270" s="3" t="s">
        <v>35</v>
      </c>
      <c r="H1270">
        <v>0</v>
      </c>
      <c r="I1270">
        <v>1.5</v>
      </c>
      <c r="J1270" s="1"/>
      <c r="K1270" s="1"/>
    </row>
    <row r="1271" spans="1:13" x14ac:dyDescent="0.3">
      <c r="A1271">
        <v>396</v>
      </c>
      <c r="B1271">
        <v>36.251155997206169</v>
      </c>
      <c r="D1271" t="s">
        <v>6</v>
      </c>
      <c r="E1271">
        <v>8</v>
      </c>
      <c r="F1271" t="s">
        <v>30</v>
      </c>
      <c r="G1271" s="3" t="s">
        <v>35</v>
      </c>
      <c r="J1271" s="1"/>
      <c r="K1271" s="1"/>
    </row>
    <row r="1272" spans="1:13" x14ac:dyDescent="0.3">
      <c r="A1272">
        <v>396</v>
      </c>
      <c r="B1272">
        <v>35.568026344399925</v>
      </c>
      <c r="D1272" t="s">
        <v>6</v>
      </c>
      <c r="E1272">
        <v>8</v>
      </c>
      <c r="F1272" t="s">
        <v>30</v>
      </c>
      <c r="G1272" s="3" t="s">
        <v>35</v>
      </c>
      <c r="J1272" s="1"/>
      <c r="K1272" s="1"/>
    </row>
    <row r="1273" spans="1:13" x14ac:dyDescent="0.3">
      <c r="A1273">
        <v>396</v>
      </c>
      <c r="B1273">
        <v>6.8006881999999962</v>
      </c>
      <c r="D1273" t="s">
        <v>11</v>
      </c>
      <c r="E1273">
        <v>8</v>
      </c>
      <c r="F1273" t="s">
        <v>30</v>
      </c>
      <c r="G1273" s="3" t="s">
        <v>35</v>
      </c>
      <c r="J1273" s="1"/>
      <c r="K1273" s="1"/>
    </row>
    <row r="1274" spans="1:13" x14ac:dyDescent="0.3">
      <c r="A1274">
        <v>396</v>
      </c>
      <c r="B1274">
        <v>12.101252099999982</v>
      </c>
      <c r="D1274" t="s">
        <v>10</v>
      </c>
      <c r="E1274">
        <v>8</v>
      </c>
      <c r="F1274" t="s">
        <v>30</v>
      </c>
      <c r="G1274" s="3" t="s">
        <v>35</v>
      </c>
      <c r="J1274" s="1"/>
      <c r="K1274" s="1"/>
      <c r="M1274" s="1"/>
    </row>
    <row r="1275" spans="1:13" x14ac:dyDescent="0.3">
      <c r="A1275">
        <v>396</v>
      </c>
      <c r="B1275">
        <v>15.165643940000001</v>
      </c>
      <c r="C1275">
        <v>75.828219700000005</v>
      </c>
      <c r="D1275" t="s">
        <v>9</v>
      </c>
      <c r="E1275">
        <v>8</v>
      </c>
      <c r="F1275" t="s">
        <v>30</v>
      </c>
      <c r="G1275" s="3" t="s">
        <v>35</v>
      </c>
      <c r="J1275" s="1"/>
      <c r="K1275" s="1"/>
      <c r="M1275" s="1"/>
    </row>
    <row r="1276" spans="1:13" x14ac:dyDescent="0.3">
      <c r="A1276">
        <v>396</v>
      </c>
      <c r="C1276">
        <v>10</v>
      </c>
      <c r="D1276" t="s">
        <v>15</v>
      </c>
      <c r="E1276">
        <v>8</v>
      </c>
      <c r="F1276" t="s">
        <v>30</v>
      </c>
      <c r="G1276" s="3" t="s">
        <v>35</v>
      </c>
      <c r="J1276" s="1"/>
      <c r="K1276" s="1"/>
      <c r="M1276" s="1"/>
    </row>
    <row r="1277" spans="1:13" x14ac:dyDescent="0.3">
      <c r="A1277">
        <v>396</v>
      </c>
      <c r="B1277">
        <v>12.759522699999991</v>
      </c>
      <c r="D1277" t="s">
        <v>11</v>
      </c>
      <c r="E1277">
        <v>8</v>
      </c>
      <c r="F1277" t="s">
        <v>30</v>
      </c>
      <c r="G1277" s="3" t="s">
        <v>35</v>
      </c>
      <c r="J1277" s="1"/>
      <c r="K1277" s="1"/>
      <c r="M1277" s="1"/>
    </row>
    <row r="1278" spans="1:13" x14ac:dyDescent="0.3">
      <c r="A1278">
        <v>396</v>
      </c>
      <c r="B1278">
        <v>14.787161900000001</v>
      </c>
      <c r="D1278" t="s">
        <v>10</v>
      </c>
      <c r="E1278">
        <v>8</v>
      </c>
      <c r="F1278" t="s">
        <v>30</v>
      </c>
      <c r="G1278" s="3" t="s">
        <v>35</v>
      </c>
      <c r="J1278" s="1"/>
      <c r="K1278" s="1"/>
      <c r="M1278" s="1"/>
    </row>
    <row r="1279" spans="1:13" x14ac:dyDescent="0.3">
      <c r="A1279">
        <v>396</v>
      </c>
      <c r="B1279">
        <v>12.209825820000002</v>
      </c>
      <c r="C1279">
        <v>61.049129100000016</v>
      </c>
      <c r="D1279" t="s">
        <v>9</v>
      </c>
      <c r="E1279">
        <v>8</v>
      </c>
      <c r="F1279" t="s">
        <v>30</v>
      </c>
      <c r="G1279" s="3" t="s">
        <v>35</v>
      </c>
      <c r="J1279" s="1"/>
      <c r="K1279" s="1"/>
      <c r="M1279" s="1"/>
    </row>
    <row r="1280" spans="1:13" x14ac:dyDescent="0.3">
      <c r="A1280">
        <v>401</v>
      </c>
      <c r="B1280">
        <v>7.8510322400847592</v>
      </c>
      <c r="C1280">
        <v>117.76548360127138</v>
      </c>
      <c r="D1280" t="s">
        <v>1</v>
      </c>
      <c r="E1280">
        <v>10</v>
      </c>
      <c r="F1280" t="s">
        <v>30</v>
      </c>
      <c r="G1280" s="3" t="s">
        <v>35</v>
      </c>
      <c r="J1280" s="1"/>
      <c r="K1280" s="1"/>
      <c r="M1280" s="1"/>
    </row>
    <row r="1281" spans="1:13" x14ac:dyDescent="0.3">
      <c r="A1281">
        <v>401</v>
      </c>
      <c r="B1281">
        <v>5.441700842605762</v>
      </c>
      <c r="D1281" t="s">
        <v>7</v>
      </c>
      <c r="E1281">
        <v>10</v>
      </c>
      <c r="F1281" t="s">
        <v>30</v>
      </c>
      <c r="G1281" s="3" t="s">
        <v>35</v>
      </c>
      <c r="J1281" s="1"/>
      <c r="K1281" s="1"/>
      <c r="M1281" s="1"/>
    </row>
    <row r="1282" spans="1:13" x14ac:dyDescent="0.3">
      <c r="A1282">
        <v>401</v>
      </c>
      <c r="B1282">
        <v>6.751722347588057</v>
      </c>
      <c r="D1282" t="s">
        <v>8</v>
      </c>
      <c r="E1282">
        <v>10</v>
      </c>
      <c r="F1282" t="s">
        <v>30</v>
      </c>
      <c r="G1282" s="3" t="s">
        <v>35</v>
      </c>
      <c r="J1282" s="1"/>
      <c r="K1282" s="1"/>
      <c r="M1282" s="1"/>
    </row>
    <row r="1283" spans="1:13" x14ac:dyDescent="0.3">
      <c r="A1283">
        <v>401</v>
      </c>
      <c r="B1283">
        <v>38.063579891123823</v>
      </c>
      <c r="C1283">
        <v>3</v>
      </c>
      <c r="D1283" t="s">
        <v>6</v>
      </c>
      <c r="E1283">
        <v>10</v>
      </c>
      <c r="F1283" t="s">
        <v>30</v>
      </c>
      <c r="G1283" s="3" t="s">
        <v>35</v>
      </c>
      <c r="H1283">
        <v>0</v>
      </c>
      <c r="I1283">
        <v>2</v>
      </c>
      <c r="J1283" s="1"/>
      <c r="K1283" s="1"/>
    </row>
    <row r="1284" spans="1:13" x14ac:dyDescent="0.3">
      <c r="A1284">
        <v>401</v>
      </c>
      <c r="B1284">
        <v>40.229120860023485</v>
      </c>
      <c r="D1284" t="s">
        <v>6</v>
      </c>
      <c r="E1284">
        <v>10</v>
      </c>
      <c r="F1284" t="s">
        <v>30</v>
      </c>
      <c r="G1284" s="3" t="s">
        <v>35</v>
      </c>
      <c r="J1284" s="1"/>
      <c r="K1284" s="1"/>
    </row>
    <row r="1285" spans="1:13" x14ac:dyDescent="0.3">
      <c r="A1285">
        <v>401</v>
      </c>
      <c r="B1285">
        <v>34.771416932686058</v>
      </c>
      <c r="D1285" t="s">
        <v>6</v>
      </c>
      <c r="E1285">
        <v>10</v>
      </c>
      <c r="F1285" t="s">
        <v>30</v>
      </c>
      <c r="G1285" s="3" t="s">
        <v>35</v>
      </c>
      <c r="J1285" s="1"/>
      <c r="K1285" s="1"/>
    </row>
    <row r="1286" spans="1:13" x14ac:dyDescent="0.3">
      <c r="A1286">
        <v>401</v>
      </c>
      <c r="B1286">
        <v>9.4019191000000149</v>
      </c>
      <c r="D1286" t="s">
        <v>11</v>
      </c>
      <c r="E1286">
        <v>10</v>
      </c>
      <c r="F1286" t="s">
        <v>30</v>
      </c>
      <c r="G1286" s="3" t="s">
        <v>35</v>
      </c>
      <c r="J1286" s="1"/>
      <c r="K1286" s="1"/>
    </row>
    <row r="1287" spans="1:13" x14ac:dyDescent="0.3">
      <c r="A1287">
        <v>401</v>
      </c>
      <c r="B1287">
        <v>10.898565899999994</v>
      </c>
      <c r="D1287" t="s">
        <v>10</v>
      </c>
      <c r="E1287">
        <v>10</v>
      </c>
      <c r="F1287" t="s">
        <v>30</v>
      </c>
      <c r="G1287" s="3" t="s">
        <v>35</v>
      </c>
      <c r="J1287" s="1"/>
      <c r="K1287" s="1"/>
    </row>
    <row r="1288" spans="1:13" x14ac:dyDescent="0.3">
      <c r="A1288">
        <v>401</v>
      </c>
      <c r="B1288">
        <v>16.819061099999999</v>
      </c>
      <c r="C1288">
        <v>84.095305499999995</v>
      </c>
      <c r="D1288" t="s">
        <v>9</v>
      </c>
      <c r="E1288">
        <v>10</v>
      </c>
      <c r="F1288" t="s">
        <v>30</v>
      </c>
      <c r="G1288" s="3" t="s">
        <v>35</v>
      </c>
      <c r="J1288" s="1"/>
      <c r="K1288" s="1"/>
      <c r="M1288" s="1"/>
    </row>
    <row r="1289" spans="1:13" x14ac:dyDescent="0.3">
      <c r="A1289">
        <v>401</v>
      </c>
      <c r="C1289">
        <v>11</v>
      </c>
      <c r="D1289" t="s">
        <v>15</v>
      </c>
      <c r="E1289">
        <v>10</v>
      </c>
      <c r="F1289" t="s">
        <v>30</v>
      </c>
      <c r="G1289" s="3" t="s">
        <v>35</v>
      </c>
      <c r="J1289" s="1"/>
      <c r="K1289" s="1"/>
      <c r="M1289" s="1"/>
    </row>
    <row r="1290" spans="1:13" x14ac:dyDescent="0.3">
      <c r="A1290">
        <v>401</v>
      </c>
      <c r="B1290">
        <v>9.7584830000000125</v>
      </c>
      <c r="D1290" t="s">
        <v>11</v>
      </c>
      <c r="E1290">
        <v>10</v>
      </c>
      <c r="F1290" t="s">
        <v>30</v>
      </c>
      <c r="G1290" s="3" t="s">
        <v>35</v>
      </c>
      <c r="J1290" s="1"/>
      <c r="K1290" s="1"/>
      <c r="M1290" s="1"/>
    </row>
    <row r="1291" spans="1:13" x14ac:dyDescent="0.3">
      <c r="A1291">
        <v>401</v>
      </c>
      <c r="B1291">
        <v>13.585752600000006</v>
      </c>
      <c r="D1291" t="s">
        <v>10</v>
      </c>
      <c r="E1291">
        <v>10</v>
      </c>
      <c r="F1291" t="s">
        <v>30</v>
      </c>
      <c r="G1291" s="3" t="s">
        <v>35</v>
      </c>
      <c r="J1291" s="1"/>
      <c r="K1291" s="1"/>
      <c r="M1291" s="1"/>
    </row>
    <row r="1292" spans="1:13" x14ac:dyDescent="0.3">
      <c r="A1292">
        <v>401</v>
      </c>
      <c r="B1292">
        <v>17.203430939999997</v>
      </c>
      <c r="C1292">
        <v>86.017154699999992</v>
      </c>
      <c r="D1292" t="s">
        <v>9</v>
      </c>
      <c r="E1292">
        <v>10</v>
      </c>
      <c r="F1292" t="s">
        <v>30</v>
      </c>
      <c r="G1292" s="3" t="s">
        <v>35</v>
      </c>
      <c r="J1292" s="1"/>
      <c r="K1292" s="1"/>
      <c r="M1292" s="1"/>
    </row>
    <row r="1293" spans="1:13" x14ac:dyDescent="0.3">
      <c r="A1293">
        <v>402</v>
      </c>
      <c r="B1293" s="1">
        <v>4.565983751329628</v>
      </c>
      <c r="C1293">
        <v>41.093853761966649</v>
      </c>
      <c r="D1293" t="s">
        <v>1</v>
      </c>
      <c r="E1293">
        <v>2</v>
      </c>
      <c r="F1293" t="s">
        <v>20</v>
      </c>
      <c r="G1293" s="3" t="s">
        <v>36</v>
      </c>
      <c r="J1293" s="1"/>
      <c r="K1293" s="1"/>
      <c r="M1293" s="1"/>
    </row>
    <row r="1294" spans="1:13" x14ac:dyDescent="0.3">
      <c r="A1294">
        <v>402</v>
      </c>
      <c r="B1294">
        <v>3.5290861251689698</v>
      </c>
      <c r="D1294" t="s">
        <v>7</v>
      </c>
      <c r="E1294">
        <v>2</v>
      </c>
      <c r="F1294" t="s">
        <v>20</v>
      </c>
      <c r="G1294" s="3" t="s">
        <v>36</v>
      </c>
      <c r="J1294" s="1"/>
      <c r="K1294" s="1"/>
      <c r="M1294" s="1"/>
    </row>
    <row r="1295" spans="1:13" x14ac:dyDescent="0.3">
      <c r="A1295">
        <v>402</v>
      </c>
      <c r="B1295">
        <v>4.2268303568989865</v>
      </c>
      <c r="D1295" t="s">
        <v>8</v>
      </c>
      <c r="E1295">
        <v>2</v>
      </c>
      <c r="F1295" t="s">
        <v>20</v>
      </c>
      <c r="G1295" s="3" t="s">
        <v>36</v>
      </c>
      <c r="J1295" s="1"/>
      <c r="K1295" s="1"/>
      <c r="M1295" s="1"/>
    </row>
    <row r="1296" spans="1:13" x14ac:dyDescent="0.3">
      <c r="A1296">
        <v>402</v>
      </c>
      <c r="B1296">
        <v>18.248172297068571</v>
      </c>
      <c r="C1296">
        <v>2</v>
      </c>
      <c r="D1296" t="s">
        <v>6</v>
      </c>
      <c r="E1296">
        <v>2</v>
      </c>
      <c r="F1296" t="s">
        <v>20</v>
      </c>
      <c r="G1296" s="3" t="s">
        <v>36</v>
      </c>
      <c r="H1296">
        <v>0</v>
      </c>
      <c r="I1296">
        <v>1</v>
      </c>
      <c r="J1296" s="1"/>
      <c r="K1296" s="1"/>
      <c r="M1296" s="1"/>
    </row>
    <row r="1297" spans="1:13" x14ac:dyDescent="0.3">
      <c r="A1297">
        <v>402</v>
      </c>
      <c r="B1297">
        <v>10.88099870682638</v>
      </c>
      <c r="D1297" t="s">
        <v>6</v>
      </c>
      <c r="E1297">
        <v>2</v>
      </c>
      <c r="F1297" t="s">
        <v>20</v>
      </c>
      <c r="G1297" s="3" t="s">
        <v>36</v>
      </c>
      <c r="J1297" s="1"/>
      <c r="K1297" s="1"/>
    </row>
    <row r="1298" spans="1:13" x14ac:dyDescent="0.3">
      <c r="A1298">
        <v>402</v>
      </c>
      <c r="B1298">
        <v>9.5243189999999913</v>
      </c>
      <c r="D1298" t="s">
        <v>11</v>
      </c>
      <c r="E1298">
        <v>2</v>
      </c>
      <c r="F1298" t="s">
        <v>20</v>
      </c>
      <c r="G1298" s="3" t="s">
        <v>36</v>
      </c>
      <c r="J1298" s="1"/>
      <c r="K1298" s="1"/>
    </row>
    <row r="1299" spans="1:13" x14ac:dyDescent="0.3">
      <c r="A1299">
        <v>402</v>
      </c>
      <c r="B1299">
        <v>9.5228374000000002</v>
      </c>
      <c r="D1299" t="s">
        <v>10</v>
      </c>
      <c r="E1299">
        <v>2</v>
      </c>
      <c r="F1299" t="s">
        <v>20</v>
      </c>
      <c r="G1299" s="3" t="s">
        <v>36</v>
      </c>
      <c r="J1299" s="1"/>
      <c r="K1299" s="1"/>
    </row>
    <row r="1300" spans="1:13" x14ac:dyDescent="0.3">
      <c r="A1300">
        <v>402</v>
      </c>
      <c r="B1300">
        <v>9.2399969000000013</v>
      </c>
      <c r="C1300">
        <v>27.719990700000004</v>
      </c>
      <c r="D1300" t="s">
        <v>9</v>
      </c>
      <c r="E1300">
        <v>2</v>
      </c>
      <c r="F1300" t="s">
        <v>20</v>
      </c>
      <c r="G1300" s="3" t="s">
        <v>36</v>
      </c>
      <c r="J1300" s="1"/>
      <c r="K1300" s="1"/>
    </row>
    <row r="1301" spans="1:13" x14ac:dyDescent="0.3">
      <c r="A1301">
        <v>402</v>
      </c>
      <c r="C1301">
        <v>6</v>
      </c>
      <c r="D1301" t="s">
        <v>15</v>
      </c>
      <c r="E1301">
        <v>2</v>
      </c>
      <c r="F1301" t="s">
        <v>20</v>
      </c>
      <c r="G1301" s="3" t="s">
        <v>36</v>
      </c>
      <c r="J1301" s="1"/>
      <c r="K1301" s="1"/>
      <c r="M1301" s="1"/>
    </row>
    <row r="1302" spans="1:13" x14ac:dyDescent="0.3">
      <c r="A1302">
        <v>404</v>
      </c>
      <c r="B1302">
        <v>4.345817280010797</v>
      </c>
      <c r="C1302">
        <v>39.112355520097175</v>
      </c>
      <c r="D1302" t="s">
        <v>1</v>
      </c>
      <c r="E1302">
        <v>1</v>
      </c>
      <c r="F1302" t="s">
        <v>20</v>
      </c>
      <c r="G1302" s="3" t="s">
        <v>36</v>
      </c>
      <c r="J1302" s="1"/>
      <c r="K1302" s="1"/>
      <c r="M1302" s="1"/>
    </row>
    <row r="1303" spans="1:13" x14ac:dyDescent="0.3">
      <c r="A1303">
        <v>404</v>
      </c>
      <c r="B1303">
        <v>3.9858349400784903</v>
      </c>
      <c r="D1303" t="s">
        <v>7</v>
      </c>
      <c r="E1303">
        <v>1</v>
      </c>
      <c r="F1303" t="s">
        <v>20</v>
      </c>
      <c r="G1303" s="3" t="s">
        <v>36</v>
      </c>
      <c r="J1303" s="1"/>
      <c r="K1303" s="1"/>
      <c r="M1303" s="1"/>
    </row>
    <row r="1304" spans="1:13" x14ac:dyDescent="0.3">
      <c r="A1304">
        <v>404</v>
      </c>
      <c r="B1304">
        <v>3.8444803242915349</v>
      </c>
      <c r="D1304" t="s">
        <v>8</v>
      </c>
      <c r="E1304">
        <v>1</v>
      </c>
      <c r="F1304" t="s">
        <v>20</v>
      </c>
      <c r="G1304" s="3" t="s">
        <v>36</v>
      </c>
      <c r="J1304" s="1"/>
      <c r="K1304" s="1"/>
      <c r="M1304" s="1"/>
    </row>
    <row r="1305" spans="1:13" x14ac:dyDescent="0.3">
      <c r="A1305">
        <v>404</v>
      </c>
      <c r="B1305">
        <v>12.240737666934193</v>
      </c>
      <c r="C1305">
        <v>2</v>
      </c>
      <c r="D1305" t="s">
        <v>6</v>
      </c>
      <c r="E1305">
        <v>1</v>
      </c>
      <c r="F1305" t="s">
        <v>20</v>
      </c>
      <c r="G1305" s="3" t="s">
        <v>36</v>
      </c>
      <c r="H1305">
        <v>0</v>
      </c>
      <c r="I1305">
        <v>0</v>
      </c>
      <c r="J1305" s="1"/>
      <c r="K1305" s="1"/>
      <c r="M1305" s="1"/>
    </row>
    <row r="1306" spans="1:13" x14ac:dyDescent="0.3">
      <c r="A1306">
        <v>404</v>
      </c>
      <c r="B1306">
        <v>17.707554974029492</v>
      </c>
      <c r="D1306" t="s">
        <v>6</v>
      </c>
      <c r="E1306">
        <v>1</v>
      </c>
      <c r="F1306" t="s">
        <v>20</v>
      </c>
      <c r="G1306" s="3" t="s">
        <v>36</v>
      </c>
      <c r="J1306" s="1"/>
      <c r="K1306" s="1"/>
    </row>
    <row r="1307" spans="1:13" x14ac:dyDescent="0.3">
      <c r="A1307">
        <v>404</v>
      </c>
      <c r="B1307">
        <v>7.0913220000000052</v>
      </c>
      <c r="D1307" t="s">
        <v>11</v>
      </c>
      <c r="E1307">
        <v>1</v>
      </c>
      <c r="F1307" t="s">
        <v>20</v>
      </c>
      <c r="G1307" s="3" t="s">
        <v>36</v>
      </c>
      <c r="J1307" s="1"/>
      <c r="K1307" s="1"/>
    </row>
    <row r="1308" spans="1:13" x14ac:dyDescent="0.3">
      <c r="A1308">
        <v>404</v>
      </c>
      <c r="B1308">
        <v>9.4021350000000012</v>
      </c>
      <c r="D1308" t="s">
        <v>10</v>
      </c>
      <c r="E1308">
        <v>1</v>
      </c>
      <c r="F1308" t="s">
        <v>20</v>
      </c>
      <c r="G1308" s="3" t="s">
        <v>36</v>
      </c>
      <c r="J1308" s="1"/>
      <c r="K1308" s="1"/>
    </row>
    <row r="1309" spans="1:13" x14ac:dyDescent="0.3">
      <c r="A1309">
        <v>404</v>
      </c>
      <c r="B1309">
        <v>10.205121033333333</v>
      </c>
      <c r="C1309">
        <v>30.615363099999996</v>
      </c>
      <c r="D1309" t="s">
        <v>9</v>
      </c>
      <c r="E1309">
        <v>1</v>
      </c>
      <c r="F1309" t="s">
        <v>20</v>
      </c>
      <c r="G1309" s="3" t="s">
        <v>36</v>
      </c>
      <c r="J1309" s="1"/>
      <c r="K1309" s="1"/>
    </row>
    <row r="1310" spans="1:13" x14ac:dyDescent="0.3">
      <c r="A1310">
        <v>404</v>
      </c>
      <c r="C1310">
        <v>5</v>
      </c>
      <c r="D1310" t="s">
        <v>15</v>
      </c>
      <c r="E1310">
        <v>1</v>
      </c>
      <c r="F1310" t="s">
        <v>20</v>
      </c>
      <c r="G1310" s="3" t="s">
        <v>36</v>
      </c>
      <c r="J1310" s="1"/>
      <c r="K1310" s="1"/>
      <c r="M1310" s="1"/>
    </row>
    <row r="1311" spans="1:13" x14ac:dyDescent="0.3">
      <c r="A1311">
        <v>409</v>
      </c>
      <c r="B1311">
        <v>7.2095193422621726</v>
      </c>
      <c r="C1311">
        <v>108.14279013393259</v>
      </c>
      <c r="D1311" t="s">
        <v>1</v>
      </c>
      <c r="E1311">
        <v>15</v>
      </c>
      <c r="F1311" t="s">
        <v>30</v>
      </c>
      <c r="G1311" s="3" t="s">
        <v>35</v>
      </c>
      <c r="J1311" s="1"/>
      <c r="K1311" s="1"/>
      <c r="M1311" s="1"/>
    </row>
    <row r="1312" spans="1:13" x14ac:dyDescent="0.3">
      <c r="A1312">
        <v>409</v>
      </c>
      <c r="B1312">
        <v>6.1511896279410223</v>
      </c>
      <c r="D1312" t="s">
        <v>7</v>
      </c>
      <c r="E1312">
        <v>15</v>
      </c>
      <c r="F1312" t="s">
        <v>30</v>
      </c>
      <c r="G1312" s="3" t="s">
        <v>35</v>
      </c>
      <c r="J1312" s="1"/>
      <c r="K1312" s="1"/>
      <c r="M1312" s="1"/>
    </row>
    <row r="1313" spans="1:16" x14ac:dyDescent="0.3">
      <c r="A1313">
        <v>409</v>
      </c>
      <c r="B1313">
        <v>6.1871474826250576</v>
      </c>
      <c r="D1313" t="s">
        <v>8</v>
      </c>
      <c r="E1313">
        <v>15</v>
      </c>
      <c r="F1313" t="s">
        <v>30</v>
      </c>
      <c r="G1313" s="3" t="s">
        <v>35</v>
      </c>
      <c r="J1313" s="1"/>
      <c r="K1313" s="1"/>
      <c r="M1313" s="1"/>
    </row>
    <row r="1314" spans="1:16" x14ac:dyDescent="0.3">
      <c r="A1314">
        <v>409</v>
      </c>
      <c r="B1314">
        <v>33.110838786899961</v>
      </c>
      <c r="C1314">
        <v>4</v>
      </c>
      <c r="D1314" t="s">
        <v>6</v>
      </c>
      <c r="E1314">
        <v>15</v>
      </c>
      <c r="F1314" t="s">
        <v>30</v>
      </c>
      <c r="G1314" s="3" t="s">
        <v>35</v>
      </c>
      <c r="H1314">
        <v>0</v>
      </c>
      <c r="I1314">
        <v>1</v>
      </c>
      <c r="J1314" s="1"/>
      <c r="K1314" s="1"/>
      <c r="M1314" s="1"/>
    </row>
    <row r="1315" spans="1:16" x14ac:dyDescent="0.3">
      <c r="A1315">
        <v>409</v>
      </c>
      <c r="B1315">
        <v>34.287636994381891</v>
      </c>
      <c r="D1315" t="s">
        <v>6</v>
      </c>
      <c r="E1315">
        <v>15</v>
      </c>
      <c r="F1315" t="s">
        <v>30</v>
      </c>
      <c r="G1315" s="3" t="s">
        <v>35</v>
      </c>
      <c r="J1315" s="1"/>
      <c r="K1315" s="1"/>
      <c r="M1315" s="1"/>
    </row>
    <row r="1316" spans="1:16" x14ac:dyDescent="0.3">
      <c r="A1316">
        <v>409</v>
      </c>
      <c r="B1316">
        <v>33.951281864985901</v>
      </c>
      <c r="D1316" t="s">
        <v>6</v>
      </c>
      <c r="E1316">
        <v>15</v>
      </c>
      <c r="F1316" t="s">
        <v>30</v>
      </c>
      <c r="G1316" s="3" t="s">
        <v>35</v>
      </c>
      <c r="J1316" s="1"/>
      <c r="K1316" s="1"/>
      <c r="M1316" s="1"/>
      <c r="N1316" s="1"/>
      <c r="O1316" s="1"/>
    </row>
    <row r="1317" spans="1:16" x14ac:dyDescent="0.3">
      <c r="A1317">
        <v>409</v>
      </c>
      <c r="B1317">
        <v>27.643100882240731</v>
      </c>
      <c r="D1317" t="s">
        <v>6</v>
      </c>
      <c r="E1317">
        <v>15</v>
      </c>
      <c r="F1317" t="s">
        <v>30</v>
      </c>
      <c r="G1317" s="3" t="s">
        <v>35</v>
      </c>
      <c r="J1317" s="1"/>
      <c r="K1317" s="1"/>
      <c r="M1317" s="1"/>
      <c r="N1317" s="1"/>
      <c r="O1317" s="1"/>
    </row>
    <row r="1318" spans="1:16" x14ac:dyDescent="0.3">
      <c r="A1318">
        <v>409</v>
      </c>
      <c r="B1318">
        <v>8.7950692000000004</v>
      </c>
      <c r="D1318" t="s">
        <v>11</v>
      </c>
      <c r="E1318">
        <v>15</v>
      </c>
      <c r="F1318" t="s">
        <v>30</v>
      </c>
      <c r="G1318" s="3" t="s">
        <v>35</v>
      </c>
      <c r="J1318" s="1"/>
      <c r="K1318" s="1"/>
      <c r="M1318" s="1"/>
      <c r="N1318" s="1"/>
      <c r="P1318" s="1"/>
    </row>
    <row r="1319" spans="1:16" x14ac:dyDescent="0.3">
      <c r="A1319">
        <v>409</v>
      </c>
      <c r="B1319">
        <v>9.5608943000000011</v>
      </c>
      <c r="D1319" t="s">
        <v>10</v>
      </c>
      <c r="E1319">
        <v>15</v>
      </c>
      <c r="F1319" t="s">
        <v>30</v>
      </c>
      <c r="G1319" s="3" t="s">
        <v>35</v>
      </c>
      <c r="J1319" s="1"/>
      <c r="K1319" s="1"/>
      <c r="M1319" s="1"/>
      <c r="N1319" s="1"/>
    </row>
    <row r="1320" spans="1:16" x14ac:dyDescent="0.3">
      <c r="A1320">
        <v>409</v>
      </c>
      <c r="B1320">
        <v>18.36859836</v>
      </c>
      <c r="C1320">
        <v>91.842991800000007</v>
      </c>
      <c r="D1320" t="s">
        <v>9</v>
      </c>
      <c r="E1320">
        <v>15</v>
      </c>
      <c r="F1320" t="s">
        <v>30</v>
      </c>
      <c r="G1320" s="3" t="s">
        <v>35</v>
      </c>
      <c r="J1320" s="1"/>
      <c r="K1320" s="1"/>
      <c r="M1320" s="1"/>
      <c r="N1320" s="1"/>
      <c r="O1320" s="1"/>
    </row>
    <row r="1321" spans="1:16" x14ac:dyDescent="0.3">
      <c r="A1321">
        <v>409</v>
      </c>
      <c r="B1321">
        <v>5.5794312000000161</v>
      </c>
      <c r="D1321" t="s">
        <v>11</v>
      </c>
      <c r="E1321">
        <v>15</v>
      </c>
      <c r="F1321" t="s">
        <v>30</v>
      </c>
      <c r="G1321" s="3" t="s">
        <v>35</v>
      </c>
      <c r="J1321" s="1"/>
      <c r="K1321" s="1"/>
      <c r="M1321" s="1"/>
      <c r="N1321" s="1"/>
      <c r="O1321" s="1"/>
    </row>
    <row r="1322" spans="1:16" x14ac:dyDescent="0.3">
      <c r="A1322">
        <v>409</v>
      </c>
      <c r="B1322">
        <v>13.630553300000003</v>
      </c>
      <c r="D1322" t="s">
        <v>10</v>
      </c>
      <c r="E1322">
        <v>15</v>
      </c>
      <c r="F1322" t="s">
        <v>30</v>
      </c>
      <c r="G1322" s="3" t="s">
        <v>35</v>
      </c>
      <c r="J1322" s="1"/>
      <c r="K1322" s="1"/>
      <c r="M1322" s="1"/>
      <c r="N1322" s="1"/>
      <c r="P1322" s="1"/>
    </row>
    <row r="1323" spans="1:16" x14ac:dyDescent="0.3">
      <c r="A1323">
        <v>409</v>
      </c>
      <c r="B1323">
        <v>16.996330279999999</v>
      </c>
      <c r="C1323">
        <v>84.98165139999999</v>
      </c>
      <c r="D1323" t="s">
        <v>9</v>
      </c>
      <c r="E1323">
        <v>15</v>
      </c>
      <c r="F1323" t="s">
        <v>30</v>
      </c>
      <c r="G1323" s="3" t="s">
        <v>35</v>
      </c>
      <c r="J1323" s="1"/>
      <c r="K1323" s="1"/>
      <c r="M1323" s="1"/>
      <c r="N1323" s="1"/>
    </row>
    <row r="1324" spans="1:16" x14ac:dyDescent="0.3">
      <c r="A1324">
        <v>409</v>
      </c>
      <c r="B1324">
        <v>5.6862956999999881</v>
      </c>
      <c r="D1324" t="s">
        <v>11</v>
      </c>
      <c r="E1324">
        <v>15</v>
      </c>
      <c r="F1324" t="s">
        <v>30</v>
      </c>
      <c r="G1324" s="3" t="s">
        <v>35</v>
      </c>
      <c r="J1324" s="1"/>
      <c r="K1324" s="1"/>
      <c r="M1324" s="1"/>
      <c r="N1324" s="1"/>
      <c r="O1324" s="1"/>
    </row>
    <row r="1325" spans="1:16" x14ac:dyDescent="0.3">
      <c r="A1325">
        <v>409</v>
      </c>
      <c r="B1325">
        <v>9.6460198999999989</v>
      </c>
      <c r="D1325" t="s">
        <v>10</v>
      </c>
      <c r="E1325">
        <v>15</v>
      </c>
      <c r="F1325" t="s">
        <v>30</v>
      </c>
      <c r="G1325" s="3" t="s">
        <v>35</v>
      </c>
      <c r="J1325" s="1"/>
      <c r="K1325" s="1"/>
      <c r="M1325" s="1"/>
      <c r="N1325" s="1"/>
      <c r="O1325" s="1"/>
    </row>
    <row r="1326" spans="1:16" x14ac:dyDescent="0.3">
      <c r="A1326">
        <v>409</v>
      </c>
      <c r="B1326">
        <v>18.590193360000001</v>
      </c>
      <c r="C1326">
        <v>92.950966800000003</v>
      </c>
      <c r="D1326" t="s">
        <v>9</v>
      </c>
      <c r="E1326">
        <v>15</v>
      </c>
      <c r="F1326" t="s">
        <v>30</v>
      </c>
      <c r="G1326" s="3" t="s">
        <v>35</v>
      </c>
      <c r="J1326" s="1"/>
      <c r="K1326" s="1"/>
      <c r="M1326" s="1"/>
      <c r="N1326" s="1"/>
      <c r="P1326" s="1"/>
    </row>
    <row r="1327" spans="1:16" x14ac:dyDescent="0.3">
      <c r="A1327">
        <v>409</v>
      </c>
      <c r="C1327">
        <v>11</v>
      </c>
      <c r="D1327" t="s">
        <v>15</v>
      </c>
      <c r="E1327">
        <v>15</v>
      </c>
      <c r="F1327" t="s">
        <v>30</v>
      </c>
      <c r="G1327" s="3" t="s">
        <v>35</v>
      </c>
      <c r="J1327" s="1"/>
      <c r="K1327" s="1"/>
      <c r="M1327" s="1"/>
      <c r="N1327" s="1"/>
    </row>
    <row r="1328" spans="1:16" x14ac:dyDescent="0.3">
      <c r="A1328">
        <v>410</v>
      </c>
      <c r="B1328">
        <v>6.3412225071957762</v>
      </c>
      <c r="C1328">
        <v>95.118337607936638</v>
      </c>
      <c r="D1328" t="s">
        <v>1</v>
      </c>
      <c r="E1328">
        <v>20</v>
      </c>
      <c r="F1328" t="s">
        <v>30</v>
      </c>
      <c r="G1328" s="3" t="s">
        <v>35</v>
      </c>
      <c r="J1328" s="1"/>
      <c r="K1328" s="1"/>
    </row>
    <row r="1329" spans="1:16" x14ac:dyDescent="0.3">
      <c r="A1329">
        <v>410</v>
      </c>
      <c r="B1329" s="1">
        <v>3.805109941413626</v>
      </c>
      <c r="D1329" t="s">
        <v>7</v>
      </c>
      <c r="E1329">
        <v>20</v>
      </c>
      <c r="F1329" t="s">
        <v>30</v>
      </c>
      <c r="G1329" s="3" t="s">
        <v>35</v>
      </c>
      <c r="J1329" s="1"/>
      <c r="K1329" s="1"/>
      <c r="M1329" s="1"/>
    </row>
    <row r="1330" spans="1:16" x14ac:dyDescent="0.3">
      <c r="A1330">
        <v>410</v>
      </c>
      <c r="B1330" s="1">
        <v>3.637928548724993</v>
      </c>
      <c r="D1330" t="s">
        <v>8</v>
      </c>
      <c r="E1330">
        <v>20</v>
      </c>
      <c r="F1330" t="s">
        <v>30</v>
      </c>
      <c r="G1330" s="3" t="s">
        <v>35</v>
      </c>
      <c r="J1330" s="1"/>
      <c r="K1330" s="1"/>
      <c r="M1330" s="1"/>
    </row>
    <row r="1331" spans="1:16" x14ac:dyDescent="0.3">
      <c r="A1331">
        <v>410</v>
      </c>
      <c r="B1331" s="1">
        <v>30.5099838994213</v>
      </c>
      <c r="C1331">
        <v>4</v>
      </c>
      <c r="D1331" t="s">
        <v>6</v>
      </c>
      <c r="E1331">
        <v>20</v>
      </c>
      <c r="F1331" t="s">
        <v>30</v>
      </c>
      <c r="G1331" s="3" t="s">
        <v>35</v>
      </c>
      <c r="H1331">
        <v>1</v>
      </c>
      <c r="I1331">
        <v>3</v>
      </c>
      <c r="J1331" s="1"/>
      <c r="K1331" s="1"/>
      <c r="M1331" s="1"/>
    </row>
    <row r="1332" spans="1:16" x14ac:dyDescent="0.3">
      <c r="A1332">
        <v>410</v>
      </c>
      <c r="B1332" s="1">
        <v>30.615424790617293</v>
      </c>
      <c r="D1332" t="s">
        <v>6</v>
      </c>
      <c r="E1332">
        <v>20</v>
      </c>
      <c r="F1332" t="s">
        <v>30</v>
      </c>
      <c r="G1332" s="3" t="s">
        <v>35</v>
      </c>
      <c r="J1332" s="1"/>
      <c r="K1332" s="1"/>
      <c r="M1332" s="1"/>
    </row>
    <row r="1333" spans="1:16" x14ac:dyDescent="0.3">
      <c r="A1333">
        <v>410</v>
      </c>
      <c r="B1333" s="1">
        <v>35.023946935605565</v>
      </c>
      <c r="D1333" t="s">
        <v>6</v>
      </c>
      <c r="E1333">
        <v>20</v>
      </c>
      <c r="F1333" t="s">
        <v>30</v>
      </c>
      <c r="G1333" s="3" t="s">
        <v>35</v>
      </c>
      <c r="J1333" s="1"/>
      <c r="K1333" s="1"/>
      <c r="M1333" s="1"/>
    </row>
    <row r="1334" spans="1:16" x14ac:dyDescent="0.3">
      <c r="A1334">
        <v>410</v>
      </c>
      <c r="B1334" s="1">
        <v>29.766963691364591</v>
      </c>
      <c r="D1334" t="s">
        <v>6</v>
      </c>
      <c r="E1334">
        <v>20</v>
      </c>
      <c r="F1334" t="s">
        <v>30</v>
      </c>
      <c r="G1334" s="3" t="s">
        <v>35</v>
      </c>
      <c r="J1334" s="1"/>
      <c r="K1334" s="1"/>
      <c r="M1334" s="1"/>
    </row>
    <row r="1335" spans="1:16" x14ac:dyDescent="0.3">
      <c r="A1335">
        <v>410</v>
      </c>
      <c r="C1335">
        <v>11</v>
      </c>
      <c r="D1335" t="s">
        <v>15</v>
      </c>
      <c r="E1335">
        <v>20</v>
      </c>
      <c r="F1335" t="s">
        <v>30</v>
      </c>
      <c r="G1335" s="3" t="s">
        <v>35</v>
      </c>
      <c r="J1335" s="1"/>
      <c r="K1335" s="1"/>
    </row>
    <row r="1336" spans="1:16" x14ac:dyDescent="0.3">
      <c r="A1336">
        <v>412</v>
      </c>
      <c r="B1336">
        <v>6.7516711496919601</v>
      </c>
      <c r="C1336">
        <v>114.77840954476332</v>
      </c>
      <c r="D1336" t="s">
        <v>1</v>
      </c>
      <c r="E1336">
        <v>25</v>
      </c>
      <c r="F1336" t="s">
        <v>30</v>
      </c>
      <c r="G1336" s="3" t="s">
        <v>35</v>
      </c>
      <c r="J1336" s="1"/>
      <c r="K1336" s="1"/>
      <c r="M1336" s="1"/>
    </row>
    <row r="1337" spans="1:16" x14ac:dyDescent="0.3">
      <c r="A1337">
        <v>412</v>
      </c>
      <c r="B1337" s="1">
        <v>5.5079541452715901</v>
      </c>
      <c r="D1337" t="s">
        <v>7</v>
      </c>
      <c r="E1337">
        <v>25</v>
      </c>
      <c r="F1337" t="s">
        <v>30</v>
      </c>
      <c r="G1337" s="3" t="s">
        <v>35</v>
      </c>
      <c r="J1337" s="1"/>
      <c r="K1337" s="1"/>
      <c r="M1337" s="1"/>
    </row>
    <row r="1338" spans="1:16" x14ac:dyDescent="0.3">
      <c r="A1338">
        <v>412</v>
      </c>
      <c r="B1338" s="1">
        <v>5.7413825991053287</v>
      </c>
      <c r="D1338" t="s">
        <v>8</v>
      </c>
      <c r="E1338">
        <v>25</v>
      </c>
      <c r="F1338" t="s">
        <v>30</v>
      </c>
      <c r="G1338" s="3" t="s">
        <v>35</v>
      </c>
      <c r="J1338" s="1"/>
      <c r="K1338" s="1"/>
      <c r="M1338" s="1"/>
    </row>
    <row r="1339" spans="1:16" x14ac:dyDescent="0.3">
      <c r="A1339">
        <v>412</v>
      </c>
      <c r="B1339" s="1">
        <v>36.85389897605608</v>
      </c>
      <c r="C1339">
        <v>4</v>
      </c>
      <c r="D1339" t="s">
        <v>6</v>
      </c>
      <c r="E1339">
        <v>25</v>
      </c>
      <c r="F1339" t="s">
        <v>30</v>
      </c>
      <c r="G1339" s="3" t="s">
        <v>35</v>
      </c>
      <c r="H1339">
        <v>1</v>
      </c>
      <c r="I1339">
        <v>3</v>
      </c>
      <c r="J1339" s="1"/>
      <c r="K1339" s="1"/>
      <c r="M1339" s="1"/>
    </row>
    <row r="1340" spans="1:16" x14ac:dyDescent="0.3">
      <c r="A1340">
        <v>412</v>
      </c>
      <c r="B1340" s="1">
        <v>35.320317681320184</v>
      </c>
      <c r="D1340" t="s">
        <v>6</v>
      </c>
      <c r="E1340">
        <v>25</v>
      </c>
      <c r="F1340" t="s">
        <v>30</v>
      </c>
      <c r="G1340" s="3" t="s">
        <v>35</v>
      </c>
      <c r="J1340" s="1"/>
      <c r="K1340" s="1"/>
      <c r="M1340" s="1"/>
    </row>
    <row r="1341" spans="1:16" x14ac:dyDescent="0.3">
      <c r="A1341">
        <v>412</v>
      </c>
      <c r="B1341" s="1">
        <v>35.559704716565477</v>
      </c>
      <c r="D1341" t="s">
        <v>6</v>
      </c>
      <c r="E1341">
        <v>25</v>
      </c>
      <c r="F1341" t="s">
        <v>30</v>
      </c>
      <c r="G1341" s="3" t="s">
        <v>35</v>
      </c>
      <c r="J1341" s="1"/>
      <c r="K1341" s="1"/>
      <c r="M1341" s="1"/>
    </row>
    <row r="1342" spans="1:16" x14ac:dyDescent="0.3">
      <c r="A1342">
        <v>412</v>
      </c>
      <c r="B1342" s="1">
        <v>31.58291607130894</v>
      </c>
      <c r="D1342" t="s">
        <v>6</v>
      </c>
      <c r="E1342">
        <v>25</v>
      </c>
      <c r="F1342" t="s">
        <v>30</v>
      </c>
      <c r="G1342" s="3" t="s">
        <v>35</v>
      </c>
      <c r="J1342" s="1"/>
      <c r="K1342" s="1"/>
      <c r="M1342" s="1"/>
      <c r="N1342" s="1"/>
      <c r="O1342" s="1"/>
    </row>
    <row r="1343" spans="1:16" x14ac:dyDescent="0.3">
      <c r="A1343">
        <v>412</v>
      </c>
      <c r="B1343">
        <v>7.8679500000000075</v>
      </c>
      <c r="D1343" t="s">
        <v>11</v>
      </c>
      <c r="E1343">
        <v>25</v>
      </c>
      <c r="F1343" t="s">
        <v>30</v>
      </c>
      <c r="G1343" s="3" t="s">
        <v>35</v>
      </c>
      <c r="J1343" s="1"/>
      <c r="K1343" s="1"/>
      <c r="M1343" s="1"/>
      <c r="N1343" s="1"/>
      <c r="O1343" s="1"/>
    </row>
    <row r="1344" spans="1:16" x14ac:dyDescent="0.3">
      <c r="A1344">
        <v>412</v>
      </c>
      <c r="B1344">
        <v>12.844383300000004</v>
      </c>
      <c r="D1344" t="s">
        <v>10</v>
      </c>
      <c r="E1344">
        <v>25</v>
      </c>
      <c r="F1344" t="s">
        <v>30</v>
      </c>
      <c r="G1344" s="3" t="s">
        <v>35</v>
      </c>
      <c r="J1344" s="1"/>
      <c r="K1344" s="1"/>
      <c r="M1344" s="1"/>
      <c r="N1344" s="1"/>
      <c r="P1344" s="1"/>
    </row>
    <row r="1345" spans="1:16" x14ac:dyDescent="0.3">
      <c r="A1345">
        <v>412</v>
      </c>
      <c r="B1345">
        <v>11.670732019999997</v>
      </c>
      <c r="C1345">
        <v>58.353660099999985</v>
      </c>
      <c r="D1345" t="s">
        <v>9</v>
      </c>
      <c r="E1345">
        <v>25</v>
      </c>
      <c r="F1345" t="s">
        <v>30</v>
      </c>
      <c r="G1345" s="3" t="s">
        <v>35</v>
      </c>
      <c r="J1345" s="1"/>
      <c r="K1345" s="1"/>
      <c r="M1345" s="1"/>
      <c r="N1345" s="1"/>
    </row>
    <row r="1346" spans="1:16" x14ac:dyDescent="0.3">
      <c r="A1346">
        <v>412</v>
      </c>
      <c r="B1346">
        <v>9.7374027000000183</v>
      </c>
      <c r="D1346" t="s">
        <v>11</v>
      </c>
      <c r="E1346">
        <v>25</v>
      </c>
      <c r="F1346" t="s">
        <v>30</v>
      </c>
      <c r="G1346" s="3" t="s">
        <v>35</v>
      </c>
      <c r="J1346" s="1"/>
      <c r="K1346" s="1"/>
      <c r="M1346" s="1"/>
      <c r="N1346" s="1"/>
      <c r="O1346" s="1"/>
    </row>
    <row r="1347" spans="1:16" x14ac:dyDescent="0.3">
      <c r="A1347">
        <v>412</v>
      </c>
      <c r="B1347">
        <v>10.707852599999995</v>
      </c>
      <c r="D1347" t="s">
        <v>10</v>
      </c>
      <c r="E1347">
        <v>25</v>
      </c>
      <c r="F1347" t="s">
        <v>30</v>
      </c>
      <c r="G1347" s="3" t="s">
        <v>35</v>
      </c>
      <c r="J1347" s="1"/>
      <c r="K1347" s="1"/>
      <c r="M1347" s="1"/>
      <c r="N1347" s="1"/>
      <c r="O1347" s="1"/>
    </row>
    <row r="1348" spans="1:16" x14ac:dyDescent="0.3">
      <c r="A1348">
        <v>412</v>
      </c>
      <c r="B1348">
        <v>12.996973700000002</v>
      </c>
      <c r="C1348">
        <v>64.984868500000005</v>
      </c>
      <c r="D1348" t="s">
        <v>9</v>
      </c>
      <c r="E1348">
        <v>25</v>
      </c>
      <c r="F1348" t="s">
        <v>30</v>
      </c>
      <c r="G1348" s="3" t="s">
        <v>35</v>
      </c>
      <c r="J1348" s="1"/>
      <c r="K1348" s="1"/>
      <c r="M1348" s="1"/>
      <c r="N1348" s="1"/>
      <c r="P1348" s="1"/>
    </row>
    <row r="1349" spans="1:16" x14ac:dyDescent="0.3">
      <c r="A1349">
        <v>412</v>
      </c>
      <c r="B1349">
        <v>9.4779827000000125</v>
      </c>
      <c r="D1349" t="s">
        <v>11</v>
      </c>
      <c r="E1349">
        <v>25</v>
      </c>
      <c r="F1349" t="s">
        <v>30</v>
      </c>
      <c r="G1349" s="3" t="s">
        <v>35</v>
      </c>
      <c r="J1349" s="1"/>
      <c r="K1349" s="1"/>
      <c r="M1349" s="1"/>
      <c r="N1349" s="1"/>
    </row>
    <row r="1350" spans="1:16" x14ac:dyDescent="0.3">
      <c r="A1350">
        <v>412</v>
      </c>
      <c r="B1350">
        <v>11.139688699999994</v>
      </c>
      <c r="D1350" t="s">
        <v>10</v>
      </c>
      <c r="E1350">
        <v>25</v>
      </c>
      <c r="F1350" t="s">
        <v>30</v>
      </c>
      <c r="G1350" s="3" t="s">
        <v>35</v>
      </c>
      <c r="J1350" s="1"/>
      <c r="K1350" s="1"/>
      <c r="M1350" s="1"/>
      <c r="N1350" s="1"/>
      <c r="O1350" s="1"/>
    </row>
    <row r="1351" spans="1:16" x14ac:dyDescent="0.3">
      <c r="A1351">
        <v>412</v>
      </c>
      <c r="B1351">
        <v>14.012896340000001</v>
      </c>
      <c r="C1351">
        <v>70.064481700000002</v>
      </c>
      <c r="D1351" t="s">
        <v>9</v>
      </c>
      <c r="E1351">
        <v>25</v>
      </c>
      <c r="F1351" t="s">
        <v>30</v>
      </c>
      <c r="G1351" s="3" t="s">
        <v>35</v>
      </c>
      <c r="J1351" s="1"/>
      <c r="K1351" s="1"/>
      <c r="M1351" s="1"/>
      <c r="N1351" s="1"/>
      <c r="O1351" s="1"/>
    </row>
    <row r="1352" spans="1:16" x14ac:dyDescent="0.3">
      <c r="A1352">
        <v>412</v>
      </c>
      <c r="C1352">
        <v>11</v>
      </c>
      <c r="D1352" t="s">
        <v>15</v>
      </c>
      <c r="E1352">
        <v>25</v>
      </c>
      <c r="F1352" t="s">
        <v>30</v>
      </c>
      <c r="G1352" s="3" t="s">
        <v>35</v>
      </c>
      <c r="J1352" s="1"/>
      <c r="K1352" s="1"/>
      <c r="M1352" s="1"/>
      <c r="N1352" s="1"/>
      <c r="P1352" s="1"/>
    </row>
    <row r="1353" spans="1:16" x14ac:dyDescent="0.3">
      <c r="A1353">
        <v>413</v>
      </c>
      <c r="B1353">
        <v>8.102721019705216</v>
      </c>
      <c r="C1353">
        <v>137.74625733498868</v>
      </c>
      <c r="D1353" t="s">
        <v>1</v>
      </c>
      <c r="E1353">
        <v>30</v>
      </c>
      <c r="F1353" t="s">
        <v>30</v>
      </c>
      <c r="G1353" s="3" t="s">
        <v>35</v>
      </c>
      <c r="J1353" s="1"/>
      <c r="K1353" s="1"/>
      <c r="M1353" s="1"/>
      <c r="N1353" s="1"/>
    </row>
    <row r="1354" spans="1:16" x14ac:dyDescent="0.3">
      <c r="A1354">
        <v>413</v>
      </c>
      <c r="B1354">
        <v>6.0724363741314704</v>
      </c>
      <c r="D1354" t="s">
        <v>7</v>
      </c>
      <c r="E1354">
        <v>30</v>
      </c>
      <c r="F1354" t="s">
        <v>30</v>
      </c>
      <c r="G1354" s="3" t="s">
        <v>35</v>
      </c>
      <c r="J1354" s="1"/>
      <c r="K1354" s="1"/>
    </row>
    <row r="1355" spans="1:16" x14ac:dyDescent="0.3">
      <c r="A1355">
        <v>413</v>
      </c>
      <c r="B1355">
        <v>6.047724590118662</v>
      </c>
      <c r="D1355" t="s">
        <v>8</v>
      </c>
      <c r="E1355">
        <v>30</v>
      </c>
      <c r="F1355" t="s">
        <v>30</v>
      </c>
      <c r="G1355" s="3" t="s">
        <v>35</v>
      </c>
      <c r="J1355" s="1"/>
      <c r="K1355" s="1"/>
      <c r="M1355" s="1"/>
    </row>
    <row r="1356" spans="1:16" x14ac:dyDescent="0.3">
      <c r="A1356">
        <v>413</v>
      </c>
      <c r="B1356">
        <v>46.009697631607715</v>
      </c>
      <c r="C1356">
        <v>4</v>
      </c>
      <c r="D1356" t="s">
        <v>6</v>
      </c>
      <c r="E1356">
        <v>30</v>
      </c>
      <c r="F1356" t="s">
        <v>30</v>
      </c>
      <c r="G1356" s="3" t="s">
        <v>35</v>
      </c>
      <c r="H1356">
        <v>1</v>
      </c>
      <c r="I1356">
        <v>3</v>
      </c>
      <c r="J1356" s="1"/>
      <c r="K1356" s="1"/>
      <c r="M1356" s="1"/>
    </row>
    <row r="1357" spans="1:16" x14ac:dyDescent="0.3">
      <c r="A1357">
        <v>413</v>
      </c>
      <c r="B1357">
        <v>39.095771538477067</v>
      </c>
      <c r="D1357" t="s">
        <v>6</v>
      </c>
      <c r="E1357">
        <v>30</v>
      </c>
      <c r="F1357" t="s">
        <v>30</v>
      </c>
      <c r="G1357" s="3" t="s">
        <v>35</v>
      </c>
      <c r="J1357" s="1"/>
      <c r="K1357" s="1"/>
      <c r="M1357" s="1"/>
    </row>
    <row r="1358" spans="1:16" x14ac:dyDescent="0.3">
      <c r="A1358">
        <v>413</v>
      </c>
      <c r="B1358">
        <v>41.052800971941636</v>
      </c>
      <c r="D1358" t="s">
        <v>6</v>
      </c>
      <c r="E1358">
        <v>30</v>
      </c>
      <c r="F1358" t="s">
        <v>30</v>
      </c>
      <c r="G1358" s="3" t="s">
        <v>35</v>
      </c>
      <c r="J1358" s="1"/>
      <c r="K1358" s="1"/>
      <c r="M1358" s="1"/>
    </row>
    <row r="1359" spans="1:16" x14ac:dyDescent="0.3">
      <c r="A1359">
        <v>413</v>
      </c>
      <c r="B1359">
        <v>42.046039432691387</v>
      </c>
      <c r="D1359" t="s">
        <v>6</v>
      </c>
      <c r="E1359">
        <v>30</v>
      </c>
      <c r="F1359" t="s">
        <v>30</v>
      </c>
      <c r="G1359" s="3" t="s">
        <v>35</v>
      </c>
      <c r="J1359" s="1"/>
      <c r="K1359" s="1"/>
      <c r="M1359" s="1"/>
    </row>
    <row r="1360" spans="1:16" x14ac:dyDescent="0.3">
      <c r="A1360">
        <v>413</v>
      </c>
      <c r="B1360">
        <v>7.039786399999997</v>
      </c>
      <c r="D1360" t="s">
        <v>11</v>
      </c>
      <c r="E1360">
        <v>30</v>
      </c>
      <c r="F1360" t="s">
        <v>30</v>
      </c>
      <c r="G1360" s="3" t="s">
        <v>35</v>
      </c>
      <c r="J1360" s="1"/>
      <c r="K1360" s="1"/>
      <c r="M1360" s="1"/>
    </row>
    <row r="1361" spans="1:16" x14ac:dyDescent="0.3">
      <c r="A1361">
        <v>413</v>
      </c>
      <c r="B1361">
        <v>13.969928500000009</v>
      </c>
      <c r="D1361" t="s">
        <v>10</v>
      </c>
      <c r="E1361">
        <v>30</v>
      </c>
      <c r="F1361" t="s">
        <v>30</v>
      </c>
      <c r="G1361" s="3" t="s">
        <v>35</v>
      </c>
      <c r="J1361" s="1"/>
      <c r="K1361" s="1"/>
      <c r="M1361" s="1"/>
      <c r="N1361" s="1"/>
      <c r="O1361" s="1"/>
    </row>
    <row r="1362" spans="1:16" x14ac:dyDescent="0.3">
      <c r="A1362">
        <v>413</v>
      </c>
      <c r="B1362">
        <v>15.14493942</v>
      </c>
      <c r="C1362">
        <v>75.7246971</v>
      </c>
      <c r="D1362" t="s">
        <v>9</v>
      </c>
      <c r="E1362">
        <v>30</v>
      </c>
      <c r="F1362" t="s">
        <v>30</v>
      </c>
      <c r="G1362" s="3" t="s">
        <v>35</v>
      </c>
      <c r="J1362" s="1"/>
      <c r="K1362" s="1"/>
      <c r="M1362" s="1"/>
      <c r="N1362" s="1"/>
      <c r="O1362" s="1"/>
    </row>
    <row r="1363" spans="1:16" x14ac:dyDescent="0.3">
      <c r="A1363">
        <v>413</v>
      </c>
      <c r="B1363">
        <v>8.422834800000004</v>
      </c>
      <c r="D1363" t="s">
        <v>11</v>
      </c>
      <c r="E1363">
        <v>30</v>
      </c>
      <c r="F1363" t="s">
        <v>30</v>
      </c>
      <c r="G1363" s="3" t="s">
        <v>35</v>
      </c>
      <c r="J1363" s="1"/>
      <c r="K1363" s="1"/>
      <c r="M1363" s="1"/>
      <c r="N1363" s="1"/>
      <c r="P1363" s="1"/>
    </row>
    <row r="1364" spans="1:16" x14ac:dyDescent="0.3">
      <c r="A1364">
        <v>413</v>
      </c>
      <c r="B1364">
        <v>16.697641899999979</v>
      </c>
      <c r="D1364" t="s">
        <v>10</v>
      </c>
      <c r="E1364">
        <v>30</v>
      </c>
      <c r="F1364" t="s">
        <v>30</v>
      </c>
      <c r="G1364" s="3" t="s">
        <v>35</v>
      </c>
      <c r="J1364" s="1"/>
      <c r="K1364" s="1"/>
      <c r="M1364" s="1"/>
      <c r="N1364" s="1"/>
    </row>
    <row r="1365" spans="1:16" x14ac:dyDescent="0.3">
      <c r="A1365">
        <v>413</v>
      </c>
      <c r="B1365">
        <v>15.850275720000003</v>
      </c>
      <c r="C1365">
        <v>79.25137860000001</v>
      </c>
      <c r="D1365" t="s">
        <v>9</v>
      </c>
      <c r="E1365">
        <v>30</v>
      </c>
      <c r="F1365" t="s">
        <v>30</v>
      </c>
      <c r="G1365" s="3" t="s">
        <v>35</v>
      </c>
      <c r="J1365" s="1"/>
      <c r="K1365" s="1"/>
      <c r="M1365" s="1"/>
      <c r="N1365" s="1"/>
      <c r="O1365" s="1"/>
    </row>
    <row r="1366" spans="1:16" x14ac:dyDescent="0.3">
      <c r="A1366">
        <v>413</v>
      </c>
      <c r="B1366">
        <v>8.0029207000000042</v>
      </c>
      <c r="D1366" t="s">
        <v>11</v>
      </c>
      <c r="E1366">
        <v>30</v>
      </c>
      <c r="F1366" t="s">
        <v>30</v>
      </c>
      <c r="G1366" s="3" t="s">
        <v>35</v>
      </c>
      <c r="J1366" s="1"/>
      <c r="K1366" s="1"/>
      <c r="M1366" s="1"/>
      <c r="N1366" s="1"/>
      <c r="O1366" s="1"/>
    </row>
    <row r="1367" spans="1:16" x14ac:dyDescent="0.3">
      <c r="A1367">
        <v>413</v>
      </c>
      <c r="B1367">
        <v>14.590397599999989</v>
      </c>
      <c r="D1367" t="s">
        <v>10</v>
      </c>
      <c r="E1367">
        <v>30</v>
      </c>
      <c r="F1367" t="s">
        <v>30</v>
      </c>
      <c r="G1367" s="3" t="s">
        <v>35</v>
      </c>
      <c r="J1367" s="1"/>
      <c r="K1367" s="1"/>
      <c r="M1367" s="1"/>
      <c r="N1367" s="1"/>
      <c r="P1367" s="1"/>
    </row>
    <row r="1368" spans="1:16" x14ac:dyDescent="0.3">
      <c r="A1368">
        <v>413</v>
      </c>
      <c r="B1368">
        <v>16.557543280000001</v>
      </c>
      <c r="C1368">
        <v>82.787716400000008</v>
      </c>
      <c r="D1368" t="s">
        <v>9</v>
      </c>
      <c r="E1368">
        <v>30</v>
      </c>
      <c r="F1368" t="s">
        <v>30</v>
      </c>
      <c r="G1368" s="3" t="s">
        <v>35</v>
      </c>
      <c r="J1368" s="1"/>
      <c r="K1368" s="1"/>
      <c r="M1368" s="1"/>
      <c r="N1368" s="1"/>
    </row>
    <row r="1369" spans="1:16" x14ac:dyDescent="0.3">
      <c r="A1369">
        <v>413</v>
      </c>
      <c r="D1369" t="s">
        <v>15</v>
      </c>
      <c r="E1369">
        <v>30</v>
      </c>
      <c r="F1369" t="s">
        <v>30</v>
      </c>
      <c r="G1369" s="3" t="s">
        <v>35</v>
      </c>
      <c r="J1369" s="1"/>
      <c r="K1369" s="1"/>
      <c r="N1369" s="1"/>
      <c r="O1369" s="1"/>
    </row>
    <row r="1370" spans="1:16" x14ac:dyDescent="0.3">
      <c r="A1370">
        <v>415</v>
      </c>
      <c r="B1370">
        <v>2.7307387462374892</v>
      </c>
      <c r="C1370">
        <v>21.845909969899914</v>
      </c>
      <c r="D1370" t="s">
        <v>1</v>
      </c>
      <c r="E1370">
        <v>0.8</v>
      </c>
      <c r="F1370" t="s">
        <v>20</v>
      </c>
      <c r="G1370" s="3" t="s">
        <v>37</v>
      </c>
      <c r="J1370" s="1"/>
      <c r="K1370" s="1"/>
      <c r="M1370" s="1"/>
      <c r="N1370" s="1"/>
      <c r="O1370" s="1"/>
    </row>
    <row r="1371" spans="1:16" x14ac:dyDescent="0.3">
      <c r="A1371">
        <v>415</v>
      </c>
      <c r="B1371">
        <v>3.3142915955283385</v>
      </c>
      <c r="D1371" t="s">
        <v>7</v>
      </c>
      <c r="E1371">
        <v>0.8</v>
      </c>
      <c r="F1371" t="s">
        <v>20</v>
      </c>
      <c r="G1371" s="3" t="s">
        <v>37</v>
      </c>
      <c r="J1371" s="1"/>
      <c r="K1371" s="1"/>
      <c r="M1371" s="1"/>
      <c r="N1371" s="1"/>
      <c r="P1371" s="1"/>
    </row>
    <row r="1372" spans="1:16" x14ac:dyDescent="0.3">
      <c r="A1372">
        <v>415</v>
      </c>
      <c r="B1372">
        <v>2.9279161338493402</v>
      </c>
      <c r="D1372" t="s">
        <v>8</v>
      </c>
      <c r="E1372">
        <v>0.8</v>
      </c>
      <c r="F1372" t="s">
        <v>20</v>
      </c>
      <c r="G1372" s="3" t="s">
        <v>37</v>
      </c>
      <c r="J1372" s="1"/>
      <c r="K1372" s="1"/>
      <c r="M1372" s="1"/>
      <c r="N1372" s="1"/>
    </row>
    <row r="1373" spans="1:16" x14ac:dyDescent="0.3">
      <c r="A1373">
        <v>415</v>
      </c>
      <c r="B1373">
        <v>10.731985731367981</v>
      </c>
      <c r="C1373">
        <v>1</v>
      </c>
      <c r="D1373" t="s">
        <v>6</v>
      </c>
      <c r="E1373">
        <v>0.8</v>
      </c>
      <c r="F1373" t="s">
        <v>20</v>
      </c>
      <c r="G1373" s="3" t="s">
        <v>37</v>
      </c>
      <c r="H1373">
        <v>0</v>
      </c>
      <c r="I1373">
        <v>1</v>
      </c>
      <c r="J1373" s="1"/>
      <c r="K1373" s="1"/>
      <c r="M1373" s="1"/>
    </row>
    <row r="1374" spans="1:16" x14ac:dyDescent="0.3">
      <c r="A1374">
        <v>415</v>
      </c>
      <c r="B1374">
        <v>5.7401733000000021</v>
      </c>
      <c r="D1374" t="s">
        <v>11</v>
      </c>
      <c r="E1374">
        <v>0.8</v>
      </c>
      <c r="F1374" t="s">
        <v>20</v>
      </c>
      <c r="G1374" s="3" t="s">
        <v>37</v>
      </c>
      <c r="J1374" s="1"/>
      <c r="K1374" s="1"/>
      <c r="M1374" s="1"/>
    </row>
    <row r="1375" spans="1:16" x14ac:dyDescent="0.3">
      <c r="A1375">
        <v>415</v>
      </c>
      <c r="B1375">
        <v>8.4349043999999935</v>
      </c>
      <c r="D1375" t="s">
        <v>10</v>
      </c>
      <c r="E1375">
        <v>0.8</v>
      </c>
      <c r="F1375" t="s">
        <v>20</v>
      </c>
      <c r="G1375" s="3" t="s">
        <v>37</v>
      </c>
      <c r="J1375" s="1"/>
      <c r="K1375" s="1"/>
      <c r="M1375" s="1"/>
    </row>
    <row r="1376" spans="1:16" x14ac:dyDescent="0.3">
      <c r="A1376">
        <v>415</v>
      </c>
      <c r="B1376">
        <v>7.9737201000000013</v>
      </c>
      <c r="C1376">
        <v>15.947440200000003</v>
      </c>
      <c r="D1376" t="s">
        <v>9</v>
      </c>
      <c r="E1376">
        <v>0.8</v>
      </c>
      <c r="F1376" t="s">
        <v>20</v>
      </c>
      <c r="G1376" s="3" t="s">
        <v>37</v>
      </c>
      <c r="K1376" s="1"/>
      <c r="M1376" s="1"/>
    </row>
    <row r="1377" spans="1:13" x14ac:dyDescent="0.3">
      <c r="A1377">
        <v>415</v>
      </c>
      <c r="C1377">
        <v>4</v>
      </c>
      <c r="D1377" t="s">
        <v>15</v>
      </c>
      <c r="E1377">
        <v>0.8</v>
      </c>
      <c r="F1377" t="s">
        <v>20</v>
      </c>
      <c r="G1377" s="3" t="s">
        <v>37</v>
      </c>
      <c r="J1377" s="1"/>
    </row>
    <row r="1378" spans="1:13" x14ac:dyDescent="0.3">
      <c r="A1378">
        <v>418</v>
      </c>
      <c r="B1378">
        <v>7.9140461443721861</v>
      </c>
      <c r="C1378">
        <v>197.85115360930465</v>
      </c>
      <c r="D1378" t="s">
        <v>1</v>
      </c>
      <c r="E1378">
        <v>8</v>
      </c>
      <c r="F1378" t="s">
        <v>19</v>
      </c>
      <c r="G1378" s="3" t="s">
        <v>38</v>
      </c>
      <c r="J1378" s="1"/>
    </row>
    <row r="1379" spans="1:13" x14ac:dyDescent="0.3">
      <c r="A1379">
        <v>418</v>
      </c>
      <c r="B1379">
        <v>4.4598830874363244</v>
      </c>
      <c r="D1379" t="s">
        <v>7</v>
      </c>
      <c r="E1379">
        <v>8</v>
      </c>
      <c r="F1379" t="s">
        <v>19</v>
      </c>
      <c r="G1379" s="3" t="s">
        <v>38</v>
      </c>
      <c r="J1379" s="1"/>
    </row>
    <row r="1380" spans="1:13" x14ac:dyDescent="0.3">
      <c r="A1380">
        <v>418</v>
      </c>
      <c r="B1380">
        <v>4.5895040128799707</v>
      </c>
      <c r="D1380" t="s">
        <v>8</v>
      </c>
      <c r="E1380">
        <v>8</v>
      </c>
      <c r="F1380" t="s">
        <v>19</v>
      </c>
      <c r="G1380" s="3" t="s">
        <v>38</v>
      </c>
      <c r="J1380" s="1"/>
    </row>
    <row r="1381" spans="1:13" x14ac:dyDescent="0.3">
      <c r="A1381">
        <v>418</v>
      </c>
      <c r="B1381">
        <v>45.551435165564151</v>
      </c>
      <c r="C1381">
        <v>7</v>
      </c>
      <c r="D1381" t="s">
        <v>6</v>
      </c>
      <c r="E1381">
        <v>8</v>
      </c>
      <c r="F1381" t="s">
        <v>19</v>
      </c>
      <c r="G1381" s="3" t="s">
        <v>38</v>
      </c>
      <c r="H1381">
        <v>0</v>
      </c>
      <c r="I1381">
        <v>1</v>
      </c>
      <c r="J1381" s="1"/>
    </row>
    <row r="1382" spans="1:13" x14ac:dyDescent="0.3">
      <c r="A1382">
        <v>418</v>
      </c>
      <c r="B1382">
        <v>40.424820673069242</v>
      </c>
      <c r="D1382" t="s">
        <v>6</v>
      </c>
      <c r="E1382">
        <v>8</v>
      </c>
      <c r="F1382" t="s">
        <v>19</v>
      </c>
      <c r="G1382" s="3" t="s">
        <v>38</v>
      </c>
      <c r="J1382" s="1"/>
    </row>
    <row r="1383" spans="1:13" x14ac:dyDescent="0.3">
      <c r="A1383">
        <v>418</v>
      </c>
      <c r="B1383">
        <v>42.363149075401118</v>
      </c>
      <c r="D1383" t="s">
        <v>6</v>
      </c>
      <c r="E1383">
        <v>8</v>
      </c>
      <c r="F1383" t="s">
        <v>19</v>
      </c>
      <c r="G1383" s="3" t="s">
        <v>38</v>
      </c>
      <c r="J1383" s="1"/>
    </row>
    <row r="1384" spans="1:13" x14ac:dyDescent="0.3">
      <c r="A1384">
        <v>418</v>
      </c>
      <c r="B1384">
        <v>44.900692905070791</v>
      </c>
      <c r="D1384" t="s">
        <v>6</v>
      </c>
      <c r="E1384">
        <v>8</v>
      </c>
      <c r="F1384" t="s">
        <v>19</v>
      </c>
      <c r="G1384" s="3" t="s">
        <v>38</v>
      </c>
      <c r="J1384" s="1"/>
      <c r="K1384" s="1"/>
      <c r="M1384" s="1"/>
    </row>
    <row r="1385" spans="1:13" x14ac:dyDescent="0.3">
      <c r="A1385">
        <v>418</v>
      </c>
      <c r="B1385">
        <v>8.1095694999999921</v>
      </c>
      <c r="D1385" t="s">
        <v>11</v>
      </c>
      <c r="E1385">
        <v>8</v>
      </c>
      <c r="F1385" t="s">
        <v>19</v>
      </c>
      <c r="G1385" s="3" t="s">
        <v>38</v>
      </c>
      <c r="J1385" s="1"/>
      <c r="K1385" s="1"/>
      <c r="M1385" s="1"/>
    </row>
    <row r="1386" spans="1:13" x14ac:dyDescent="0.3">
      <c r="A1386">
        <v>418</v>
      </c>
      <c r="B1386">
        <v>11.435495300000014</v>
      </c>
      <c r="D1386" t="s">
        <v>10</v>
      </c>
      <c r="E1386">
        <v>8</v>
      </c>
      <c r="F1386" t="s">
        <v>19</v>
      </c>
      <c r="G1386" s="3" t="s">
        <v>38</v>
      </c>
      <c r="J1386" s="1"/>
      <c r="K1386" s="1"/>
      <c r="M1386" s="1"/>
    </row>
    <row r="1387" spans="1:13" x14ac:dyDescent="0.3">
      <c r="A1387">
        <v>418</v>
      </c>
      <c r="B1387">
        <v>13.332507957142855</v>
      </c>
      <c r="C1387">
        <v>93.327555699999991</v>
      </c>
      <c r="D1387" t="s">
        <v>9</v>
      </c>
      <c r="E1387">
        <v>8</v>
      </c>
      <c r="F1387" t="s">
        <v>19</v>
      </c>
      <c r="G1387" s="3" t="s">
        <v>38</v>
      </c>
      <c r="J1387" s="1"/>
      <c r="K1387" s="1"/>
      <c r="M1387" s="1"/>
    </row>
    <row r="1388" spans="1:13" x14ac:dyDescent="0.3">
      <c r="A1388">
        <v>418</v>
      </c>
      <c r="B1388">
        <v>7.0269420999999852</v>
      </c>
      <c r="D1388" t="s">
        <v>11</v>
      </c>
      <c r="E1388">
        <v>8</v>
      </c>
      <c r="F1388" t="s">
        <v>19</v>
      </c>
      <c r="G1388" s="3" t="s">
        <v>38</v>
      </c>
      <c r="J1388" s="1"/>
      <c r="K1388" s="1"/>
      <c r="M1388" s="1"/>
    </row>
    <row r="1389" spans="1:13" x14ac:dyDescent="0.3">
      <c r="A1389">
        <v>418</v>
      </c>
      <c r="B1389">
        <v>14.169061099999993</v>
      </c>
      <c r="D1389" t="s">
        <v>10</v>
      </c>
      <c r="E1389">
        <v>8</v>
      </c>
      <c r="F1389" t="s">
        <v>19</v>
      </c>
      <c r="G1389" s="3" t="s">
        <v>38</v>
      </c>
      <c r="J1389" s="1"/>
      <c r="K1389" s="1"/>
      <c r="M1389" s="1"/>
    </row>
    <row r="1390" spans="1:13" x14ac:dyDescent="0.3">
      <c r="A1390">
        <v>418</v>
      </c>
      <c r="B1390">
        <v>12.152544214285715</v>
      </c>
      <c r="C1390">
        <v>85.06780950000001</v>
      </c>
      <c r="D1390" t="s">
        <v>9</v>
      </c>
      <c r="E1390">
        <v>8</v>
      </c>
      <c r="F1390" t="s">
        <v>19</v>
      </c>
      <c r="G1390" s="3" t="s">
        <v>38</v>
      </c>
      <c r="J1390" s="1"/>
      <c r="K1390" s="1"/>
      <c r="M1390" s="1"/>
    </row>
    <row r="1391" spans="1:13" x14ac:dyDescent="0.3">
      <c r="A1391">
        <v>418</v>
      </c>
      <c r="B1391">
        <v>6.9047298000000126</v>
      </c>
      <c r="D1391" t="s">
        <v>11</v>
      </c>
      <c r="E1391">
        <v>8</v>
      </c>
      <c r="F1391" t="s">
        <v>19</v>
      </c>
      <c r="G1391" s="3" t="s">
        <v>38</v>
      </c>
      <c r="J1391" s="1"/>
      <c r="K1391" s="1"/>
      <c r="M1391" s="1"/>
    </row>
    <row r="1392" spans="1:13" x14ac:dyDescent="0.3">
      <c r="A1392">
        <v>418</v>
      </c>
      <c r="B1392">
        <v>13.953058900000002</v>
      </c>
      <c r="D1392" t="s">
        <v>10</v>
      </c>
      <c r="E1392">
        <v>8</v>
      </c>
      <c r="F1392" t="s">
        <v>19</v>
      </c>
      <c r="G1392" s="3" t="s">
        <v>38</v>
      </c>
      <c r="J1392" s="1"/>
      <c r="K1392" s="1"/>
      <c r="M1392" s="1"/>
    </row>
    <row r="1393" spans="1:13" x14ac:dyDescent="0.3">
      <c r="A1393">
        <v>418</v>
      </c>
      <c r="B1393">
        <v>12.898997185714284</v>
      </c>
      <c r="C1393">
        <v>90.292980299999996</v>
      </c>
      <c r="D1393" t="s">
        <v>9</v>
      </c>
      <c r="E1393">
        <v>8</v>
      </c>
      <c r="F1393" t="s">
        <v>19</v>
      </c>
      <c r="G1393" s="3" t="s">
        <v>38</v>
      </c>
      <c r="J1393" s="1"/>
      <c r="K1393" s="1"/>
      <c r="M1393" s="1"/>
    </row>
    <row r="1394" spans="1:13" x14ac:dyDescent="0.3">
      <c r="A1394">
        <v>418</v>
      </c>
      <c r="C1394">
        <v>18</v>
      </c>
      <c r="D1394" t="s">
        <v>15</v>
      </c>
      <c r="E1394">
        <v>8</v>
      </c>
      <c r="F1394" t="s">
        <v>19</v>
      </c>
      <c r="G1394" s="3" t="s">
        <v>38</v>
      </c>
      <c r="J1394" s="1"/>
      <c r="K1394" s="1"/>
      <c r="M1394" s="1"/>
    </row>
    <row r="1395" spans="1:13" x14ac:dyDescent="0.3">
      <c r="A1395">
        <v>421</v>
      </c>
      <c r="B1395">
        <v>7.6455934184223224</v>
      </c>
      <c r="C1395">
        <v>214.07661571582503</v>
      </c>
      <c r="D1395" t="s">
        <v>1</v>
      </c>
      <c r="E1395">
        <v>10</v>
      </c>
      <c r="F1395" t="s">
        <v>19</v>
      </c>
      <c r="G1395" s="3" t="s">
        <v>38</v>
      </c>
      <c r="J1395" s="1"/>
      <c r="K1395" s="1"/>
      <c r="M1395" s="1"/>
    </row>
    <row r="1396" spans="1:13" x14ac:dyDescent="0.3">
      <c r="A1396">
        <v>421</v>
      </c>
      <c r="B1396">
        <v>5.1356946128867804</v>
      </c>
      <c r="D1396" t="s">
        <v>7</v>
      </c>
      <c r="E1396">
        <v>10</v>
      </c>
      <c r="F1396" t="s">
        <v>19</v>
      </c>
      <c r="G1396" s="3" t="s">
        <v>38</v>
      </c>
    </row>
    <row r="1397" spans="1:13" x14ac:dyDescent="0.3">
      <c r="A1397">
        <v>421</v>
      </c>
      <c r="B1397">
        <v>5.8025269287148546</v>
      </c>
      <c r="D1397" t="s">
        <v>8</v>
      </c>
      <c r="E1397">
        <v>10</v>
      </c>
      <c r="F1397" t="s">
        <v>19</v>
      </c>
      <c r="G1397" s="3" t="s">
        <v>38</v>
      </c>
      <c r="J1397" s="1"/>
    </row>
    <row r="1398" spans="1:13" x14ac:dyDescent="0.3">
      <c r="A1398">
        <v>421</v>
      </c>
      <c r="B1398">
        <v>44.30277178040928</v>
      </c>
      <c r="C1398">
        <v>7</v>
      </c>
      <c r="D1398" t="s">
        <v>6</v>
      </c>
      <c r="E1398">
        <v>10</v>
      </c>
      <c r="F1398" t="s">
        <v>19</v>
      </c>
      <c r="G1398" s="3" t="s">
        <v>38</v>
      </c>
      <c r="H1398">
        <v>0</v>
      </c>
      <c r="I1398">
        <v>1.5</v>
      </c>
      <c r="J1398" s="1"/>
    </row>
    <row r="1399" spans="1:13" x14ac:dyDescent="0.3">
      <c r="A1399">
        <v>421</v>
      </c>
      <c r="B1399">
        <v>46.718230008160269</v>
      </c>
      <c r="D1399" t="s">
        <v>6</v>
      </c>
      <c r="E1399">
        <v>10</v>
      </c>
      <c r="F1399" t="s">
        <v>19</v>
      </c>
      <c r="G1399" s="3" t="s">
        <v>38</v>
      </c>
      <c r="J1399" s="1"/>
    </row>
    <row r="1400" spans="1:13" x14ac:dyDescent="0.3">
      <c r="A1400">
        <v>421</v>
      </c>
      <c r="B1400">
        <v>50.498477672890729</v>
      </c>
      <c r="D1400" t="s">
        <v>6</v>
      </c>
      <c r="E1400">
        <v>10</v>
      </c>
      <c r="F1400" t="s">
        <v>19</v>
      </c>
      <c r="G1400" s="3" t="s">
        <v>38</v>
      </c>
      <c r="J1400" s="1"/>
    </row>
    <row r="1401" spans="1:13" x14ac:dyDescent="0.3">
      <c r="A1401">
        <v>421</v>
      </c>
      <c r="B1401">
        <v>46.244948079540023</v>
      </c>
      <c r="D1401" t="s">
        <v>6</v>
      </c>
      <c r="E1401">
        <v>10</v>
      </c>
      <c r="F1401" t="s">
        <v>19</v>
      </c>
      <c r="G1401" s="3" t="s">
        <v>38</v>
      </c>
      <c r="J1401" s="1"/>
    </row>
    <row r="1402" spans="1:13" x14ac:dyDescent="0.3">
      <c r="A1402">
        <v>421</v>
      </c>
      <c r="B1402">
        <v>8.4413658999999939</v>
      </c>
      <c r="D1402" t="s">
        <v>11</v>
      </c>
      <c r="E1402">
        <v>10</v>
      </c>
      <c r="F1402" t="s">
        <v>19</v>
      </c>
      <c r="G1402" s="3" t="s">
        <v>38</v>
      </c>
      <c r="J1402" s="1"/>
    </row>
    <row r="1403" spans="1:13" x14ac:dyDescent="0.3">
      <c r="A1403">
        <v>421</v>
      </c>
      <c r="B1403">
        <v>11.943053099999986</v>
      </c>
      <c r="D1403" t="s">
        <v>10</v>
      </c>
      <c r="E1403">
        <v>10</v>
      </c>
      <c r="F1403" t="s">
        <v>19</v>
      </c>
      <c r="G1403" s="3" t="s">
        <v>38</v>
      </c>
      <c r="J1403" s="1"/>
    </row>
    <row r="1404" spans="1:13" x14ac:dyDescent="0.3">
      <c r="A1404">
        <v>421</v>
      </c>
      <c r="B1404">
        <v>13.297464242857144</v>
      </c>
      <c r="C1404">
        <v>93.082249700000006</v>
      </c>
      <c r="D1404" t="s">
        <v>9</v>
      </c>
      <c r="E1404">
        <v>10</v>
      </c>
      <c r="F1404" t="s">
        <v>19</v>
      </c>
      <c r="G1404" s="3" t="s">
        <v>38</v>
      </c>
      <c r="J1404" s="1"/>
      <c r="K1404" s="1"/>
      <c r="M1404" s="1"/>
    </row>
    <row r="1405" spans="1:13" x14ac:dyDescent="0.3">
      <c r="A1405">
        <v>421</v>
      </c>
      <c r="B1405">
        <v>8.6485809000000131</v>
      </c>
      <c r="D1405" t="s">
        <v>11</v>
      </c>
      <c r="E1405">
        <v>10</v>
      </c>
      <c r="F1405" t="s">
        <v>19</v>
      </c>
      <c r="G1405" s="3" t="s">
        <v>38</v>
      </c>
      <c r="J1405" s="1"/>
      <c r="K1405" s="1"/>
      <c r="M1405" s="1"/>
    </row>
    <row r="1406" spans="1:13" x14ac:dyDescent="0.3">
      <c r="A1406">
        <v>421</v>
      </c>
      <c r="B1406">
        <v>11.205669699999987</v>
      </c>
      <c r="D1406" t="s">
        <v>10</v>
      </c>
      <c r="E1406">
        <v>10</v>
      </c>
      <c r="F1406" t="s">
        <v>19</v>
      </c>
      <c r="G1406" s="3" t="s">
        <v>38</v>
      </c>
      <c r="J1406" s="1"/>
      <c r="K1406" s="1"/>
      <c r="M1406" s="1"/>
    </row>
    <row r="1407" spans="1:13" x14ac:dyDescent="0.3">
      <c r="A1407">
        <v>421</v>
      </c>
      <c r="B1407">
        <v>12.421802257142858</v>
      </c>
      <c r="C1407">
        <v>86.952615800000004</v>
      </c>
      <c r="D1407" t="s">
        <v>9</v>
      </c>
      <c r="E1407">
        <v>10</v>
      </c>
      <c r="F1407" t="s">
        <v>19</v>
      </c>
      <c r="G1407" s="3" t="s">
        <v>38</v>
      </c>
      <c r="J1407" s="1"/>
      <c r="K1407" s="1"/>
      <c r="M1407" s="1"/>
    </row>
    <row r="1408" spans="1:13" x14ac:dyDescent="0.3">
      <c r="A1408">
        <v>421</v>
      </c>
      <c r="C1408">
        <v>19</v>
      </c>
      <c r="D1408" t="s">
        <v>15</v>
      </c>
      <c r="E1408">
        <v>10</v>
      </c>
      <c r="F1408" t="s">
        <v>19</v>
      </c>
      <c r="G1408" s="3" t="s">
        <v>38</v>
      </c>
      <c r="J1408" s="1"/>
      <c r="K1408" s="1"/>
      <c r="M1408" s="1"/>
    </row>
    <row r="1409" spans="1:13" x14ac:dyDescent="0.3">
      <c r="A1409">
        <v>423</v>
      </c>
      <c r="B1409">
        <v>0.23910273113532229</v>
      </c>
      <c r="C1409">
        <v>12</v>
      </c>
      <c r="D1409" t="s">
        <v>29</v>
      </c>
      <c r="E1409">
        <v>35</v>
      </c>
      <c r="F1409" t="s">
        <v>30</v>
      </c>
      <c r="G1409" s="3" t="s">
        <v>35</v>
      </c>
      <c r="J1409" s="1"/>
      <c r="K1409" s="1"/>
      <c r="M1409" s="1"/>
    </row>
    <row r="1410" spans="1:13" x14ac:dyDescent="0.3">
      <c r="A1410">
        <v>423</v>
      </c>
      <c r="B1410">
        <v>8.0355505444444439</v>
      </c>
      <c r="C1410">
        <v>144.6399098</v>
      </c>
      <c r="D1410" t="s">
        <v>1</v>
      </c>
      <c r="E1410">
        <v>35</v>
      </c>
      <c r="F1410" t="s">
        <v>30</v>
      </c>
      <c r="G1410" s="3" t="s">
        <v>35</v>
      </c>
      <c r="J1410" s="1"/>
      <c r="K1410" s="1"/>
      <c r="M1410" s="1"/>
    </row>
    <row r="1411" spans="1:13" x14ac:dyDescent="0.3">
      <c r="A1411">
        <v>423</v>
      </c>
      <c r="B1411">
        <v>6.4287462000000062</v>
      </c>
      <c r="D1411" t="s">
        <v>7</v>
      </c>
      <c r="E1411">
        <v>35</v>
      </c>
      <c r="F1411" t="s">
        <v>30</v>
      </c>
      <c r="G1411" s="3" t="s">
        <v>35</v>
      </c>
      <c r="J1411" s="1"/>
      <c r="K1411" s="1"/>
      <c r="M1411" s="1"/>
    </row>
    <row r="1412" spans="1:13" x14ac:dyDescent="0.3">
      <c r="A1412">
        <v>423</v>
      </c>
      <c r="B1412">
        <v>8.2846026999999935</v>
      </c>
      <c r="D1412" t="s">
        <v>8</v>
      </c>
      <c r="E1412">
        <v>35</v>
      </c>
      <c r="F1412" t="s">
        <v>30</v>
      </c>
      <c r="G1412" s="3" t="s">
        <v>35</v>
      </c>
    </row>
    <row r="1413" spans="1:13" x14ac:dyDescent="0.3">
      <c r="A1413">
        <v>423</v>
      </c>
      <c r="B1413">
        <v>17.600182619999998</v>
      </c>
      <c r="C1413">
        <v>88.000913099999991</v>
      </c>
      <c r="D1413" t="s">
        <v>9</v>
      </c>
      <c r="E1413">
        <v>35</v>
      </c>
      <c r="F1413" t="s">
        <v>30</v>
      </c>
      <c r="G1413" s="3" t="s">
        <v>35</v>
      </c>
      <c r="J1413" s="1"/>
    </row>
    <row r="1414" spans="1:13" x14ac:dyDescent="0.3">
      <c r="A1414">
        <v>423</v>
      </c>
      <c r="B1414">
        <v>14.2820447</v>
      </c>
      <c r="D1414" t="s">
        <v>10</v>
      </c>
      <c r="E1414">
        <v>35</v>
      </c>
      <c r="F1414" t="s">
        <v>30</v>
      </c>
      <c r="G1414" s="3" t="s">
        <v>35</v>
      </c>
      <c r="J1414" s="1"/>
    </row>
    <row r="1415" spans="1:13" x14ac:dyDescent="0.3">
      <c r="A1415">
        <v>423</v>
      </c>
      <c r="B1415">
        <v>6.8858839000000103</v>
      </c>
      <c r="D1415" t="s">
        <v>11</v>
      </c>
      <c r="E1415">
        <v>35</v>
      </c>
      <c r="F1415" t="s">
        <v>30</v>
      </c>
      <c r="G1415" s="3" t="s">
        <v>35</v>
      </c>
      <c r="J1415" s="1"/>
    </row>
    <row r="1416" spans="1:13" x14ac:dyDescent="0.3">
      <c r="A1416">
        <v>423</v>
      </c>
      <c r="B1416">
        <v>8.1757198222222218</v>
      </c>
      <c r="C1416">
        <v>147.16295679999999</v>
      </c>
      <c r="D1416" t="s">
        <v>1</v>
      </c>
      <c r="E1416">
        <v>35</v>
      </c>
      <c r="F1416" t="s">
        <v>30</v>
      </c>
      <c r="G1416" s="3" t="s">
        <v>35</v>
      </c>
      <c r="J1416" s="1"/>
    </row>
    <row r="1417" spans="1:13" x14ac:dyDescent="0.3">
      <c r="A1417">
        <v>423</v>
      </c>
      <c r="B1417">
        <v>5.8962688000000014</v>
      </c>
      <c r="D1417" t="s">
        <v>7</v>
      </c>
      <c r="E1417">
        <v>35</v>
      </c>
      <c r="F1417" t="s">
        <v>30</v>
      </c>
      <c r="G1417" s="3" t="s">
        <v>35</v>
      </c>
      <c r="J1417" s="1"/>
    </row>
    <row r="1418" spans="1:13" x14ac:dyDescent="0.3">
      <c r="A1418">
        <v>423</v>
      </c>
      <c r="B1418">
        <v>8.0802388000000036</v>
      </c>
      <c r="D1418" t="s">
        <v>8</v>
      </c>
      <c r="E1418">
        <v>35</v>
      </c>
      <c r="F1418" t="s">
        <v>30</v>
      </c>
      <c r="G1418" s="3" t="s">
        <v>35</v>
      </c>
      <c r="J1418" s="1"/>
    </row>
    <row r="1419" spans="1:13" x14ac:dyDescent="0.3">
      <c r="A1419">
        <v>423</v>
      </c>
      <c r="B1419">
        <v>17.412283420000001</v>
      </c>
      <c r="C1419">
        <v>87.0614171</v>
      </c>
      <c r="D1419" t="s">
        <v>9</v>
      </c>
      <c r="E1419">
        <v>35</v>
      </c>
      <c r="F1419" t="s">
        <v>30</v>
      </c>
      <c r="G1419" s="3" t="s">
        <v>35</v>
      </c>
      <c r="J1419" s="1"/>
      <c r="K1419" s="1"/>
      <c r="M1419" s="1"/>
    </row>
    <row r="1420" spans="1:13" x14ac:dyDescent="0.3">
      <c r="A1420">
        <v>423</v>
      </c>
      <c r="B1420">
        <v>15.984486599999997</v>
      </c>
      <c r="D1420" t="s">
        <v>10</v>
      </c>
      <c r="E1420">
        <v>35</v>
      </c>
      <c r="F1420" t="s">
        <v>30</v>
      </c>
      <c r="G1420" s="3" t="s">
        <v>35</v>
      </c>
      <c r="J1420" s="1"/>
      <c r="K1420" s="1"/>
      <c r="M1420" s="1"/>
    </row>
    <row r="1421" spans="1:13" x14ac:dyDescent="0.3">
      <c r="A1421">
        <v>423</v>
      </c>
      <c r="B1421">
        <v>3.1655015000000049</v>
      </c>
      <c r="D1421" t="s">
        <v>11</v>
      </c>
      <c r="E1421">
        <v>35</v>
      </c>
      <c r="F1421" t="s">
        <v>30</v>
      </c>
      <c r="G1421" s="3" t="s">
        <v>35</v>
      </c>
      <c r="J1421" s="1"/>
      <c r="K1421" s="1"/>
      <c r="M1421" s="1"/>
    </row>
    <row r="1422" spans="1:13" x14ac:dyDescent="0.3">
      <c r="A1422">
        <v>423</v>
      </c>
      <c r="B1422">
        <v>37.7974310898</v>
      </c>
      <c r="C1422">
        <v>6</v>
      </c>
      <c r="D1422" t="s">
        <v>6</v>
      </c>
      <c r="E1422">
        <v>35</v>
      </c>
      <c r="F1422" t="s">
        <v>30</v>
      </c>
      <c r="G1422" s="3" t="s">
        <v>35</v>
      </c>
      <c r="H1422">
        <v>1</v>
      </c>
      <c r="I1422">
        <v>3</v>
      </c>
      <c r="J1422" s="1"/>
      <c r="K1422" s="1"/>
      <c r="M1422" s="1"/>
    </row>
    <row r="1423" spans="1:13" x14ac:dyDescent="0.3">
      <c r="A1423">
        <v>423</v>
      </c>
      <c r="B1423">
        <v>32.448755778765801</v>
      </c>
      <c r="D1423" t="s">
        <v>6</v>
      </c>
      <c r="E1423">
        <v>35</v>
      </c>
      <c r="F1423" t="s">
        <v>30</v>
      </c>
      <c r="G1423" s="3" t="s">
        <v>35</v>
      </c>
      <c r="J1423" s="1"/>
      <c r="K1423" s="1"/>
      <c r="M1423" s="1"/>
    </row>
    <row r="1424" spans="1:13" x14ac:dyDescent="0.3">
      <c r="A1424">
        <v>423</v>
      </c>
      <c r="B1424">
        <v>37.613416015906211</v>
      </c>
      <c r="D1424" t="s">
        <v>6</v>
      </c>
      <c r="E1424">
        <v>35</v>
      </c>
      <c r="F1424" t="s">
        <v>30</v>
      </c>
      <c r="G1424" s="3" t="s">
        <v>35</v>
      </c>
      <c r="J1424" s="1"/>
      <c r="K1424" s="1"/>
      <c r="M1424" s="1"/>
    </row>
    <row r="1425" spans="1:13" x14ac:dyDescent="0.3">
      <c r="A1425">
        <v>423</v>
      </c>
      <c r="B1425">
        <v>35.163561654996052</v>
      </c>
      <c r="D1425" t="s">
        <v>6</v>
      </c>
      <c r="E1425">
        <v>35</v>
      </c>
      <c r="F1425" t="s">
        <v>30</v>
      </c>
      <c r="G1425" s="3" t="s">
        <v>35</v>
      </c>
      <c r="J1425" s="1"/>
      <c r="K1425" s="1"/>
      <c r="M1425" s="1"/>
    </row>
    <row r="1426" spans="1:13" x14ac:dyDescent="0.3">
      <c r="A1426">
        <v>423</v>
      </c>
      <c r="C1426">
        <v>11</v>
      </c>
      <c r="D1426" t="s">
        <v>15</v>
      </c>
      <c r="E1426">
        <v>35</v>
      </c>
      <c r="F1426" t="s">
        <v>30</v>
      </c>
      <c r="G1426" s="3" t="s">
        <v>35</v>
      </c>
      <c r="J1426" s="1"/>
      <c r="K1426" s="1"/>
      <c r="M1426" s="1"/>
    </row>
    <row r="1427" spans="1:13" x14ac:dyDescent="0.3">
      <c r="A1427">
        <v>425</v>
      </c>
      <c r="B1427">
        <v>6.6027609391681921</v>
      </c>
      <c r="C1427">
        <v>132.05521878336384</v>
      </c>
      <c r="D1427" t="s">
        <v>1</v>
      </c>
      <c r="E1427">
        <v>40</v>
      </c>
      <c r="F1427" t="s">
        <v>30</v>
      </c>
      <c r="G1427" s="3" t="s">
        <v>35</v>
      </c>
      <c r="J1427" s="1"/>
      <c r="K1427" s="1"/>
      <c r="M1427" s="1"/>
    </row>
    <row r="1428" spans="1:13" x14ac:dyDescent="0.3">
      <c r="A1428">
        <v>425</v>
      </c>
      <c r="B1428">
        <v>6.3372607795038789</v>
      </c>
      <c r="D1428" t="s">
        <v>7</v>
      </c>
      <c r="E1428">
        <v>40</v>
      </c>
      <c r="F1428" t="s">
        <v>30</v>
      </c>
      <c r="G1428" s="3" t="s">
        <v>35</v>
      </c>
      <c r="J1428" s="1"/>
      <c r="K1428" s="1"/>
      <c r="M1428" s="1"/>
    </row>
    <row r="1429" spans="1:13" x14ac:dyDescent="0.3">
      <c r="A1429">
        <v>425</v>
      </c>
      <c r="B1429">
        <v>6.2172271885224006</v>
      </c>
      <c r="D1429" t="s">
        <v>8</v>
      </c>
      <c r="E1429">
        <v>40</v>
      </c>
      <c r="F1429" t="s">
        <v>30</v>
      </c>
      <c r="G1429" s="3" t="s">
        <v>35</v>
      </c>
      <c r="J1429" s="1"/>
      <c r="K1429" s="1"/>
      <c r="M1429" s="1"/>
    </row>
    <row r="1430" spans="1:13" x14ac:dyDescent="0.3">
      <c r="A1430">
        <v>425</v>
      </c>
      <c r="B1430">
        <v>31.349874908621757</v>
      </c>
      <c r="C1430">
        <v>6</v>
      </c>
      <c r="D1430" t="s">
        <v>6</v>
      </c>
      <c r="E1430">
        <v>40</v>
      </c>
      <c r="F1430" t="s">
        <v>30</v>
      </c>
      <c r="G1430" s="3" t="s">
        <v>35</v>
      </c>
      <c r="H1430">
        <v>1</v>
      </c>
      <c r="I1430">
        <v>3</v>
      </c>
      <c r="J1430" s="1"/>
      <c r="K1430" s="1"/>
      <c r="M1430" s="1"/>
    </row>
    <row r="1431" spans="1:13" x14ac:dyDescent="0.3">
      <c r="A1431">
        <v>425</v>
      </c>
      <c r="B1431">
        <v>31.16260930859421</v>
      </c>
      <c r="D1431" t="s">
        <v>6</v>
      </c>
      <c r="E1431">
        <v>40</v>
      </c>
      <c r="F1431" t="s">
        <v>30</v>
      </c>
      <c r="G1431" s="3" t="s">
        <v>35</v>
      </c>
      <c r="J1431" s="1"/>
    </row>
    <row r="1432" spans="1:13" x14ac:dyDescent="0.3">
      <c r="A1432">
        <v>425</v>
      </c>
      <c r="B1432">
        <v>25.642416443146036</v>
      </c>
      <c r="D1432" t="s">
        <v>6</v>
      </c>
      <c r="E1432">
        <v>40</v>
      </c>
      <c r="F1432" t="s">
        <v>30</v>
      </c>
      <c r="G1432" s="3" t="s">
        <v>35</v>
      </c>
      <c r="J1432" s="1"/>
    </row>
    <row r="1433" spans="1:13" x14ac:dyDescent="0.3">
      <c r="A1433">
        <v>425</v>
      </c>
      <c r="B1433">
        <v>8.0096966000000123</v>
      </c>
      <c r="D1433" t="s">
        <v>11</v>
      </c>
      <c r="E1433">
        <v>40</v>
      </c>
      <c r="F1433" t="s">
        <v>30</v>
      </c>
      <c r="G1433" s="3" t="s">
        <v>35</v>
      </c>
      <c r="J1433" s="1"/>
    </row>
    <row r="1434" spans="1:13" x14ac:dyDescent="0.3">
      <c r="A1434">
        <v>425</v>
      </c>
      <c r="B1434">
        <v>9.4373238999999955</v>
      </c>
      <c r="D1434" t="s">
        <v>10</v>
      </c>
      <c r="E1434">
        <v>40</v>
      </c>
      <c r="F1434" t="s">
        <v>30</v>
      </c>
      <c r="G1434" s="3" t="s">
        <v>35</v>
      </c>
      <c r="J1434" s="1"/>
    </row>
    <row r="1435" spans="1:13" x14ac:dyDescent="0.3">
      <c r="A1435">
        <v>425</v>
      </c>
      <c r="B1435">
        <v>13.450541766666666</v>
      </c>
      <c r="C1435">
        <v>80.70325059999999</v>
      </c>
      <c r="D1435" t="s">
        <v>9</v>
      </c>
      <c r="E1435">
        <v>40</v>
      </c>
      <c r="F1435" t="s">
        <v>30</v>
      </c>
      <c r="G1435" s="3" t="s">
        <v>35</v>
      </c>
    </row>
    <row r="1436" spans="1:13" x14ac:dyDescent="0.3">
      <c r="A1436">
        <v>425</v>
      </c>
      <c r="B1436">
        <v>6.5018265999999869</v>
      </c>
      <c r="D1436" t="s">
        <v>11</v>
      </c>
      <c r="E1436">
        <v>40</v>
      </c>
      <c r="F1436" t="s">
        <v>30</v>
      </c>
      <c r="G1436" s="3" t="s">
        <v>35</v>
      </c>
    </row>
    <row r="1437" spans="1:13" x14ac:dyDescent="0.3">
      <c r="A1437">
        <v>425</v>
      </c>
      <c r="B1437">
        <v>12.912286600000016</v>
      </c>
      <c r="D1437" t="s">
        <v>10</v>
      </c>
      <c r="E1437">
        <v>40</v>
      </c>
      <c r="F1437" t="s">
        <v>30</v>
      </c>
      <c r="G1437" s="3" t="s">
        <v>35</v>
      </c>
    </row>
    <row r="1438" spans="1:13" x14ac:dyDescent="0.3">
      <c r="A1438">
        <v>425</v>
      </c>
      <c r="B1438">
        <v>14.8622628</v>
      </c>
      <c r="C1438">
        <v>74.311313999999996</v>
      </c>
      <c r="D1438" t="s">
        <v>9</v>
      </c>
      <c r="E1438">
        <v>40</v>
      </c>
      <c r="F1438" t="s">
        <v>30</v>
      </c>
      <c r="G1438" s="3" t="s">
        <v>35</v>
      </c>
    </row>
    <row r="1439" spans="1:13" x14ac:dyDescent="0.3">
      <c r="A1439">
        <v>425</v>
      </c>
      <c r="B1439">
        <v>7.4167668999999989</v>
      </c>
      <c r="D1439" t="s">
        <v>11</v>
      </c>
      <c r="E1439">
        <v>40</v>
      </c>
      <c r="F1439" t="s">
        <v>30</v>
      </c>
      <c r="G1439" s="3" t="s">
        <v>35</v>
      </c>
    </row>
    <row r="1440" spans="1:13" x14ac:dyDescent="0.3">
      <c r="A1440">
        <v>425</v>
      </c>
      <c r="B1440">
        <v>9.4313281000000018</v>
      </c>
      <c r="D1440" t="s">
        <v>10</v>
      </c>
      <c r="E1440">
        <v>40</v>
      </c>
      <c r="F1440" t="s">
        <v>30</v>
      </c>
      <c r="G1440" s="3" t="s">
        <v>35</v>
      </c>
    </row>
    <row r="1441" spans="1:13" x14ac:dyDescent="0.3">
      <c r="A1441">
        <v>425</v>
      </c>
      <c r="B1441">
        <v>12.0875355</v>
      </c>
      <c r="C1441">
        <v>72.525212999999994</v>
      </c>
      <c r="D1441" t="s">
        <v>9</v>
      </c>
      <c r="E1441">
        <v>40</v>
      </c>
      <c r="F1441" t="s">
        <v>30</v>
      </c>
      <c r="G1441" s="3" t="s">
        <v>35</v>
      </c>
    </row>
    <row r="1442" spans="1:13" x14ac:dyDescent="0.3">
      <c r="A1442">
        <v>425</v>
      </c>
      <c r="C1442">
        <v>11</v>
      </c>
      <c r="D1442" t="s">
        <v>15</v>
      </c>
      <c r="E1442">
        <v>40</v>
      </c>
      <c r="F1442" t="s">
        <v>30</v>
      </c>
      <c r="G1442" s="3" t="s">
        <v>35</v>
      </c>
      <c r="J1442" s="1"/>
    </row>
    <row r="1443" spans="1:13" x14ac:dyDescent="0.3">
      <c r="A1443">
        <v>428</v>
      </c>
      <c r="B1443">
        <v>38.327022645650359</v>
      </c>
      <c r="C1443">
        <v>2</v>
      </c>
      <c r="D1443" t="s">
        <v>6</v>
      </c>
      <c r="E1443">
        <v>3</v>
      </c>
      <c r="F1443" t="s">
        <v>30</v>
      </c>
      <c r="G1443" s="3" t="s">
        <v>39</v>
      </c>
      <c r="H1443">
        <v>0</v>
      </c>
      <c r="I1443">
        <v>1</v>
      </c>
      <c r="J1443" s="1"/>
    </row>
    <row r="1444" spans="1:13" x14ac:dyDescent="0.3">
      <c r="A1444">
        <v>428</v>
      </c>
      <c r="B1444">
        <v>36.6714262418526</v>
      </c>
      <c r="D1444" t="s">
        <v>6</v>
      </c>
      <c r="E1444">
        <v>3</v>
      </c>
      <c r="F1444" t="s">
        <v>30</v>
      </c>
      <c r="G1444" s="3" t="s">
        <v>39</v>
      </c>
      <c r="J1444" s="1"/>
    </row>
    <row r="1445" spans="1:13" x14ac:dyDescent="0.3">
      <c r="A1445">
        <v>428</v>
      </c>
      <c r="B1445">
        <v>6.8075376872236664</v>
      </c>
      <c r="C1445">
        <v>95.305527621131333</v>
      </c>
      <c r="D1445" t="s">
        <v>1</v>
      </c>
      <c r="E1445">
        <v>3</v>
      </c>
      <c r="F1445" t="s">
        <v>30</v>
      </c>
      <c r="G1445" s="3" t="s">
        <v>39</v>
      </c>
      <c r="J1445" s="1"/>
    </row>
    <row r="1446" spans="1:13" x14ac:dyDescent="0.3">
      <c r="A1446">
        <v>428</v>
      </c>
      <c r="B1446">
        <v>5.0253608002110042</v>
      </c>
      <c r="D1446" t="s">
        <v>7</v>
      </c>
      <c r="E1446">
        <v>3</v>
      </c>
      <c r="F1446" t="s">
        <v>30</v>
      </c>
      <c r="G1446" s="3" t="s">
        <v>39</v>
      </c>
      <c r="J1446" s="1"/>
    </row>
    <row r="1447" spans="1:13" x14ac:dyDescent="0.3">
      <c r="A1447">
        <v>428</v>
      </c>
      <c r="B1447">
        <v>4.8209883688945467</v>
      </c>
      <c r="D1447" t="s">
        <v>8</v>
      </c>
      <c r="E1447">
        <v>3</v>
      </c>
      <c r="F1447" t="s">
        <v>30</v>
      </c>
      <c r="G1447" s="3" t="s">
        <v>39</v>
      </c>
      <c r="J1447" s="1"/>
    </row>
    <row r="1448" spans="1:13" x14ac:dyDescent="0.3">
      <c r="A1448">
        <v>428</v>
      </c>
      <c r="B1448">
        <v>15.06459018503325</v>
      </c>
      <c r="C1448">
        <v>75.322950925166253</v>
      </c>
      <c r="D1448" t="s">
        <v>9</v>
      </c>
      <c r="E1448">
        <v>3</v>
      </c>
      <c r="F1448" t="s">
        <v>30</v>
      </c>
      <c r="G1448" s="3" t="s">
        <v>39</v>
      </c>
      <c r="J1448" s="1"/>
    </row>
    <row r="1449" spans="1:13" x14ac:dyDescent="0.3">
      <c r="A1449">
        <v>428</v>
      </c>
      <c r="B1449">
        <v>10.95127982102602</v>
      </c>
      <c r="D1449" t="s">
        <v>10</v>
      </c>
      <c r="E1449">
        <v>3</v>
      </c>
      <c r="F1449" t="s">
        <v>30</v>
      </c>
      <c r="G1449" s="3" t="s">
        <v>39</v>
      </c>
      <c r="J1449" s="1"/>
    </row>
    <row r="1450" spans="1:13" x14ac:dyDescent="0.3">
      <c r="A1450">
        <v>428</v>
      </c>
      <c r="B1450">
        <v>9.9497085466181829</v>
      </c>
      <c r="D1450" t="s">
        <v>11</v>
      </c>
      <c r="E1450">
        <v>3</v>
      </c>
      <c r="F1450" t="s">
        <v>30</v>
      </c>
      <c r="G1450" s="3" t="s">
        <v>39</v>
      </c>
      <c r="J1450" s="1"/>
    </row>
    <row r="1451" spans="1:13" x14ac:dyDescent="0.3">
      <c r="A1451">
        <v>428</v>
      </c>
      <c r="C1451">
        <v>9</v>
      </c>
      <c r="D1451" t="s">
        <v>15</v>
      </c>
      <c r="E1451">
        <v>3</v>
      </c>
      <c r="F1451" t="s">
        <v>30</v>
      </c>
      <c r="G1451" s="3" t="s">
        <v>39</v>
      </c>
      <c r="J1451" s="1"/>
    </row>
    <row r="1452" spans="1:13" x14ac:dyDescent="0.3">
      <c r="A1452">
        <v>431</v>
      </c>
      <c r="B1452">
        <v>35.862651599426286</v>
      </c>
      <c r="C1452">
        <v>2</v>
      </c>
      <c r="D1452" t="s">
        <v>6</v>
      </c>
      <c r="E1452">
        <v>5</v>
      </c>
      <c r="F1452" t="s">
        <v>30</v>
      </c>
      <c r="G1452" s="3" t="s">
        <v>39</v>
      </c>
      <c r="H1452">
        <v>0</v>
      </c>
      <c r="I1452">
        <v>1</v>
      </c>
      <c r="J1452" s="1"/>
    </row>
    <row r="1453" spans="1:13" x14ac:dyDescent="0.3">
      <c r="A1453">
        <v>431</v>
      </c>
      <c r="B1453">
        <v>37.511866786464211</v>
      </c>
      <c r="D1453" t="s">
        <v>6</v>
      </c>
      <c r="E1453">
        <v>5</v>
      </c>
      <c r="F1453" t="s">
        <v>30</v>
      </c>
      <c r="G1453" s="3" t="s">
        <v>39</v>
      </c>
      <c r="J1453" s="1"/>
      <c r="K1453" s="1"/>
      <c r="M1453" s="1"/>
    </row>
    <row r="1454" spans="1:13" x14ac:dyDescent="0.3">
      <c r="A1454">
        <v>431</v>
      </c>
      <c r="B1454">
        <v>7.0132419770201659</v>
      </c>
      <c r="C1454">
        <v>91.172145701262153</v>
      </c>
      <c r="D1454" t="s">
        <v>1</v>
      </c>
      <c r="E1454">
        <v>5</v>
      </c>
      <c r="F1454" t="s">
        <v>30</v>
      </c>
      <c r="G1454" s="3" t="s">
        <v>39</v>
      </c>
      <c r="J1454" s="1"/>
      <c r="K1454" s="1"/>
      <c r="M1454" s="1"/>
    </row>
    <row r="1455" spans="1:13" x14ac:dyDescent="0.3">
      <c r="A1455">
        <v>431</v>
      </c>
      <c r="B1455">
        <v>4.7431417182354281</v>
      </c>
      <c r="D1455" t="s">
        <v>7</v>
      </c>
      <c r="E1455">
        <v>5</v>
      </c>
      <c r="F1455" t="s">
        <v>30</v>
      </c>
      <c r="G1455" s="3" t="s">
        <v>39</v>
      </c>
      <c r="J1455" s="1"/>
      <c r="K1455" s="1"/>
      <c r="M1455" s="1"/>
    </row>
    <row r="1456" spans="1:13" x14ac:dyDescent="0.3">
      <c r="A1456">
        <v>431</v>
      </c>
      <c r="B1456">
        <v>5.3950928397209736</v>
      </c>
      <c r="D1456" t="s">
        <v>8</v>
      </c>
      <c r="E1456">
        <v>5</v>
      </c>
      <c r="F1456" t="s">
        <v>30</v>
      </c>
      <c r="G1456" s="3" t="s">
        <v>39</v>
      </c>
      <c r="J1456" s="1"/>
      <c r="K1456" s="1"/>
      <c r="M1456" s="1"/>
    </row>
    <row r="1457" spans="1:13" x14ac:dyDescent="0.3">
      <c r="A1457">
        <v>431</v>
      </c>
      <c r="B1457">
        <v>12.815397200000007</v>
      </c>
      <c r="D1457" t="s">
        <v>11</v>
      </c>
      <c r="E1457">
        <v>5</v>
      </c>
      <c r="F1457" t="s">
        <v>30</v>
      </c>
      <c r="G1457" s="3" t="s">
        <v>39</v>
      </c>
      <c r="J1457" s="1"/>
    </row>
    <row r="1458" spans="1:13" x14ac:dyDescent="0.3">
      <c r="A1458">
        <v>431</v>
      </c>
      <c r="B1458">
        <v>12.324430300000003</v>
      </c>
      <c r="D1458" t="s">
        <v>10</v>
      </c>
      <c r="E1458">
        <v>5</v>
      </c>
      <c r="F1458" t="s">
        <v>30</v>
      </c>
      <c r="G1458" s="3" t="s">
        <v>39</v>
      </c>
      <c r="J1458" s="1"/>
    </row>
    <row r="1459" spans="1:13" x14ac:dyDescent="0.3">
      <c r="A1459">
        <v>431</v>
      </c>
      <c r="B1459">
        <v>14.076316880000002</v>
      </c>
      <c r="C1459">
        <v>70.381584400000008</v>
      </c>
      <c r="D1459" t="s">
        <v>9</v>
      </c>
      <c r="E1459">
        <v>5</v>
      </c>
      <c r="F1459" t="s">
        <v>30</v>
      </c>
      <c r="G1459" s="3" t="s">
        <v>39</v>
      </c>
    </row>
    <row r="1460" spans="1:13" x14ac:dyDescent="0.3">
      <c r="A1460">
        <v>431</v>
      </c>
      <c r="C1460">
        <v>9</v>
      </c>
      <c r="D1460" t="s">
        <v>15</v>
      </c>
      <c r="E1460">
        <v>5</v>
      </c>
      <c r="F1460" t="s">
        <v>30</v>
      </c>
      <c r="G1460" s="3" t="s">
        <v>39</v>
      </c>
      <c r="J1460" s="1"/>
    </row>
    <row r="1461" spans="1:13" x14ac:dyDescent="0.3">
      <c r="A1461">
        <v>433</v>
      </c>
      <c r="B1461">
        <v>7.1440829646288355</v>
      </c>
      <c r="C1461">
        <v>92.873078540174859</v>
      </c>
      <c r="D1461" t="s">
        <v>1</v>
      </c>
      <c r="E1461">
        <v>8</v>
      </c>
      <c r="F1461" t="s">
        <v>30</v>
      </c>
      <c r="G1461" s="3" t="s">
        <v>39</v>
      </c>
      <c r="J1461" s="1"/>
    </row>
    <row r="1462" spans="1:13" x14ac:dyDescent="0.3">
      <c r="A1462">
        <v>433</v>
      </c>
      <c r="B1462">
        <v>4.7680823102309446</v>
      </c>
      <c r="D1462" t="s">
        <v>7</v>
      </c>
      <c r="E1462">
        <v>8</v>
      </c>
      <c r="F1462" t="s">
        <v>30</v>
      </c>
      <c r="G1462" s="3" t="s">
        <v>39</v>
      </c>
      <c r="J1462" s="1"/>
    </row>
    <row r="1463" spans="1:13" x14ac:dyDescent="0.3">
      <c r="A1463">
        <v>433</v>
      </c>
      <c r="B1463">
        <v>6.2246782570586348</v>
      </c>
      <c r="D1463" t="s">
        <v>8</v>
      </c>
      <c r="E1463">
        <v>8</v>
      </c>
      <c r="F1463" t="s">
        <v>30</v>
      </c>
      <c r="G1463" s="3" t="s">
        <v>39</v>
      </c>
      <c r="J1463" s="1"/>
    </row>
    <row r="1464" spans="1:13" x14ac:dyDescent="0.3">
      <c r="A1464">
        <v>433</v>
      </c>
      <c r="B1464">
        <v>39.207477569905301</v>
      </c>
      <c r="C1464">
        <v>2</v>
      </c>
      <c r="D1464" t="s">
        <v>6</v>
      </c>
      <c r="E1464">
        <v>8</v>
      </c>
      <c r="F1464" t="s">
        <v>30</v>
      </c>
      <c r="G1464" s="3" t="s">
        <v>39</v>
      </c>
      <c r="H1464">
        <v>0</v>
      </c>
      <c r="I1464">
        <v>1.5</v>
      </c>
      <c r="J1464" s="1"/>
    </row>
    <row r="1465" spans="1:13" x14ac:dyDescent="0.3">
      <c r="A1465">
        <v>433</v>
      </c>
      <c r="B1465">
        <v>36.5924315971683</v>
      </c>
      <c r="D1465" t="s">
        <v>6</v>
      </c>
      <c r="E1465">
        <v>8</v>
      </c>
      <c r="F1465" t="s">
        <v>30</v>
      </c>
      <c r="G1465" s="3" t="s">
        <v>39</v>
      </c>
      <c r="J1465" s="1"/>
      <c r="K1465" s="1"/>
      <c r="M1465" s="1"/>
    </row>
    <row r="1466" spans="1:13" x14ac:dyDescent="0.3">
      <c r="A1466">
        <v>433</v>
      </c>
      <c r="B1466">
        <v>9.2698377000000107</v>
      </c>
      <c r="D1466" t="s">
        <v>11</v>
      </c>
      <c r="E1466">
        <v>8</v>
      </c>
      <c r="F1466" t="s">
        <v>30</v>
      </c>
      <c r="G1466" s="3" t="s">
        <v>39</v>
      </c>
      <c r="J1466" s="1"/>
      <c r="K1466" s="1"/>
      <c r="M1466" s="1"/>
    </row>
    <row r="1467" spans="1:13" x14ac:dyDescent="0.3">
      <c r="A1467">
        <v>433</v>
      </c>
      <c r="B1467">
        <v>13.1518078</v>
      </c>
      <c r="D1467" t="s">
        <v>10</v>
      </c>
      <c r="E1467">
        <v>8</v>
      </c>
      <c r="F1467" t="s">
        <v>30</v>
      </c>
      <c r="G1467" s="3" t="s">
        <v>39</v>
      </c>
      <c r="J1467" s="1"/>
      <c r="K1467" s="1"/>
      <c r="M1467" s="1"/>
    </row>
    <row r="1468" spans="1:13" x14ac:dyDescent="0.3">
      <c r="A1468">
        <v>433</v>
      </c>
      <c r="B1468">
        <v>16.395217049999999</v>
      </c>
      <c r="C1468">
        <v>65.580868199999998</v>
      </c>
      <c r="D1468" t="s">
        <v>9</v>
      </c>
      <c r="E1468">
        <v>8</v>
      </c>
      <c r="F1468" t="s">
        <v>30</v>
      </c>
      <c r="G1468" s="3" t="s">
        <v>39</v>
      </c>
      <c r="J1468" s="1"/>
      <c r="K1468" s="1"/>
      <c r="M1468" s="1"/>
    </row>
    <row r="1469" spans="1:13" x14ac:dyDescent="0.3">
      <c r="A1469">
        <v>433</v>
      </c>
      <c r="B1469">
        <v>11.061158799999987</v>
      </c>
      <c r="D1469" t="s">
        <v>11</v>
      </c>
      <c r="E1469">
        <v>8</v>
      </c>
      <c r="F1469" t="s">
        <v>30</v>
      </c>
      <c r="G1469" s="3" t="s">
        <v>39</v>
      </c>
      <c r="J1469" s="1"/>
      <c r="K1469" s="1"/>
      <c r="M1469" s="1"/>
    </row>
    <row r="1470" spans="1:13" x14ac:dyDescent="0.3">
      <c r="A1470">
        <v>433</v>
      </c>
      <c r="B1470">
        <v>15.637606900000009</v>
      </c>
      <c r="D1470" t="s">
        <v>10</v>
      </c>
      <c r="E1470">
        <v>8</v>
      </c>
      <c r="F1470" t="s">
        <v>30</v>
      </c>
      <c r="G1470" s="3" t="s">
        <v>39</v>
      </c>
      <c r="J1470" s="1"/>
      <c r="K1470" s="1"/>
      <c r="M1470" s="1"/>
    </row>
    <row r="1471" spans="1:13" x14ac:dyDescent="0.3">
      <c r="A1471">
        <v>433</v>
      </c>
      <c r="B1471">
        <v>14.210369559999998</v>
      </c>
      <c r="C1471">
        <v>71.05184779999999</v>
      </c>
      <c r="D1471" t="s">
        <v>9</v>
      </c>
      <c r="E1471">
        <v>8</v>
      </c>
      <c r="F1471" t="s">
        <v>30</v>
      </c>
      <c r="G1471" s="3" t="s">
        <v>39</v>
      </c>
      <c r="J1471" s="1"/>
      <c r="K1471" s="1"/>
      <c r="M1471" s="1"/>
    </row>
    <row r="1472" spans="1:13" x14ac:dyDescent="0.3">
      <c r="A1472">
        <v>433</v>
      </c>
      <c r="C1472">
        <v>9</v>
      </c>
      <c r="D1472" t="s">
        <v>15</v>
      </c>
      <c r="E1472">
        <v>8</v>
      </c>
      <c r="F1472" t="s">
        <v>30</v>
      </c>
      <c r="G1472" s="3" t="s">
        <v>39</v>
      </c>
      <c r="J1472" s="1"/>
      <c r="K1472" s="1"/>
    </row>
    <row r="1473" spans="1:13" x14ac:dyDescent="0.3">
      <c r="A1473">
        <v>435</v>
      </c>
      <c r="B1473">
        <v>7.0755804581630244</v>
      </c>
      <c r="C1473">
        <v>84.906965497956293</v>
      </c>
      <c r="D1473" t="s">
        <v>1</v>
      </c>
      <c r="E1473">
        <v>10</v>
      </c>
      <c r="F1473" t="s">
        <v>30</v>
      </c>
      <c r="G1473" s="3" t="s">
        <v>39</v>
      </c>
      <c r="J1473" s="1"/>
      <c r="K1473" s="1"/>
    </row>
    <row r="1474" spans="1:13" x14ac:dyDescent="0.3">
      <c r="A1474">
        <v>435</v>
      </c>
      <c r="B1474">
        <v>5.0151971011434284</v>
      </c>
      <c r="D1474" t="s">
        <v>7</v>
      </c>
      <c r="E1474">
        <v>10</v>
      </c>
      <c r="F1474" t="s">
        <v>30</v>
      </c>
      <c r="G1474" s="3" t="s">
        <v>39</v>
      </c>
      <c r="J1474" s="1"/>
      <c r="K1474" s="1"/>
    </row>
    <row r="1475" spans="1:13" x14ac:dyDescent="0.3">
      <c r="A1475">
        <v>435</v>
      </c>
      <c r="B1475">
        <v>5.6350110336800512</v>
      </c>
      <c r="D1475" t="s">
        <v>8</v>
      </c>
      <c r="E1475">
        <v>10</v>
      </c>
      <c r="F1475" t="s">
        <v>30</v>
      </c>
      <c r="G1475" s="3" t="s">
        <v>39</v>
      </c>
      <c r="J1475" s="1"/>
      <c r="K1475" s="1"/>
    </row>
    <row r="1476" spans="1:13" x14ac:dyDescent="0.3">
      <c r="A1476">
        <v>435</v>
      </c>
      <c r="B1476">
        <v>35.232694895535644</v>
      </c>
      <c r="C1476">
        <v>2</v>
      </c>
      <c r="D1476" t="s">
        <v>6</v>
      </c>
      <c r="E1476">
        <v>10</v>
      </c>
      <c r="F1476" t="s">
        <v>30</v>
      </c>
      <c r="G1476" s="3" t="s">
        <v>39</v>
      </c>
      <c r="H1476">
        <v>0</v>
      </c>
      <c r="I1476">
        <v>2</v>
      </c>
      <c r="J1476" s="1"/>
      <c r="K1476" s="1"/>
      <c r="M1476" s="1"/>
    </row>
    <row r="1477" spans="1:13" x14ac:dyDescent="0.3">
      <c r="A1477">
        <v>435</v>
      </c>
      <c r="B1477">
        <v>31.544369178963574</v>
      </c>
      <c r="D1477" t="s">
        <v>6</v>
      </c>
      <c r="E1477">
        <v>10</v>
      </c>
      <c r="F1477" t="s">
        <v>30</v>
      </c>
      <c r="G1477" s="3" t="s">
        <v>39</v>
      </c>
      <c r="J1477" s="1"/>
      <c r="K1477" s="1"/>
      <c r="M1477" s="1"/>
    </row>
    <row r="1478" spans="1:13" x14ac:dyDescent="0.3">
      <c r="A1478">
        <v>435</v>
      </c>
      <c r="B1478">
        <v>6.2783026000000035</v>
      </c>
      <c r="D1478" t="s">
        <v>11</v>
      </c>
      <c r="E1478">
        <v>10</v>
      </c>
      <c r="F1478" t="s">
        <v>30</v>
      </c>
      <c r="G1478" s="3" t="s">
        <v>39</v>
      </c>
      <c r="J1478" s="1"/>
      <c r="K1478" s="1"/>
      <c r="M1478" s="1"/>
    </row>
    <row r="1479" spans="1:13" x14ac:dyDescent="0.3">
      <c r="A1479">
        <v>435</v>
      </c>
      <c r="B1479">
        <v>12.368081699999991</v>
      </c>
      <c r="D1479" t="s">
        <v>10</v>
      </c>
      <c r="E1479">
        <v>10</v>
      </c>
      <c r="F1479" t="s">
        <v>30</v>
      </c>
      <c r="G1479" s="3" t="s">
        <v>39</v>
      </c>
      <c r="J1479" s="1"/>
      <c r="K1479" s="1"/>
      <c r="M1479" s="1"/>
    </row>
    <row r="1480" spans="1:13" x14ac:dyDescent="0.3">
      <c r="A1480">
        <v>435</v>
      </c>
      <c r="B1480">
        <v>14.754489875000001</v>
      </c>
      <c r="C1480">
        <v>59.017959500000003</v>
      </c>
      <c r="D1480" t="s">
        <v>9</v>
      </c>
      <c r="E1480">
        <v>10</v>
      </c>
      <c r="F1480" t="s">
        <v>30</v>
      </c>
      <c r="G1480" s="3" t="s">
        <v>39</v>
      </c>
      <c r="J1480" s="1"/>
      <c r="K1480" s="1"/>
      <c r="M1480" s="1"/>
    </row>
    <row r="1481" spans="1:13" x14ac:dyDescent="0.3">
      <c r="A1481">
        <v>435</v>
      </c>
      <c r="B1481">
        <v>9.2176302999999962</v>
      </c>
      <c r="D1481" t="s">
        <v>11</v>
      </c>
      <c r="E1481">
        <v>10</v>
      </c>
      <c r="F1481" t="s">
        <v>30</v>
      </c>
      <c r="G1481" s="3" t="s">
        <v>39</v>
      </c>
      <c r="J1481" s="1"/>
      <c r="K1481" s="1"/>
      <c r="M1481" s="1"/>
    </row>
    <row r="1482" spans="1:13" x14ac:dyDescent="0.3">
      <c r="A1482">
        <v>435</v>
      </c>
      <c r="B1482">
        <v>11.02444229999999</v>
      </c>
      <c r="D1482" t="s">
        <v>10</v>
      </c>
      <c r="E1482">
        <v>10</v>
      </c>
      <c r="F1482" t="s">
        <v>30</v>
      </c>
      <c r="G1482" s="3" t="s">
        <v>39</v>
      </c>
      <c r="J1482" s="1"/>
      <c r="K1482" s="1"/>
      <c r="M1482" s="1"/>
    </row>
    <row r="1483" spans="1:13" x14ac:dyDescent="0.3">
      <c r="A1483">
        <v>435</v>
      </c>
      <c r="B1483">
        <v>16.689019899999998</v>
      </c>
      <c r="C1483">
        <v>66.756079599999993</v>
      </c>
      <c r="D1483" t="s">
        <v>9</v>
      </c>
      <c r="E1483">
        <v>10</v>
      </c>
      <c r="F1483" t="s">
        <v>30</v>
      </c>
      <c r="G1483" s="3" t="s">
        <v>39</v>
      </c>
      <c r="J1483" s="1"/>
      <c r="K1483" s="1"/>
      <c r="M1483" s="1"/>
    </row>
    <row r="1484" spans="1:13" x14ac:dyDescent="0.3">
      <c r="A1484">
        <v>435</v>
      </c>
      <c r="B1484">
        <v>8.7553450999999995</v>
      </c>
      <c r="D1484" t="s">
        <v>11</v>
      </c>
      <c r="E1484">
        <v>10</v>
      </c>
      <c r="F1484" t="s">
        <v>30</v>
      </c>
      <c r="G1484" s="3" t="s">
        <v>39</v>
      </c>
      <c r="J1484" s="1"/>
      <c r="K1484" s="1"/>
      <c r="M1484" s="1"/>
    </row>
    <row r="1485" spans="1:13" x14ac:dyDescent="0.3">
      <c r="A1485">
        <v>435</v>
      </c>
      <c r="B1485">
        <v>17.023749699999996</v>
      </c>
      <c r="D1485" t="s">
        <v>10</v>
      </c>
      <c r="E1485">
        <v>10</v>
      </c>
      <c r="F1485" t="s">
        <v>30</v>
      </c>
      <c r="G1485" s="3" t="s">
        <v>39</v>
      </c>
      <c r="J1485" s="1"/>
      <c r="K1485" s="1"/>
      <c r="M1485" s="1"/>
    </row>
    <row r="1486" spans="1:13" x14ac:dyDescent="0.3">
      <c r="A1486">
        <v>435</v>
      </c>
      <c r="B1486">
        <v>14.908655249999999</v>
      </c>
      <c r="C1486">
        <v>59.634620999999996</v>
      </c>
      <c r="D1486" t="s">
        <v>9</v>
      </c>
      <c r="E1486">
        <v>10</v>
      </c>
      <c r="F1486" t="s">
        <v>30</v>
      </c>
      <c r="G1486" s="3" t="s">
        <v>39</v>
      </c>
      <c r="J1486" s="1"/>
      <c r="K1486" s="1"/>
      <c r="M1486" s="1"/>
    </row>
    <row r="1487" spans="1:13" x14ac:dyDescent="0.3">
      <c r="A1487">
        <v>435</v>
      </c>
      <c r="C1487">
        <v>9</v>
      </c>
      <c r="D1487" t="s">
        <v>15</v>
      </c>
      <c r="E1487">
        <v>10</v>
      </c>
      <c r="F1487" t="s">
        <v>30</v>
      </c>
      <c r="G1487" s="3" t="s">
        <v>39</v>
      </c>
      <c r="J1487" s="1"/>
      <c r="K1487" s="1"/>
      <c r="M1487" s="1"/>
    </row>
    <row r="1488" spans="1:13" x14ac:dyDescent="0.3">
      <c r="A1488">
        <v>436</v>
      </c>
      <c r="B1488">
        <v>7.1835834480282159</v>
      </c>
      <c r="C1488">
        <v>86.203001376338591</v>
      </c>
      <c r="D1488" t="s">
        <v>1</v>
      </c>
      <c r="E1488">
        <v>15</v>
      </c>
      <c r="F1488" t="s">
        <v>30</v>
      </c>
      <c r="G1488" s="3" t="s">
        <v>39</v>
      </c>
      <c r="J1488" s="1"/>
      <c r="K1488" s="1"/>
      <c r="M1488" s="1"/>
    </row>
    <row r="1489" spans="1:13" x14ac:dyDescent="0.3">
      <c r="A1489">
        <v>436</v>
      </c>
      <c r="B1489">
        <v>3.6659738043118182</v>
      </c>
      <c r="D1489" t="s">
        <v>7</v>
      </c>
      <c r="E1489">
        <v>15</v>
      </c>
      <c r="F1489" t="s">
        <v>30</v>
      </c>
      <c r="G1489" s="3" t="s">
        <v>39</v>
      </c>
      <c r="J1489" s="1"/>
      <c r="K1489" s="1"/>
    </row>
    <row r="1490" spans="1:13" x14ac:dyDescent="0.3">
      <c r="A1490">
        <v>436</v>
      </c>
      <c r="B1490">
        <v>4.5269753235559023</v>
      </c>
      <c r="D1490" t="s">
        <v>8</v>
      </c>
      <c r="E1490">
        <v>15</v>
      </c>
      <c r="F1490" t="s">
        <v>30</v>
      </c>
      <c r="G1490" s="3" t="s">
        <v>39</v>
      </c>
      <c r="J1490" s="1"/>
      <c r="K1490" s="1"/>
    </row>
    <row r="1491" spans="1:13" x14ac:dyDescent="0.3">
      <c r="A1491">
        <v>436</v>
      </c>
      <c r="B1491">
        <v>34.896025765087352</v>
      </c>
      <c r="D1491" t="s">
        <v>6</v>
      </c>
      <c r="E1491">
        <v>15</v>
      </c>
      <c r="F1491" t="s">
        <v>30</v>
      </c>
      <c r="G1491" s="3" t="s">
        <v>39</v>
      </c>
      <c r="J1491" s="1"/>
      <c r="K1491" s="1"/>
    </row>
    <row r="1492" spans="1:13" x14ac:dyDescent="0.3">
      <c r="A1492">
        <v>436</v>
      </c>
      <c r="B1492">
        <v>31.387613019585814</v>
      </c>
      <c r="C1492">
        <v>2</v>
      </c>
      <c r="D1492" t="s">
        <v>6</v>
      </c>
      <c r="E1492">
        <v>15</v>
      </c>
      <c r="F1492" t="s">
        <v>30</v>
      </c>
      <c r="G1492" s="3" t="s">
        <v>39</v>
      </c>
      <c r="H1492">
        <v>1</v>
      </c>
      <c r="I1492">
        <v>3</v>
      </c>
      <c r="J1492" s="1"/>
      <c r="K1492" s="1"/>
    </row>
    <row r="1493" spans="1:13" x14ac:dyDescent="0.3">
      <c r="A1493">
        <v>436</v>
      </c>
      <c r="B1493">
        <v>8.6785677999999962</v>
      </c>
      <c r="D1493" t="s">
        <v>11</v>
      </c>
      <c r="E1493">
        <v>15</v>
      </c>
      <c r="F1493" t="s">
        <v>30</v>
      </c>
      <c r="G1493" s="3" t="s">
        <v>39</v>
      </c>
      <c r="J1493" s="1"/>
      <c r="K1493" s="1"/>
      <c r="M1493" s="1"/>
    </row>
    <row r="1494" spans="1:13" x14ac:dyDescent="0.3">
      <c r="A1494">
        <v>436</v>
      </c>
      <c r="B1494">
        <v>7.3373195000000067</v>
      </c>
      <c r="D1494" t="s">
        <v>10</v>
      </c>
      <c r="E1494">
        <v>15</v>
      </c>
      <c r="F1494" t="s">
        <v>30</v>
      </c>
      <c r="G1494" s="3" t="s">
        <v>39</v>
      </c>
      <c r="J1494" s="1"/>
      <c r="K1494" s="1"/>
      <c r="M1494" s="1"/>
    </row>
    <row r="1495" spans="1:13" x14ac:dyDescent="0.3">
      <c r="A1495">
        <v>436</v>
      </c>
      <c r="B1495">
        <v>9.6354857333333328</v>
      </c>
      <c r="C1495">
        <v>57.812914399999997</v>
      </c>
      <c r="D1495" t="s">
        <v>9</v>
      </c>
      <c r="E1495">
        <v>15</v>
      </c>
      <c r="F1495" t="s">
        <v>30</v>
      </c>
      <c r="G1495" s="3" t="s">
        <v>39</v>
      </c>
      <c r="J1495" s="1"/>
      <c r="K1495" s="1"/>
      <c r="M1495" s="1"/>
    </row>
    <row r="1496" spans="1:13" x14ac:dyDescent="0.3">
      <c r="A1496">
        <v>436</v>
      </c>
      <c r="B1496">
        <v>7.3643072000000132</v>
      </c>
      <c r="D1496" t="s">
        <v>11</v>
      </c>
      <c r="E1496">
        <v>15</v>
      </c>
      <c r="F1496" t="s">
        <v>30</v>
      </c>
      <c r="G1496" s="3" t="s">
        <v>39</v>
      </c>
      <c r="J1496" s="1"/>
      <c r="K1496" s="1"/>
      <c r="M1496" s="1"/>
    </row>
    <row r="1497" spans="1:13" x14ac:dyDescent="0.3">
      <c r="A1497">
        <v>436</v>
      </c>
      <c r="B1497">
        <v>10.586096699999999</v>
      </c>
      <c r="D1497" t="s">
        <v>10</v>
      </c>
      <c r="E1497">
        <v>15</v>
      </c>
      <c r="F1497" t="s">
        <v>30</v>
      </c>
      <c r="G1497" s="3" t="s">
        <v>39</v>
      </c>
      <c r="J1497" s="1"/>
      <c r="M1497" s="1"/>
    </row>
    <row r="1498" spans="1:13" x14ac:dyDescent="0.3">
      <c r="A1498">
        <v>436</v>
      </c>
      <c r="B1498">
        <v>9.2032523666666659</v>
      </c>
      <c r="C1498">
        <v>55.219514199999999</v>
      </c>
      <c r="D1498" t="s">
        <v>9</v>
      </c>
      <c r="E1498">
        <v>15</v>
      </c>
      <c r="F1498" t="s">
        <v>30</v>
      </c>
      <c r="G1498" s="3" t="s">
        <v>39</v>
      </c>
      <c r="J1498" s="1"/>
      <c r="K1498" s="1"/>
      <c r="M1498" s="1"/>
    </row>
    <row r="1499" spans="1:13" x14ac:dyDescent="0.3">
      <c r="A1499">
        <v>436</v>
      </c>
      <c r="B1499">
        <v>7.1707448999999883</v>
      </c>
      <c r="D1499" t="s">
        <v>11</v>
      </c>
      <c r="E1499">
        <v>15</v>
      </c>
      <c r="F1499" t="s">
        <v>30</v>
      </c>
      <c r="G1499" s="3" t="s">
        <v>39</v>
      </c>
      <c r="J1499" s="1"/>
      <c r="K1499" s="1"/>
      <c r="M1499" s="1"/>
    </row>
    <row r="1500" spans="1:13" x14ac:dyDescent="0.3">
      <c r="A1500">
        <v>436</v>
      </c>
      <c r="B1500">
        <v>8.2083247999999998</v>
      </c>
      <c r="D1500" t="s">
        <v>10</v>
      </c>
      <c r="E1500">
        <v>15</v>
      </c>
      <c r="F1500" t="s">
        <v>30</v>
      </c>
      <c r="G1500" s="3" t="s">
        <v>39</v>
      </c>
      <c r="J1500" s="1"/>
      <c r="K1500" s="1"/>
      <c r="M1500" s="1"/>
    </row>
    <row r="1501" spans="1:13" x14ac:dyDescent="0.3">
      <c r="A1501">
        <v>436</v>
      </c>
      <c r="B1501">
        <v>8.6210278666666671</v>
      </c>
      <c r="C1501">
        <v>51.726167200000006</v>
      </c>
      <c r="D1501" t="s">
        <v>9</v>
      </c>
      <c r="E1501">
        <v>15</v>
      </c>
      <c r="F1501" t="s">
        <v>30</v>
      </c>
      <c r="G1501" s="3" t="s">
        <v>39</v>
      </c>
      <c r="J1501" s="1"/>
      <c r="K1501" s="1"/>
      <c r="M1501" s="1"/>
    </row>
    <row r="1502" spans="1:13" x14ac:dyDescent="0.3">
      <c r="A1502">
        <v>436</v>
      </c>
      <c r="C1502">
        <v>9</v>
      </c>
      <c r="D1502" t="s">
        <v>15</v>
      </c>
      <c r="E1502">
        <v>15</v>
      </c>
      <c r="F1502" t="s">
        <v>30</v>
      </c>
      <c r="G1502" s="3" t="s">
        <v>39</v>
      </c>
      <c r="J1502" s="1"/>
      <c r="K1502" s="1"/>
      <c r="M1502" s="1"/>
    </row>
    <row r="1503" spans="1:13" x14ac:dyDescent="0.3">
      <c r="A1503">
        <v>438</v>
      </c>
      <c r="B1503" s="1">
        <f>C1503/14</f>
        <v>7.3143954681469543</v>
      </c>
      <c r="C1503">
        <v>102.40153655405736</v>
      </c>
      <c r="D1503" t="s">
        <v>1</v>
      </c>
      <c r="E1503">
        <v>20</v>
      </c>
      <c r="F1503" t="s">
        <v>30</v>
      </c>
      <c r="G1503" s="3" t="s">
        <v>39</v>
      </c>
      <c r="J1503" s="1"/>
      <c r="K1503" s="1"/>
      <c r="M1503" s="1"/>
    </row>
    <row r="1504" spans="1:13" x14ac:dyDescent="0.3">
      <c r="A1504">
        <v>438</v>
      </c>
      <c r="B1504">
        <v>5.1584172655038714</v>
      </c>
      <c r="D1504" t="s">
        <v>7</v>
      </c>
      <c r="E1504">
        <v>20</v>
      </c>
      <c r="F1504" t="s">
        <v>30</v>
      </c>
      <c r="G1504" s="3" t="s">
        <v>39</v>
      </c>
      <c r="J1504" s="1"/>
      <c r="K1504" s="1"/>
      <c r="M1504" s="1"/>
    </row>
    <row r="1505" spans="1:13" x14ac:dyDescent="0.3">
      <c r="A1505">
        <v>438</v>
      </c>
      <c r="B1505">
        <v>5.5223185116618012</v>
      </c>
      <c r="D1505" t="s">
        <v>8</v>
      </c>
      <c r="E1505">
        <v>20</v>
      </c>
      <c r="F1505" t="s">
        <v>30</v>
      </c>
      <c r="G1505" s="3" t="s">
        <v>39</v>
      </c>
    </row>
    <row r="1506" spans="1:13" x14ac:dyDescent="0.3">
      <c r="A1506">
        <v>438</v>
      </c>
      <c r="B1506">
        <v>41.6650054223227</v>
      </c>
      <c r="D1506" t="s">
        <v>6</v>
      </c>
      <c r="E1506">
        <v>20</v>
      </c>
      <c r="F1506" t="s">
        <v>30</v>
      </c>
      <c r="G1506" s="3" t="s">
        <v>39</v>
      </c>
      <c r="J1506" s="1"/>
      <c r="K1506" s="1"/>
      <c r="M1506" s="1"/>
    </row>
    <row r="1507" spans="1:13" x14ac:dyDescent="0.3">
      <c r="A1507">
        <v>438</v>
      </c>
      <c r="B1507">
        <v>37.150718465788145</v>
      </c>
      <c r="C1507">
        <v>2</v>
      </c>
      <c r="D1507" t="s">
        <v>6</v>
      </c>
      <c r="E1507">
        <v>20</v>
      </c>
      <c r="F1507" t="s">
        <v>30</v>
      </c>
      <c r="G1507" s="3" t="s">
        <v>39</v>
      </c>
      <c r="H1507">
        <v>1</v>
      </c>
      <c r="I1507">
        <v>3</v>
      </c>
      <c r="J1507" s="1"/>
      <c r="K1507" s="1"/>
    </row>
    <row r="1508" spans="1:13" x14ac:dyDescent="0.3">
      <c r="A1508">
        <v>438</v>
      </c>
      <c r="B1508">
        <v>10.149508600000019</v>
      </c>
      <c r="D1508" t="s">
        <v>11</v>
      </c>
      <c r="E1508">
        <v>20</v>
      </c>
      <c r="F1508" t="s">
        <v>30</v>
      </c>
      <c r="G1508" s="3" t="s">
        <v>39</v>
      </c>
      <c r="J1508" s="1"/>
      <c r="K1508" s="1"/>
    </row>
    <row r="1509" spans="1:13" x14ac:dyDescent="0.3">
      <c r="A1509">
        <v>438</v>
      </c>
      <c r="B1509">
        <v>16.148114899999996</v>
      </c>
      <c r="D1509" t="s">
        <v>10</v>
      </c>
      <c r="E1509">
        <v>20</v>
      </c>
      <c r="F1509" t="s">
        <v>30</v>
      </c>
      <c r="G1509" s="3" t="s">
        <v>39</v>
      </c>
      <c r="J1509" s="1"/>
      <c r="K1509" s="1"/>
    </row>
    <row r="1510" spans="1:13" x14ac:dyDescent="0.3">
      <c r="A1510">
        <v>438</v>
      </c>
      <c r="B1510">
        <v>13.441907419999998</v>
      </c>
      <c r="C1510">
        <v>67.209537099999991</v>
      </c>
      <c r="D1510" t="s">
        <v>9</v>
      </c>
      <c r="E1510">
        <v>20</v>
      </c>
      <c r="F1510" t="s">
        <v>30</v>
      </c>
      <c r="G1510" s="3" t="s">
        <v>39</v>
      </c>
      <c r="J1510" s="1"/>
      <c r="K1510" s="1"/>
    </row>
    <row r="1511" spans="1:13" x14ac:dyDescent="0.3">
      <c r="A1511">
        <v>438</v>
      </c>
      <c r="B1511">
        <v>6.6122467000000142</v>
      </c>
      <c r="D1511" t="s">
        <v>11</v>
      </c>
      <c r="E1511">
        <v>20</v>
      </c>
      <c r="F1511" t="s">
        <v>30</v>
      </c>
      <c r="G1511" s="3" t="s">
        <v>39</v>
      </c>
      <c r="J1511" s="1"/>
      <c r="K1511" s="1"/>
      <c r="M1511" s="1"/>
    </row>
    <row r="1512" spans="1:13" x14ac:dyDescent="0.3">
      <c r="A1512">
        <v>438</v>
      </c>
      <c r="B1512">
        <v>16.067006399999997</v>
      </c>
      <c r="D1512" t="s">
        <v>10</v>
      </c>
      <c r="E1512">
        <v>20</v>
      </c>
      <c r="F1512" t="s">
        <v>30</v>
      </c>
      <c r="G1512" s="3" t="s">
        <v>39</v>
      </c>
      <c r="J1512" s="1"/>
      <c r="K1512" s="1"/>
      <c r="M1512" s="1"/>
    </row>
    <row r="1513" spans="1:13" x14ac:dyDescent="0.3">
      <c r="A1513">
        <v>438</v>
      </c>
      <c r="B1513">
        <v>13.492137779999997</v>
      </c>
      <c r="C1513">
        <v>67.46068889999998</v>
      </c>
      <c r="D1513" t="s">
        <v>9</v>
      </c>
      <c r="E1513">
        <v>20</v>
      </c>
      <c r="F1513" t="s">
        <v>30</v>
      </c>
      <c r="G1513" s="3" t="s">
        <v>39</v>
      </c>
      <c r="J1513" s="1"/>
      <c r="K1513" s="1"/>
      <c r="M1513" s="1"/>
    </row>
    <row r="1514" spans="1:13" x14ac:dyDescent="0.3">
      <c r="A1514">
        <v>438</v>
      </c>
      <c r="C1514">
        <v>9</v>
      </c>
      <c r="D1514" t="s">
        <v>15</v>
      </c>
      <c r="E1514">
        <v>20</v>
      </c>
      <c r="F1514" t="s">
        <v>30</v>
      </c>
      <c r="G1514" s="3" t="s">
        <v>39</v>
      </c>
      <c r="J1514" s="1"/>
      <c r="K1514" s="1"/>
      <c r="M1514" s="1"/>
    </row>
    <row r="1515" spans="1:13" x14ac:dyDescent="0.3">
      <c r="A1515">
        <v>339</v>
      </c>
      <c r="B1515">
        <v>7.2491426032953425</v>
      </c>
      <c r="C1515">
        <v>108.73713904943014</v>
      </c>
      <c r="D1515" t="s">
        <v>1</v>
      </c>
      <c r="E1515">
        <v>25</v>
      </c>
      <c r="F1515" t="s">
        <v>30</v>
      </c>
      <c r="G1515" s="3" t="s">
        <v>39</v>
      </c>
      <c r="J1515" s="1"/>
      <c r="K1515" s="1"/>
      <c r="M1515" s="1"/>
    </row>
    <row r="1516" spans="1:13" x14ac:dyDescent="0.3">
      <c r="A1516">
        <v>339</v>
      </c>
      <c r="B1516">
        <v>5.8598846915003335</v>
      </c>
      <c r="D1516" t="s">
        <v>7</v>
      </c>
      <c r="E1516">
        <v>25</v>
      </c>
      <c r="F1516" t="s">
        <v>30</v>
      </c>
      <c r="G1516" s="3" t="s">
        <v>39</v>
      </c>
      <c r="J1516" s="1"/>
      <c r="K1516" s="1"/>
      <c r="M1516" s="1"/>
    </row>
    <row r="1517" spans="1:13" x14ac:dyDescent="0.3">
      <c r="A1517">
        <v>339</v>
      </c>
      <c r="B1517">
        <v>7.1607788375540551</v>
      </c>
      <c r="D1517" t="s">
        <v>8</v>
      </c>
      <c r="E1517">
        <v>25</v>
      </c>
      <c r="F1517" t="s">
        <v>30</v>
      </c>
      <c r="G1517" s="3" t="s">
        <v>39</v>
      </c>
      <c r="J1517" s="1"/>
      <c r="K1517" s="1"/>
      <c r="M1517" s="1"/>
    </row>
    <row r="1518" spans="1:13" x14ac:dyDescent="0.3">
      <c r="A1518">
        <v>339</v>
      </c>
      <c r="B1518">
        <v>41.043989037439978</v>
      </c>
      <c r="D1518" t="s">
        <v>6</v>
      </c>
      <c r="E1518">
        <v>25</v>
      </c>
      <c r="F1518" t="s">
        <v>30</v>
      </c>
      <c r="G1518" s="3" t="s">
        <v>39</v>
      </c>
      <c r="J1518" s="1"/>
      <c r="K1518" s="1"/>
      <c r="M1518" s="1"/>
    </row>
    <row r="1519" spans="1:13" x14ac:dyDescent="0.3">
      <c r="A1519">
        <v>339</v>
      </c>
      <c r="B1519">
        <v>27.870561446316206</v>
      </c>
      <c r="C1519">
        <v>3</v>
      </c>
      <c r="D1519" t="s">
        <v>6</v>
      </c>
      <c r="E1519">
        <v>25</v>
      </c>
      <c r="F1519" t="s">
        <v>30</v>
      </c>
      <c r="G1519" s="3" t="s">
        <v>39</v>
      </c>
      <c r="H1519">
        <v>1</v>
      </c>
      <c r="I1519">
        <v>3</v>
      </c>
    </row>
    <row r="1520" spans="1:13" x14ac:dyDescent="0.3">
      <c r="A1520">
        <v>339</v>
      </c>
      <c r="B1520">
        <v>35.321248670230496</v>
      </c>
      <c r="D1520" t="s">
        <v>6</v>
      </c>
      <c r="E1520">
        <v>25</v>
      </c>
      <c r="F1520" t="s">
        <v>30</v>
      </c>
      <c r="G1520" s="3" t="s">
        <v>39</v>
      </c>
      <c r="J1520" s="1"/>
      <c r="K1520" s="1"/>
      <c r="M1520" s="1"/>
    </row>
    <row r="1521" spans="1:13" x14ac:dyDescent="0.3">
      <c r="A1521">
        <v>339</v>
      </c>
      <c r="B1521">
        <v>7.9566871000000106</v>
      </c>
      <c r="D1521" t="s">
        <v>11</v>
      </c>
      <c r="E1521">
        <v>25</v>
      </c>
      <c r="F1521" t="s">
        <v>30</v>
      </c>
      <c r="G1521" s="3" t="s">
        <v>39</v>
      </c>
      <c r="J1521" s="1"/>
      <c r="K1521" s="1"/>
    </row>
    <row r="1522" spans="1:13" x14ac:dyDescent="0.3">
      <c r="A1522">
        <v>339</v>
      </c>
      <c r="B1522">
        <v>12.84359169999999</v>
      </c>
      <c r="D1522" t="s">
        <v>10</v>
      </c>
      <c r="E1522">
        <v>25</v>
      </c>
      <c r="F1522" t="s">
        <v>30</v>
      </c>
      <c r="G1522" s="3" t="s">
        <v>39</v>
      </c>
      <c r="J1522" s="1"/>
      <c r="K1522" s="1"/>
    </row>
    <row r="1523" spans="1:13" x14ac:dyDescent="0.3">
      <c r="A1523">
        <v>339</v>
      </c>
      <c r="B1523">
        <v>17.738230179999999</v>
      </c>
      <c r="C1523">
        <v>88.691150899999997</v>
      </c>
      <c r="D1523" t="s">
        <v>9</v>
      </c>
      <c r="E1523">
        <v>25</v>
      </c>
      <c r="F1523" t="s">
        <v>30</v>
      </c>
      <c r="G1523" s="3" t="s">
        <v>39</v>
      </c>
      <c r="J1523" s="1"/>
      <c r="K1523" s="1"/>
    </row>
    <row r="1524" spans="1:13" x14ac:dyDescent="0.3">
      <c r="A1524">
        <v>339</v>
      </c>
      <c r="B1524">
        <v>8.5809639999999945</v>
      </c>
      <c r="D1524" t="s">
        <v>11</v>
      </c>
      <c r="E1524">
        <v>25</v>
      </c>
      <c r="F1524" t="s">
        <v>30</v>
      </c>
      <c r="G1524" s="3" t="s">
        <v>39</v>
      </c>
      <c r="J1524" s="1"/>
      <c r="K1524" s="1"/>
    </row>
    <row r="1525" spans="1:13" x14ac:dyDescent="0.3">
      <c r="A1525">
        <v>339</v>
      </c>
      <c r="B1525">
        <v>17.862319800000023</v>
      </c>
      <c r="D1525" t="s">
        <v>10</v>
      </c>
      <c r="E1525">
        <v>25</v>
      </c>
      <c r="F1525" t="s">
        <v>30</v>
      </c>
      <c r="G1525" s="3" t="s">
        <v>39</v>
      </c>
      <c r="J1525" s="1"/>
      <c r="K1525" s="1"/>
    </row>
    <row r="1526" spans="1:13" x14ac:dyDescent="0.3">
      <c r="A1526">
        <v>339</v>
      </c>
      <c r="B1526">
        <v>15.204551159999998</v>
      </c>
      <c r="C1526">
        <v>76.022755799999985</v>
      </c>
      <c r="D1526" t="s">
        <v>9</v>
      </c>
      <c r="E1526">
        <v>25</v>
      </c>
      <c r="F1526" t="s">
        <v>30</v>
      </c>
      <c r="G1526" s="3" t="s">
        <v>39</v>
      </c>
      <c r="J1526" s="1"/>
      <c r="K1526" s="1"/>
      <c r="M1526" s="1"/>
    </row>
    <row r="1527" spans="1:13" x14ac:dyDescent="0.3">
      <c r="A1527">
        <v>339</v>
      </c>
      <c r="B1527">
        <v>7.5822093999999822</v>
      </c>
      <c r="D1527" t="s">
        <v>11</v>
      </c>
      <c r="E1527">
        <v>25</v>
      </c>
      <c r="F1527" t="s">
        <v>30</v>
      </c>
      <c r="G1527" s="3" t="s">
        <v>39</v>
      </c>
      <c r="J1527" s="1"/>
      <c r="K1527" s="1"/>
      <c r="M1527" s="1"/>
    </row>
    <row r="1528" spans="1:13" x14ac:dyDescent="0.3">
      <c r="A1528">
        <v>339</v>
      </c>
      <c r="B1528">
        <v>11.498089399999998</v>
      </c>
      <c r="D1528" t="s">
        <v>10</v>
      </c>
      <c r="E1528">
        <v>25</v>
      </c>
      <c r="F1528" t="s">
        <v>30</v>
      </c>
      <c r="G1528" s="3" t="s">
        <v>39</v>
      </c>
      <c r="J1528" s="1"/>
      <c r="K1528" s="1"/>
      <c r="M1528" s="1"/>
    </row>
    <row r="1529" spans="1:13" x14ac:dyDescent="0.3">
      <c r="A1529">
        <v>339</v>
      </c>
      <c r="B1529">
        <v>16.876598940000001</v>
      </c>
      <c r="C1529">
        <v>84.382994700000012</v>
      </c>
      <c r="D1529" t="s">
        <v>9</v>
      </c>
      <c r="E1529">
        <v>25</v>
      </c>
      <c r="F1529" t="s">
        <v>30</v>
      </c>
      <c r="G1529" s="3" t="s">
        <v>39</v>
      </c>
      <c r="J1529" s="1"/>
      <c r="K1529" s="1"/>
      <c r="M1529" s="1"/>
    </row>
    <row r="1530" spans="1:13" x14ac:dyDescent="0.3">
      <c r="A1530">
        <v>339</v>
      </c>
      <c r="C1530">
        <v>9</v>
      </c>
      <c r="D1530" t="s">
        <v>15</v>
      </c>
      <c r="E1530">
        <v>25</v>
      </c>
      <c r="F1530" t="s">
        <v>30</v>
      </c>
      <c r="G1530" s="3" t="s">
        <v>39</v>
      </c>
      <c r="J1530" s="1"/>
      <c r="K1530" s="1"/>
      <c r="M1530" s="1"/>
    </row>
    <row r="1531" spans="1:13" x14ac:dyDescent="0.3">
      <c r="A1531">
        <v>440</v>
      </c>
      <c r="B1531">
        <v>6.9251094767668109</v>
      </c>
      <c r="C1531">
        <v>110.80175162826897</v>
      </c>
      <c r="D1531" t="s">
        <v>1</v>
      </c>
      <c r="E1531">
        <v>30</v>
      </c>
      <c r="F1531" t="s">
        <v>30</v>
      </c>
      <c r="G1531" s="3" t="s">
        <v>39</v>
      </c>
      <c r="J1531" s="1"/>
      <c r="K1531" s="1"/>
      <c r="M1531" s="1"/>
    </row>
    <row r="1532" spans="1:13" x14ac:dyDescent="0.3">
      <c r="A1532">
        <v>440</v>
      </c>
      <c r="B1532">
        <v>6.5349391007353859</v>
      </c>
      <c r="D1532" t="s">
        <v>7</v>
      </c>
      <c r="E1532">
        <v>30</v>
      </c>
      <c r="F1532" t="s">
        <v>30</v>
      </c>
      <c r="G1532" s="3" t="s">
        <v>39</v>
      </c>
      <c r="J1532" s="1"/>
      <c r="K1532" s="1"/>
      <c r="M1532" s="1"/>
    </row>
    <row r="1533" spans="1:13" x14ac:dyDescent="0.3">
      <c r="A1533">
        <v>440</v>
      </c>
      <c r="B1533">
        <v>7.5523834388746636</v>
      </c>
      <c r="D1533" t="s">
        <v>8</v>
      </c>
      <c r="E1533">
        <v>30</v>
      </c>
      <c r="F1533" t="s">
        <v>30</v>
      </c>
      <c r="G1533" s="3" t="s">
        <v>39</v>
      </c>
      <c r="J1533" s="1"/>
      <c r="K1533" s="1"/>
      <c r="M1533" s="1"/>
    </row>
    <row r="1534" spans="1:13" x14ac:dyDescent="0.3">
      <c r="A1534">
        <v>440</v>
      </c>
      <c r="B1534">
        <v>40.813405261123023</v>
      </c>
      <c r="D1534" t="s">
        <v>6</v>
      </c>
      <c r="E1534">
        <v>30</v>
      </c>
      <c r="F1534" t="s">
        <v>30</v>
      </c>
      <c r="G1534" s="3" t="s">
        <v>39</v>
      </c>
      <c r="J1534" s="1"/>
      <c r="K1534" s="1"/>
      <c r="M1534" s="1"/>
    </row>
    <row r="1535" spans="1:13" x14ac:dyDescent="0.3">
      <c r="A1535">
        <v>440</v>
      </c>
      <c r="B1535">
        <v>34.295308465992072</v>
      </c>
      <c r="C1535">
        <v>3</v>
      </c>
      <c r="D1535" t="s">
        <v>6</v>
      </c>
      <c r="E1535">
        <v>30</v>
      </c>
      <c r="F1535" t="s">
        <v>30</v>
      </c>
      <c r="G1535" s="3" t="s">
        <v>39</v>
      </c>
      <c r="H1535">
        <v>1</v>
      </c>
      <c r="I1535">
        <v>3</v>
      </c>
      <c r="J1535" s="1"/>
      <c r="K1535" s="1"/>
      <c r="M1535" s="1"/>
    </row>
    <row r="1536" spans="1:13" x14ac:dyDescent="0.3">
      <c r="A1536">
        <v>440</v>
      </c>
      <c r="B1536">
        <v>33.031293113434153</v>
      </c>
      <c r="D1536" t="s">
        <v>6</v>
      </c>
      <c r="E1536">
        <v>30</v>
      </c>
      <c r="F1536" t="s">
        <v>30</v>
      </c>
      <c r="G1536" s="3" t="s">
        <v>39</v>
      </c>
      <c r="J1536" s="1"/>
      <c r="K1536" s="1"/>
      <c r="M1536" s="1"/>
    </row>
    <row r="1537" spans="1:13" x14ac:dyDescent="0.3">
      <c r="A1537">
        <v>440</v>
      </c>
      <c r="B1537">
        <v>11.330412800000005</v>
      </c>
      <c r="D1537" t="s">
        <v>11</v>
      </c>
      <c r="E1537">
        <v>30</v>
      </c>
      <c r="F1537" t="s">
        <v>30</v>
      </c>
      <c r="G1537" s="3" t="s">
        <v>39</v>
      </c>
      <c r="J1537" s="1"/>
      <c r="K1537" s="1"/>
      <c r="M1537" s="1"/>
    </row>
    <row r="1538" spans="1:13" x14ac:dyDescent="0.3">
      <c r="A1538">
        <v>440</v>
      </c>
      <c r="B1538">
        <v>22.227728799999994</v>
      </c>
      <c r="D1538" t="s">
        <v>10</v>
      </c>
      <c r="E1538">
        <v>30</v>
      </c>
      <c r="F1538" t="s">
        <v>30</v>
      </c>
      <c r="G1538" s="3" t="s">
        <v>39</v>
      </c>
      <c r="J1538" s="1"/>
      <c r="K1538" s="1"/>
      <c r="M1538" s="1"/>
    </row>
    <row r="1539" spans="1:13" x14ac:dyDescent="0.3">
      <c r="A1539">
        <v>440</v>
      </c>
      <c r="B1539">
        <v>17.368414899999998</v>
      </c>
      <c r="C1539">
        <v>86.842074499999995</v>
      </c>
      <c r="D1539" t="s">
        <v>9</v>
      </c>
      <c r="E1539">
        <v>30</v>
      </c>
      <c r="F1539" t="s">
        <v>30</v>
      </c>
      <c r="G1539" s="3" t="s">
        <v>39</v>
      </c>
      <c r="J1539" s="1"/>
      <c r="K1539" s="1"/>
      <c r="M1539" s="1"/>
    </row>
    <row r="1540" spans="1:13" x14ac:dyDescent="0.3">
      <c r="A1540">
        <v>440</v>
      </c>
      <c r="B1540">
        <v>5.5150214999999889</v>
      </c>
      <c r="D1540" t="s">
        <v>11</v>
      </c>
      <c r="E1540">
        <v>30</v>
      </c>
      <c r="F1540" t="s">
        <v>30</v>
      </c>
      <c r="G1540" s="3" t="s">
        <v>39</v>
      </c>
      <c r="J1540" s="1"/>
      <c r="K1540" s="1"/>
      <c r="M1540" s="1"/>
    </row>
    <row r="1541" spans="1:13" x14ac:dyDescent="0.3">
      <c r="A1541">
        <v>440</v>
      </c>
      <c r="B1541">
        <v>18.570331100000004</v>
      </c>
      <c r="D1541" t="s">
        <v>10</v>
      </c>
      <c r="E1541">
        <v>30</v>
      </c>
      <c r="F1541" t="s">
        <v>30</v>
      </c>
      <c r="G1541" s="3" t="s">
        <v>39</v>
      </c>
      <c r="J1541" s="1"/>
      <c r="K1541" s="1"/>
      <c r="M1541" s="1"/>
    </row>
    <row r="1542" spans="1:13" x14ac:dyDescent="0.3">
      <c r="A1542">
        <v>440</v>
      </c>
      <c r="B1542">
        <v>19.024354720000002</v>
      </c>
      <c r="C1542">
        <v>95.121773600000012</v>
      </c>
      <c r="D1542" t="s">
        <v>9</v>
      </c>
      <c r="E1542">
        <v>30</v>
      </c>
      <c r="F1542" t="s">
        <v>30</v>
      </c>
      <c r="G1542" s="3" t="s">
        <v>39</v>
      </c>
    </row>
    <row r="1543" spans="1:13" x14ac:dyDescent="0.3">
      <c r="A1543">
        <v>440</v>
      </c>
      <c r="B1543">
        <v>8.4206245000000024</v>
      </c>
      <c r="D1543" t="s">
        <v>11</v>
      </c>
      <c r="E1543">
        <v>30</v>
      </c>
      <c r="F1543" t="s">
        <v>30</v>
      </c>
      <c r="G1543" s="3" t="s">
        <v>39</v>
      </c>
    </row>
    <row r="1544" spans="1:13" x14ac:dyDescent="0.3">
      <c r="A1544">
        <v>440</v>
      </c>
      <c r="B1544">
        <v>16.725451399999997</v>
      </c>
      <c r="D1544" t="s">
        <v>10</v>
      </c>
      <c r="E1544">
        <v>30</v>
      </c>
      <c r="F1544" t="s">
        <v>30</v>
      </c>
      <c r="G1544" s="3" t="s">
        <v>39</v>
      </c>
    </row>
    <row r="1545" spans="1:13" x14ac:dyDescent="0.3">
      <c r="A1545">
        <v>440</v>
      </c>
      <c r="B1545">
        <v>16.872830639999997</v>
      </c>
      <c r="C1545">
        <v>84.36415319999999</v>
      </c>
      <c r="D1545" t="s">
        <v>9</v>
      </c>
      <c r="E1545">
        <v>30</v>
      </c>
      <c r="F1545" t="s">
        <v>30</v>
      </c>
      <c r="G1545" s="3" t="s">
        <v>39</v>
      </c>
    </row>
    <row r="1546" spans="1:13" x14ac:dyDescent="0.3">
      <c r="A1546">
        <v>440</v>
      </c>
      <c r="B1546">
        <v>10.011733600000014</v>
      </c>
      <c r="D1546" t="s">
        <v>11</v>
      </c>
      <c r="E1546">
        <v>30</v>
      </c>
      <c r="F1546" t="s">
        <v>30</v>
      </c>
      <c r="G1546" s="3" t="s">
        <v>39</v>
      </c>
    </row>
    <row r="1547" spans="1:13" x14ac:dyDescent="0.3">
      <c r="A1547">
        <v>440</v>
      </c>
      <c r="B1547">
        <v>14.692253399999998</v>
      </c>
      <c r="D1547" t="s">
        <v>10</v>
      </c>
      <c r="E1547">
        <v>30</v>
      </c>
      <c r="F1547" t="s">
        <v>30</v>
      </c>
      <c r="G1547" s="3" t="s">
        <v>39</v>
      </c>
    </row>
    <row r="1548" spans="1:13" x14ac:dyDescent="0.3">
      <c r="A1548">
        <v>440</v>
      </c>
      <c r="B1548">
        <v>19.06981764</v>
      </c>
      <c r="C1548">
        <v>95.349088199999997</v>
      </c>
      <c r="D1548" t="s">
        <v>9</v>
      </c>
      <c r="E1548">
        <v>30</v>
      </c>
      <c r="F1548" t="s">
        <v>30</v>
      </c>
      <c r="G1548" s="3" t="s">
        <v>39</v>
      </c>
      <c r="J1548" s="1"/>
    </row>
    <row r="1549" spans="1:13" x14ac:dyDescent="0.3">
      <c r="A1549">
        <v>440</v>
      </c>
      <c r="C1549">
        <v>9</v>
      </c>
      <c r="D1549" t="s">
        <v>15</v>
      </c>
      <c r="E1549">
        <v>30</v>
      </c>
      <c r="F1549" t="s">
        <v>30</v>
      </c>
      <c r="G1549" s="3" t="s">
        <v>39</v>
      </c>
      <c r="J1549" s="1"/>
    </row>
    <row r="1550" spans="1:13" x14ac:dyDescent="0.3">
      <c r="A1550">
        <v>443</v>
      </c>
      <c r="C1550">
        <v>9</v>
      </c>
      <c r="D1550" t="s">
        <v>15</v>
      </c>
      <c r="E1550">
        <v>1</v>
      </c>
      <c r="F1550" t="s">
        <v>27</v>
      </c>
      <c r="G1550" s="3" t="s">
        <v>37</v>
      </c>
      <c r="J1550" s="1"/>
    </row>
    <row r="1551" spans="1:13" x14ac:dyDescent="0.3">
      <c r="A1551">
        <v>443</v>
      </c>
      <c r="B1551">
        <v>7.8868474987806616</v>
      </c>
      <c r="C1551">
        <v>110.41586498292926</v>
      </c>
      <c r="D1551" t="s">
        <v>1</v>
      </c>
      <c r="E1551">
        <v>1</v>
      </c>
      <c r="F1551" t="s">
        <v>27</v>
      </c>
      <c r="G1551" s="3" t="s">
        <v>37</v>
      </c>
      <c r="J1551" s="1"/>
    </row>
    <row r="1552" spans="1:13" x14ac:dyDescent="0.3">
      <c r="A1552">
        <v>443</v>
      </c>
      <c r="B1552">
        <v>7.6256729239537435</v>
      </c>
      <c r="D1552" t="s">
        <v>7</v>
      </c>
      <c r="E1552">
        <v>1</v>
      </c>
      <c r="F1552" t="s">
        <v>27</v>
      </c>
      <c r="G1552" s="3" t="s">
        <v>37</v>
      </c>
      <c r="J1552" s="1"/>
    </row>
    <row r="1553" spans="1:13" x14ac:dyDescent="0.3">
      <c r="A1553">
        <v>443</v>
      </c>
      <c r="B1553">
        <v>5.3502216069450981</v>
      </c>
      <c r="D1553" t="s">
        <v>8</v>
      </c>
      <c r="E1553">
        <v>1</v>
      </c>
      <c r="F1553" t="s">
        <v>27</v>
      </c>
      <c r="G1553" s="3" t="s">
        <v>37</v>
      </c>
      <c r="J1553" s="1"/>
    </row>
    <row r="1554" spans="1:13" x14ac:dyDescent="0.3">
      <c r="A1554">
        <v>443</v>
      </c>
      <c r="B1554">
        <v>39.54818619919314</v>
      </c>
      <c r="D1554" t="s">
        <v>6</v>
      </c>
      <c r="E1554">
        <v>1</v>
      </c>
      <c r="F1554" t="s">
        <v>27</v>
      </c>
      <c r="G1554" s="3" t="s">
        <v>37</v>
      </c>
      <c r="J1554" s="1"/>
      <c r="K1554" s="1"/>
      <c r="M1554" s="1"/>
    </row>
    <row r="1555" spans="1:13" x14ac:dyDescent="0.3">
      <c r="A1555">
        <v>443</v>
      </c>
      <c r="B1555">
        <v>33.453678759220232</v>
      </c>
      <c r="C1555">
        <v>3</v>
      </c>
      <c r="D1555" t="s">
        <v>6</v>
      </c>
      <c r="E1555">
        <v>1</v>
      </c>
      <c r="F1555" t="s">
        <v>27</v>
      </c>
      <c r="G1555" s="3" t="s">
        <v>37</v>
      </c>
      <c r="H1555">
        <v>0</v>
      </c>
      <c r="I1555">
        <v>1</v>
      </c>
      <c r="J1555" s="1"/>
      <c r="K1555" s="1"/>
      <c r="M1555" s="1"/>
    </row>
    <row r="1556" spans="1:13" x14ac:dyDescent="0.3">
      <c r="A1556">
        <v>443</v>
      </c>
      <c r="B1556">
        <v>36.324556405758536</v>
      </c>
      <c r="D1556" t="s">
        <v>6</v>
      </c>
      <c r="E1556">
        <v>1</v>
      </c>
      <c r="F1556" t="s">
        <v>27</v>
      </c>
      <c r="G1556" s="3" t="s">
        <v>37</v>
      </c>
      <c r="J1556" s="1"/>
      <c r="K1556" s="1"/>
      <c r="M1556" s="1"/>
    </row>
    <row r="1557" spans="1:13" x14ac:dyDescent="0.3">
      <c r="A1557">
        <v>443</v>
      </c>
      <c r="B1557">
        <v>8.2535422999999923</v>
      </c>
      <c r="D1557" t="s">
        <v>11</v>
      </c>
      <c r="E1557">
        <v>1</v>
      </c>
      <c r="F1557" t="s">
        <v>27</v>
      </c>
      <c r="G1557" s="3" t="s">
        <v>37</v>
      </c>
      <c r="J1557" s="1"/>
      <c r="K1557" s="1"/>
      <c r="M1557" s="1"/>
    </row>
    <row r="1558" spans="1:13" x14ac:dyDescent="0.3">
      <c r="A1558">
        <v>443</v>
      </c>
      <c r="B1558">
        <v>14.298702900000023</v>
      </c>
      <c r="D1558" t="s">
        <v>10</v>
      </c>
      <c r="E1558">
        <v>1</v>
      </c>
      <c r="F1558" t="s">
        <v>27</v>
      </c>
      <c r="G1558" s="3" t="s">
        <v>37</v>
      </c>
    </row>
    <row r="1559" spans="1:13" x14ac:dyDescent="0.3">
      <c r="A1559">
        <v>443</v>
      </c>
      <c r="B1559">
        <v>16.665456199999998</v>
      </c>
      <c r="C1559">
        <v>99.992737199999993</v>
      </c>
      <c r="D1559" t="s">
        <v>9</v>
      </c>
      <c r="E1559">
        <v>1</v>
      </c>
      <c r="F1559" t="s">
        <v>27</v>
      </c>
      <c r="G1559" s="3" t="s">
        <v>37</v>
      </c>
      <c r="J1559" s="1"/>
    </row>
    <row r="1560" spans="1:13" x14ac:dyDescent="0.3">
      <c r="A1560">
        <v>445</v>
      </c>
      <c r="B1560">
        <v>8.6438486127524889</v>
      </c>
      <c r="C1560">
        <v>121.01388057853484</v>
      </c>
      <c r="D1560" t="s">
        <v>1</v>
      </c>
      <c r="E1560">
        <v>3</v>
      </c>
      <c r="F1560" t="s">
        <v>27</v>
      </c>
      <c r="G1560" s="3" t="s">
        <v>37</v>
      </c>
      <c r="J1560" s="1"/>
    </row>
    <row r="1561" spans="1:13" x14ac:dyDescent="0.3">
      <c r="A1561">
        <v>445</v>
      </c>
      <c r="B1561">
        <v>6.5495364020844988</v>
      </c>
      <c r="D1561" t="s">
        <v>7</v>
      </c>
      <c r="E1561">
        <v>3</v>
      </c>
      <c r="F1561" t="s">
        <v>27</v>
      </c>
      <c r="G1561" s="3" t="s">
        <v>37</v>
      </c>
      <c r="J1561" s="1"/>
    </row>
    <row r="1562" spans="1:13" x14ac:dyDescent="0.3">
      <c r="A1562">
        <v>445</v>
      </c>
      <c r="B1562">
        <v>6.7683374740692841</v>
      </c>
      <c r="D1562" t="s">
        <v>8</v>
      </c>
      <c r="E1562">
        <v>3</v>
      </c>
      <c r="F1562" t="s">
        <v>27</v>
      </c>
      <c r="G1562" s="3" t="s">
        <v>37</v>
      </c>
      <c r="J1562" s="1"/>
    </row>
    <row r="1563" spans="1:13" x14ac:dyDescent="0.3">
      <c r="A1563">
        <v>445</v>
      </c>
      <c r="B1563">
        <v>46.326648606088369</v>
      </c>
      <c r="D1563" t="s">
        <v>6</v>
      </c>
      <c r="E1563">
        <v>3</v>
      </c>
      <c r="F1563" t="s">
        <v>27</v>
      </c>
      <c r="G1563" s="3" t="s">
        <v>37</v>
      </c>
      <c r="J1563" s="1"/>
    </row>
    <row r="1564" spans="1:13" x14ac:dyDescent="0.3">
      <c r="A1564">
        <v>445</v>
      </c>
      <c r="B1564">
        <v>38.865474348067437</v>
      </c>
      <c r="C1564">
        <v>3</v>
      </c>
      <c r="D1564" t="s">
        <v>6</v>
      </c>
      <c r="E1564">
        <v>3</v>
      </c>
      <c r="F1564" t="s">
        <v>27</v>
      </c>
      <c r="G1564" s="3" t="s">
        <v>37</v>
      </c>
      <c r="H1564">
        <v>0</v>
      </c>
      <c r="I1564">
        <v>1</v>
      </c>
      <c r="J1564" s="1"/>
    </row>
    <row r="1565" spans="1:13" x14ac:dyDescent="0.3">
      <c r="A1565">
        <v>445</v>
      </c>
      <c r="B1565">
        <v>40.005348506850275</v>
      </c>
      <c r="D1565" t="s">
        <v>6</v>
      </c>
      <c r="E1565">
        <v>3</v>
      </c>
      <c r="F1565" t="s">
        <v>27</v>
      </c>
      <c r="G1565" s="3" t="s">
        <v>37</v>
      </c>
      <c r="J1565" s="1"/>
      <c r="K1565" s="1"/>
      <c r="M1565" s="1"/>
    </row>
    <row r="1566" spans="1:13" x14ac:dyDescent="0.3">
      <c r="A1566">
        <v>445</v>
      </c>
      <c r="B1566">
        <v>8.2940421999999785</v>
      </c>
      <c r="D1566" t="s">
        <v>11</v>
      </c>
      <c r="E1566">
        <v>3</v>
      </c>
      <c r="F1566" t="s">
        <v>27</v>
      </c>
      <c r="G1566" s="3" t="s">
        <v>37</v>
      </c>
      <c r="J1566" s="1"/>
      <c r="K1566" s="1"/>
      <c r="M1566" s="1"/>
    </row>
    <row r="1567" spans="1:13" x14ac:dyDescent="0.3">
      <c r="A1567">
        <v>445</v>
      </c>
      <c r="B1567">
        <v>14.057682</v>
      </c>
      <c r="D1567" t="s">
        <v>10</v>
      </c>
      <c r="E1567">
        <v>3</v>
      </c>
      <c r="F1567" t="s">
        <v>27</v>
      </c>
      <c r="G1567" s="3" t="s">
        <v>37</v>
      </c>
      <c r="J1567" s="1"/>
      <c r="K1567" s="1"/>
      <c r="M1567" s="1"/>
    </row>
    <row r="1568" spans="1:13" x14ac:dyDescent="0.3">
      <c r="A1568">
        <v>445</v>
      </c>
      <c r="B1568">
        <v>16.254771550000005</v>
      </c>
      <c r="C1568">
        <v>97.52862930000002</v>
      </c>
      <c r="D1568" t="s">
        <v>9</v>
      </c>
      <c r="E1568">
        <v>3</v>
      </c>
      <c r="F1568" t="s">
        <v>27</v>
      </c>
      <c r="G1568" s="3" t="s">
        <v>37</v>
      </c>
      <c r="J1568" s="1"/>
      <c r="K1568" s="1"/>
      <c r="M1568" s="1"/>
    </row>
    <row r="1569" spans="1:13" x14ac:dyDescent="0.3">
      <c r="A1569">
        <v>445</v>
      </c>
      <c r="C1569">
        <v>9</v>
      </c>
      <c r="D1569" t="s">
        <v>15</v>
      </c>
      <c r="E1569">
        <v>3</v>
      </c>
      <c r="F1569" t="s">
        <v>27</v>
      </c>
      <c r="G1569" s="3" t="s">
        <v>37</v>
      </c>
    </row>
    <row r="1570" spans="1:13" x14ac:dyDescent="0.3">
      <c r="A1570">
        <v>448</v>
      </c>
      <c r="B1570">
        <v>7.8958227226888225</v>
      </c>
      <c r="C1570">
        <v>118.43734084033234</v>
      </c>
      <c r="D1570" t="s">
        <v>1</v>
      </c>
      <c r="E1570">
        <v>5</v>
      </c>
      <c r="F1570" t="s">
        <v>27</v>
      </c>
      <c r="G1570" s="3" t="s">
        <v>37</v>
      </c>
      <c r="J1570" s="1"/>
    </row>
    <row r="1571" spans="1:13" x14ac:dyDescent="0.3">
      <c r="A1571">
        <v>448</v>
      </c>
      <c r="B1571">
        <v>7.1080710815892658</v>
      </c>
      <c r="D1571" t="s">
        <v>7</v>
      </c>
      <c r="E1571">
        <v>5</v>
      </c>
      <c r="F1571" t="s">
        <v>27</v>
      </c>
      <c r="G1571" s="3" t="s">
        <v>37</v>
      </c>
      <c r="J1571" s="1"/>
    </row>
    <row r="1572" spans="1:13" x14ac:dyDescent="0.3">
      <c r="A1572">
        <v>448</v>
      </c>
      <c r="B1572">
        <v>5.6467328254391873</v>
      </c>
      <c r="D1572" t="s">
        <v>8</v>
      </c>
      <c r="E1572">
        <v>5</v>
      </c>
      <c r="F1572" t="s">
        <v>27</v>
      </c>
      <c r="G1572" s="3" t="s">
        <v>37</v>
      </c>
      <c r="J1572" s="1"/>
    </row>
    <row r="1573" spans="1:13" x14ac:dyDescent="0.3">
      <c r="A1573">
        <v>448</v>
      </c>
      <c r="B1573">
        <v>39.685970714955246</v>
      </c>
      <c r="D1573" t="s">
        <v>6</v>
      </c>
      <c r="E1573">
        <v>5</v>
      </c>
      <c r="F1573" t="s">
        <v>27</v>
      </c>
      <c r="G1573" s="3" t="s">
        <v>37</v>
      </c>
      <c r="J1573" s="1"/>
    </row>
    <row r="1574" spans="1:13" x14ac:dyDescent="0.3">
      <c r="A1574">
        <v>448</v>
      </c>
      <c r="B1574">
        <v>44.858929239523718</v>
      </c>
      <c r="C1574">
        <v>3</v>
      </c>
      <c r="D1574" t="s">
        <v>6</v>
      </c>
      <c r="E1574">
        <v>5</v>
      </c>
      <c r="F1574" t="s">
        <v>27</v>
      </c>
      <c r="G1574" s="3" t="s">
        <v>37</v>
      </c>
      <c r="H1574">
        <v>0</v>
      </c>
      <c r="I1574">
        <v>1</v>
      </c>
      <c r="J1574" s="1"/>
    </row>
    <row r="1575" spans="1:13" x14ac:dyDescent="0.3">
      <c r="A1575">
        <v>448</v>
      </c>
      <c r="B1575">
        <v>43.283835777276572</v>
      </c>
      <c r="D1575" t="s">
        <v>6</v>
      </c>
      <c r="E1575">
        <v>5</v>
      </c>
      <c r="F1575" t="s">
        <v>27</v>
      </c>
      <c r="G1575" s="3" t="s">
        <v>37</v>
      </c>
      <c r="J1575" s="1"/>
    </row>
    <row r="1576" spans="1:13" x14ac:dyDescent="0.3">
      <c r="A1576">
        <v>448</v>
      </c>
      <c r="B1576">
        <v>8.764749500000022</v>
      </c>
      <c r="D1576" t="s">
        <v>11</v>
      </c>
      <c r="E1576">
        <v>5</v>
      </c>
      <c r="F1576" t="s">
        <v>27</v>
      </c>
      <c r="G1576" s="3" t="s">
        <v>37</v>
      </c>
      <c r="J1576" s="1"/>
      <c r="K1576" s="1"/>
      <c r="M1576" s="1"/>
    </row>
    <row r="1577" spans="1:13" x14ac:dyDescent="0.3">
      <c r="A1577">
        <v>448</v>
      </c>
      <c r="B1577">
        <v>13.806038799999982</v>
      </c>
      <c r="D1577" t="s">
        <v>10</v>
      </c>
      <c r="E1577">
        <v>5</v>
      </c>
      <c r="F1577" t="s">
        <v>27</v>
      </c>
      <c r="G1577" s="3" t="s">
        <v>37</v>
      </c>
      <c r="J1577" s="1"/>
      <c r="K1577" s="1"/>
      <c r="M1577" s="1"/>
    </row>
    <row r="1578" spans="1:13" x14ac:dyDescent="0.3">
      <c r="A1578">
        <v>448</v>
      </c>
      <c r="B1578">
        <v>15.481304566666667</v>
      </c>
      <c r="C1578">
        <v>92.887827400000006</v>
      </c>
      <c r="D1578" t="s">
        <v>9</v>
      </c>
      <c r="E1578">
        <v>5</v>
      </c>
      <c r="F1578" t="s">
        <v>27</v>
      </c>
      <c r="G1578" s="3" t="s">
        <v>37</v>
      </c>
      <c r="J1578" s="1"/>
      <c r="K1578" s="1"/>
      <c r="M1578" s="1"/>
    </row>
    <row r="1579" spans="1:13" x14ac:dyDescent="0.3">
      <c r="A1579">
        <v>448</v>
      </c>
      <c r="C1579">
        <v>9</v>
      </c>
      <c r="D1579" t="s">
        <v>15</v>
      </c>
      <c r="E1579">
        <v>5</v>
      </c>
      <c r="F1579" t="s">
        <v>27</v>
      </c>
      <c r="G1579" s="3" t="s">
        <v>37</v>
      </c>
      <c r="J1579" s="1"/>
      <c r="K1579" s="1"/>
      <c r="M1579" s="1"/>
    </row>
    <row r="1580" spans="1:13" x14ac:dyDescent="0.3">
      <c r="A1580">
        <v>449</v>
      </c>
      <c r="B1580">
        <v>7.552218337449454</v>
      </c>
      <c r="C1580">
        <v>120.83549339919126</v>
      </c>
      <c r="D1580" t="s">
        <v>1</v>
      </c>
      <c r="E1580">
        <v>7.5</v>
      </c>
      <c r="F1580" t="s">
        <v>27</v>
      </c>
      <c r="G1580" s="3" t="s">
        <v>37</v>
      </c>
      <c r="J1580" s="1"/>
    </row>
    <row r="1581" spans="1:13" x14ac:dyDescent="0.3">
      <c r="A1581">
        <v>449</v>
      </c>
      <c r="B1581">
        <v>6.3210685590528399</v>
      </c>
      <c r="D1581" t="s">
        <v>7</v>
      </c>
      <c r="E1581">
        <v>7.5</v>
      </c>
      <c r="F1581" t="s">
        <v>27</v>
      </c>
      <c r="G1581" s="3" t="s">
        <v>37</v>
      </c>
      <c r="J1581" s="1"/>
    </row>
    <row r="1582" spans="1:13" x14ac:dyDescent="0.3">
      <c r="A1582">
        <v>449</v>
      </c>
      <c r="B1582">
        <v>6.1895998763946807</v>
      </c>
      <c r="D1582" t="s">
        <v>8</v>
      </c>
      <c r="E1582">
        <v>7.5</v>
      </c>
      <c r="F1582" t="s">
        <v>27</v>
      </c>
      <c r="G1582" s="3" t="s">
        <v>37</v>
      </c>
      <c r="J1582" s="1"/>
    </row>
    <row r="1583" spans="1:13" x14ac:dyDescent="0.3">
      <c r="A1583">
        <v>449</v>
      </c>
      <c r="B1583">
        <v>40.87459239399972</v>
      </c>
      <c r="D1583" t="s">
        <v>6</v>
      </c>
      <c r="E1583">
        <v>7.5</v>
      </c>
      <c r="F1583" t="s">
        <v>27</v>
      </c>
      <c r="G1583" s="3" t="s">
        <v>37</v>
      </c>
      <c r="J1583" s="1"/>
    </row>
    <row r="1584" spans="1:13" x14ac:dyDescent="0.3">
      <c r="A1584">
        <v>449</v>
      </c>
      <c r="B1584">
        <v>41.269300825527935</v>
      </c>
      <c r="C1584">
        <v>3</v>
      </c>
      <c r="D1584" t="s">
        <v>6</v>
      </c>
      <c r="E1584">
        <v>7.5</v>
      </c>
      <c r="F1584" t="s">
        <v>27</v>
      </c>
      <c r="G1584" s="3" t="s">
        <v>37</v>
      </c>
      <c r="H1584">
        <v>0</v>
      </c>
      <c r="I1584">
        <v>2</v>
      </c>
      <c r="J1584" s="1"/>
    </row>
    <row r="1585" spans="1:13" x14ac:dyDescent="0.3">
      <c r="A1585">
        <v>449</v>
      </c>
      <c r="B1585">
        <v>41.646849186069979</v>
      </c>
      <c r="D1585" t="s">
        <v>6</v>
      </c>
      <c r="E1585">
        <v>7.5</v>
      </c>
      <c r="F1585" t="s">
        <v>27</v>
      </c>
      <c r="G1585" s="3" t="s">
        <v>37</v>
      </c>
      <c r="J1585" s="1"/>
    </row>
    <row r="1586" spans="1:13" x14ac:dyDescent="0.3">
      <c r="A1586">
        <v>449</v>
      </c>
      <c r="B1586">
        <v>9.8484377999999992</v>
      </c>
      <c r="D1586" t="s">
        <v>11</v>
      </c>
      <c r="E1586">
        <v>7.5</v>
      </c>
      <c r="F1586" t="s">
        <v>27</v>
      </c>
      <c r="G1586" s="3" t="s">
        <v>37</v>
      </c>
      <c r="J1586" s="1"/>
      <c r="K1586" s="1"/>
      <c r="M1586" s="1"/>
    </row>
    <row r="1587" spans="1:13" x14ac:dyDescent="0.3">
      <c r="A1587">
        <v>449</v>
      </c>
      <c r="B1587">
        <v>11.883655199999993</v>
      </c>
      <c r="D1587" t="s">
        <v>10</v>
      </c>
      <c r="E1587">
        <v>7.5</v>
      </c>
      <c r="F1587" t="s">
        <v>27</v>
      </c>
      <c r="G1587" s="3" t="s">
        <v>37</v>
      </c>
      <c r="J1587" s="1"/>
      <c r="K1587" s="1"/>
      <c r="M1587" s="1"/>
    </row>
    <row r="1588" spans="1:13" x14ac:dyDescent="0.3">
      <c r="A1588">
        <v>449</v>
      </c>
      <c r="B1588">
        <v>17.685571200000002</v>
      </c>
      <c r="C1588">
        <v>88.427856000000006</v>
      </c>
      <c r="D1588" t="s">
        <v>9</v>
      </c>
      <c r="E1588">
        <v>7.5</v>
      </c>
      <c r="F1588" t="s">
        <v>27</v>
      </c>
      <c r="G1588" s="3" t="s">
        <v>37</v>
      </c>
      <c r="J1588" s="1"/>
      <c r="K1588" s="1"/>
      <c r="M1588" s="1"/>
    </row>
    <row r="1589" spans="1:13" x14ac:dyDescent="0.3">
      <c r="A1589">
        <v>449</v>
      </c>
      <c r="B1589">
        <v>10.547620300000005</v>
      </c>
      <c r="D1589" t="s">
        <v>11</v>
      </c>
      <c r="E1589">
        <v>7.5</v>
      </c>
      <c r="F1589" t="s">
        <v>27</v>
      </c>
      <c r="G1589" s="3" t="s">
        <v>37</v>
      </c>
      <c r="J1589" s="1"/>
      <c r="K1589" s="1"/>
      <c r="M1589" s="1"/>
    </row>
    <row r="1590" spans="1:13" x14ac:dyDescent="0.3">
      <c r="A1590">
        <v>449</v>
      </c>
      <c r="B1590">
        <v>12.785613299999994</v>
      </c>
      <c r="D1590" t="s">
        <v>10</v>
      </c>
      <c r="E1590">
        <v>7.5</v>
      </c>
      <c r="F1590" t="s">
        <v>27</v>
      </c>
      <c r="G1590" s="3" t="s">
        <v>37</v>
      </c>
      <c r="J1590" s="1"/>
      <c r="K1590" s="1"/>
      <c r="M1590" s="1"/>
    </row>
    <row r="1591" spans="1:13" x14ac:dyDescent="0.3">
      <c r="A1591">
        <v>449</v>
      </c>
      <c r="B1591">
        <v>15.300107649999999</v>
      </c>
      <c r="C1591">
        <v>91.800645899999992</v>
      </c>
      <c r="D1591" t="s">
        <v>9</v>
      </c>
      <c r="E1591">
        <v>7.5</v>
      </c>
      <c r="F1591" t="s">
        <v>27</v>
      </c>
      <c r="G1591" s="3" t="s">
        <v>37</v>
      </c>
      <c r="J1591" s="1"/>
      <c r="K1591" s="1"/>
      <c r="M1591" s="1"/>
    </row>
    <row r="1592" spans="1:13" x14ac:dyDescent="0.3">
      <c r="A1592">
        <v>449</v>
      </c>
      <c r="C1592">
        <v>10</v>
      </c>
      <c r="D1592" t="s">
        <v>15</v>
      </c>
      <c r="E1592">
        <v>7.5</v>
      </c>
      <c r="F1592" t="s">
        <v>27</v>
      </c>
      <c r="G1592" s="3" t="s">
        <v>37</v>
      </c>
      <c r="J1592" s="1"/>
      <c r="K1592" s="1"/>
      <c r="M1592" s="1"/>
    </row>
    <row r="1593" spans="1:13" x14ac:dyDescent="0.3">
      <c r="A1593">
        <v>453</v>
      </c>
      <c r="B1593">
        <v>8.5736097796295301</v>
      </c>
      <c r="C1593">
        <v>128.60414669444296</v>
      </c>
      <c r="D1593" t="s">
        <v>1</v>
      </c>
      <c r="E1593">
        <v>10</v>
      </c>
      <c r="F1593" t="s">
        <v>27</v>
      </c>
      <c r="G1593" s="3" t="s">
        <v>37</v>
      </c>
      <c r="J1593" s="1"/>
      <c r="K1593" s="1"/>
      <c r="M1593" s="1"/>
    </row>
    <row r="1594" spans="1:13" x14ac:dyDescent="0.3">
      <c r="A1594">
        <v>453</v>
      </c>
      <c r="B1594">
        <v>6.8264672432584632</v>
      </c>
      <c r="D1594" t="s">
        <v>7</v>
      </c>
      <c r="E1594">
        <v>10</v>
      </c>
      <c r="F1594" t="s">
        <v>27</v>
      </c>
      <c r="G1594" s="3" t="s">
        <v>37</v>
      </c>
    </row>
    <row r="1595" spans="1:13" x14ac:dyDescent="0.3">
      <c r="A1595">
        <v>453</v>
      </c>
      <c r="B1595">
        <v>6.5282350632427324</v>
      </c>
      <c r="D1595" t="s">
        <v>8</v>
      </c>
      <c r="E1595">
        <v>10</v>
      </c>
      <c r="F1595" t="s">
        <v>27</v>
      </c>
      <c r="G1595" s="3" t="s">
        <v>37</v>
      </c>
      <c r="J1595" s="1"/>
    </row>
    <row r="1596" spans="1:13" x14ac:dyDescent="0.3">
      <c r="A1596">
        <v>453</v>
      </c>
      <c r="B1596">
        <v>48.159335333829048</v>
      </c>
      <c r="D1596" t="s">
        <v>6</v>
      </c>
      <c r="E1596">
        <v>10</v>
      </c>
      <c r="F1596" t="s">
        <v>27</v>
      </c>
      <c r="G1596" s="3" t="s">
        <v>37</v>
      </c>
      <c r="J1596" s="1"/>
    </row>
    <row r="1597" spans="1:13" x14ac:dyDescent="0.3">
      <c r="A1597">
        <v>453</v>
      </c>
      <c r="B1597">
        <v>46.71259876068045</v>
      </c>
      <c r="C1597">
        <v>3</v>
      </c>
      <c r="D1597" t="s">
        <v>6</v>
      </c>
      <c r="E1597">
        <v>10</v>
      </c>
      <c r="F1597" t="s">
        <v>27</v>
      </c>
      <c r="G1597" s="3" t="s">
        <v>37</v>
      </c>
      <c r="H1597">
        <v>1</v>
      </c>
      <c r="I1597">
        <v>2</v>
      </c>
      <c r="J1597" s="1"/>
    </row>
    <row r="1598" spans="1:13" x14ac:dyDescent="0.3">
      <c r="A1598">
        <v>453</v>
      </c>
      <c r="B1598">
        <v>36.312786088498001</v>
      </c>
      <c r="D1598" t="s">
        <v>6</v>
      </c>
      <c r="E1598">
        <v>10</v>
      </c>
      <c r="F1598" t="s">
        <v>27</v>
      </c>
      <c r="G1598" s="3" t="s">
        <v>37</v>
      </c>
      <c r="J1598" s="1"/>
    </row>
    <row r="1599" spans="1:13" x14ac:dyDescent="0.3">
      <c r="A1599">
        <v>453</v>
      </c>
      <c r="B1599">
        <v>14.74547861167281</v>
      </c>
      <c r="C1599">
        <v>103.21835028170968</v>
      </c>
      <c r="D1599" t="s">
        <v>9</v>
      </c>
      <c r="E1599">
        <v>10</v>
      </c>
      <c r="F1599" t="s">
        <v>27</v>
      </c>
      <c r="G1599" s="3" t="s">
        <v>37</v>
      </c>
      <c r="J1599" s="1"/>
    </row>
    <row r="1600" spans="1:13" x14ac:dyDescent="0.3">
      <c r="A1600">
        <v>453</v>
      </c>
      <c r="B1600">
        <v>11.574054445309685</v>
      </c>
      <c r="D1600" t="s">
        <v>10</v>
      </c>
      <c r="E1600">
        <v>10</v>
      </c>
      <c r="F1600" t="s">
        <v>27</v>
      </c>
      <c r="G1600" s="3" t="s">
        <v>37</v>
      </c>
      <c r="J1600" s="1"/>
    </row>
    <row r="1601" spans="1:13" x14ac:dyDescent="0.3">
      <c r="A1601">
        <v>453</v>
      </c>
      <c r="B1601">
        <v>9.6497047034323487</v>
      </c>
      <c r="D1601" t="s">
        <v>11</v>
      </c>
      <c r="E1601">
        <v>10</v>
      </c>
      <c r="F1601" t="s">
        <v>27</v>
      </c>
      <c r="G1601" s="3" t="s">
        <v>37</v>
      </c>
      <c r="J1601" s="1"/>
    </row>
    <row r="1602" spans="1:13" x14ac:dyDescent="0.3">
      <c r="A1602">
        <v>453</v>
      </c>
      <c r="C1602">
        <v>11</v>
      </c>
      <c r="D1602" t="s">
        <v>15</v>
      </c>
      <c r="E1602">
        <v>10</v>
      </c>
      <c r="F1602" t="s">
        <v>27</v>
      </c>
      <c r="G1602" s="3" t="s">
        <v>37</v>
      </c>
      <c r="J1602" s="1"/>
      <c r="K1602" s="1"/>
      <c r="M1602" s="1"/>
    </row>
    <row r="1603" spans="1:13" x14ac:dyDescent="0.3">
      <c r="A1603">
        <v>457</v>
      </c>
      <c r="B1603">
        <v>6.3714035430346998</v>
      </c>
      <c r="C1603">
        <v>70.085438973381699</v>
      </c>
      <c r="D1603" t="s">
        <v>1</v>
      </c>
      <c r="E1603">
        <v>1</v>
      </c>
      <c r="F1603" t="s">
        <v>41</v>
      </c>
      <c r="G1603" s="3" t="s">
        <v>40</v>
      </c>
      <c r="J1603" s="1"/>
      <c r="K1603" s="1"/>
      <c r="M1603" s="1"/>
    </row>
    <row r="1604" spans="1:13" x14ac:dyDescent="0.3">
      <c r="A1604">
        <v>457</v>
      </c>
      <c r="B1604">
        <v>5.1493970382449561</v>
      </c>
      <c r="D1604" t="s">
        <v>7</v>
      </c>
      <c r="E1604">
        <v>1</v>
      </c>
      <c r="F1604" t="s">
        <v>41</v>
      </c>
      <c r="G1604" s="3" t="s">
        <v>40</v>
      </c>
      <c r="J1604" s="1"/>
      <c r="K1604" s="1"/>
      <c r="M1604" s="1"/>
    </row>
    <row r="1605" spans="1:13" x14ac:dyDescent="0.3">
      <c r="A1605">
        <v>457</v>
      </c>
      <c r="B1605">
        <v>5.4273062992365908</v>
      </c>
      <c r="D1605" t="s">
        <v>8</v>
      </c>
      <c r="E1605">
        <v>1</v>
      </c>
      <c r="F1605" t="s">
        <v>41</v>
      </c>
      <c r="G1605" s="3" t="s">
        <v>40</v>
      </c>
      <c r="J1605" s="1"/>
      <c r="K1605" s="1"/>
      <c r="M1605" s="1"/>
    </row>
    <row r="1606" spans="1:13" x14ac:dyDescent="0.3">
      <c r="A1606">
        <v>457</v>
      </c>
      <c r="B1606">
        <v>28.812681197282107</v>
      </c>
      <c r="C1606">
        <v>2</v>
      </c>
      <c r="D1606" t="s">
        <v>6</v>
      </c>
      <c r="E1606">
        <v>1</v>
      </c>
      <c r="F1606" t="s">
        <v>41</v>
      </c>
      <c r="G1606" s="3" t="s">
        <v>40</v>
      </c>
      <c r="H1606">
        <v>0</v>
      </c>
      <c r="I1606">
        <v>1</v>
      </c>
      <c r="J1606" s="1"/>
      <c r="K1606" s="1"/>
      <c r="M1606" s="1"/>
    </row>
    <row r="1607" spans="1:13" x14ac:dyDescent="0.3">
      <c r="A1607">
        <v>457</v>
      </c>
      <c r="B1607">
        <v>22.900264499608198</v>
      </c>
      <c r="D1607" t="s">
        <v>6</v>
      </c>
      <c r="E1607">
        <v>1</v>
      </c>
      <c r="F1607" t="s">
        <v>41</v>
      </c>
      <c r="G1607" s="3" t="s">
        <v>40</v>
      </c>
      <c r="J1607" s="1"/>
      <c r="K1607" s="1"/>
      <c r="M1607" s="1"/>
    </row>
    <row r="1608" spans="1:13" x14ac:dyDescent="0.3">
      <c r="A1608">
        <v>457</v>
      </c>
      <c r="B1608">
        <v>10.670537199999998</v>
      </c>
      <c r="D1608" t="s">
        <v>11</v>
      </c>
      <c r="E1608">
        <v>1</v>
      </c>
      <c r="F1608" t="s">
        <v>41</v>
      </c>
      <c r="G1608" s="3" t="s">
        <v>40</v>
      </c>
      <c r="J1608" s="1"/>
      <c r="K1608" s="1"/>
      <c r="M1608" s="1"/>
    </row>
    <row r="1609" spans="1:13" x14ac:dyDescent="0.3">
      <c r="A1609">
        <v>457</v>
      </c>
      <c r="B1609">
        <v>11.873699799999997</v>
      </c>
      <c r="D1609" t="s">
        <v>10</v>
      </c>
      <c r="E1609">
        <v>1</v>
      </c>
      <c r="F1609" t="s">
        <v>41</v>
      </c>
      <c r="G1609" s="3" t="s">
        <v>40</v>
      </c>
      <c r="J1609" s="1"/>
      <c r="K1609" s="1"/>
      <c r="M1609" s="1"/>
    </row>
    <row r="1610" spans="1:13" x14ac:dyDescent="0.3">
      <c r="A1610">
        <v>457</v>
      </c>
      <c r="B1610">
        <v>15.047929450000002</v>
      </c>
      <c r="C1610">
        <v>60.191717800000006</v>
      </c>
      <c r="D1610" t="s">
        <v>9</v>
      </c>
      <c r="E1610">
        <v>1</v>
      </c>
      <c r="F1610" t="s">
        <v>41</v>
      </c>
      <c r="G1610" s="3" t="s">
        <v>40</v>
      </c>
      <c r="J1610" s="1"/>
      <c r="K1610" s="1"/>
      <c r="M1610" s="1"/>
    </row>
    <row r="1611" spans="1:13" x14ac:dyDescent="0.3">
      <c r="A1611">
        <v>457</v>
      </c>
      <c r="B1611">
        <v>9.3194476999999978</v>
      </c>
      <c r="D1611" t="s">
        <v>11</v>
      </c>
      <c r="E1611">
        <v>1</v>
      </c>
      <c r="F1611" t="s">
        <v>41</v>
      </c>
      <c r="G1611" s="3" t="s">
        <v>40</v>
      </c>
      <c r="J1611" s="1"/>
      <c r="K1611" s="1"/>
      <c r="M1611" s="1"/>
    </row>
    <row r="1612" spans="1:13" x14ac:dyDescent="0.3">
      <c r="A1612">
        <v>457</v>
      </c>
      <c r="B1612">
        <v>11.9721622</v>
      </c>
      <c r="D1612" t="s">
        <v>10</v>
      </c>
      <c r="E1612">
        <v>1</v>
      </c>
      <c r="F1612" t="s">
        <v>41</v>
      </c>
      <c r="G1612" s="3" t="s">
        <v>40</v>
      </c>
      <c r="J1612" s="1"/>
      <c r="K1612" s="1"/>
      <c r="M1612" s="1"/>
    </row>
    <row r="1613" spans="1:13" x14ac:dyDescent="0.3">
      <c r="A1613">
        <v>457</v>
      </c>
      <c r="B1613">
        <v>13.354605899999999</v>
      </c>
      <c r="C1613">
        <v>53.418423599999997</v>
      </c>
      <c r="D1613" t="s">
        <v>9</v>
      </c>
      <c r="E1613">
        <v>1</v>
      </c>
      <c r="F1613" t="s">
        <v>41</v>
      </c>
      <c r="G1613" s="3" t="s">
        <v>40</v>
      </c>
      <c r="J1613" s="1"/>
      <c r="K1613" s="1"/>
      <c r="M1613" s="1"/>
    </row>
    <row r="1614" spans="1:13" x14ac:dyDescent="0.3">
      <c r="A1614">
        <v>457</v>
      </c>
      <c r="B1614">
        <v>9.6541789999999992</v>
      </c>
      <c r="D1614" t="s">
        <v>11</v>
      </c>
      <c r="E1614">
        <v>1</v>
      </c>
      <c r="F1614" t="s">
        <v>41</v>
      </c>
      <c r="G1614" s="3" t="s">
        <v>40</v>
      </c>
      <c r="J1614" s="1"/>
      <c r="K1614" s="1"/>
      <c r="M1614" s="1"/>
    </row>
    <row r="1615" spans="1:13" x14ac:dyDescent="0.3">
      <c r="A1615">
        <v>457</v>
      </c>
      <c r="B1615">
        <v>12.219456600000001</v>
      </c>
      <c r="D1615" t="s">
        <v>10</v>
      </c>
      <c r="E1615">
        <v>1</v>
      </c>
      <c r="F1615" t="s">
        <v>41</v>
      </c>
      <c r="G1615" s="3" t="s">
        <v>40</v>
      </c>
      <c r="J1615" s="1"/>
      <c r="K1615" s="1"/>
      <c r="M1615" s="1"/>
    </row>
    <row r="1616" spans="1:13" x14ac:dyDescent="0.3">
      <c r="A1616">
        <v>457</v>
      </c>
      <c r="B1616">
        <v>15.062567799999998</v>
      </c>
      <c r="C1616">
        <v>60.250271199999993</v>
      </c>
      <c r="D1616" t="s">
        <v>9</v>
      </c>
      <c r="E1616">
        <v>1</v>
      </c>
      <c r="F1616" t="s">
        <v>41</v>
      </c>
      <c r="G1616" s="3" t="s">
        <v>40</v>
      </c>
      <c r="J1616" s="1"/>
      <c r="K1616" s="1"/>
      <c r="M1616" s="1"/>
    </row>
    <row r="1617" spans="1:13" x14ac:dyDescent="0.3">
      <c r="A1617">
        <v>457</v>
      </c>
      <c r="B1617">
        <v>10.703839499999987</v>
      </c>
      <c r="D1617" t="s">
        <v>11</v>
      </c>
      <c r="E1617">
        <v>1</v>
      </c>
      <c r="F1617" t="s">
        <v>41</v>
      </c>
      <c r="G1617" s="3" t="s">
        <v>40</v>
      </c>
      <c r="J1617" s="1"/>
      <c r="K1617" s="1"/>
      <c r="M1617" s="1"/>
    </row>
    <row r="1618" spans="1:13" x14ac:dyDescent="0.3">
      <c r="A1618">
        <v>457</v>
      </c>
      <c r="B1618">
        <v>12.734370299999995</v>
      </c>
      <c r="D1618" t="s">
        <v>10</v>
      </c>
      <c r="E1618">
        <v>1</v>
      </c>
      <c r="F1618" t="s">
        <v>41</v>
      </c>
      <c r="G1618" s="3" t="s">
        <v>40</v>
      </c>
    </row>
    <row r="1619" spans="1:13" x14ac:dyDescent="0.3">
      <c r="A1619">
        <v>457</v>
      </c>
      <c r="B1619">
        <v>15.702115450000001</v>
      </c>
      <c r="C1619">
        <v>62.808461800000003</v>
      </c>
      <c r="D1619" t="s">
        <v>9</v>
      </c>
      <c r="E1619">
        <v>1</v>
      </c>
      <c r="F1619" t="s">
        <v>41</v>
      </c>
      <c r="G1619" s="3" t="s">
        <v>40</v>
      </c>
      <c r="J1619" s="1"/>
    </row>
    <row r="1620" spans="1:13" x14ac:dyDescent="0.3">
      <c r="A1620">
        <v>457</v>
      </c>
      <c r="C1620">
        <v>7</v>
      </c>
      <c r="D1620" t="s">
        <v>15</v>
      </c>
      <c r="E1620">
        <v>1</v>
      </c>
      <c r="F1620" t="s">
        <v>41</v>
      </c>
      <c r="G1620" s="3" t="s">
        <v>40</v>
      </c>
      <c r="J1620" s="1"/>
    </row>
    <row r="1621" spans="1:13" x14ac:dyDescent="0.3">
      <c r="A1621">
        <v>460</v>
      </c>
      <c r="B1621">
        <v>5.6413696355094194</v>
      </c>
      <c r="C1621">
        <v>67.696435626113029</v>
      </c>
      <c r="D1621" t="s">
        <v>1</v>
      </c>
      <c r="E1621">
        <v>3</v>
      </c>
      <c r="F1621" t="s">
        <v>41</v>
      </c>
      <c r="G1621" s="3" t="s">
        <v>40</v>
      </c>
      <c r="J1621" s="1"/>
    </row>
    <row r="1622" spans="1:13" x14ac:dyDescent="0.3">
      <c r="A1622">
        <v>460</v>
      </c>
      <c r="B1622">
        <v>5.0888956852108294</v>
      </c>
      <c r="D1622" t="s">
        <v>7</v>
      </c>
      <c r="E1622">
        <v>3</v>
      </c>
      <c r="F1622" t="s">
        <v>41</v>
      </c>
      <c r="G1622" s="3" t="s">
        <v>40</v>
      </c>
      <c r="J1622" s="1"/>
    </row>
    <row r="1623" spans="1:13" x14ac:dyDescent="0.3">
      <c r="A1623">
        <v>460</v>
      </c>
      <c r="B1623">
        <v>6.0952103848618364</v>
      </c>
      <c r="D1623" t="s">
        <v>8</v>
      </c>
      <c r="E1623">
        <v>3</v>
      </c>
      <c r="F1623" t="s">
        <v>41</v>
      </c>
      <c r="G1623" s="3" t="s">
        <v>40</v>
      </c>
      <c r="J1623" s="1"/>
    </row>
    <row r="1624" spans="1:13" x14ac:dyDescent="0.3">
      <c r="A1624">
        <v>460</v>
      </c>
      <c r="B1624">
        <v>24.07352167273373</v>
      </c>
      <c r="C1624">
        <v>2</v>
      </c>
      <c r="D1624" t="s">
        <v>6</v>
      </c>
      <c r="E1624">
        <v>3</v>
      </c>
      <c r="F1624" t="s">
        <v>41</v>
      </c>
      <c r="G1624" s="3" t="s">
        <v>40</v>
      </c>
      <c r="H1624">
        <v>0</v>
      </c>
      <c r="I1624">
        <v>1</v>
      </c>
      <c r="J1624" s="1"/>
      <c r="K1624" s="1"/>
      <c r="M1624" s="1"/>
    </row>
    <row r="1625" spans="1:13" x14ac:dyDescent="0.3">
      <c r="A1625">
        <v>460</v>
      </c>
      <c r="B1625">
        <v>24.560341765674274</v>
      </c>
      <c r="D1625" t="s">
        <v>6</v>
      </c>
      <c r="E1625">
        <v>3</v>
      </c>
      <c r="F1625" t="s">
        <v>41</v>
      </c>
      <c r="G1625" s="3" t="s">
        <v>40</v>
      </c>
      <c r="J1625" s="1"/>
      <c r="K1625" s="1"/>
      <c r="M1625" s="1"/>
    </row>
    <row r="1626" spans="1:13" x14ac:dyDescent="0.3">
      <c r="A1626">
        <v>460</v>
      </c>
      <c r="B1626">
        <v>10.024731700000004</v>
      </c>
      <c r="D1626" t="s">
        <v>11</v>
      </c>
      <c r="E1626">
        <v>3</v>
      </c>
      <c r="F1626" t="s">
        <v>41</v>
      </c>
      <c r="G1626" s="3" t="s">
        <v>40</v>
      </c>
      <c r="J1626" s="1"/>
      <c r="K1626" s="1"/>
      <c r="M1626" s="1"/>
    </row>
    <row r="1627" spans="1:13" x14ac:dyDescent="0.3">
      <c r="A1627">
        <v>460</v>
      </c>
      <c r="B1627">
        <v>13.841767500000003</v>
      </c>
      <c r="D1627" t="s">
        <v>10</v>
      </c>
      <c r="E1627">
        <v>3</v>
      </c>
      <c r="F1627" t="s">
        <v>41</v>
      </c>
      <c r="G1627" s="3" t="s">
        <v>40</v>
      </c>
      <c r="J1627" s="1"/>
      <c r="K1627" s="1"/>
      <c r="M1627" s="1"/>
    </row>
    <row r="1628" spans="1:13" x14ac:dyDescent="0.3">
      <c r="A1628">
        <v>460</v>
      </c>
      <c r="B1628">
        <v>17.871108633333332</v>
      </c>
      <c r="C1628">
        <v>53.6133259</v>
      </c>
      <c r="D1628" t="s">
        <v>9</v>
      </c>
      <c r="E1628">
        <v>3</v>
      </c>
      <c r="F1628" t="s">
        <v>41</v>
      </c>
      <c r="G1628" s="3" t="s">
        <v>40</v>
      </c>
      <c r="J1628" s="1"/>
      <c r="K1628" s="1"/>
      <c r="M1628" s="1"/>
    </row>
    <row r="1629" spans="1:13" x14ac:dyDescent="0.3">
      <c r="A1629">
        <v>460</v>
      </c>
      <c r="B1629">
        <v>10.481126900000007</v>
      </c>
      <c r="D1629" t="s">
        <v>11</v>
      </c>
      <c r="E1629">
        <v>3</v>
      </c>
      <c r="F1629" t="s">
        <v>41</v>
      </c>
      <c r="G1629" s="3" t="s">
        <v>40</v>
      </c>
      <c r="J1629" s="1"/>
      <c r="K1629" s="1"/>
      <c r="M1629" s="1"/>
    </row>
    <row r="1630" spans="1:13" x14ac:dyDescent="0.3">
      <c r="A1630">
        <v>460</v>
      </c>
      <c r="B1630">
        <v>11.011060399999991</v>
      </c>
      <c r="D1630" t="s">
        <v>10</v>
      </c>
      <c r="E1630">
        <v>3</v>
      </c>
      <c r="F1630" t="s">
        <v>41</v>
      </c>
      <c r="G1630" s="3" t="s">
        <v>40</v>
      </c>
      <c r="J1630" s="1"/>
      <c r="K1630" s="1"/>
      <c r="M1630" s="1"/>
    </row>
    <row r="1631" spans="1:13" x14ac:dyDescent="0.3">
      <c r="A1631">
        <v>460</v>
      </c>
      <c r="B1631">
        <v>14.853236575</v>
      </c>
      <c r="C1631">
        <v>59.412946300000002</v>
      </c>
      <c r="D1631" t="s">
        <v>9</v>
      </c>
      <c r="E1631">
        <v>3</v>
      </c>
      <c r="F1631" t="s">
        <v>41</v>
      </c>
      <c r="G1631" s="3" t="s">
        <v>40</v>
      </c>
      <c r="J1631" s="1"/>
      <c r="K1631" s="1"/>
      <c r="M1631" s="1"/>
    </row>
    <row r="1632" spans="1:13" x14ac:dyDescent="0.3">
      <c r="A1632">
        <v>460</v>
      </c>
      <c r="C1632">
        <v>7</v>
      </c>
      <c r="D1632" t="s">
        <v>15</v>
      </c>
      <c r="E1632">
        <v>3</v>
      </c>
      <c r="F1632" t="s">
        <v>41</v>
      </c>
      <c r="G1632" s="3" t="s">
        <v>40</v>
      </c>
    </row>
    <row r="1633" spans="1:13" x14ac:dyDescent="0.3">
      <c r="A1633">
        <v>458</v>
      </c>
      <c r="B1633">
        <v>5.612352661447173</v>
      </c>
      <c r="C1633">
        <v>67.34823193736608</v>
      </c>
      <c r="D1633" t="s">
        <v>1</v>
      </c>
      <c r="E1633">
        <v>4</v>
      </c>
      <c r="F1633" t="s">
        <v>41</v>
      </c>
      <c r="G1633" s="3" t="s">
        <v>40</v>
      </c>
      <c r="J1633" s="1"/>
    </row>
    <row r="1634" spans="1:13" x14ac:dyDescent="0.3">
      <c r="A1634">
        <v>458</v>
      </c>
      <c r="B1634">
        <v>5.5488744552072333</v>
      </c>
      <c r="D1634" t="s">
        <v>7</v>
      </c>
      <c r="E1634">
        <v>4</v>
      </c>
      <c r="F1634" t="s">
        <v>41</v>
      </c>
      <c r="G1634" s="3" t="s">
        <v>40</v>
      </c>
      <c r="J1634" s="1"/>
    </row>
    <row r="1635" spans="1:13" x14ac:dyDescent="0.3">
      <c r="A1635">
        <v>458</v>
      </c>
      <c r="B1635">
        <v>5.7558134486044921</v>
      </c>
      <c r="D1635" t="s">
        <v>8</v>
      </c>
      <c r="E1635">
        <v>4</v>
      </c>
      <c r="F1635" t="s">
        <v>41</v>
      </c>
      <c r="G1635" s="3" t="s">
        <v>40</v>
      </c>
      <c r="J1635" s="1"/>
    </row>
    <row r="1636" spans="1:13" x14ac:dyDescent="0.3">
      <c r="A1636">
        <v>458</v>
      </c>
      <c r="B1636">
        <v>24.08854244789293</v>
      </c>
      <c r="C1636">
        <v>2</v>
      </c>
      <c r="D1636" t="s">
        <v>6</v>
      </c>
      <c r="E1636">
        <v>4</v>
      </c>
      <c r="F1636" t="s">
        <v>41</v>
      </c>
      <c r="G1636" s="3" t="s">
        <v>40</v>
      </c>
      <c r="H1636">
        <v>0</v>
      </c>
      <c r="I1636">
        <v>1</v>
      </c>
      <c r="J1636" s="1"/>
    </row>
    <row r="1637" spans="1:13" x14ac:dyDescent="0.3">
      <c r="A1637">
        <v>458</v>
      </c>
      <c r="B1637">
        <v>26.715128985839677</v>
      </c>
      <c r="D1637" t="s">
        <v>6</v>
      </c>
      <c r="E1637">
        <v>4</v>
      </c>
      <c r="F1637" t="s">
        <v>41</v>
      </c>
      <c r="G1637" s="3" t="s">
        <v>40</v>
      </c>
      <c r="J1637" s="1"/>
    </row>
    <row r="1638" spans="1:13" x14ac:dyDescent="0.3">
      <c r="A1638">
        <v>458</v>
      </c>
      <c r="B1638">
        <v>9.8105677000000071</v>
      </c>
      <c r="D1638" t="s">
        <v>11</v>
      </c>
      <c r="E1638">
        <v>4</v>
      </c>
      <c r="F1638" t="s">
        <v>41</v>
      </c>
      <c r="G1638" s="3" t="s">
        <v>40</v>
      </c>
      <c r="J1638" s="1"/>
      <c r="K1638" s="1"/>
      <c r="M1638" s="1"/>
    </row>
    <row r="1639" spans="1:13" x14ac:dyDescent="0.3">
      <c r="A1639">
        <v>458</v>
      </c>
      <c r="B1639">
        <v>17.037234799999993</v>
      </c>
      <c r="D1639" t="s">
        <v>10</v>
      </c>
      <c r="E1639">
        <v>4</v>
      </c>
      <c r="F1639" t="s">
        <v>41</v>
      </c>
      <c r="G1639" s="3" t="s">
        <v>40</v>
      </c>
      <c r="J1639" s="1"/>
      <c r="K1639" s="1"/>
      <c r="M1639" s="1"/>
    </row>
    <row r="1640" spans="1:13" x14ac:dyDescent="0.3">
      <c r="A1640">
        <v>458</v>
      </c>
      <c r="B1640">
        <v>16.296850500000001</v>
      </c>
      <c r="C1640">
        <v>48.890551500000001</v>
      </c>
      <c r="D1640" t="s">
        <v>9</v>
      </c>
      <c r="E1640">
        <v>4</v>
      </c>
      <c r="F1640" t="s">
        <v>41</v>
      </c>
      <c r="G1640" s="3" t="s">
        <v>40</v>
      </c>
      <c r="J1640" s="1"/>
      <c r="K1640" s="1"/>
      <c r="M1640" s="1"/>
    </row>
    <row r="1641" spans="1:13" x14ac:dyDescent="0.3">
      <c r="A1641">
        <v>458</v>
      </c>
      <c r="B1641">
        <v>9.5870946000000004</v>
      </c>
      <c r="D1641" t="s">
        <v>11</v>
      </c>
      <c r="E1641">
        <v>4</v>
      </c>
      <c r="F1641" t="s">
        <v>41</v>
      </c>
      <c r="G1641" s="3" t="s">
        <v>40</v>
      </c>
      <c r="J1641" s="1"/>
      <c r="K1641" s="1"/>
      <c r="M1641" s="1"/>
    </row>
    <row r="1642" spans="1:13" x14ac:dyDescent="0.3">
      <c r="A1642">
        <v>458</v>
      </c>
      <c r="B1642">
        <v>11.229616400000012</v>
      </c>
      <c r="D1642" t="s">
        <v>10</v>
      </c>
      <c r="E1642">
        <v>4</v>
      </c>
      <c r="F1642" t="s">
        <v>41</v>
      </c>
      <c r="G1642" s="3" t="s">
        <v>40</v>
      </c>
      <c r="J1642" s="1"/>
      <c r="K1642" s="1"/>
      <c r="M1642" s="1"/>
    </row>
    <row r="1643" spans="1:13" x14ac:dyDescent="0.3">
      <c r="A1643">
        <v>458</v>
      </c>
      <c r="B1643">
        <v>15.658255766666665</v>
      </c>
      <c r="C1643">
        <v>46.974767299999996</v>
      </c>
      <c r="D1643" t="s">
        <v>9</v>
      </c>
      <c r="E1643">
        <v>4</v>
      </c>
      <c r="F1643" t="s">
        <v>41</v>
      </c>
      <c r="G1643" s="3" t="s">
        <v>40</v>
      </c>
      <c r="J1643" s="1"/>
      <c r="K1643" s="1"/>
      <c r="M1643" s="1"/>
    </row>
    <row r="1644" spans="1:13" x14ac:dyDescent="0.3">
      <c r="A1644">
        <v>458</v>
      </c>
      <c r="C1644">
        <v>7</v>
      </c>
      <c r="D1644" t="s">
        <v>15</v>
      </c>
      <c r="E1644">
        <v>4</v>
      </c>
      <c r="F1644" t="s">
        <v>41</v>
      </c>
      <c r="G1644" s="3" t="s">
        <v>40</v>
      </c>
      <c r="J1644" s="1"/>
      <c r="K1644" s="1"/>
      <c r="M1644" s="1"/>
    </row>
    <row r="1645" spans="1:13" x14ac:dyDescent="0.3">
      <c r="A1645">
        <v>461</v>
      </c>
      <c r="B1645">
        <v>6.4566681000000017</v>
      </c>
      <c r="D1645" t="s">
        <v>8</v>
      </c>
      <c r="E1645">
        <v>5</v>
      </c>
      <c r="F1645" t="s">
        <v>41</v>
      </c>
      <c r="G1645" s="3" t="s">
        <v>40</v>
      </c>
      <c r="J1645" s="1"/>
      <c r="K1645" s="1"/>
      <c r="M1645" s="1"/>
    </row>
    <row r="1646" spans="1:13" x14ac:dyDescent="0.3">
      <c r="A1646">
        <v>461</v>
      </c>
      <c r="B1646">
        <v>5.9845206999999974</v>
      </c>
      <c r="D1646" t="s">
        <v>7</v>
      </c>
      <c r="E1646">
        <v>5</v>
      </c>
      <c r="F1646" t="s">
        <v>41</v>
      </c>
      <c r="G1646" s="3" t="s">
        <v>40</v>
      </c>
    </row>
    <row r="1647" spans="1:13" x14ac:dyDescent="0.3">
      <c r="A1647">
        <v>461</v>
      </c>
      <c r="B1647">
        <v>5.7581365666666668</v>
      </c>
      <c r="C1647">
        <v>69.097638799999999</v>
      </c>
      <c r="D1647" t="s">
        <v>1</v>
      </c>
      <c r="E1647">
        <v>5</v>
      </c>
      <c r="F1647" t="s">
        <v>41</v>
      </c>
      <c r="G1647" s="3" t="s">
        <v>40</v>
      </c>
      <c r="J1647" s="1"/>
      <c r="K1647" s="1"/>
      <c r="M1647" s="1"/>
    </row>
    <row r="1648" spans="1:13" x14ac:dyDescent="0.3">
      <c r="A1648">
        <v>461</v>
      </c>
      <c r="B1648">
        <v>28.629494527903582</v>
      </c>
      <c r="C1648">
        <v>2</v>
      </c>
      <c r="D1648" t="s">
        <v>6</v>
      </c>
      <c r="E1648">
        <v>5</v>
      </c>
      <c r="F1648" t="s">
        <v>41</v>
      </c>
      <c r="G1648" s="3" t="s">
        <v>40</v>
      </c>
      <c r="H1648">
        <v>1</v>
      </c>
      <c r="I1648">
        <v>2</v>
      </c>
      <c r="J1648" s="1"/>
      <c r="K1648" s="1"/>
      <c r="M1648" s="1"/>
    </row>
    <row r="1649" spans="1:13" x14ac:dyDescent="0.3">
      <c r="A1649">
        <v>461</v>
      </c>
      <c r="B1649">
        <v>10.726442300000002</v>
      </c>
      <c r="D1649" t="s">
        <v>11</v>
      </c>
      <c r="E1649">
        <v>5</v>
      </c>
      <c r="F1649" t="s">
        <v>41</v>
      </c>
      <c r="G1649" s="3" t="s">
        <v>40</v>
      </c>
      <c r="J1649" s="1"/>
      <c r="K1649" s="1"/>
      <c r="M1649" s="1"/>
    </row>
    <row r="1650" spans="1:13" x14ac:dyDescent="0.3">
      <c r="A1650">
        <v>461</v>
      </c>
      <c r="B1650">
        <v>13.635043699999997</v>
      </c>
      <c r="D1650" t="s">
        <v>10</v>
      </c>
      <c r="E1650">
        <v>5</v>
      </c>
      <c r="F1650" t="s">
        <v>41</v>
      </c>
      <c r="G1650" s="3" t="s">
        <v>40</v>
      </c>
      <c r="J1650" s="1"/>
    </row>
    <row r="1651" spans="1:13" x14ac:dyDescent="0.3">
      <c r="A1651">
        <v>461</v>
      </c>
      <c r="B1651">
        <v>17.562226300000003</v>
      </c>
      <c r="C1651">
        <v>52.686678900000004</v>
      </c>
      <c r="D1651" t="s">
        <v>9</v>
      </c>
      <c r="E1651">
        <v>5</v>
      </c>
      <c r="F1651" t="s">
        <v>41</v>
      </c>
      <c r="G1651" s="3" t="s">
        <v>40</v>
      </c>
      <c r="J1651" s="1"/>
      <c r="K1651" s="1"/>
      <c r="M1651" s="1"/>
    </row>
    <row r="1652" spans="1:13" x14ac:dyDescent="0.3">
      <c r="A1652">
        <v>461</v>
      </c>
      <c r="C1652">
        <v>7</v>
      </c>
      <c r="D1652" t="s">
        <v>15</v>
      </c>
      <c r="E1652">
        <v>5</v>
      </c>
      <c r="F1652" t="s">
        <v>41</v>
      </c>
      <c r="G1652" s="3" t="s">
        <v>40</v>
      </c>
      <c r="J1652" s="1"/>
      <c r="K1652" s="1"/>
      <c r="M1652" s="1"/>
    </row>
    <row r="1653" spans="1:13" x14ac:dyDescent="0.3">
      <c r="A1653">
        <v>462</v>
      </c>
      <c r="B1653">
        <v>5.3507337834673363</v>
      </c>
      <c r="C1653">
        <v>64.208805401608032</v>
      </c>
      <c r="D1653" t="s">
        <v>1</v>
      </c>
      <c r="E1653">
        <v>6</v>
      </c>
      <c r="F1653" t="s">
        <v>41</v>
      </c>
      <c r="G1653" s="3" t="s">
        <v>40</v>
      </c>
      <c r="J1653" s="1"/>
      <c r="K1653" s="1"/>
      <c r="M1653" s="1"/>
    </row>
    <row r="1654" spans="1:13" x14ac:dyDescent="0.3">
      <c r="A1654">
        <v>462</v>
      </c>
      <c r="B1654">
        <v>4.8862045976337924</v>
      </c>
      <c r="D1654" t="s">
        <v>7</v>
      </c>
      <c r="E1654">
        <v>6</v>
      </c>
      <c r="F1654" t="s">
        <v>41</v>
      </c>
      <c r="G1654" s="3" t="s">
        <v>40</v>
      </c>
      <c r="J1654" s="1"/>
      <c r="K1654" s="1"/>
      <c r="M1654" s="1"/>
    </row>
    <row r="1655" spans="1:13" x14ac:dyDescent="0.3">
      <c r="A1655">
        <v>462</v>
      </c>
      <c r="B1655">
        <v>7.215010182598192</v>
      </c>
      <c r="D1655" t="s">
        <v>8</v>
      </c>
      <c r="E1655">
        <v>6</v>
      </c>
      <c r="F1655" t="s">
        <v>41</v>
      </c>
      <c r="G1655" s="3" t="s">
        <v>40</v>
      </c>
    </row>
    <row r="1656" spans="1:13" x14ac:dyDescent="0.3">
      <c r="A1656">
        <v>462</v>
      </c>
      <c r="B1656">
        <v>25.605200497050806</v>
      </c>
      <c r="C1656">
        <v>2</v>
      </c>
      <c r="D1656" t="s">
        <v>6</v>
      </c>
      <c r="E1656">
        <v>6</v>
      </c>
      <c r="F1656" t="s">
        <v>41</v>
      </c>
      <c r="G1656" s="3" t="s">
        <v>40</v>
      </c>
      <c r="H1656">
        <v>1</v>
      </c>
      <c r="I1656">
        <v>2</v>
      </c>
      <c r="J1656" s="1"/>
    </row>
    <row r="1657" spans="1:13" x14ac:dyDescent="0.3">
      <c r="A1657">
        <v>462</v>
      </c>
      <c r="B1657">
        <v>24.624523951777839</v>
      </c>
      <c r="D1657" t="s">
        <v>6</v>
      </c>
      <c r="E1657">
        <v>6</v>
      </c>
      <c r="F1657" t="s">
        <v>41</v>
      </c>
      <c r="G1657" s="3" t="s">
        <v>40</v>
      </c>
      <c r="J1657" s="1"/>
    </row>
    <row r="1658" spans="1:13" x14ac:dyDescent="0.3">
      <c r="A1658">
        <v>462</v>
      </c>
      <c r="B1658">
        <v>16.155673371138079</v>
      </c>
      <c r="C1658">
        <v>48.467020113414236</v>
      </c>
      <c r="D1658" t="s">
        <v>9</v>
      </c>
      <c r="E1658">
        <v>6</v>
      </c>
      <c r="F1658" t="s">
        <v>41</v>
      </c>
      <c r="G1658" s="3" t="s">
        <v>40</v>
      </c>
      <c r="J1658" s="1"/>
    </row>
    <row r="1659" spans="1:13" x14ac:dyDescent="0.3">
      <c r="A1659">
        <v>462</v>
      </c>
      <c r="B1659">
        <v>11.031667468169886</v>
      </c>
      <c r="D1659" t="s">
        <v>10</v>
      </c>
      <c r="E1659">
        <v>6</v>
      </c>
      <c r="F1659" t="s">
        <v>41</v>
      </c>
      <c r="G1659" s="3" t="s">
        <v>40</v>
      </c>
      <c r="J1659" s="1"/>
    </row>
    <row r="1660" spans="1:13" x14ac:dyDescent="0.3">
      <c r="A1660">
        <v>462</v>
      </c>
      <c r="B1660">
        <v>9.9862188701418404</v>
      </c>
      <c r="D1660" t="s">
        <v>11</v>
      </c>
      <c r="E1660">
        <v>6</v>
      </c>
      <c r="F1660" t="s">
        <v>41</v>
      </c>
      <c r="G1660" s="3" t="s">
        <v>40</v>
      </c>
      <c r="J1660" s="1"/>
    </row>
    <row r="1661" spans="1:13" x14ac:dyDescent="0.3">
      <c r="A1661">
        <v>462</v>
      </c>
      <c r="C1661">
        <v>7</v>
      </c>
      <c r="D1661" t="s">
        <v>15</v>
      </c>
      <c r="E1661">
        <v>6</v>
      </c>
      <c r="F1661" t="s">
        <v>41</v>
      </c>
      <c r="G1661" s="3" t="s">
        <v>40</v>
      </c>
      <c r="J1661" s="1"/>
    </row>
    <row r="1662" spans="1:13" x14ac:dyDescent="0.3">
      <c r="A1662">
        <v>464</v>
      </c>
      <c r="B1662">
        <v>5.4643463017927019</v>
      </c>
      <c r="C1662">
        <v>60.107809319719721</v>
      </c>
      <c r="D1662" t="s">
        <v>1</v>
      </c>
      <c r="E1662">
        <v>2</v>
      </c>
      <c r="F1662" t="s">
        <v>41</v>
      </c>
      <c r="G1662" s="3" t="s">
        <v>42</v>
      </c>
      <c r="J1662" s="1"/>
    </row>
    <row r="1663" spans="1:13" x14ac:dyDescent="0.3">
      <c r="A1663">
        <v>464</v>
      </c>
      <c r="B1663">
        <v>5.5104234237700638</v>
      </c>
      <c r="D1663" t="s">
        <v>7</v>
      </c>
      <c r="E1663">
        <v>2</v>
      </c>
      <c r="F1663" t="s">
        <v>41</v>
      </c>
      <c r="G1663" s="3" t="s">
        <v>42</v>
      </c>
      <c r="J1663" s="1"/>
    </row>
    <row r="1664" spans="1:13" x14ac:dyDescent="0.3">
      <c r="A1664">
        <v>464</v>
      </c>
      <c r="B1664">
        <v>5.9583730064839742</v>
      </c>
      <c r="D1664" t="s">
        <v>8</v>
      </c>
      <c r="E1664">
        <v>2</v>
      </c>
      <c r="F1664" t="s">
        <v>41</v>
      </c>
      <c r="G1664" s="3" t="s">
        <v>42</v>
      </c>
      <c r="J1664" s="1"/>
    </row>
    <row r="1665" spans="1:15" x14ac:dyDescent="0.3">
      <c r="A1665">
        <v>464</v>
      </c>
      <c r="B1665">
        <v>31.362459325837232</v>
      </c>
      <c r="C1665">
        <v>1</v>
      </c>
      <c r="D1665" t="s">
        <v>6</v>
      </c>
      <c r="E1665">
        <v>2</v>
      </c>
      <c r="F1665" t="s">
        <v>41</v>
      </c>
      <c r="G1665" s="3" t="s">
        <v>42</v>
      </c>
      <c r="H1665">
        <v>0</v>
      </c>
      <c r="I1665">
        <v>1</v>
      </c>
      <c r="J1665" s="1"/>
      <c r="K1665" s="1"/>
      <c r="M1665" s="1"/>
    </row>
    <row r="1666" spans="1:15" x14ac:dyDescent="0.3">
      <c r="A1666">
        <v>464</v>
      </c>
      <c r="B1666">
        <v>9.6924115999999998</v>
      </c>
      <c r="D1666" t="s">
        <v>11</v>
      </c>
      <c r="E1666">
        <v>2</v>
      </c>
      <c r="F1666" t="s">
        <v>41</v>
      </c>
      <c r="G1666" s="3" t="s">
        <v>42</v>
      </c>
      <c r="J1666" s="1"/>
      <c r="K1666" s="1"/>
      <c r="M1666" s="1"/>
    </row>
    <row r="1667" spans="1:15" x14ac:dyDescent="0.3">
      <c r="A1667">
        <v>464</v>
      </c>
      <c r="B1667">
        <v>13.385501300000001</v>
      </c>
      <c r="D1667" t="s">
        <v>10</v>
      </c>
      <c r="E1667">
        <v>2</v>
      </c>
      <c r="F1667" t="s">
        <v>41</v>
      </c>
      <c r="G1667" s="3" t="s">
        <v>42</v>
      </c>
      <c r="J1667" s="1"/>
      <c r="K1667" s="1"/>
      <c r="M1667" s="1"/>
    </row>
    <row r="1668" spans="1:15" x14ac:dyDescent="0.3">
      <c r="A1668">
        <v>464</v>
      </c>
      <c r="B1668">
        <v>16.115291075000002</v>
      </c>
      <c r="C1668">
        <v>64.461164300000007</v>
      </c>
      <c r="D1668" t="s">
        <v>9</v>
      </c>
      <c r="E1668">
        <v>2</v>
      </c>
      <c r="F1668" t="s">
        <v>41</v>
      </c>
      <c r="G1668" s="3" t="s">
        <v>42</v>
      </c>
      <c r="J1668" s="1"/>
      <c r="K1668" s="1"/>
      <c r="M1668" s="1"/>
    </row>
    <row r="1669" spans="1:15" x14ac:dyDescent="0.3">
      <c r="A1669">
        <v>464</v>
      </c>
      <c r="B1669">
        <v>10.900970700000002</v>
      </c>
      <c r="D1669" t="s">
        <v>11</v>
      </c>
      <c r="E1669">
        <v>2</v>
      </c>
      <c r="F1669" t="s">
        <v>41</v>
      </c>
      <c r="G1669" s="3" t="s">
        <v>42</v>
      </c>
      <c r="J1669" s="1"/>
      <c r="K1669" s="1"/>
      <c r="M1669" s="1"/>
    </row>
    <row r="1670" spans="1:15" x14ac:dyDescent="0.3">
      <c r="A1670">
        <v>464</v>
      </c>
      <c r="B1670">
        <v>14.289446299999994</v>
      </c>
      <c r="D1670" t="s">
        <v>10</v>
      </c>
      <c r="E1670">
        <v>2</v>
      </c>
      <c r="F1670" t="s">
        <v>41</v>
      </c>
      <c r="G1670" s="3" t="s">
        <v>42</v>
      </c>
      <c r="J1670" s="1"/>
      <c r="K1670" s="1"/>
      <c r="M1670" s="1"/>
    </row>
    <row r="1671" spans="1:15" x14ac:dyDescent="0.3">
      <c r="A1671">
        <v>464</v>
      </c>
      <c r="B1671">
        <v>15.23728785</v>
      </c>
      <c r="C1671">
        <v>60.949151399999998</v>
      </c>
      <c r="D1671" t="s">
        <v>9</v>
      </c>
      <c r="E1671">
        <v>2</v>
      </c>
      <c r="F1671" t="s">
        <v>41</v>
      </c>
      <c r="G1671" s="3" t="s">
        <v>42</v>
      </c>
      <c r="J1671" s="1"/>
      <c r="K1671" s="1"/>
      <c r="M1671" s="1"/>
    </row>
    <row r="1672" spans="1:15" x14ac:dyDescent="0.3">
      <c r="A1672">
        <v>464</v>
      </c>
      <c r="C1672">
        <v>5</v>
      </c>
      <c r="D1672" t="s">
        <v>15</v>
      </c>
      <c r="E1672">
        <v>2</v>
      </c>
      <c r="F1672" t="s">
        <v>41</v>
      </c>
      <c r="G1672" s="3" t="s">
        <v>42</v>
      </c>
      <c r="J1672" s="1"/>
      <c r="K1672" s="1"/>
      <c r="M1672" s="1"/>
    </row>
    <row r="1673" spans="1:15" x14ac:dyDescent="0.3">
      <c r="A1673">
        <v>465</v>
      </c>
      <c r="B1673">
        <v>5.6645858049882554</v>
      </c>
      <c r="C1673">
        <v>62.310443854870812</v>
      </c>
      <c r="D1673" t="s">
        <v>1</v>
      </c>
      <c r="E1673">
        <v>5</v>
      </c>
      <c r="F1673" t="s">
        <v>41</v>
      </c>
      <c r="G1673" s="3" t="s">
        <v>42</v>
      </c>
    </row>
    <row r="1674" spans="1:15" x14ac:dyDescent="0.3">
      <c r="A1674">
        <v>465</v>
      </c>
      <c r="B1674">
        <v>6.158445846839399</v>
      </c>
      <c r="D1674" t="s">
        <v>7</v>
      </c>
      <c r="E1674">
        <v>5</v>
      </c>
      <c r="F1674" t="s">
        <v>41</v>
      </c>
      <c r="G1674" s="3" t="s">
        <v>42</v>
      </c>
      <c r="J1674" s="1"/>
    </row>
    <row r="1675" spans="1:15" x14ac:dyDescent="0.3">
      <c r="A1675">
        <v>465</v>
      </c>
      <c r="B1675">
        <v>6.5263129791571686</v>
      </c>
      <c r="D1675" t="s">
        <v>8</v>
      </c>
      <c r="E1675">
        <v>5</v>
      </c>
      <c r="F1675" t="s">
        <v>41</v>
      </c>
      <c r="G1675" s="3" t="s">
        <v>42</v>
      </c>
      <c r="J1675" s="1"/>
    </row>
    <row r="1676" spans="1:15" x14ac:dyDescent="0.3">
      <c r="A1676">
        <v>465</v>
      </c>
      <c r="B1676">
        <v>31.92362397629455</v>
      </c>
      <c r="C1676">
        <v>1</v>
      </c>
      <c r="D1676" t="s">
        <v>6</v>
      </c>
      <c r="E1676">
        <v>5</v>
      </c>
      <c r="F1676" t="s">
        <v>41</v>
      </c>
      <c r="G1676" s="3" t="s">
        <v>42</v>
      </c>
      <c r="H1676">
        <v>0</v>
      </c>
      <c r="I1676">
        <v>1.5</v>
      </c>
      <c r="J1676" s="1"/>
    </row>
    <row r="1677" spans="1:15" x14ac:dyDescent="0.3">
      <c r="A1677">
        <v>465</v>
      </c>
      <c r="B1677">
        <v>9.4302272999999985</v>
      </c>
      <c r="D1677" t="s">
        <v>11</v>
      </c>
      <c r="E1677">
        <v>5</v>
      </c>
      <c r="F1677" t="s">
        <v>41</v>
      </c>
      <c r="G1677" s="3" t="s">
        <v>42</v>
      </c>
      <c r="J1677" s="1"/>
    </row>
    <row r="1678" spans="1:15" x14ac:dyDescent="0.3">
      <c r="A1678">
        <v>465</v>
      </c>
      <c r="B1678">
        <v>13.3120203</v>
      </c>
      <c r="D1678" t="s">
        <v>10</v>
      </c>
      <c r="E1678">
        <v>5</v>
      </c>
      <c r="F1678" t="s">
        <v>41</v>
      </c>
      <c r="G1678" s="3" t="s">
        <v>42</v>
      </c>
      <c r="J1678" s="1"/>
      <c r="K1678" s="1"/>
      <c r="M1678" s="1"/>
    </row>
    <row r="1679" spans="1:15" x14ac:dyDescent="0.3">
      <c r="A1679">
        <v>465</v>
      </c>
      <c r="B1679">
        <v>14.758789149999998</v>
      </c>
      <c r="C1679">
        <v>59.035156599999993</v>
      </c>
      <c r="D1679" t="s">
        <v>9</v>
      </c>
      <c r="E1679">
        <v>5</v>
      </c>
      <c r="F1679" t="s">
        <v>41</v>
      </c>
      <c r="G1679" s="3" t="s">
        <v>42</v>
      </c>
      <c r="J1679" s="1"/>
      <c r="K1679" s="1"/>
      <c r="L1679" s="1"/>
      <c r="M1679" s="1"/>
      <c r="O1679" s="1"/>
    </row>
    <row r="1680" spans="1:15" x14ac:dyDescent="0.3">
      <c r="A1680">
        <v>465</v>
      </c>
      <c r="C1680">
        <v>5</v>
      </c>
      <c r="D1680" t="s">
        <v>15</v>
      </c>
      <c r="E1680">
        <v>5</v>
      </c>
      <c r="F1680" t="s">
        <v>41</v>
      </c>
      <c r="G1680" s="3" t="s">
        <v>42</v>
      </c>
      <c r="K1680" s="1"/>
      <c r="L1680" s="1"/>
      <c r="M1680" s="1"/>
      <c r="O1680" s="1"/>
    </row>
    <row r="1681" spans="1:15" x14ac:dyDescent="0.3">
      <c r="A1681">
        <v>467</v>
      </c>
      <c r="B1681">
        <f>17/3</f>
        <v>5.666666666666667</v>
      </c>
      <c r="C1681">
        <f>36.1610519*2</f>
        <v>72.322103799999994</v>
      </c>
      <c r="D1681" t="s">
        <v>1</v>
      </c>
      <c r="E1681">
        <v>9</v>
      </c>
      <c r="F1681" t="s">
        <v>41</v>
      </c>
      <c r="G1681" s="3" t="s">
        <v>42</v>
      </c>
      <c r="J1681" s="1"/>
      <c r="K1681" s="1"/>
      <c r="L1681" s="1"/>
      <c r="M1681" s="1"/>
      <c r="O1681" s="1"/>
    </row>
    <row r="1682" spans="1:15" x14ac:dyDescent="0.3">
      <c r="A1682">
        <v>467</v>
      </c>
      <c r="B1682">
        <v>5.1327304042105517</v>
      </c>
      <c r="D1682" t="s">
        <v>7</v>
      </c>
      <c r="E1682">
        <v>9</v>
      </c>
      <c r="F1682" t="s">
        <v>41</v>
      </c>
      <c r="G1682" s="3" t="s">
        <v>42</v>
      </c>
      <c r="L1682" s="1"/>
      <c r="M1682" s="1"/>
      <c r="O1682" s="1"/>
    </row>
    <row r="1683" spans="1:15" x14ac:dyDescent="0.3">
      <c r="A1683">
        <v>467</v>
      </c>
      <c r="B1683">
        <v>6.935795683876254</v>
      </c>
      <c r="D1683" t="s">
        <v>8</v>
      </c>
      <c r="E1683">
        <v>9</v>
      </c>
      <c r="F1683" t="s">
        <v>41</v>
      </c>
      <c r="G1683" s="3" t="s">
        <v>42</v>
      </c>
      <c r="J1683" s="1"/>
      <c r="L1683" s="1"/>
      <c r="M1683" s="1"/>
      <c r="O1683" s="1"/>
    </row>
    <row r="1684" spans="1:15" x14ac:dyDescent="0.3">
      <c r="A1684">
        <v>467</v>
      </c>
      <c r="B1684">
        <v>30</v>
      </c>
      <c r="C1684">
        <v>1</v>
      </c>
      <c r="D1684" t="s">
        <v>6</v>
      </c>
      <c r="E1684">
        <v>9</v>
      </c>
      <c r="F1684" t="s">
        <v>41</v>
      </c>
      <c r="G1684" s="3" t="s">
        <v>42</v>
      </c>
      <c r="H1684">
        <v>1</v>
      </c>
      <c r="I1684">
        <v>2</v>
      </c>
      <c r="J1684" s="1"/>
      <c r="L1684" s="1"/>
      <c r="M1684" s="1"/>
      <c r="O1684" s="1"/>
    </row>
    <row r="1685" spans="1:15" x14ac:dyDescent="0.3">
      <c r="A1685">
        <v>467</v>
      </c>
      <c r="B1685">
        <v>9.4254208000000119</v>
      </c>
      <c r="D1685" t="s">
        <v>11</v>
      </c>
      <c r="E1685">
        <v>9</v>
      </c>
      <c r="F1685" t="s">
        <v>41</v>
      </c>
      <c r="G1685" s="3" t="s">
        <v>42</v>
      </c>
      <c r="J1685" s="1"/>
      <c r="L1685" s="1"/>
      <c r="M1685" s="1"/>
      <c r="O1685" s="1"/>
    </row>
    <row r="1686" spans="1:15" x14ac:dyDescent="0.3">
      <c r="A1686">
        <v>467</v>
      </c>
      <c r="B1686">
        <v>11.594771699999995</v>
      </c>
      <c r="D1686" t="s">
        <v>10</v>
      </c>
      <c r="E1686">
        <v>9</v>
      </c>
      <c r="F1686" t="s">
        <v>41</v>
      </c>
      <c r="G1686" s="3" t="s">
        <v>42</v>
      </c>
      <c r="J1686" s="1"/>
      <c r="L1686" s="1"/>
      <c r="M1686" s="1"/>
      <c r="O1686" s="1"/>
    </row>
    <row r="1687" spans="1:15" x14ac:dyDescent="0.3">
      <c r="A1687">
        <v>467</v>
      </c>
      <c r="B1687">
        <v>15.809043166666664</v>
      </c>
      <c r="C1687">
        <f>B1687*3</f>
        <v>47.427129499999992</v>
      </c>
      <c r="D1687" t="s">
        <v>9</v>
      </c>
      <c r="E1687">
        <v>9</v>
      </c>
      <c r="F1687" t="s">
        <v>41</v>
      </c>
      <c r="G1687" s="3" t="s">
        <v>42</v>
      </c>
      <c r="J1687" s="1"/>
      <c r="L1687" s="1"/>
      <c r="M1687" s="1"/>
      <c r="O1687" s="1"/>
    </row>
    <row r="1688" spans="1:15" x14ac:dyDescent="0.3">
      <c r="A1688">
        <v>467</v>
      </c>
      <c r="B1688">
        <v>14.069773</v>
      </c>
      <c r="C1688">
        <v>42.209319000000001</v>
      </c>
      <c r="D1688" t="s">
        <v>9</v>
      </c>
      <c r="E1688">
        <v>9</v>
      </c>
      <c r="F1688" t="s">
        <v>41</v>
      </c>
      <c r="G1688" s="3" t="s">
        <v>42</v>
      </c>
      <c r="J1688" s="1"/>
      <c r="K1688" s="1"/>
      <c r="L1688" s="1"/>
      <c r="M1688" s="1"/>
      <c r="O1688" s="1"/>
    </row>
    <row r="1689" spans="1:15" x14ac:dyDescent="0.3">
      <c r="A1689">
        <v>467</v>
      </c>
      <c r="C1689">
        <v>5</v>
      </c>
      <c r="D1689" t="s">
        <v>15</v>
      </c>
      <c r="E1689">
        <v>9</v>
      </c>
      <c r="F1689" t="s">
        <v>41</v>
      </c>
      <c r="G1689" s="3" t="s">
        <v>42</v>
      </c>
      <c r="J1689" s="1"/>
      <c r="K1689" s="1"/>
      <c r="L1689" s="1"/>
      <c r="M1689" s="1"/>
      <c r="O1689" s="1"/>
    </row>
    <row r="1690" spans="1:15" x14ac:dyDescent="0.3">
      <c r="A1690">
        <v>476</v>
      </c>
      <c r="B1690">
        <v>2.5317220921478971</v>
      </c>
      <c r="C1690">
        <f>9.38571924083591*2</f>
        <v>18.771438481671819</v>
      </c>
      <c r="D1690" t="s">
        <v>1</v>
      </c>
      <c r="E1690">
        <v>0.5</v>
      </c>
      <c r="F1690" t="s">
        <v>20</v>
      </c>
      <c r="G1690" s="3" t="s">
        <v>43</v>
      </c>
      <c r="J1690" s="1"/>
      <c r="K1690" s="1"/>
      <c r="L1690" s="1"/>
      <c r="M1690" s="1"/>
      <c r="O1690" s="1"/>
    </row>
    <row r="1691" spans="1:15" x14ac:dyDescent="0.3">
      <c r="A1691">
        <v>476</v>
      </c>
      <c r="B1691">
        <v>2.272153829615517</v>
      </c>
      <c r="D1691" t="s">
        <v>7</v>
      </c>
      <c r="E1691">
        <v>0.5</v>
      </c>
      <c r="F1691" t="s">
        <v>20</v>
      </c>
      <c r="G1691" s="3" t="s">
        <v>43</v>
      </c>
      <c r="J1691" s="1"/>
      <c r="K1691" s="1"/>
      <c r="L1691" s="1"/>
      <c r="M1691" s="1"/>
      <c r="O1691" s="1"/>
    </row>
    <row r="1692" spans="1:15" x14ac:dyDescent="0.3">
      <c r="A1692">
        <v>476</v>
      </c>
      <c r="B1692">
        <v>3.3842017786278227</v>
      </c>
      <c r="D1692" t="s">
        <v>8</v>
      </c>
      <c r="E1692">
        <v>0.5</v>
      </c>
      <c r="F1692" t="s">
        <v>20</v>
      </c>
      <c r="G1692" s="3" t="s">
        <v>43</v>
      </c>
      <c r="J1692" s="1"/>
      <c r="K1692" s="1"/>
      <c r="L1692" s="1"/>
      <c r="M1692" s="1"/>
      <c r="O1692" s="1"/>
    </row>
    <row r="1693" spans="1:15" x14ac:dyDescent="0.3">
      <c r="A1693">
        <v>476</v>
      </c>
      <c r="B1693">
        <v>7.0902349999999998</v>
      </c>
      <c r="D1693" t="s">
        <v>11</v>
      </c>
      <c r="E1693">
        <v>0.5</v>
      </c>
      <c r="F1693" t="s">
        <v>20</v>
      </c>
      <c r="G1693" s="3" t="s">
        <v>43</v>
      </c>
      <c r="J1693" s="1"/>
      <c r="K1693" s="1"/>
      <c r="L1693" s="1"/>
      <c r="M1693" s="1"/>
      <c r="O1693" s="1"/>
    </row>
    <row r="1694" spans="1:15" x14ac:dyDescent="0.3">
      <c r="A1694">
        <v>476</v>
      </c>
      <c r="B1694">
        <v>8.4959485000000008</v>
      </c>
      <c r="D1694" t="s">
        <v>10</v>
      </c>
      <c r="E1694">
        <v>0.5</v>
      </c>
      <c r="F1694" t="s">
        <v>20</v>
      </c>
      <c r="G1694" s="3" t="s">
        <v>43</v>
      </c>
      <c r="J1694" s="1"/>
      <c r="K1694" s="1"/>
      <c r="L1694" s="1"/>
      <c r="M1694" s="1"/>
      <c r="O1694" s="1"/>
    </row>
    <row r="1695" spans="1:15" x14ac:dyDescent="0.3">
      <c r="A1695">
        <v>476</v>
      </c>
      <c r="C1695">
        <v>4</v>
      </c>
      <c r="D1695" t="s">
        <v>15</v>
      </c>
      <c r="E1695">
        <v>0.5</v>
      </c>
      <c r="F1695" t="s">
        <v>20</v>
      </c>
      <c r="G1695" s="3" t="s">
        <v>43</v>
      </c>
      <c r="J1695" s="1"/>
      <c r="K1695" s="1"/>
      <c r="L1695" s="1"/>
      <c r="M1695" s="1"/>
      <c r="O1695" s="1"/>
    </row>
    <row r="1696" spans="1:15" x14ac:dyDescent="0.3">
      <c r="A1696">
        <v>476</v>
      </c>
      <c r="B1696">
        <v>7.8619427500000008</v>
      </c>
      <c r="C1696">
        <v>15.723885500000002</v>
      </c>
      <c r="D1696" t="s">
        <v>9</v>
      </c>
      <c r="E1696">
        <v>0.5</v>
      </c>
      <c r="F1696" t="s">
        <v>20</v>
      </c>
      <c r="G1696" s="3" t="s">
        <v>43</v>
      </c>
      <c r="J1696" s="1"/>
      <c r="K1696" s="1"/>
      <c r="L1696" s="1"/>
      <c r="M1696" s="1"/>
      <c r="O1696" s="1"/>
    </row>
    <row r="1697" spans="1:13" x14ac:dyDescent="0.3">
      <c r="A1697">
        <v>476</v>
      </c>
      <c r="B1697" s="1">
        <v>8.9158226228306869</v>
      </c>
      <c r="C1697">
        <v>1</v>
      </c>
      <c r="D1697" t="s">
        <v>6</v>
      </c>
      <c r="E1697">
        <v>0.5</v>
      </c>
      <c r="F1697" t="s">
        <v>20</v>
      </c>
      <c r="G1697" s="3" t="s">
        <v>43</v>
      </c>
      <c r="H1697">
        <v>0</v>
      </c>
      <c r="I1697">
        <v>1</v>
      </c>
      <c r="J1697" s="1"/>
      <c r="K1697" s="1"/>
      <c r="M1697" s="1"/>
    </row>
    <row r="1698" spans="1:13" x14ac:dyDescent="0.3">
      <c r="A1698">
        <v>468</v>
      </c>
      <c r="B1698" s="1">
        <v>7.4904978062423275</v>
      </c>
      <c r="C1698">
        <v>134.8289605123619</v>
      </c>
      <c r="D1698" t="s">
        <v>1</v>
      </c>
      <c r="E1698">
        <v>15</v>
      </c>
      <c r="F1698" t="s">
        <v>27</v>
      </c>
      <c r="G1698" s="3" t="s">
        <v>37</v>
      </c>
      <c r="J1698" s="1"/>
      <c r="K1698" s="1"/>
      <c r="M1698" s="1"/>
    </row>
    <row r="1699" spans="1:13" x14ac:dyDescent="0.3">
      <c r="A1699">
        <v>468</v>
      </c>
      <c r="B1699" s="1">
        <v>6.6882002111177172</v>
      </c>
      <c r="D1699" t="s">
        <v>7</v>
      </c>
      <c r="E1699">
        <v>15</v>
      </c>
      <c r="F1699" t="s">
        <v>27</v>
      </c>
      <c r="G1699" s="3" t="s">
        <v>37</v>
      </c>
      <c r="J1699" s="1"/>
      <c r="K1699" s="1"/>
      <c r="M1699" s="1"/>
    </row>
    <row r="1700" spans="1:13" x14ac:dyDescent="0.3">
      <c r="A1700">
        <v>468</v>
      </c>
      <c r="B1700" s="1">
        <v>5.5497596617613283</v>
      </c>
      <c r="D1700" t="s">
        <v>8</v>
      </c>
      <c r="E1700">
        <v>15</v>
      </c>
      <c r="F1700" t="s">
        <v>27</v>
      </c>
      <c r="G1700" s="3" t="s">
        <v>37</v>
      </c>
      <c r="J1700" s="1"/>
      <c r="K1700" s="1"/>
    </row>
    <row r="1701" spans="1:13" x14ac:dyDescent="0.3">
      <c r="A1701">
        <v>468</v>
      </c>
      <c r="B1701">
        <v>43.105696577182236</v>
      </c>
      <c r="C1701">
        <v>4</v>
      </c>
      <c r="D1701" t="s">
        <v>6</v>
      </c>
      <c r="E1701">
        <v>15</v>
      </c>
      <c r="F1701" t="s">
        <v>27</v>
      </c>
      <c r="G1701" s="3" t="s">
        <v>37</v>
      </c>
      <c r="H1701">
        <v>1</v>
      </c>
      <c r="I1701">
        <v>2</v>
      </c>
      <c r="J1701" s="1"/>
      <c r="K1701" s="1"/>
    </row>
    <row r="1702" spans="1:13" x14ac:dyDescent="0.3">
      <c r="A1702">
        <v>468</v>
      </c>
      <c r="B1702">
        <v>43.322563766977645</v>
      </c>
      <c r="D1702" t="s">
        <v>6</v>
      </c>
      <c r="E1702">
        <v>15</v>
      </c>
      <c r="F1702" t="s">
        <v>27</v>
      </c>
      <c r="G1702" s="3" t="s">
        <v>37</v>
      </c>
      <c r="J1702" s="1"/>
      <c r="K1702" s="1"/>
    </row>
    <row r="1703" spans="1:13" x14ac:dyDescent="0.3">
      <c r="A1703">
        <v>468</v>
      </c>
      <c r="B1703">
        <v>37.067422772790344</v>
      </c>
      <c r="D1703" t="s">
        <v>6</v>
      </c>
      <c r="E1703">
        <v>15</v>
      </c>
      <c r="F1703" t="s">
        <v>27</v>
      </c>
      <c r="G1703" s="3" t="s">
        <v>37</v>
      </c>
      <c r="J1703" s="1"/>
      <c r="K1703" s="1"/>
    </row>
    <row r="1704" spans="1:13" x14ac:dyDescent="0.3">
      <c r="A1704">
        <v>468</v>
      </c>
      <c r="B1704">
        <v>32.088010358389703</v>
      </c>
      <c r="D1704" t="s">
        <v>6</v>
      </c>
      <c r="E1704">
        <v>15</v>
      </c>
      <c r="F1704" t="s">
        <v>27</v>
      </c>
      <c r="G1704" s="3" t="s">
        <v>37</v>
      </c>
      <c r="J1704" s="1"/>
      <c r="K1704" s="1"/>
      <c r="M1704" s="1"/>
    </row>
    <row r="1705" spans="1:13" x14ac:dyDescent="0.3">
      <c r="A1705">
        <v>468</v>
      </c>
      <c r="B1705">
        <v>10.344513599999999</v>
      </c>
      <c r="D1705" t="s">
        <v>11</v>
      </c>
      <c r="E1705">
        <v>15</v>
      </c>
      <c r="F1705" t="s">
        <v>27</v>
      </c>
      <c r="G1705" s="3" t="s">
        <v>37</v>
      </c>
      <c r="J1705" s="1"/>
      <c r="K1705" s="1"/>
      <c r="M1705" s="1"/>
    </row>
    <row r="1706" spans="1:13" x14ac:dyDescent="0.3">
      <c r="A1706">
        <v>468</v>
      </c>
      <c r="B1706">
        <v>15.669688900000011</v>
      </c>
      <c r="D1706" t="s">
        <v>10</v>
      </c>
      <c r="E1706">
        <v>15</v>
      </c>
      <c r="F1706" t="s">
        <v>27</v>
      </c>
      <c r="G1706" s="3" t="s">
        <v>37</v>
      </c>
      <c r="J1706" s="1"/>
      <c r="K1706" s="1"/>
      <c r="M1706" s="1"/>
    </row>
    <row r="1707" spans="1:13" x14ac:dyDescent="0.3">
      <c r="A1707">
        <v>468</v>
      </c>
      <c r="B1707">
        <v>16.765296419999999</v>
      </c>
      <c r="C1707">
        <v>83.826482099999993</v>
      </c>
      <c r="D1707" t="s">
        <v>9</v>
      </c>
      <c r="E1707">
        <v>15</v>
      </c>
      <c r="F1707" t="s">
        <v>27</v>
      </c>
      <c r="G1707" s="3" t="s">
        <v>37</v>
      </c>
      <c r="J1707" s="1"/>
      <c r="K1707" s="1"/>
      <c r="M1707" s="1"/>
    </row>
    <row r="1708" spans="1:13" x14ac:dyDescent="0.3">
      <c r="A1708">
        <v>468</v>
      </c>
      <c r="B1708">
        <v>9.9593806000000029</v>
      </c>
      <c r="D1708" t="s">
        <v>11</v>
      </c>
      <c r="E1708">
        <v>15</v>
      </c>
      <c r="F1708" t="s">
        <v>27</v>
      </c>
      <c r="G1708" s="3" t="s">
        <v>37</v>
      </c>
      <c r="J1708" s="1"/>
      <c r="K1708" s="1"/>
      <c r="M1708" s="1"/>
    </row>
    <row r="1709" spans="1:13" x14ac:dyDescent="0.3">
      <c r="A1709">
        <v>468</v>
      </c>
      <c r="B1709">
        <v>13.451077800000007</v>
      </c>
      <c r="D1709" t="s">
        <v>10</v>
      </c>
      <c r="E1709">
        <v>15</v>
      </c>
      <c r="F1709" t="s">
        <v>27</v>
      </c>
      <c r="G1709" s="3" t="s">
        <v>37</v>
      </c>
      <c r="J1709" s="1"/>
      <c r="K1709" s="1"/>
      <c r="M1709" s="1"/>
    </row>
    <row r="1710" spans="1:13" x14ac:dyDescent="0.3">
      <c r="A1710">
        <v>468</v>
      </c>
      <c r="B1710">
        <v>16.85809132</v>
      </c>
      <c r="C1710">
        <v>84.290456599999999</v>
      </c>
      <c r="D1710" t="s">
        <v>9</v>
      </c>
      <c r="E1710">
        <v>15</v>
      </c>
      <c r="F1710" t="s">
        <v>27</v>
      </c>
      <c r="G1710" s="3" t="s">
        <v>37</v>
      </c>
      <c r="J1710" s="1"/>
      <c r="K1710" s="1"/>
      <c r="M1710" s="1"/>
    </row>
    <row r="1711" spans="1:13" x14ac:dyDescent="0.3">
      <c r="A1711">
        <v>468</v>
      </c>
      <c r="C1711">
        <v>11</v>
      </c>
      <c r="D1711" t="s">
        <v>15</v>
      </c>
      <c r="E1711">
        <v>15</v>
      </c>
      <c r="F1711" t="s">
        <v>27</v>
      </c>
      <c r="G1711" s="3" t="s">
        <v>37</v>
      </c>
      <c r="J1711" s="1"/>
      <c r="K1711" s="1"/>
      <c r="M1711" s="1"/>
    </row>
    <row r="1712" spans="1:13" x14ac:dyDescent="0.3">
      <c r="A1712">
        <v>470</v>
      </c>
      <c r="B1712">
        <v>8.8475924164253303</v>
      </c>
      <c r="C1712">
        <v>150.40907107923061</v>
      </c>
      <c r="D1712" t="s">
        <v>1</v>
      </c>
      <c r="E1712">
        <v>20</v>
      </c>
      <c r="F1712" t="s">
        <v>27</v>
      </c>
      <c r="G1712" s="3" t="s">
        <v>37</v>
      </c>
      <c r="J1712" s="1"/>
      <c r="K1712" s="1"/>
      <c r="M1712" s="1"/>
    </row>
    <row r="1713" spans="1:13" x14ac:dyDescent="0.3">
      <c r="A1713">
        <v>470</v>
      </c>
      <c r="B1713">
        <v>8.6204307353096112</v>
      </c>
      <c r="D1713" t="s">
        <v>7</v>
      </c>
      <c r="E1713">
        <v>20</v>
      </c>
      <c r="F1713" t="s">
        <v>27</v>
      </c>
      <c r="G1713" s="3" t="s">
        <v>37</v>
      </c>
      <c r="J1713" s="1"/>
      <c r="K1713" s="1"/>
      <c r="M1713" s="1"/>
    </row>
    <row r="1714" spans="1:13" x14ac:dyDescent="0.3">
      <c r="A1714">
        <v>470</v>
      </c>
      <c r="B1714">
        <v>6.882622348845743</v>
      </c>
      <c r="D1714" t="s">
        <v>8</v>
      </c>
      <c r="E1714">
        <v>20</v>
      </c>
      <c r="F1714" t="s">
        <v>27</v>
      </c>
      <c r="G1714" s="3" t="s">
        <v>37</v>
      </c>
      <c r="J1714" s="1"/>
      <c r="K1714" s="1"/>
      <c r="M1714" s="1"/>
    </row>
    <row r="1715" spans="1:13" x14ac:dyDescent="0.3">
      <c r="A1715">
        <v>470</v>
      </c>
      <c r="B1715">
        <v>45.172307482857875</v>
      </c>
      <c r="C1715">
        <v>4</v>
      </c>
      <c r="D1715" t="s">
        <v>6</v>
      </c>
      <c r="E1715">
        <v>20</v>
      </c>
      <c r="F1715" t="s">
        <v>27</v>
      </c>
      <c r="G1715" s="3" t="s">
        <v>37</v>
      </c>
      <c r="H1715">
        <v>1</v>
      </c>
      <c r="I1715">
        <v>3</v>
      </c>
      <c r="J1715" s="1"/>
      <c r="K1715" s="1"/>
    </row>
    <row r="1716" spans="1:13" x14ac:dyDescent="0.3">
      <c r="A1716">
        <v>470</v>
      </c>
      <c r="B1716">
        <v>31.199519973213043</v>
      </c>
      <c r="D1716" t="s">
        <v>6</v>
      </c>
      <c r="E1716">
        <v>20</v>
      </c>
      <c r="F1716" t="s">
        <v>27</v>
      </c>
      <c r="G1716" s="3" t="s">
        <v>37</v>
      </c>
      <c r="J1716" s="1"/>
      <c r="K1716" s="1"/>
    </row>
    <row r="1717" spans="1:13" x14ac:dyDescent="0.3">
      <c r="A1717">
        <v>470</v>
      </c>
      <c r="B1717">
        <v>52.379206811226112</v>
      </c>
      <c r="D1717" t="s">
        <v>6</v>
      </c>
      <c r="E1717">
        <v>20</v>
      </c>
      <c r="F1717" t="s">
        <v>27</v>
      </c>
      <c r="G1717" s="3" t="s">
        <v>37</v>
      </c>
      <c r="J1717" s="1"/>
      <c r="K1717" s="1"/>
    </row>
    <row r="1718" spans="1:13" x14ac:dyDescent="0.3">
      <c r="A1718">
        <v>470</v>
      </c>
      <c r="B1718">
        <v>40.898720011357071</v>
      </c>
      <c r="D1718" t="s">
        <v>6</v>
      </c>
      <c r="E1718">
        <v>20</v>
      </c>
      <c r="F1718" t="s">
        <v>27</v>
      </c>
      <c r="G1718" s="3" t="s">
        <v>37</v>
      </c>
      <c r="J1718" s="1"/>
      <c r="K1718" s="1"/>
    </row>
    <row r="1719" spans="1:13" x14ac:dyDescent="0.3">
      <c r="A1719">
        <v>470</v>
      </c>
      <c r="B1719">
        <v>12.727662400000014</v>
      </c>
      <c r="D1719" t="s">
        <v>11</v>
      </c>
      <c r="E1719">
        <v>20</v>
      </c>
      <c r="F1719" t="s">
        <v>27</v>
      </c>
      <c r="G1719" s="3" t="s">
        <v>37</v>
      </c>
      <c r="J1719" s="1"/>
      <c r="K1719" s="1"/>
      <c r="M1719" s="1"/>
    </row>
    <row r="1720" spans="1:13" x14ac:dyDescent="0.3">
      <c r="A1720">
        <v>470</v>
      </c>
      <c r="B1720">
        <v>17.271663200000006</v>
      </c>
      <c r="D1720" t="s">
        <v>10</v>
      </c>
      <c r="E1720">
        <v>20</v>
      </c>
      <c r="F1720" t="s">
        <v>27</v>
      </c>
      <c r="G1720" s="3" t="s">
        <v>37</v>
      </c>
      <c r="J1720" s="1"/>
      <c r="K1720" s="1"/>
      <c r="M1720" s="1"/>
    </row>
    <row r="1721" spans="1:13" x14ac:dyDescent="0.3">
      <c r="A1721">
        <v>470</v>
      </c>
      <c r="B1721">
        <v>17.7809162</v>
      </c>
      <c r="C1721">
        <v>88.904580999999993</v>
      </c>
      <c r="D1721" t="s">
        <v>9</v>
      </c>
      <c r="E1721">
        <v>20</v>
      </c>
      <c r="F1721" t="s">
        <v>27</v>
      </c>
      <c r="G1721" s="3" t="s">
        <v>37</v>
      </c>
      <c r="J1721" s="1"/>
      <c r="K1721" s="1"/>
      <c r="M1721" s="1"/>
    </row>
    <row r="1722" spans="1:13" x14ac:dyDescent="0.3">
      <c r="A1722">
        <v>470</v>
      </c>
      <c r="B1722">
        <v>8.6542243999999755</v>
      </c>
      <c r="D1722" t="s">
        <v>11</v>
      </c>
      <c r="E1722">
        <v>20</v>
      </c>
      <c r="F1722" t="s">
        <v>27</v>
      </c>
      <c r="G1722" s="3" t="s">
        <v>37</v>
      </c>
      <c r="J1722" s="1"/>
      <c r="K1722" s="1"/>
      <c r="M1722" s="1"/>
    </row>
    <row r="1723" spans="1:13" x14ac:dyDescent="0.3">
      <c r="A1723">
        <v>470</v>
      </c>
      <c r="B1723">
        <v>17.657721700000025</v>
      </c>
      <c r="D1723" t="s">
        <v>10</v>
      </c>
      <c r="E1723">
        <v>20</v>
      </c>
      <c r="F1723" t="s">
        <v>27</v>
      </c>
      <c r="G1723" s="3" t="s">
        <v>37</v>
      </c>
      <c r="J1723" s="1"/>
      <c r="K1723" s="1"/>
      <c r="M1723" s="1"/>
    </row>
    <row r="1724" spans="1:13" x14ac:dyDescent="0.3">
      <c r="A1724">
        <v>470</v>
      </c>
      <c r="B1724">
        <v>20.112670579999996</v>
      </c>
      <c r="C1724">
        <v>100.56335289999998</v>
      </c>
      <c r="D1724" t="s">
        <v>9</v>
      </c>
      <c r="E1724">
        <v>20</v>
      </c>
      <c r="F1724" t="s">
        <v>27</v>
      </c>
      <c r="G1724" s="3" t="s">
        <v>37</v>
      </c>
      <c r="J1724" s="1"/>
      <c r="K1724" s="1"/>
      <c r="M1724" s="1"/>
    </row>
    <row r="1725" spans="1:13" x14ac:dyDescent="0.3">
      <c r="A1725">
        <v>470</v>
      </c>
      <c r="B1725">
        <v>11.775223199999999</v>
      </c>
      <c r="D1725" t="s">
        <v>11</v>
      </c>
      <c r="E1725">
        <v>20</v>
      </c>
      <c r="F1725" t="s">
        <v>27</v>
      </c>
      <c r="G1725" s="3" t="s">
        <v>37</v>
      </c>
      <c r="J1725" s="1"/>
      <c r="K1725" s="1"/>
      <c r="M1725" s="1"/>
    </row>
    <row r="1726" spans="1:13" x14ac:dyDescent="0.3">
      <c r="A1726">
        <v>470</v>
      </c>
      <c r="B1726">
        <v>19.430753299999992</v>
      </c>
      <c r="D1726" t="s">
        <v>10</v>
      </c>
      <c r="E1726">
        <v>20</v>
      </c>
      <c r="F1726" t="s">
        <v>27</v>
      </c>
      <c r="G1726" s="3" t="s">
        <v>37</v>
      </c>
      <c r="J1726" s="1"/>
      <c r="K1726" s="1"/>
      <c r="M1726" s="1"/>
    </row>
    <row r="1727" spans="1:13" x14ac:dyDescent="0.3">
      <c r="A1727">
        <v>470</v>
      </c>
      <c r="B1727">
        <v>17.304029979999999</v>
      </c>
      <c r="C1727">
        <v>86.520149899999993</v>
      </c>
      <c r="D1727" t="s">
        <v>9</v>
      </c>
      <c r="E1727">
        <v>20</v>
      </c>
      <c r="F1727" t="s">
        <v>27</v>
      </c>
      <c r="G1727" s="3" t="s">
        <v>37</v>
      </c>
      <c r="J1727" s="1"/>
      <c r="K1727" s="1"/>
      <c r="M1727" s="1"/>
    </row>
    <row r="1728" spans="1:13" x14ac:dyDescent="0.3">
      <c r="A1728">
        <v>470</v>
      </c>
      <c r="C1728">
        <v>13</v>
      </c>
      <c r="D1728" t="s">
        <v>15</v>
      </c>
      <c r="E1728">
        <v>20</v>
      </c>
      <c r="F1728" t="s">
        <v>27</v>
      </c>
      <c r="G1728" s="3" t="s">
        <v>37</v>
      </c>
      <c r="J1728" s="1"/>
      <c r="K1728" s="1"/>
      <c r="M1728" s="1"/>
    </row>
    <row r="1729" spans="1:13" x14ac:dyDescent="0.3">
      <c r="A1729">
        <v>473</v>
      </c>
      <c r="B1729">
        <f>C1729/18</f>
        <v>8.5235841751436876</v>
      </c>
      <c r="C1729">
        <v>153.42451515258637</v>
      </c>
      <c r="D1729" t="s">
        <v>1</v>
      </c>
      <c r="E1729">
        <v>25</v>
      </c>
      <c r="F1729" t="s">
        <v>27</v>
      </c>
      <c r="G1729" s="3" t="s">
        <v>37</v>
      </c>
      <c r="J1729" s="1"/>
      <c r="K1729" s="1"/>
      <c r="M1729" s="1"/>
    </row>
    <row r="1730" spans="1:13" x14ac:dyDescent="0.3">
      <c r="A1730">
        <v>473</v>
      </c>
      <c r="B1730">
        <v>7.4477368273188205</v>
      </c>
      <c r="D1730" t="s">
        <v>7</v>
      </c>
      <c r="E1730">
        <v>25</v>
      </c>
      <c r="F1730" t="s">
        <v>27</v>
      </c>
      <c r="G1730" s="3" t="s">
        <v>37</v>
      </c>
      <c r="J1730" s="1"/>
      <c r="K1730" s="1"/>
      <c r="M1730" s="1"/>
    </row>
    <row r="1731" spans="1:13" x14ac:dyDescent="0.3">
      <c r="A1731">
        <v>473</v>
      </c>
      <c r="B1731">
        <v>6.1088818510382055</v>
      </c>
      <c r="D1731" t="s">
        <v>8</v>
      </c>
      <c r="E1731">
        <v>25</v>
      </c>
      <c r="F1731" t="s">
        <v>27</v>
      </c>
      <c r="G1731" s="3" t="s">
        <v>37</v>
      </c>
    </row>
    <row r="1732" spans="1:13" x14ac:dyDescent="0.3">
      <c r="A1732">
        <v>473</v>
      </c>
      <c r="B1732">
        <v>46.111073722744742</v>
      </c>
      <c r="C1732">
        <v>4</v>
      </c>
      <c r="D1732" t="s">
        <v>6</v>
      </c>
      <c r="E1732">
        <v>25</v>
      </c>
      <c r="F1732" t="s">
        <v>27</v>
      </c>
      <c r="G1732" s="3" t="s">
        <v>37</v>
      </c>
      <c r="H1732">
        <v>1</v>
      </c>
      <c r="I1732">
        <v>3</v>
      </c>
      <c r="J1732" s="1"/>
      <c r="K1732" s="1"/>
      <c r="M1732" s="1"/>
    </row>
    <row r="1733" spans="1:13" x14ac:dyDescent="0.3">
      <c r="A1733">
        <v>473</v>
      </c>
      <c r="B1733">
        <v>46.893865711799386</v>
      </c>
      <c r="D1733" t="s">
        <v>6</v>
      </c>
      <c r="E1733">
        <v>25</v>
      </c>
      <c r="F1733" t="s">
        <v>27</v>
      </c>
      <c r="G1733" s="3" t="s">
        <v>37</v>
      </c>
      <c r="J1733" s="1"/>
      <c r="K1733" s="1"/>
      <c r="M1733" s="1"/>
    </row>
    <row r="1734" spans="1:13" x14ac:dyDescent="0.3">
      <c r="A1734">
        <v>473</v>
      </c>
      <c r="B1734">
        <v>34.851708543201148</v>
      </c>
      <c r="D1734" t="s">
        <v>6</v>
      </c>
      <c r="E1734">
        <v>25</v>
      </c>
      <c r="F1734" t="s">
        <v>27</v>
      </c>
      <c r="G1734" s="3" t="s">
        <v>37</v>
      </c>
      <c r="J1734" s="1"/>
      <c r="K1734" s="1"/>
      <c r="M1734" s="1"/>
    </row>
    <row r="1735" spans="1:13" x14ac:dyDescent="0.3">
      <c r="A1735">
        <v>473</v>
      </c>
      <c r="B1735">
        <v>49.035591200096896</v>
      </c>
      <c r="D1735" t="s">
        <v>6</v>
      </c>
      <c r="E1735">
        <v>25</v>
      </c>
      <c r="F1735" t="s">
        <v>27</v>
      </c>
      <c r="G1735" s="3" t="s">
        <v>37</v>
      </c>
      <c r="J1735" s="1"/>
      <c r="K1735" s="1"/>
      <c r="M1735" s="1"/>
    </row>
    <row r="1736" spans="1:13" x14ac:dyDescent="0.3">
      <c r="A1736">
        <v>473</v>
      </c>
      <c r="B1736">
        <v>7.9490088999999955</v>
      </c>
      <c r="D1736" t="s">
        <v>11</v>
      </c>
      <c r="E1736">
        <v>25</v>
      </c>
      <c r="F1736" t="s">
        <v>27</v>
      </c>
      <c r="G1736" s="3" t="s">
        <v>37</v>
      </c>
      <c r="J1736" s="1"/>
      <c r="K1736" s="1"/>
      <c r="M1736" s="1"/>
    </row>
    <row r="1737" spans="1:13" x14ac:dyDescent="0.3">
      <c r="A1737">
        <v>473</v>
      </c>
      <c r="B1737">
        <v>15.131552400000004</v>
      </c>
      <c r="D1737" t="s">
        <v>10</v>
      </c>
      <c r="E1737">
        <v>25</v>
      </c>
      <c r="F1737" t="s">
        <v>27</v>
      </c>
      <c r="G1737" s="3" t="s">
        <v>37</v>
      </c>
      <c r="J1737" s="1"/>
      <c r="K1737" s="1"/>
      <c r="M1737" s="1"/>
    </row>
    <row r="1738" spans="1:13" x14ac:dyDescent="0.3">
      <c r="A1738">
        <v>473</v>
      </c>
      <c r="B1738">
        <v>15.418246599999998</v>
      </c>
      <c r="C1738">
        <v>107.92772619999998</v>
      </c>
      <c r="D1738" t="s">
        <v>9</v>
      </c>
      <c r="E1738">
        <v>25</v>
      </c>
      <c r="F1738" t="s">
        <v>27</v>
      </c>
      <c r="G1738" s="3" t="s">
        <v>37</v>
      </c>
      <c r="J1738" s="1"/>
      <c r="K1738" s="1"/>
      <c r="M1738" s="1"/>
    </row>
    <row r="1739" spans="1:13" x14ac:dyDescent="0.3">
      <c r="A1739">
        <v>473</v>
      </c>
      <c r="C1739">
        <v>14</v>
      </c>
      <c r="D1739" t="s">
        <v>15</v>
      </c>
      <c r="E1739">
        <v>25</v>
      </c>
      <c r="F1739" t="s">
        <v>27</v>
      </c>
      <c r="G1739" s="3" t="s">
        <v>37</v>
      </c>
      <c r="J1739" s="1"/>
      <c r="K1739" s="1"/>
    </row>
    <row r="1740" spans="1:13" x14ac:dyDescent="0.3">
      <c r="A1740">
        <v>478</v>
      </c>
      <c r="B1740">
        <v>3.1824743296515425</v>
      </c>
      <c r="C1740">
        <v>23.561895275654734</v>
      </c>
      <c r="D1740" t="s">
        <v>1</v>
      </c>
      <c r="E1740">
        <v>1</v>
      </c>
      <c r="F1740" t="s">
        <v>20</v>
      </c>
      <c r="G1740" s="3" t="s">
        <v>43</v>
      </c>
      <c r="J1740" s="1"/>
      <c r="K1740" s="1"/>
    </row>
    <row r="1741" spans="1:13" x14ac:dyDescent="0.3">
      <c r="A1741">
        <v>478</v>
      </c>
      <c r="B1741">
        <v>3.0082800716906046</v>
      </c>
      <c r="D1741" t="s">
        <v>7</v>
      </c>
      <c r="E1741">
        <v>1</v>
      </c>
      <c r="F1741" t="s">
        <v>20</v>
      </c>
      <c r="G1741" s="3" t="s">
        <v>43</v>
      </c>
      <c r="J1741" s="1"/>
      <c r="K1741" s="1"/>
    </row>
    <row r="1742" spans="1:13" x14ac:dyDescent="0.3">
      <c r="A1742">
        <v>478</v>
      </c>
      <c r="B1742">
        <v>4.3047387222358946</v>
      </c>
      <c r="D1742" t="s">
        <v>8</v>
      </c>
      <c r="E1742">
        <v>1</v>
      </c>
      <c r="F1742" t="s">
        <v>20</v>
      </c>
      <c r="G1742" s="3" t="s">
        <v>43</v>
      </c>
      <c r="J1742" s="1"/>
      <c r="K1742" s="1"/>
    </row>
    <row r="1743" spans="1:13" x14ac:dyDescent="0.3">
      <c r="A1743">
        <v>478</v>
      </c>
      <c r="B1743">
        <v>11.680223697419228</v>
      </c>
      <c r="C1743">
        <v>1</v>
      </c>
      <c r="D1743" t="s">
        <v>6</v>
      </c>
      <c r="E1743">
        <v>1</v>
      </c>
      <c r="F1743" t="s">
        <v>20</v>
      </c>
      <c r="G1743" s="3" t="s">
        <v>43</v>
      </c>
      <c r="H1743">
        <v>0</v>
      </c>
      <c r="I1743">
        <v>0</v>
      </c>
    </row>
    <row r="1744" spans="1:13" x14ac:dyDescent="0.3">
      <c r="A1744">
        <v>478</v>
      </c>
      <c r="C1744">
        <v>4</v>
      </c>
      <c r="D1744" t="s">
        <v>15</v>
      </c>
      <c r="E1744">
        <v>1</v>
      </c>
      <c r="F1744" t="s">
        <v>20</v>
      </c>
      <c r="G1744" s="3" t="s">
        <v>43</v>
      </c>
      <c r="J1744" s="1"/>
      <c r="K1744" s="1"/>
    </row>
    <row r="1745" spans="1:13" x14ac:dyDescent="0.3">
      <c r="A1745">
        <v>478</v>
      </c>
      <c r="B1745">
        <v>7.0687408000000005</v>
      </c>
      <c r="D1745" t="s">
        <v>11</v>
      </c>
      <c r="E1745">
        <v>1</v>
      </c>
      <c r="F1745" t="s">
        <v>20</v>
      </c>
      <c r="G1745" s="3" t="s">
        <v>43</v>
      </c>
      <c r="J1745" s="1"/>
      <c r="K1745" s="1"/>
      <c r="M1745" s="1"/>
    </row>
    <row r="1746" spans="1:13" x14ac:dyDescent="0.3">
      <c r="A1746">
        <v>478</v>
      </c>
      <c r="B1746">
        <v>5.6893255000000025</v>
      </c>
      <c r="D1746" t="s">
        <v>10</v>
      </c>
      <c r="E1746">
        <v>1</v>
      </c>
      <c r="F1746" t="s">
        <v>20</v>
      </c>
      <c r="G1746" s="3" t="s">
        <v>43</v>
      </c>
      <c r="J1746" s="1"/>
      <c r="K1746" s="1"/>
      <c r="M1746" s="1"/>
    </row>
    <row r="1747" spans="1:13" x14ac:dyDescent="0.3">
      <c r="A1747">
        <v>478</v>
      </c>
      <c r="B1747">
        <v>7.5202487999999992</v>
      </c>
      <c r="C1747">
        <v>15.040497599999998</v>
      </c>
      <c r="D1747" t="s">
        <v>9</v>
      </c>
      <c r="E1747">
        <v>1</v>
      </c>
      <c r="F1747" t="s">
        <v>20</v>
      </c>
      <c r="G1747" s="3" t="s">
        <v>43</v>
      </c>
      <c r="J1747" s="1"/>
      <c r="K1747" s="1"/>
    </row>
    <row r="1748" spans="1:13" x14ac:dyDescent="0.3">
      <c r="A1748">
        <v>478</v>
      </c>
      <c r="B1748">
        <v>7.7654223999999985</v>
      </c>
      <c r="D1748" t="s">
        <v>11</v>
      </c>
      <c r="E1748">
        <v>1</v>
      </c>
      <c r="F1748" t="s">
        <v>20</v>
      </c>
      <c r="G1748" s="3" t="s">
        <v>43</v>
      </c>
      <c r="J1748" s="1"/>
      <c r="K1748" s="1"/>
    </row>
    <row r="1749" spans="1:13" x14ac:dyDescent="0.3">
      <c r="A1749">
        <v>478</v>
      </c>
      <c r="B1749">
        <v>8.4238824999999977</v>
      </c>
      <c r="D1749" t="s">
        <v>10</v>
      </c>
      <c r="E1749">
        <v>1</v>
      </c>
      <c r="F1749" t="s">
        <v>20</v>
      </c>
      <c r="G1749" s="3" t="s">
        <v>43</v>
      </c>
      <c r="J1749" s="1"/>
      <c r="K1749" s="1"/>
      <c r="M1749" s="1"/>
    </row>
    <row r="1750" spans="1:13" x14ac:dyDescent="0.3">
      <c r="A1750">
        <v>478</v>
      </c>
      <c r="B1750">
        <v>7.1989663000000013</v>
      </c>
      <c r="C1750">
        <v>21.596898900000003</v>
      </c>
      <c r="D1750" t="s">
        <v>9</v>
      </c>
      <c r="E1750">
        <v>1</v>
      </c>
      <c r="F1750" t="s">
        <v>20</v>
      </c>
      <c r="G1750" s="3" t="s">
        <v>43</v>
      </c>
      <c r="J1750" s="1"/>
      <c r="K1750" s="1"/>
      <c r="M1750" s="1"/>
    </row>
    <row r="1751" spans="1:13" x14ac:dyDescent="0.3">
      <c r="A1751">
        <v>483</v>
      </c>
      <c r="B1751">
        <v>2.9025800536886615</v>
      </c>
      <c r="C1751">
        <v>27.414615690346018</v>
      </c>
      <c r="D1751" t="s">
        <v>1</v>
      </c>
      <c r="E1751">
        <v>1.3</v>
      </c>
      <c r="F1751" t="s">
        <v>20</v>
      </c>
      <c r="G1751" s="3" t="s">
        <v>43</v>
      </c>
      <c r="J1751" s="1"/>
      <c r="K1751" s="1"/>
      <c r="M1751" s="1"/>
    </row>
    <row r="1752" spans="1:13" x14ac:dyDescent="0.3">
      <c r="A1752">
        <v>483</v>
      </c>
      <c r="B1752">
        <v>3.8339911139018277</v>
      </c>
      <c r="D1752" t="s">
        <v>7</v>
      </c>
      <c r="E1752">
        <v>1.3</v>
      </c>
      <c r="F1752" t="s">
        <v>20</v>
      </c>
      <c r="G1752" s="3" t="s">
        <v>43</v>
      </c>
      <c r="J1752" s="1"/>
      <c r="K1752" s="1"/>
      <c r="M1752" s="1"/>
    </row>
    <row r="1753" spans="1:13" x14ac:dyDescent="0.3">
      <c r="A1753">
        <v>483</v>
      </c>
      <c r="B1753">
        <v>4.3343243597204513</v>
      </c>
      <c r="D1753" t="s">
        <v>8</v>
      </c>
      <c r="E1753">
        <v>1.3</v>
      </c>
      <c r="F1753" t="s">
        <v>20</v>
      </c>
      <c r="G1753" s="3" t="s">
        <v>43</v>
      </c>
      <c r="J1753" s="1"/>
      <c r="K1753" s="1"/>
      <c r="M1753" s="1"/>
    </row>
    <row r="1754" spans="1:13" x14ac:dyDescent="0.3">
      <c r="A1754">
        <v>483</v>
      </c>
      <c r="B1754">
        <v>13.776897293032873</v>
      </c>
      <c r="C1754">
        <v>1</v>
      </c>
      <c r="D1754" t="s">
        <v>6</v>
      </c>
      <c r="E1754">
        <v>1.3</v>
      </c>
      <c r="F1754" t="s">
        <v>20</v>
      </c>
      <c r="G1754" s="3" t="s">
        <v>43</v>
      </c>
      <c r="H1754">
        <v>1</v>
      </c>
      <c r="I1754">
        <v>1</v>
      </c>
      <c r="J1754" s="1"/>
      <c r="K1754" s="1"/>
      <c r="M1754" s="1"/>
    </row>
    <row r="1755" spans="1:13" x14ac:dyDescent="0.3">
      <c r="A1755">
        <v>483</v>
      </c>
      <c r="B1755">
        <v>8.2695496999999989</v>
      </c>
      <c r="D1755" t="s">
        <v>11</v>
      </c>
      <c r="E1755">
        <v>1.3</v>
      </c>
      <c r="F1755" t="s">
        <v>20</v>
      </c>
      <c r="G1755" s="3" t="s">
        <v>43</v>
      </c>
      <c r="J1755" s="1"/>
      <c r="K1755" s="1"/>
      <c r="M1755" s="1"/>
    </row>
    <row r="1756" spans="1:13" x14ac:dyDescent="0.3">
      <c r="A1756">
        <v>483</v>
      </c>
      <c r="B1756">
        <v>10.319806800000002</v>
      </c>
      <c r="D1756" t="s">
        <v>10</v>
      </c>
      <c r="E1756">
        <v>1.3</v>
      </c>
      <c r="F1756" t="s">
        <v>20</v>
      </c>
      <c r="G1756" s="3" t="s">
        <v>43</v>
      </c>
      <c r="J1756" s="1"/>
      <c r="K1756" s="1"/>
      <c r="M1756" s="1"/>
    </row>
    <row r="1757" spans="1:13" x14ac:dyDescent="0.3">
      <c r="A1757">
        <v>483</v>
      </c>
      <c r="B1757">
        <v>11.673349299999998</v>
      </c>
      <c r="C1757">
        <v>23.346698599999996</v>
      </c>
      <c r="D1757" t="s">
        <v>9</v>
      </c>
      <c r="E1757">
        <v>1.3</v>
      </c>
      <c r="F1757" t="s">
        <v>20</v>
      </c>
      <c r="G1757" s="3" t="s">
        <v>43</v>
      </c>
      <c r="J1757" s="1"/>
      <c r="K1757" s="1"/>
    </row>
    <row r="1758" spans="1:13" x14ac:dyDescent="0.3">
      <c r="A1758">
        <v>483</v>
      </c>
      <c r="B1758">
        <v>8.4251840000000016</v>
      </c>
      <c r="D1758" t="s">
        <v>11</v>
      </c>
      <c r="E1758">
        <v>1.3</v>
      </c>
      <c r="F1758" t="s">
        <v>20</v>
      </c>
      <c r="G1758" s="3" t="s">
        <v>43</v>
      </c>
      <c r="J1758" s="1"/>
      <c r="K1758" s="1"/>
      <c r="M1758" s="1"/>
    </row>
    <row r="1759" spans="1:13" x14ac:dyDescent="0.3">
      <c r="A1759">
        <v>483</v>
      </c>
      <c r="B1759">
        <v>9.9173431999999977</v>
      </c>
      <c r="D1759" t="s">
        <v>10</v>
      </c>
      <c r="E1759">
        <v>1.3</v>
      </c>
      <c r="F1759" t="s">
        <v>20</v>
      </c>
      <c r="G1759" s="3" t="s">
        <v>43</v>
      </c>
      <c r="J1759" s="1"/>
      <c r="K1759" s="1"/>
      <c r="M1759" s="1"/>
    </row>
    <row r="1760" spans="1:13" x14ac:dyDescent="0.3">
      <c r="A1760">
        <v>483</v>
      </c>
      <c r="B1760">
        <v>9.0569576000000005</v>
      </c>
      <c r="C1760">
        <v>18.113915200000001</v>
      </c>
      <c r="D1760" t="s">
        <v>9</v>
      </c>
      <c r="E1760">
        <v>1.3</v>
      </c>
      <c r="F1760" t="s">
        <v>20</v>
      </c>
      <c r="G1760" s="3" t="s">
        <v>43</v>
      </c>
      <c r="J1760" s="1"/>
      <c r="K1760" s="1"/>
    </row>
    <row r="1761" spans="1:13" x14ac:dyDescent="0.3">
      <c r="A1761">
        <v>483</v>
      </c>
      <c r="C1761">
        <v>4</v>
      </c>
      <c r="D1761" t="s">
        <v>15</v>
      </c>
      <c r="E1761">
        <v>1.3</v>
      </c>
      <c r="F1761" t="s">
        <v>20</v>
      </c>
      <c r="G1761" s="3" t="s">
        <v>43</v>
      </c>
      <c r="J1761" s="1"/>
      <c r="K1761" s="1"/>
    </row>
    <row r="1762" spans="1:13" x14ac:dyDescent="0.3">
      <c r="A1762">
        <v>485</v>
      </c>
      <c r="B1762">
        <v>2.7018015372353998</v>
      </c>
      <c r="C1762">
        <v>22.66577818098321</v>
      </c>
      <c r="D1762" t="s">
        <v>1</v>
      </c>
      <c r="E1762">
        <v>0.5</v>
      </c>
      <c r="F1762" t="s">
        <v>20</v>
      </c>
      <c r="G1762" s="3" t="s">
        <v>44</v>
      </c>
      <c r="J1762" s="1"/>
      <c r="K1762" s="1"/>
      <c r="M1762" s="1"/>
    </row>
    <row r="1763" spans="1:13" x14ac:dyDescent="0.3">
      <c r="A1763">
        <v>485</v>
      </c>
      <c r="B1763">
        <v>2.7067871782300017</v>
      </c>
      <c r="D1763" t="s">
        <v>7</v>
      </c>
      <c r="E1763">
        <v>0.5</v>
      </c>
      <c r="F1763" t="s">
        <v>20</v>
      </c>
      <c r="G1763" s="3" t="s">
        <v>44</v>
      </c>
      <c r="J1763" s="1"/>
      <c r="K1763" s="1"/>
      <c r="M1763" s="1"/>
    </row>
    <row r="1764" spans="1:13" x14ac:dyDescent="0.3">
      <c r="A1764">
        <v>485</v>
      </c>
      <c r="B1764">
        <v>3.436961263877393</v>
      </c>
      <c r="D1764" t="s">
        <v>8</v>
      </c>
      <c r="E1764">
        <v>0.5</v>
      </c>
      <c r="F1764" t="s">
        <v>20</v>
      </c>
      <c r="G1764" s="3" t="s">
        <v>44</v>
      </c>
      <c r="J1764" s="1"/>
      <c r="K1764" s="1"/>
      <c r="M1764" s="1"/>
    </row>
    <row r="1765" spans="1:13" x14ac:dyDescent="0.3">
      <c r="A1765">
        <v>485</v>
      </c>
      <c r="B1765">
        <v>11.14260629200998</v>
      </c>
      <c r="C1765">
        <v>1</v>
      </c>
      <c r="D1765" t="s">
        <v>6</v>
      </c>
      <c r="E1765">
        <v>0.5</v>
      </c>
      <c r="F1765" t="s">
        <v>20</v>
      </c>
      <c r="G1765" s="3" t="s">
        <v>44</v>
      </c>
      <c r="H1765">
        <v>0</v>
      </c>
      <c r="I1765">
        <v>1</v>
      </c>
      <c r="J1765" s="1"/>
      <c r="K1765" s="1"/>
      <c r="M1765" s="1"/>
    </row>
    <row r="1766" spans="1:13" x14ac:dyDescent="0.3">
      <c r="A1766">
        <v>485</v>
      </c>
      <c r="B1766">
        <v>6.5719268</v>
      </c>
      <c r="D1766" t="s">
        <v>11</v>
      </c>
      <c r="E1766">
        <v>0.5</v>
      </c>
      <c r="F1766" t="s">
        <v>20</v>
      </c>
      <c r="G1766" s="3" t="s">
        <v>44</v>
      </c>
      <c r="J1766" s="1"/>
      <c r="K1766" s="1"/>
      <c r="M1766" s="1"/>
    </row>
    <row r="1767" spans="1:13" x14ac:dyDescent="0.3">
      <c r="A1767">
        <v>485</v>
      </c>
      <c r="B1767">
        <v>7.2635514999999984</v>
      </c>
      <c r="D1767" t="s">
        <v>10</v>
      </c>
      <c r="E1767">
        <v>0.5</v>
      </c>
      <c r="F1767" t="s">
        <v>20</v>
      </c>
      <c r="G1767" s="3" t="s">
        <v>44</v>
      </c>
      <c r="J1767" s="1"/>
      <c r="K1767" s="1"/>
    </row>
    <row r="1768" spans="1:13" x14ac:dyDescent="0.3">
      <c r="A1768">
        <v>485</v>
      </c>
      <c r="B1768">
        <v>8.017540949999999</v>
      </c>
      <c r="C1768">
        <v>16.035081899999998</v>
      </c>
      <c r="D1768" t="s">
        <v>9</v>
      </c>
      <c r="E1768">
        <v>0.5</v>
      </c>
      <c r="F1768" t="s">
        <v>20</v>
      </c>
      <c r="G1768" s="3" t="s">
        <v>44</v>
      </c>
      <c r="J1768" s="1"/>
      <c r="K1768" s="1"/>
      <c r="M1768" s="1"/>
    </row>
    <row r="1769" spans="1:13" x14ac:dyDescent="0.3">
      <c r="A1769">
        <v>485</v>
      </c>
      <c r="C1769">
        <v>4</v>
      </c>
      <c r="D1769" t="s">
        <v>15</v>
      </c>
      <c r="E1769">
        <v>0.5</v>
      </c>
      <c r="F1769" t="s">
        <v>20</v>
      </c>
      <c r="G1769" s="3" t="s">
        <v>44</v>
      </c>
      <c r="J1769" s="1"/>
      <c r="K1769" s="1"/>
      <c r="M1769" s="1"/>
    </row>
    <row r="1770" spans="1:13" x14ac:dyDescent="0.3">
      <c r="A1770">
        <v>481</v>
      </c>
      <c r="B1770">
        <v>4.4832138767232497</v>
      </c>
      <c r="C1770">
        <v>27.052145670595024</v>
      </c>
      <c r="D1770" t="s">
        <v>1</v>
      </c>
      <c r="E1770">
        <v>1.3</v>
      </c>
      <c r="F1770" t="s">
        <v>20</v>
      </c>
      <c r="G1770" s="3" t="s">
        <v>44</v>
      </c>
      <c r="J1770" s="1"/>
      <c r="K1770" s="1"/>
    </row>
    <row r="1771" spans="1:13" x14ac:dyDescent="0.3">
      <c r="A1771">
        <v>481</v>
      </c>
      <c r="B1771">
        <v>3.5726305757533083</v>
      </c>
      <c r="D1771" t="s">
        <v>7</v>
      </c>
      <c r="E1771">
        <v>1.3</v>
      </c>
      <c r="F1771" t="s">
        <v>20</v>
      </c>
      <c r="G1771" s="3" t="s">
        <v>44</v>
      </c>
      <c r="K1771" s="1"/>
      <c r="M1771" s="1"/>
    </row>
    <row r="1772" spans="1:13" x14ac:dyDescent="0.3">
      <c r="A1772">
        <v>481</v>
      </c>
      <c r="B1772">
        <v>3.7945182602058409</v>
      </c>
      <c r="D1772" t="s">
        <v>8</v>
      </c>
      <c r="E1772">
        <v>1.3</v>
      </c>
      <c r="F1772" t="s">
        <v>20</v>
      </c>
      <c r="G1772" s="3" t="s">
        <v>44</v>
      </c>
      <c r="J1772" s="1"/>
      <c r="K1772" s="1"/>
      <c r="M1772" s="1"/>
    </row>
    <row r="1773" spans="1:13" x14ac:dyDescent="0.3">
      <c r="A1773">
        <v>481</v>
      </c>
      <c r="B1773">
        <v>14.620058053490441</v>
      </c>
      <c r="C1773">
        <v>1</v>
      </c>
      <c r="D1773" t="s">
        <v>6</v>
      </c>
      <c r="E1773">
        <v>1.3</v>
      </c>
      <c r="F1773" t="s">
        <v>20</v>
      </c>
      <c r="G1773" s="3" t="s">
        <v>44</v>
      </c>
      <c r="H1773">
        <v>1</v>
      </c>
      <c r="I1773">
        <v>1</v>
      </c>
      <c r="J1773" s="1"/>
      <c r="K1773" s="1"/>
      <c r="M1773" s="1"/>
    </row>
    <row r="1774" spans="1:13" x14ac:dyDescent="0.3">
      <c r="A1774">
        <v>481</v>
      </c>
      <c r="B1774">
        <v>6.4692204999999987</v>
      </c>
      <c r="D1774" t="s">
        <v>11</v>
      </c>
      <c r="E1774">
        <v>1.3</v>
      </c>
      <c r="F1774" t="s">
        <v>20</v>
      </c>
      <c r="G1774" s="3" t="s">
        <v>44</v>
      </c>
      <c r="J1774" s="1"/>
      <c r="K1774" s="1"/>
      <c r="M1774" s="1"/>
    </row>
    <row r="1775" spans="1:13" x14ac:dyDescent="0.3">
      <c r="A1775">
        <v>481</v>
      </c>
      <c r="B1775">
        <v>8.0925616000000034</v>
      </c>
      <c r="D1775" t="s">
        <v>10</v>
      </c>
      <c r="E1775">
        <v>1.3</v>
      </c>
      <c r="F1775" t="s">
        <v>20</v>
      </c>
      <c r="G1775" s="3" t="s">
        <v>44</v>
      </c>
      <c r="J1775" s="1"/>
      <c r="K1775" s="1"/>
      <c r="M1775" s="1"/>
    </row>
    <row r="1776" spans="1:13" x14ac:dyDescent="0.3">
      <c r="A1776">
        <v>481</v>
      </c>
      <c r="B1776">
        <v>6.5938558499999989</v>
      </c>
      <c r="C1776">
        <v>13.187711699999998</v>
      </c>
      <c r="D1776" t="s">
        <v>9</v>
      </c>
      <c r="E1776">
        <v>1.3</v>
      </c>
      <c r="F1776" t="s">
        <v>20</v>
      </c>
      <c r="G1776" s="3" t="s">
        <v>44</v>
      </c>
      <c r="J1776" s="1"/>
      <c r="K1776" s="1"/>
    </row>
    <row r="1777" spans="1:16" x14ac:dyDescent="0.3">
      <c r="A1777">
        <v>481</v>
      </c>
      <c r="C1777">
        <v>4</v>
      </c>
      <c r="D1777" t="s">
        <v>15</v>
      </c>
      <c r="E1777">
        <v>1.3</v>
      </c>
      <c r="F1777" t="s">
        <v>20</v>
      </c>
      <c r="G1777" s="3" t="s">
        <v>44</v>
      </c>
      <c r="J1777" s="1"/>
      <c r="K1777" s="1"/>
    </row>
    <row r="1778" spans="1:16" x14ac:dyDescent="0.3">
      <c r="A1778">
        <v>486</v>
      </c>
      <c r="B1778">
        <v>7.4466270795440659</v>
      </c>
      <c r="C1778">
        <v>193.6123040681457</v>
      </c>
      <c r="D1778" t="s">
        <v>1</v>
      </c>
      <c r="E1778">
        <v>0.5</v>
      </c>
      <c r="F1778" t="s">
        <v>19</v>
      </c>
      <c r="G1778" s="3" t="s">
        <v>45</v>
      </c>
      <c r="J1778" s="1"/>
      <c r="K1778" s="1"/>
    </row>
    <row r="1779" spans="1:16" x14ac:dyDescent="0.3">
      <c r="A1779">
        <v>486</v>
      </c>
      <c r="B1779">
        <v>6.0373365355306561</v>
      </c>
      <c r="D1779" t="s">
        <v>7</v>
      </c>
      <c r="E1779">
        <v>0.5</v>
      </c>
      <c r="F1779" t="s">
        <v>19</v>
      </c>
      <c r="G1779" s="3" t="s">
        <v>45</v>
      </c>
      <c r="J1779" s="1"/>
      <c r="K1779" s="1"/>
    </row>
    <row r="1780" spans="1:16" x14ac:dyDescent="0.3">
      <c r="A1780">
        <v>486</v>
      </c>
      <c r="B1780">
        <v>4.9771128721760505</v>
      </c>
      <c r="D1780" t="s">
        <v>8</v>
      </c>
      <c r="E1780">
        <v>0.5</v>
      </c>
      <c r="F1780" t="s">
        <v>19</v>
      </c>
      <c r="G1780" s="3" t="s">
        <v>45</v>
      </c>
      <c r="J1780" s="1"/>
      <c r="K1780" s="1"/>
    </row>
    <row r="1781" spans="1:16" x14ac:dyDescent="0.3">
      <c r="A1781">
        <v>486</v>
      </c>
      <c r="B1781">
        <v>39.900821581900686</v>
      </c>
      <c r="C1781">
        <v>8</v>
      </c>
      <c r="D1781" t="s">
        <v>6</v>
      </c>
      <c r="E1781">
        <v>0.5</v>
      </c>
      <c r="F1781" t="s">
        <v>19</v>
      </c>
      <c r="G1781" s="3" t="s">
        <v>45</v>
      </c>
      <c r="H1781">
        <v>0</v>
      </c>
      <c r="I1781">
        <v>1</v>
      </c>
      <c r="J1781" s="1"/>
      <c r="K1781" s="1"/>
    </row>
    <row r="1782" spans="1:16" x14ac:dyDescent="0.3">
      <c r="A1782">
        <v>486</v>
      </c>
      <c r="B1782">
        <v>39.62792722542131</v>
      </c>
      <c r="D1782" t="s">
        <v>6</v>
      </c>
      <c r="E1782">
        <v>0.5</v>
      </c>
      <c r="F1782" t="s">
        <v>19</v>
      </c>
      <c r="G1782" s="3" t="s">
        <v>45</v>
      </c>
      <c r="J1782" s="1"/>
      <c r="K1782" s="1"/>
    </row>
    <row r="1783" spans="1:16" x14ac:dyDescent="0.3">
      <c r="A1783">
        <v>486</v>
      </c>
      <c r="B1783">
        <v>39.029268482476041</v>
      </c>
      <c r="D1783" t="s">
        <v>6</v>
      </c>
      <c r="E1783">
        <v>0.5</v>
      </c>
      <c r="F1783" t="s">
        <v>19</v>
      </c>
      <c r="G1783" s="3" t="s">
        <v>45</v>
      </c>
      <c r="J1783" s="1"/>
      <c r="K1783" s="1"/>
      <c r="M1783" s="1"/>
      <c r="N1783" s="1"/>
      <c r="O1783" s="1"/>
    </row>
    <row r="1784" spans="1:16" x14ac:dyDescent="0.3">
      <c r="A1784">
        <v>486</v>
      </c>
      <c r="B1784">
        <v>42.056987089619703</v>
      </c>
      <c r="D1784" t="s">
        <v>6</v>
      </c>
      <c r="E1784">
        <v>0.5</v>
      </c>
      <c r="F1784" t="s">
        <v>19</v>
      </c>
      <c r="G1784" s="3" t="s">
        <v>45</v>
      </c>
      <c r="J1784" s="1"/>
      <c r="K1784" s="1"/>
      <c r="M1784" s="1"/>
      <c r="N1784" s="1"/>
      <c r="O1784" s="1"/>
    </row>
    <row r="1785" spans="1:16" x14ac:dyDescent="0.3">
      <c r="A1785">
        <v>486</v>
      </c>
      <c r="B1785">
        <v>9.3024024999999995</v>
      </c>
      <c r="D1785" t="s">
        <v>11</v>
      </c>
      <c r="E1785">
        <v>0.5</v>
      </c>
      <c r="F1785" t="s">
        <v>19</v>
      </c>
      <c r="G1785" s="3" t="s">
        <v>45</v>
      </c>
      <c r="J1785" s="1"/>
      <c r="K1785" s="1"/>
      <c r="M1785" s="1"/>
      <c r="N1785" s="1"/>
      <c r="P1785" s="1"/>
    </row>
    <row r="1786" spans="1:16" x14ac:dyDescent="0.3">
      <c r="A1786">
        <v>486</v>
      </c>
      <c r="B1786">
        <v>11.0119191</v>
      </c>
      <c r="D1786" t="s">
        <v>10</v>
      </c>
      <c r="E1786">
        <v>0.5</v>
      </c>
      <c r="F1786" t="s">
        <v>19</v>
      </c>
      <c r="G1786" s="3" t="s">
        <v>45</v>
      </c>
      <c r="J1786" s="1"/>
      <c r="K1786" s="1"/>
      <c r="M1786" s="1"/>
      <c r="N1786" s="1"/>
      <c r="O1786" s="1"/>
    </row>
    <row r="1787" spans="1:16" x14ac:dyDescent="0.3">
      <c r="A1787">
        <v>486</v>
      </c>
      <c r="B1787">
        <v>12.115135114285716</v>
      </c>
      <c r="C1787">
        <v>84.805945800000003</v>
      </c>
      <c r="D1787" t="s">
        <v>9</v>
      </c>
      <c r="E1787">
        <v>0.5</v>
      </c>
      <c r="F1787" t="s">
        <v>19</v>
      </c>
      <c r="G1787" s="3" t="s">
        <v>45</v>
      </c>
      <c r="J1787" s="1"/>
      <c r="K1787" s="1"/>
      <c r="M1787" s="1"/>
      <c r="N1787" s="1"/>
      <c r="O1787" s="1"/>
    </row>
    <row r="1788" spans="1:16" x14ac:dyDescent="0.3">
      <c r="A1788">
        <v>486</v>
      </c>
      <c r="B1788">
        <v>8.0776000000000039</v>
      </c>
      <c r="D1788" t="s">
        <v>11</v>
      </c>
      <c r="E1788">
        <v>0.5</v>
      </c>
      <c r="F1788" t="s">
        <v>19</v>
      </c>
      <c r="G1788" s="3" t="s">
        <v>45</v>
      </c>
      <c r="J1788" s="1"/>
      <c r="K1788" s="1"/>
      <c r="M1788" s="1"/>
      <c r="N1788" s="1"/>
      <c r="P1788" s="1"/>
    </row>
    <row r="1789" spans="1:16" x14ac:dyDescent="0.3">
      <c r="A1789">
        <v>486</v>
      </c>
      <c r="B1789">
        <v>14.862595099999993</v>
      </c>
      <c r="D1789" t="s">
        <v>10</v>
      </c>
      <c r="E1789">
        <v>0.5</v>
      </c>
      <c r="F1789" t="s">
        <v>19</v>
      </c>
      <c r="G1789" s="3" t="s">
        <v>45</v>
      </c>
      <c r="J1789" s="1"/>
      <c r="K1789" s="1"/>
    </row>
    <row r="1790" spans="1:16" x14ac:dyDescent="0.3">
      <c r="A1790">
        <v>486</v>
      </c>
      <c r="B1790">
        <v>12.463746985714286</v>
      </c>
      <c r="C1790">
        <v>87.246228900000006</v>
      </c>
      <c r="D1790" t="s">
        <v>9</v>
      </c>
      <c r="E1790">
        <v>0.5</v>
      </c>
      <c r="F1790" t="s">
        <v>19</v>
      </c>
      <c r="G1790" s="3" t="s">
        <v>45</v>
      </c>
      <c r="J1790" s="1"/>
      <c r="K1790" s="1"/>
    </row>
    <row r="1791" spans="1:16" x14ac:dyDescent="0.3">
      <c r="A1791">
        <v>486</v>
      </c>
      <c r="C1791">
        <v>17</v>
      </c>
      <c r="D1791" t="s">
        <v>15</v>
      </c>
      <c r="E1791">
        <v>0.5</v>
      </c>
      <c r="F1791" t="s">
        <v>19</v>
      </c>
      <c r="G1791" s="3" t="s">
        <v>45</v>
      </c>
      <c r="J1791" s="1"/>
      <c r="K1791" s="1"/>
    </row>
    <row r="1792" spans="1:16" x14ac:dyDescent="0.3">
      <c r="A1792">
        <v>487</v>
      </c>
      <c r="B1792">
        <v>7.8862949431526665</v>
      </c>
      <c r="C1792">
        <v>197.15737357881667</v>
      </c>
      <c r="D1792" t="s">
        <v>1</v>
      </c>
      <c r="E1792">
        <v>2.5</v>
      </c>
      <c r="F1792" t="s">
        <v>19</v>
      </c>
      <c r="G1792" s="3" t="s">
        <v>45</v>
      </c>
      <c r="J1792" s="1"/>
      <c r="K1792" s="1"/>
    </row>
    <row r="1793" spans="1:16" x14ac:dyDescent="0.3">
      <c r="A1793">
        <v>487</v>
      </c>
      <c r="B1793">
        <v>5.3385611619448952</v>
      </c>
      <c r="D1793" t="s">
        <v>7</v>
      </c>
      <c r="E1793">
        <v>2.5</v>
      </c>
      <c r="F1793" t="s">
        <v>19</v>
      </c>
      <c r="G1793" s="3" t="s">
        <v>45</v>
      </c>
      <c r="J1793" s="1"/>
      <c r="K1793" s="1"/>
    </row>
    <row r="1794" spans="1:16" x14ac:dyDescent="0.3">
      <c r="A1794">
        <v>487</v>
      </c>
      <c r="B1794">
        <v>4.4217949670919694</v>
      </c>
      <c r="D1794" t="s">
        <v>8</v>
      </c>
      <c r="E1794">
        <v>2.5</v>
      </c>
      <c r="F1794" t="s">
        <v>19</v>
      </c>
      <c r="G1794" s="3" t="s">
        <v>45</v>
      </c>
      <c r="J1794" s="1"/>
      <c r="K1794" s="1"/>
    </row>
    <row r="1795" spans="1:16" x14ac:dyDescent="0.3">
      <c r="A1795">
        <v>487</v>
      </c>
      <c r="B1795">
        <v>40.813405261123023</v>
      </c>
      <c r="C1795">
        <v>9</v>
      </c>
      <c r="D1795" t="s">
        <v>6</v>
      </c>
      <c r="E1795">
        <v>2.5</v>
      </c>
      <c r="F1795" t="s">
        <v>19</v>
      </c>
      <c r="G1795" s="3" t="s">
        <v>45</v>
      </c>
      <c r="H1795">
        <v>0</v>
      </c>
      <c r="I1795">
        <v>1</v>
      </c>
      <c r="J1795" s="1"/>
      <c r="K1795" s="1"/>
    </row>
    <row r="1796" spans="1:16" x14ac:dyDescent="0.3">
      <c r="A1796">
        <v>487</v>
      </c>
      <c r="B1796">
        <v>44.400639253483526</v>
      </c>
      <c r="D1796" t="s">
        <v>6</v>
      </c>
      <c r="E1796">
        <v>2.5</v>
      </c>
      <c r="F1796" t="s">
        <v>19</v>
      </c>
      <c r="G1796" s="3" t="s">
        <v>45</v>
      </c>
      <c r="J1796" s="1"/>
      <c r="K1796" s="1"/>
      <c r="M1796" s="1"/>
      <c r="N1796" s="1"/>
    </row>
    <row r="1797" spans="1:16" x14ac:dyDescent="0.3">
      <c r="A1797">
        <v>487</v>
      </c>
      <c r="B1797">
        <v>38.394742072213376</v>
      </c>
      <c r="D1797" t="s">
        <v>6</v>
      </c>
      <c r="E1797">
        <v>2.5</v>
      </c>
      <c r="F1797" t="s">
        <v>19</v>
      </c>
      <c r="G1797" s="3" t="s">
        <v>45</v>
      </c>
      <c r="J1797" s="1"/>
      <c r="K1797" s="1"/>
      <c r="M1797" s="1"/>
      <c r="N1797" s="1"/>
      <c r="O1797" s="1"/>
    </row>
    <row r="1798" spans="1:16" x14ac:dyDescent="0.3">
      <c r="A1798">
        <v>487</v>
      </c>
      <c r="B1798">
        <v>37.148948161347604</v>
      </c>
      <c r="D1798" t="s">
        <v>6</v>
      </c>
      <c r="E1798">
        <v>2.5</v>
      </c>
      <c r="F1798" t="s">
        <v>19</v>
      </c>
      <c r="G1798" s="3" t="s">
        <v>45</v>
      </c>
      <c r="J1798" s="1"/>
      <c r="K1798" s="1"/>
      <c r="M1798" s="1"/>
      <c r="N1798" s="1"/>
      <c r="O1798" s="1"/>
    </row>
    <row r="1799" spans="1:16" x14ac:dyDescent="0.3">
      <c r="A1799">
        <v>487</v>
      </c>
      <c r="B1799" s="1">
        <v>8.7466606000000127</v>
      </c>
      <c r="D1799" t="s">
        <v>11</v>
      </c>
      <c r="E1799">
        <v>2.5</v>
      </c>
      <c r="F1799" t="s">
        <v>19</v>
      </c>
      <c r="G1799" s="3" t="s">
        <v>45</v>
      </c>
      <c r="J1799" s="1"/>
      <c r="K1799" s="1"/>
      <c r="M1799" s="1"/>
      <c r="N1799" s="1"/>
      <c r="P1799" s="1"/>
    </row>
    <row r="1800" spans="1:16" x14ac:dyDescent="0.3">
      <c r="A1800">
        <v>487</v>
      </c>
      <c r="B1800" s="1">
        <v>10.599283999999983</v>
      </c>
      <c r="D1800" t="s">
        <v>10</v>
      </c>
      <c r="E1800">
        <v>2.5</v>
      </c>
      <c r="F1800" t="s">
        <v>19</v>
      </c>
      <c r="G1800" s="3" t="s">
        <v>45</v>
      </c>
      <c r="J1800" s="1"/>
      <c r="M1800" s="1"/>
      <c r="N1800" s="1"/>
    </row>
    <row r="1801" spans="1:16" x14ac:dyDescent="0.3">
      <c r="A1801">
        <v>487</v>
      </c>
      <c r="B1801">
        <v>12.506644328571429</v>
      </c>
      <c r="C1801" s="1">
        <v>87.546510300000008</v>
      </c>
      <c r="D1801" t="s">
        <v>9</v>
      </c>
      <c r="E1801">
        <v>2.5</v>
      </c>
      <c r="F1801" t="s">
        <v>19</v>
      </c>
      <c r="G1801" s="3" t="s">
        <v>45</v>
      </c>
      <c r="J1801" s="1"/>
      <c r="K1801" s="1"/>
      <c r="M1801" s="1"/>
      <c r="N1801" s="1"/>
      <c r="O1801" s="1"/>
    </row>
    <row r="1802" spans="1:16" x14ac:dyDescent="0.3">
      <c r="A1802">
        <v>487</v>
      </c>
      <c r="B1802" s="1">
        <v>7.3393501999999842</v>
      </c>
      <c r="D1802" t="s">
        <v>11</v>
      </c>
      <c r="E1802">
        <v>2.5</v>
      </c>
      <c r="F1802" t="s">
        <v>19</v>
      </c>
      <c r="G1802" s="3" t="s">
        <v>45</v>
      </c>
      <c r="J1802" s="1"/>
      <c r="K1802" s="1"/>
      <c r="M1802" s="1"/>
      <c r="N1802" s="1"/>
      <c r="O1802" s="1"/>
    </row>
    <row r="1803" spans="1:16" x14ac:dyDescent="0.3">
      <c r="A1803">
        <v>487</v>
      </c>
      <c r="B1803" s="1">
        <v>10.661884799999996</v>
      </c>
      <c r="D1803" t="s">
        <v>10</v>
      </c>
      <c r="E1803">
        <v>2.5</v>
      </c>
      <c r="F1803" t="s">
        <v>19</v>
      </c>
      <c r="G1803" s="3" t="s">
        <v>45</v>
      </c>
      <c r="J1803" s="1"/>
      <c r="K1803" s="1"/>
      <c r="M1803" s="1"/>
      <c r="N1803" s="1"/>
      <c r="P1803" s="1"/>
    </row>
    <row r="1804" spans="1:16" x14ac:dyDescent="0.3">
      <c r="A1804">
        <v>487</v>
      </c>
      <c r="B1804">
        <v>11.868753912500001</v>
      </c>
      <c r="C1804" s="1">
        <v>94.950031300000006</v>
      </c>
      <c r="D1804" t="s">
        <v>9</v>
      </c>
      <c r="E1804">
        <v>2.5</v>
      </c>
      <c r="F1804" t="s">
        <v>19</v>
      </c>
      <c r="G1804" s="3" t="s">
        <v>45</v>
      </c>
      <c r="J1804" s="1"/>
      <c r="M1804" s="1"/>
      <c r="N1804" s="1"/>
    </row>
    <row r="1805" spans="1:16" x14ac:dyDescent="0.3">
      <c r="A1805">
        <v>487</v>
      </c>
      <c r="C1805">
        <v>19</v>
      </c>
      <c r="D1805" t="s">
        <v>15</v>
      </c>
      <c r="E1805">
        <v>2.5</v>
      </c>
      <c r="F1805" t="s">
        <v>19</v>
      </c>
      <c r="G1805" s="3" t="s">
        <v>45</v>
      </c>
      <c r="J1805" s="1"/>
      <c r="M1805" s="1"/>
      <c r="N1805" s="1"/>
    </row>
    <row r="1806" spans="1:16" x14ac:dyDescent="0.3">
      <c r="A1806">
        <v>496</v>
      </c>
      <c r="B1806">
        <v>7.9063360526489488</v>
      </c>
      <c r="C1806">
        <v>189.75206526357476</v>
      </c>
      <c r="D1806" t="s">
        <v>1</v>
      </c>
      <c r="E1806">
        <v>5</v>
      </c>
      <c r="F1806" t="s">
        <v>19</v>
      </c>
      <c r="G1806" s="3" t="s">
        <v>45</v>
      </c>
      <c r="J1806" s="1"/>
      <c r="M1806" s="1"/>
      <c r="N1806" s="1"/>
    </row>
    <row r="1807" spans="1:16" x14ac:dyDescent="0.3">
      <c r="A1807">
        <v>496</v>
      </c>
      <c r="B1807">
        <v>5.3379450627137288</v>
      </c>
      <c r="D1807" t="s">
        <v>7</v>
      </c>
      <c r="E1807">
        <v>5</v>
      </c>
      <c r="F1807" t="s">
        <v>19</v>
      </c>
      <c r="G1807" s="3" t="s">
        <v>45</v>
      </c>
      <c r="J1807" s="1"/>
    </row>
    <row r="1808" spans="1:16" x14ac:dyDescent="0.3">
      <c r="A1808">
        <v>496</v>
      </c>
      <c r="B1808">
        <v>4.6108039204225264</v>
      </c>
      <c r="D1808" t="s">
        <v>8</v>
      </c>
      <c r="E1808">
        <v>5</v>
      </c>
      <c r="F1808" t="s">
        <v>19</v>
      </c>
      <c r="G1808" s="3" t="s">
        <v>45</v>
      </c>
      <c r="K1808" s="1"/>
      <c r="M1808" s="1"/>
    </row>
    <row r="1809" spans="1:13" x14ac:dyDescent="0.3">
      <c r="A1809">
        <v>496</v>
      </c>
      <c r="B1809">
        <v>37.269137288713381</v>
      </c>
      <c r="C1809">
        <v>9</v>
      </c>
      <c r="D1809" t="s">
        <v>6</v>
      </c>
      <c r="E1809">
        <v>5</v>
      </c>
      <c r="F1809" t="s">
        <v>19</v>
      </c>
      <c r="G1809" s="3" t="s">
        <v>45</v>
      </c>
      <c r="H1809">
        <v>0</v>
      </c>
      <c r="I1809">
        <v>3</v>
      </c>
      <c r="J1809" s="1"/>
      <c r="K1809" s="1"/>
      <c r="M1809" s="1"/>
    </row>
    <row r="1810" spans="1:13" x14ac:dyDescent="0.3">
      <c r="A1810">
        <v>496</v>
      </c>
      <c r="B1810">
        <v>38.641463983537903</v>
      </c>
      <c r="D1810" t="s">
        <v>6</v>
      </c>
      <c r="E1810">
        <v>5</v>
      </c>
      <c r="F1810" t="s">
        <v>19</v>
      </c>
      <c r="G1810" s="3" t="s">
        <v>45</v>
      </c>
      <c r="J1810" s="1"/>
      <c r="K1810" s="1"/>
      <c r="M1810" s="1"/>
    </row>
    <row r="1811" spans="1:13" x14ac:dyDescent="0.3">
      <c r="A1811">
        <v>496</v>
      </c>
      <c r="B1811">
        <v>35.80208360411941</v>
      </c>
      <c r="D1811" t="s">
        <v>6</v>
      </c>
      <c r="E1811">
        <v>5</v>
      </c>
      <c r="F1811" t="s">
        <v>19</v>
      </c>
      <c r="G1811" s="3" t="s">
        <v>45</v>
      </c>
      <c r="J1811" s="1"/>
      <c r="M1811" s="1"/>
    </row>
    <row r="1812" spans="1:13" x14ac:dyDescent="0.3">
      <c r="A1812">
        <v>496</v>
      </c>
      <c r="B1812">
        <v>37.771322478785677</v>
      </c>
      <c r="D1812" t="s">
        <v>6</v>
      </c>
      <c r="E1812">
        <v>5</v>
      </c>
      <c r="F1812" t="s">
        <v>19</v>
      </c>
      <c r="G1812" s="3" t="s">
        <v>45</v>
      </c>
      <c r="J1812" s="1"/>
      <c r="M1812" s="1"/>
    </row>
    <row r="1813" spans="1:13" x14ac:dyDescent="0.3">
      <c r="A1813">
        <v>496</v>
      </c>
      <c r="B1813">
        <v>33.873709862506118</v>
      </c>
      <c r="D1813" t="s">
        <v>6</v>
      </c>
      <c r="E1813">
        <v>5</v>
      </c>
      <c r="F1813" t="s">
        <v>19</v>
      </c>
      <c r="G1813" s="3" t="s">
        <v>45</v>
      </c>
      <c r="J1813" s="1"/>
      <c r="K1813" s="1"/>
      <c r="M1813" s="1"/>
    </row>
    <row r="1814" spans="1:13" x14ac:dyDescent="0.3">
      <c r="A1814">
        <v>496</v>
      </c>
      <c r="C1814">
        <v>19</v>
      </c>
      <c r="D1814" t="s">
        <v>15</v>
      </c>
      <c r="E1814">
        <v>5</v>
      </c>
      <c r="F1814" t="s">
        <v>19</v>
      </c>
      <c r="G1814" s="3" t="s">
        <v>45</v>
      </c>
      <c r="J1814" s="1"/>
      <c r="K1814" s="1"/>
      <c r="M1814" s="1"/>
    </row>
    <row r="1815" spans="1:13" x14ac:dyDescent="0.3">
      <c r="A1815">
        <v>496</v>
      </c>
      <c r="B1815">
        <v>7.1809397000000104</v>
      </c>
      <c r="D1815" t="s">
        <v>11</v>
      </c>
      <c r="E1815">
        <v>5</v>
      </c>
      <c r="F1815" t="s">
        <v>19</v>
      </c>
      <c r="G1815" s="3" t="s">
        <v>45</v>
      </c>
      <c r="J1815" s="1"/>
    </row>
    <row r="1816" spans="1:13" x14ac:dyDescent="0.3">
      <c r="A1816">
        <v>496</v>
      </c>
      <c r="B1816">
        <v>17.182347099999987</v>
      </c>
      <c r="D1816" t="s">
        <v>10</v>
      </c>
      <c r="E1816">
        <v>5</v>
      </c>
      <c r="F1816" t="s">
        <v>19</v>
      </c>
      <c r="G1816" s="3" t="s">
        <v>45</v>
      </c>
      <c r="J1816" s="1"/>
    </row>
    <row r="1817" spans="1:13" x14ac:dyDescent="0.3">
      <c r="A1817">
        <v>496</v>
      </c>
      <c r="B1817">
        <v>12.622880985714286</v>
      </c>
      <c r="C1817">
        <v>88.360166899999996</v>
      </c>
      <c r="D1817" t="s">
        <v>9</v>
      </c>
      <c r="E1817">
        <v>5</v>
      </c>
      <c r="F1817" t="s">
        <v>19</v>
      </c>
      <c r="G1817" s="3" t="s">
        <v>45</v>
      </c>
      <c r="J1817" s="1"/>
    </row>
    <row r="1818" spans="1:13" x14ac:dyDescent="0.3">
      <c r="A1818">
        <v>496</v>
      </c>
      <c r="B1818">
        <v>6.2494053000000065</v>
      </c>
      <c r="D1818" t="s">
        <v>11</v>
      </c>
      <c r="E1818">
        <v>5</v>
      </c>
      <c r="F1818" t="s">
        <v>19</v>
      </c>
      <c r="G1818" s="3" t="s">
        <v>45</v>
      </c>
      <c r="J1818" s="1"/>
    </row>
    <row r="1819" spans="1:13" x14ac:dyDescent="0.3">
      <c r="A1819">
        <v>496</v>
      </c>
      <c r="B1819">
        <v>17.844949999999983</v>
      </c>
      <c r="D1819" t="s">
        <v>10</v>
      </c>
      <c r="E1819">
        <v>5</v>
      </c>
      <c r="F1819" t="s">
        <v>19</v>
      </c>
      <c r="G1819" s="3" t="s">
        <v>45</v>
      </c>
      <c r="J1819" s="1"/>
    </row>
    <row r="1820" spans="1:13" x14ac:dyDescent="0.3">
      <c r="A1820">
        <v>496</v>
      </c>
      <c r="B1820">
        <v>12.970895514285717</v>
      </c>
      <c r="C1820">
        <v>90.796268600000019</v>
      </c>
      <c r="D1820" t="s">
        <v>9</v>
      </c>
      <c r="E1820">
        <v>5</v>
      </c>
      <c r="F1820" t="s">
        <v>19</v>
      </c>
      <c r="G1820" s="3" t="s">
        <v>45</v>
      </c>
      <c r="J1820" s="1"/>
      <c r="K1820" s="1"/>
      <c r="M1820" s="1"/>
    </row>
    <row r="1821" spans="1:13" x14ac:dyDescent="0.3">
      <c r="A1821">
        <v>492</v>
      </c>
      <c r="B1821">
        <v>8.4387267446852974</v>
      </c>
      <c r="C1821">
        <v>202.52944187244714</v>
      </c>
      <c r="D1821" t="s">
        <v>1</v>
      </c>
      <c r="E1821">
        <v>7.5</v>
      </c>
      <c r="F1821" t="s">
        <v>19</v>
      </c>
      <c r="G1821" s="3" t="s">
        <v>45</v>
      </c>
      <c r="J1821" s="1"/>
      <c r="K1821" s="1"/>
      <c r="M1821" s="1"/>
    </row>
    <row r="1822" spans="1:13" x14ac:dyDescent="0.3">
      <c r="A1822">
        <v>492</v>
      </c>
      <c r="B1822">
        <v>5.2832315979586326</v>
      </c>
      <c r="D1822" t="s">
        <v>7</v>
      </c>
      <c r="E1822">
        <v>7.5</v>
      </c>
      <c r="F1822" t="s">
        <v>19</v>
      </c>
      <c r="G1822" s="3" t="s">
        <v>45</v>
      </c>
      <c r="J1822" s="1"/>
      <c r="K1822" s="1"/>
      <c r="M1822" s="1"/>
    </row>
    <row r="1823" spans="1:13" x14ac:dyDescent="0.3">
      <c r="A1823">
        <v>492</v>
      </c>
      <c r="B1823">
        <v>4.9967344027818967</v>
      </c>
      <c r="D1823" t="s">
        <v>8</v>
      </c>
      <c r="E1823">
        <v>7.5</v>
      </c>
      <c r="F1823" t="s">
        <v>19</v>
      </c>
      <c r="G1823" s="3" t="s">
        <v>45</v>
      </c>
      <c r="J1823" s="1"/>
      <c r="K1823" s="1"/>
      <c r="M1823" s="1"/>
    </row>
    <row r="1824" spans="1:13" x14ac:dyDescent="0.3">
      <c r="A1824">
        <v>492</v>
      </c>
      <c r="B1824">
        <v>38.106750576374345</v>
      </c>
      <c r="C1824">
        <v>9</v>
      </c>
      <c r="D1824" t="s">
        <v>6</v>
      </c>
      <c r="E1824">
        <v>7.5</v>
      </c>
      <c r="F1824" t="s">
        <v>19</v>
      </c>
      <c r="G1824" s="3" t="s">
        <v>45</v>
      </c>
      <c r="H1824">
        <v>0</v>
      </c>
      <c r="I1824">
        <v>3</v>
      </c>
      <c r="J1824" s="1"/>
      <c r="K1824" s="1"/>
      <c r="M1824" s="1"/>
    </row>
    <row r="1825" spans="1:13" x14ac:dyDescent="0.3">
      <c r="A1825">
        <v>492</v>
      </c>
      <c r="B1825">
        <v>46.02827614938677</v>
      </c>
      <c r="D1825" t="s">
        <v>6</v>
      </c>
      <c r="E1825">
        <v>7.5</v>
      </c>
      <c r="F1825" t="s">
        <v>19</v>
      </c>
      <c r="G1825" s="3" t="s">
        <v>45</v>
      </c>
      <c r="J1825" s="1"/>
      <c r="K1825" s="1"/>
      <c r="M1825" s="1"/>
    </row>
    <row r="1826" spans="1:13" x14ac:dyDescent="0.3">
      <c r="A1826">
        <v>492</v>
      </c>
      <c r="B1826">
        <v>34.581760139026642</v>
      </c>
      <c r="D1826" t="s">
        <v>6</v>
      </c>
      <c r="E1826">
        <v>7.5</v>
      </c>
      <c r="F1826" t="s">
        <v>19</v>
      </c>
      <c r="G1826" s="3" t="s">
        <v>45</v>
      </c>
      <c r="J1826" s="1"/>
      <c r="K1826" s="1"/>
      <c r="M1826" s="1"/>
    </row>
    <row r="1827" spans="1:13" x14ac:dyDescent="0.3">
      <c r="A1827">
        <v>492</v>
      </c>
      <c r="B1827">
        <v>41.496559028549221</v>
      </c>
      <c r="D1827" t="s">
        <v>6</v>
      </c>
      <c r="E1827">
        <v>7.5</v>
      </c>
      <c r="F1827" t="s">
        <v>19</v>
      </c>
      <c r="G1827" s="3" t="s">
        <v>45</v>
      </c>
      <c r="J1827" s="1"/>
      <c r="K1827" s="1"/>
      <c r="M1827" s="1"/>
    </row>
    <row r="1828" spans="1:13" x14ac:dyDescent="0.3">
      <c r="A1828">
        <v>492</v>
      </c>
      <c r="B1828">
        <v>47.024812364286426</v>
      </c>
      <c r="D1828" t="s">
        <v>6</v>
      </c>
      <c r="E1828">
        <v>7.5</v>
      </c>
      <c r="F1828" t="s">
        <v>19</v>
      </c>
      <c r="G1828" s="3" t="s">
        <v>45</v>
      </c>
      <c r="J1828" s="1"/>
      <c r="K1828" s="1"/>
      <c r="M1828" s="1"/>
    </row>
    <row r="1829" spans="1:13" x14ac:dyDescent="0.3">
      <c r="A1829">
        <v>492</v>
      </c>
      <c r="C1829">
        <v>20</v>
      </c>
      <c r="D1829" t="s">
        <v>15</v>
      </c>
      <c r="E1829">
        <v>7.5</v>
      </c>
      <c r="F1829" t="s">
        <v>19</v>
      </c>
      <c r="G1829" s="3" t="s">
        <v>45</v>
      </c>
      <c r="J1829" s="1"/>
      <c r="K1829" s="1"/>
      <c r="M1829" s="1"/>
    </row>
    <row r="1830" spans="1:13" x14ac:dyDescent="0.3">
      <c r="A1830">
        <v>492</v>
      </c>
      <c r="B1830">
        <v>8.4272860000000094</v>
      </c>
      <c r="D1830" t="s">
        <v>11</v>
      </c>
      <c r="E1830">
        <v>7.5</v>
      </c>
      <c r="F1830" t="s">
        <v>19</v>
      </c>
      <c r="G1830" s="3" t="s">
        <v>45</v>
      </c>
      <c r="J1830" s="1"/>
      <c r="K1830" s="1"/>
      <c r="M1830" s="1"/>
    </row>
    <row r="1831" spans="1:13" x14ac:dyDescent="0.3">
      <c r="A1831">
        <v>492</v>
      </c>
      <c r="B1831">
        <v>15.846636799999999</v>
      </c>
      <c r="D1831" t="s">
        <v>10</v>
      </c>
      <c r="E1831">
        <v>7.5</v>
      </c>
      <c r="F1831" t="s">
        <v>19</v>
      </c>
      <c r="G1831" s="3" t="s">
        <v>45</v>
      </c>
      <c r="J1831" s="1"/>
      <c r="K1831" s="1"/>
      <c r="M1831" s="1"/>
    </row>
    <row r="1832" spans="1:13" x14ac:dyDescent="0.3">
      <c r="A1832">
        <v>492</v>
      </c>
      <c r="B1832">
        <v>14.515046328571428</v>
      </c>
      <c r="C1832">
        <v>101.60532429999999</v>
      </c>
      <c r="D1832" t="s">
        <v>9</v>
      </c>
      <c r="E1832">
        <v>7.5</v>
      </c>
      <c r="F1832" t="s">
        <v>19</v>
      </c>
      <c r="G1832" s="3" t="s">
        <v>45</v>
      </c>
      <c r="J1832" s="1"/>
      <c r="K1832" s="1"/>
      <c r="M1832" s="1"/>
    </row>
    <row r="1833" spans="1:13" x14ac:dyDescent="0.3">
      <c r="A1833">
        <v>492</v>
      </c>
      <c r="B1833">
        <v>9.1404090999999994</v>
      </c>
      <c r="D1833" t="s">
        <v>11</v>
      </c>
      <c r="E1833">
        <v>7.5</v>
      </c>
      <c r="F1833" t="s">
        <v>19</v>
      </c>
      <c r="G1833" s="3" t="s">
        <v>45</v>
      </c>
      <c r="J1833" s="1"/>
      <c r="K1833" s="1"/>
      <c r="M1833" s="1"/>
    </row>
    <row r="1834" spans="1:13" x14ac:dyDescent="0.3">
      <c r="A1834">
        <v>492</v>
      </c>
      <c r="B1834">
        <v>14.588138299999997</v>
      </c>
      <c r="D1834" t="s">
        <v>10</v>
      </c>
      <c r="E1834">
        <v>7.5</v>
      </c>
      <c r="F1834" t="s">
        <v>19</v>
      </c>
      <c r="G1834" s="3" t="s">
        <v>45</v>
      </c>
      <c r="J1834" s="1"/>
      <c r="K1834" s="1"/>
      <c r="M1834" s="1"/>
    </row>
    <row r="1835" spans="1:13" x14ac:dyDescent="0.3">
      <c r="A1835">
        <v>492</v>
      </c>
      <c r="B1835">
        <v>11.777878157142856</v>
      </c>
      <c r="C1835">
        <v>82.4451471</v>
      </c>
      <c r="D1835" t="s">
        <v>9</v>
      </c>
      <c r="E1835">
        <v>7.5</v>
      </c>
      <c r="F1835" t="s">
        <v>19</v>
      </c>
      <c r="G1835" s="3" t="s">
        <v>45</v>
      </c>
      <c r="J1835" s="1"/>
      <c r="K1835" s="1"/>
      <c r="M1835" s="1"/>
    </row>
    <row r="1836" spans="1:13" x14ac:dyDescent="0.3">
      <c r="A1836">
        <v>494</v>
      </c>
      <c r="B1836">
        <v>8.470867497758098</v>
      </c>
      <c r="C1836">
        <v>203.30081994619437</v>
      </c>
      <c r="D1836" t="s">
        <v>1</v>
      </c>
      <c r="E1836">
        <v>10</v>
      </c>
      <c r="F1836" t="s">
        <v>19</v>
      </c>
      <c r="G1836" s="3" t="s">
        <v>45</v>
      </c>
      <c r="J1836" s="1"/>
      <c r="K1836" s="1"/>
      <c r="M1836" s="1"/>
    </row>
    <row r="1837" spans="1:13" x14ac:dyDescent="0.3">
      <c r="A1837">
        <v>494</v>
      </c>
      <c r="B1837">
        <v>5.8361007154245783</v>
      </c>
      <c r="D1837" t="s">
        <v>7</v>
      </c>
      <c r="E1837">
        <v>10</v>
      </c>
      <c r="F1837" t="s">
        <v>19</v>
      </c>
      <c r="G1837" s="3" t="s">
        <v>45</v>
      </c>
      <c r="J1837" s="1"/>
      <c r="K1837" s="1"/>
      <c r="M1837" s="1"/>
    </row>
    <row r="1838" spans="1:13" x14ac:dyDescent="0.3">
      <c r="A1838">
        <v>494</v>
      </c>
      <c r="B1838">
        <v>5.1951694643125705</v>
      </c>
      <c r="D1838" t="s">
        <v>8</v>
      </c>
      <c r="E1838">
        <v>10</v>
      </c>
      <c r="F1838" t="s">
        <v>19</v>
      </c>
      <c r="G1838" s="3" t="s">
        <v>45</v>
      </c>
      <c r="J1838" s="1"/>
      <c r="K1838" s="1"/>
      <c r="M1838" s="1"/>
    </row>
    <row r="1839" spans="1:13" x14ac:dyDescent="0.3">
      <c r="A1839">
        <v>494</v>
      </c>
      <c r="B1839">
        <v>35.557855201060264</v>
      </c>
      <c r="C1839">
        <v>9</v>
      </c>
      <c r="D1839" t="s">
        <v>6</v>
      </c>
      <c r="E1839">
        <v>10</v>
      </c>
      <c r="F1839" t="s">
        <v>19</v>
      </c>
      <c r="G1839" s="3" t="s">
        <v>45</v>
      </c>
      <c r="H1839">
        <v>0</v>
      </c>
      <c r="I1839">
        <v>3</v>
      </c>
      <c r="J1839" s="1"/>
      <c r="K1839" s="1"/>
      <c r="M1839" s="1"/>
    </row>
    <row r="1840" spans="1:13" x14ac:dyDescent="0.3">
      <c r="A1840">
        <v>494</v>
      </c>
      <c r="B1840">
        <v>40.884245150842425</v>
      </c>
      <c r="D1840" t="s">
        <v>6</v>
      </c>
      <c r="E1840">
        <v>10</v>
      </c>
      <c r="F1840" t="s">
        <v>19</v>
      </c>
      <c r="G1840" s="3" t="s">
        <v>45</v>
      </c>
      <c r="J1840" s="1"/>
      <c r="K1840" s="1"/>
      <c r="M1840" s="1"/>
    </row>
    <row r="1841" spans="1:19" x14ac:dyDescent="0.3">
      <c r="A1841">
        <v>494</v>
      </c>
      <c r="B1841">
        <v>41.940326104357425</v>
      </c>
      <c r="D1841" t="s">
        <v>6</v>
      </c>
      <c r="E1841">
        <v>10</v>
      </c>
      <c r="F1841" t="s">
        <v>19</v>
      </c>
      <c r="G1841" s="3" t="s">
        <v>45</v>
      </c>
      <c r="J1841" s="1"/>
      <c r="K1841" s="1"/>
      <c r="M1841" s="1"/>
    </row>
    <row r="1842" spans="1:19" x14ac:dyDescent="0.3">
      <c r="A1842">
        <v>494</v>
      </c>
      <c r="B1842">
        <v>37.311464546131745</v>
      </c>
      <c r="D1842" t="s">
        <v>6</v>
      </c>
      <c r="E1842">
        <v>10</v>
      </c>
      <c r="F1842" t="s">
        <v>19</v>
      </c>
      <c r="G1842" s="3" t="s">
        <v>45</v>
      </c>
      <c r="J1842" s="1"/>
      <c r="K1842" s="1"/>
      <c r="M1842" s="1"/>
    </row>
    <row r="1843" spans="1:19" x14ac:dyDescent="0.3">
      <c r="A1843">
        <v>494</v>
      </c>
      <c r="B1843">
        <v>31.906108150031898</v>
      </c>
      <c r="D1843" t="s">
        <v>6</v>
      </c>
      <c r="E1843">
        <v>10</v>
      </c>
      <c r="F1843" t="s">
        <v>19</v>
      </c>
      <c r="G1843" s="3" t="s">
        <v>45</v>
      </c>
      <c r="J1843" s="1"/>
      <c r="K1843" s="1"/>
      <c r="M1843" s="1"/>
    </row>
    <row r="1844" spans="1:19" x14ac:dyDescent="0.3">
      <c r="A1844">
        <v>494</v>
      </c>
      <c r="B1844">
        <v>5.8912677999999801</v>
      </c>
      <c r="D1844" t="s">
        <v>11</v>
      </c>
      <c r="E1844">
        <v>10</v>
      </c>
      <c r="F1844" t="s">
        <v>19</v>
      </c>
      <c r="G1844" s="3" t="s">
        <v>45</v>
      </c>
      <c r="J1844" s="1"/>
      <c r="K1844" s="1"/>
      <c r="M1844" s="1"/>
    </row>
    <row r="1845" spans="1:19" x14ac:dyDescent="0.3">
      <c r="A1845">
        <v>494</v>
      </c>
      <c r="B1845">
        <v>15.3000404</v>
      </c>
      <c r="D1845" t="s">
        <v>10</v>
      </c>
      <c r="E1845">
        <v>10</v>
      </c>
      <c r="F1845" t="s">
        <v>19</v>
      </c>
      <c r="G1845" s="3" t="s">
        <v>45</v>
      </c>
      <c r="J1845" s="1"/>
      <c r="K1845" s="1"/>
      <c r="M1845" s="1"/>
    </row>
    <row r="1846" spans="1:19" x14ac:dyDescent="0.3">
      <c r="A1846">
        <v>494</v>
      </c>
      <c r="B1846">
        <v>12.776441157142859</v>
      </c>
      <c r="C1846">
        <v>89.435088100000016</v>
      </c>
      <c r="D1846" t="s">
        <v>9</v>
      </c>
      <c r="E1846">
        <v>10</v>
      </c>
      <c r="F1846" t="s">
        <v>19</v>
      </c>
      <c r="G1846" s="3" t="s">
        <v>45</v>
      </c>
      <c r="J1846" s="1"/>
      <c r="K1846" s="1"/>
      <c r="M1846" s="1"/>
    </row>
    <row r="1847" spans="1:19" x14ac:dyDescent="0.3">
      <c r="A1847">
        <v>494</v>
      </c>
      <c r="C1847">
        <v>19</v>
      </c>
      <c r="D1847" t="s">
        <v>15</v>
      </c>
      <c r="E1847">
        <v>10</v>
      </c>
      <c r="F1847" t="s">
        <v>19</v>
      </c>
      <c r="G1847" s="3" t="s">
        <v>45</v>
      </c>
      <c r="J1847" s="1"/>
      <c r="K1847" s="1"/>
      <c r="M1847" s="1"/>
    </row>
    <row r="1848" spans="1:19" x14ac:dyDescent="0.3">
      <c r="A1848">
        <v>495</v>
      </c>
      <c r="B1848">
        <v>8.6961495610869051</v>
      </c>
      <c r="C1848">
        <v>226.09988858825955</v>
      </c>
      <c r="D1848" t="s">
        <v>1</v>
      </c>
      <c r="E1848">
        <v>12.5</v>
      </c>
      <c r="F1848" t="s">
        <v>19</v>
      </c>
      <c r="G1848" s="3" t="s">
        <v>45</v>
      </c>
      <c r="J1848" s="1"/>
      <c r="K1848" s="1"/>
      <c r="M1848" s="1"/>
      <c r="O1848" s="1"/>
      <c r="Q1848" s="1"/>
    </row>
    <row r="1849" spans="1:19" x14ac:dyDescent="0.3">
      <c r="A1849">
        <v>495</v>
      </c>
      <c r="B1849">
        <v>5.8728315852077344</v>
      </c>
      <c r="D1849" t="s">
        <v>7</v>
      </c>
      <c r="E1849">
        <v>12.5</v>
      </c>
      <c r="F1849" t="s">
        <v>19</v>
      </c>
      <c r="G1849" s="3" t="s">
        <v>45</v>
      </c>
      <c r="J1849" s="1"/>
      <c r="K1849" s="1"/>
      <c r="M1849" s="1"/>
      <c r="O1849" s="1"/>
      <c r="Q1849" s="1"/>
    </row>
    <row r="1850" spans="1:19" x14ac:dyDescent="0.3">
      <c r="A1850">
        <v>495</v>
      </c>
      <c r="B1850">
        <v>5.9736135531817638</v>
      </c>
      <c r="D1850" t="s">
        <v>8</v>
      </c>
      <c r="E1850">
        <v>12.5</v>
      </c>
      <c r="F1850" t="s">
        <v>19</v>
      </c>
      <c r="G1850" s="3" t="s">
        <v>45</v>
      </c>
      <c r="J1850" s="1"/>
      <c r="K1850" s="1"/>
      <c r="M1850" s="1"/>
      <c r="O1850" s="1"/>
      <c r="Q1850" s="1"/>
    </row>
    <row r="1851" spans="1:19" x14ac:dyDescent="0.3">
      <c r="A1851">
        <v>495</v>
      </c>
      <c r="B1851">
        <v>47.888182713442056</v>
      </c>
      <c r="C1851">
        <v>9</v>
      </c>
      <c r="D1851" t="s">
        <v>6</v>
      </c>
      <c r="E1851">
        <v>12.5</v>
      </c>
      <c r="F1851" t="s">
        <v>19</v>
      </c>
      <c r="G1851" s="3" t="s">
        <v>45</v>
      </c>
      <c r="H1851">
        <v>0</v>
      </c>
      <c r="I1851">
        <v>3</v>
      </c>
      <c r="J1851" s="1"/>
      <c r="K1851" s="1"/>
      <c r="M1851" s="1"/>
      <c r="O1851" s="1"/>
      <c r="Q1851" s="1"/>
      <c r="S1851" s="1"/>
    </row>
    <row r="1852" spans="1:19" x14ac:dyDescent="0.3">
      <c r="A1852">
        <v>495</v>
      </c>
      <c r="B1852">
        <v>47.330798363508357</v>
      </c>
      <c r="D1852" t="s">
        <v>6</v>
      </c>
      <c r="E1852">
        <v>12.5</v>
      </c>
      <c r="F1852" t="s">
        <v>19</v>
      </c>
      <c r="G1852" s="3" t="s">
        <v>45</v>
      </c>
      <c r="J1852" s="1"/>
      <c r="K1852" s="1"/>
      <c r="M1852" s="1"/>
      <c r="O1852" s="1"/>
      <c r="Q1852" s="1"/>
    </row>
    <row r="1853" spans="1:19" x14ac:dyDescent="0.3">
      <c r="A1853">
        <v>495</v>
      </c>
      <c r="B1853">
        <v>49.300433470872051</v>
      </c>
      <c r="D1853" t="s">
        <v>6</v>
      </c>
      <c r="E1853">
        <v>12.5</v>
      </c>
      <c r="F1853" t="s">
        <v>19</v>
      </c>
      <c r="G1853" s="3" t="s">
        <v>45</v>
      </c>
      <c r="J1853" s="1"/>
      <c r="K1853" s="1"/>
      <c r="M1853" s="1"/>
      <c r="O1853" s="1"/>
      <c r="Q1853" s="1"/>
    </row>
    <row r="1854" spans="1:19" x14ac:dyDescent="0.3">
      <c r="A1854">
        <v>495</v>
      </c>
      <c r="B1854">
        <v>38.993022946667246</v>
      </c>
      <c r="D1854" t="s">
        <v>6</v>
      </c>
      <c r="E1854">
        <v>12.5</v>
      </c>
      <c r="F1854" t="s">
        <v>19</v>
      </c>
      <c r="G1854" s="3" t="s">
        <v>45</v>
      </c>
      <c r="J1854" s="1"/>
      <c r="K1854" s="1"/>
      <c r="M1854" s="1"/>
      <c r="O1854" s="1"/>
      <c r="Q1854" s="1"/>
      <c r="S1854" s="1"/>
    </row>
    <row r="1855" spans="1:19" x14ac:dyDescent="0.3">
      <c r="A1855">
        <v>495</v>
      </c>
      <c r="B1855">
        <v>43.98394619781913</v>
      </c>
      <c r="D1855" t="s">
        <v>6</v>
      </c>
      <c r="E1855">
        <v>12.5</v>
      </c>
      <c r="F1855" t="s">
        <v>19</v>
      </c>
      <c r="G1855" s="3" t="s">
        <v>45</v>
      </c>
      <c r="J1855" s="1"/>
      <c r="K1855" s="1"/>
      <c r="M1855" s="1"/>
      <c r="O1855" s="1"/>
      <c r="Q1855" s="1"/>
    </row>
    <row r="1856" spans="1:19" x14ac:dyDescent="0.3">
      <c r="A1856">
        <v>495</v>
      </c>
      <c r="C1856">
        <v>20</v>
      </c>
      <c r="D1856" t="s">
        <v>15</v>
      </c>
      <c r="E1856">
        <v>12.5</v>
      </c>
      <c r="F1856" t="s">
        <v>19</v>
      </c>
      <c r="G1856" s="3" t="s">
        <v>45</v>
      </c>
      <c r="J1856" s="1"/>
      <c r="K1856" s="1"/>
      <c r="L1856" s="1"/>
      <c r="M1856" s="1"/>
      <c r="N1856" s="1"/>
      <c r="O1856" s="1"/>
      <c r="R1856" s="1"/>
    </row>
    <row r="1857" spans="1:18" x14ac:dyDescent="0.3">
      <c r="A1857">
        <v>495</v>
      </c>
      <c r="B1857">
        <v>8.7195926999999926</v>
      </c>
      <c r="D1857" t="s">
        <v>11</v>
      </c>
      <c r="E1857">
        <v>12.5</v>
      </c>
      <c r="F1857" t="s">
        <v>19</v>
      </c>
      <c r="G1857" s="3" t="s">
        <v>45</v>
      </c>
      <c r="J1857" s="1"/>
      <c r="K1857" s="1"/>
      <c r="L1857" s="1"/>
      <c r="M1857" s="1"/>
      <c r="N1857" s="1"/>
      <c r="O1857" s="1"/>
      <c r="R1857" s="1"/>
    </row>
    <row r="1858" spans="1:18" x14ac:dyDescent="0.3">
      <c r="A1858">
        <v>495</v>
      </c>
      <c r="B1858">
        <v>14.878541899999988</v>
      </c>
      <c r="D1858" t="s">
        <v>10</v>
      </c>
      <c r="E1858">
        <v>12.5</v>
      </c>
      <c r="F1858" t="s">
        <v>19</v>
      </c>
      <c r="G1858" s="3" t="s">
        <v>45</v>
      </c>
      <c r="J1858" s="1"/>
      <c r="K1858" s="1"/>
      <c r="L1858" s="1"/>
      <c r="M1858" s="1"/>
      <c r="N1858" s="1"/>
      <c r="O1858" s="1"/>
      <c r="R1858" s="1"/>
    </row>
    <row r="1859" spans="1:18" x14ac:dyDescent="0.3">
      <c r="A1859">
        <v>495</v>
      </c>
      <c r="B1859">
        <v>13.828680774999999</v>
      </c>
      <c r="C1859">
        <v>110.62944619999999</v>
      </c>
      <c r="D1859" t="s">
        <v>9</v>
      </c>
      <c r="E1859">
        <v>12.5</v>
      </c>
      <c r="F1859" t="s">
        <v>19</v>
      </c>
      <c r="G1859" s="3" t="s">
        <v>45</v>
      </c>
      <c r="J1859" s="1"/>
      <c r="K1859" s="1"/>
      <c r="L1859" s="1"/>
      <c r="M1859" s="1"/>
      <c r="N1859" s="1"/>
      <c r="O1859" s="1"/>
      <c r="R1859" s="1"/>
    </row>
    <row r="1860" spans="1:18" x14ac:dyDescent="0.3">
      <c r="A1860">
        <v>497</v>
      </c>
      <c r="B1860" s="1">
        <v>9.3081730835252028</v>
      </c>
      <c r="C1860">
        <v>260.62884633870567</v>
      </c>
      <c r="D1860" t="s">
        <v>1</v>
      </c>
      <c r="E1860">
        <v>15</v>
      </c>
      <c r="F1860" t="s">
        <v>19</v>
      </c>
      <c r="G1860" s="3" t="s">
        <v>45</v>
      </c>
      <c r="J1860" s="1"/>
      <c r="K1860" s="1"/>
      <c r="M1860" s="1"/>
    </row>
    <row r="1861" spans="1:18" x14ac:dyDescent="0.3">
      <c r="A1861">
        <v>497</v>
      </c>
      <c r="B1861" s="1">
        <v>6.3062500775284605</v>
      </c>
      <c r="D1861" t="s">
        <v>7</v>
      </c>
      <c r="E1861">
        <v>15</v>
      </c>
      <c r="F1861" t="s">
        <v>19</v>
      </c>
      <c r="G1861" s="3" t="s">
        <v>45</v>
      </c>
      <c r="J1861" s="1"/>
      <c r="K1861" s="1"/>
      <c r="M1861" s="1"/>
    </row>
    <row r="1862" spans="1:18" x14ac:dyDescent="0.3">
      <c r="A1862">
        <v>497</v>
      </c>
      <c r="B1862" s="1">
        <v>6.1630990677192585</v>
      </c>
      <c r="D1862" t="s">
        <v>8</v>
      </c>
      <c r="E1862">
        <v>15</v>
      </c>
      <c r="F1862" t="s">
        <v>19</v>
      </c>
      <c r="G1862" s="3" t="s">
        <v>45</v>
      </c>
      <c r="J1862" s="1"/>
      <c r="K1862" s="1"/>
      <c r="M1862" s="1"/>
    </row>
    <row r="1863" spans="1:18" x14ac:dyDescent="0.3">
      <c r="A1863">
        <v>497</v>
      </c>
      <c r="B1863">
        <v>51.617811206176974</v>
      </c>
      <c r="C1863">
        <v>9</v>
      </c>
      <c r="D1863" t="s">
        <v>6</v>
      </c>
      <c r="E1863">
        <v>15</v>
      </c>
      <c r="F1863" t="s">
        <v>19</v>
      </c>
      <c r="G1863" s="3" t="s">
        <v>45</v>
      </c>
      <c r="H1863">
        <v>0.5</v>
      </c>
      <c r="I1863">
        <v>3</v>
      </c>
      <c r="J1863" s="1"/>
      <c r="K1863" s="1"/>
      <c r="M1863" s="1"/>
    </row>
    <row r="1864" spans="1:18" x14ac:dyDescent="0.3">
      <c r="A1864">
        <v>497</v>
      </c>
      <c r="B1864">
        <v>53.22121401808586</v>
      </c>
      <c r="D1864" t="s">
        <v>6</v>
      </c>
      <c r="E1864">
        <v>15</v>
      </c>
      <c r="F1864" t="s">
        <v>19</v>
      </c>
      <c r="G1864" s="3" t="s">
        <v>45</v>
      </c>
      <c r="J1864" s="1"/>
      <c r="K1864" s="1"/>
      <c r="M1864" s="1"/>
    </row>
    <row r="1865" spans="1:18" x14ac:dyDescent="0.3">
      <c r="A1865">
        <v>497</v>
      </c>
      <c r="B1865">
        <v>46.544757542892583</v>
      </c>
      <c r="D1865" t="s">
        <v>6</v>
      </c>
      <c r="E1865">
        <v>15</v>
      </c>
      <c r="F1865" t="s">
        <v>19</v>
      </c>
      <c r="G1865" s="3" t="s">
        <v>45</v>
      </c>
      <c r="J1865" s="1"/>
      <c r="K1865" s="1"/>
      <c r="M1865" s="1"/>
      <c r="Q1865" s="1"/>
    </row>
    <row r="1866" spans="1:18" x14ac:dyDescent="0.3">
      <c r="A1866">
        <v>497</v>
      </c>
      <c r="B1866">
        <v>49.987982286321952</v>
      </c>
      <c r="D1866" t="s">
        <v>6</v>
      </c>
      <c r="E1866">
        <v>15</v>
      </c>
      <c r="F1866" t="s">
        <v>19</v>
      </c>
      <c r="G1866" s="3" t="s">
        <v>45</v>
      </c>
      <c r="J1866" s="1"/>
      <c r="K1866" s="1"/>
      <c r="M1866" s="1"/>
    </row>
    <row r="1867" spans="1:18" x14ac:dyDescent="0.3">
      <c r="A1867">
        <v>497</v>
      </c>
      <c r="C1867">
        <v>20</v>
      </c>
      <c r="D1867" t="s">
        <v>15</v>
      </c>
      <c r="E1867">
        <v>15</v>
      </c>
      <c r="F1867" t="s">
        <v>19</v>
      </c>
      <c r="G1867" s="3" t="s">
        <v>45</v>
      </c>
      <c r="J1867" s="1"/>
      <c r="K1867" s="1"/>
      <c r="M1867" s="1"/>
      <c r="Q1867" s="1"/>
    </row>
    <row r="1868" spans="1:18" x14ac:dyDescent="0.3">
      <c r="A1868">
        <v>497</v>
      </c>
      <c r="B1868">
        <v>8.2844848000000297</v>
      </c>
      <c r="D1868" t="s">
        <v>11</v>
      </c>
      <c r="E1868">
        <v>15</v>
      </c>
      <c r="F1868" t="s">
        <v>19</v>
      </c>
      <c r="G1868" s="3" t="s">
        <v>45</v>
      </c>
      <c r="J1868" s="1"/>
      <c r="K1868" s="1"/>
      <c r="L1868" s="1"/>
      <c r="M1868" s="1"/>
      <c r="R1868" s="1"/>
    </row>
    <row r="1869" spans="1:18" x14ac:dyDescent="0.3">
      <c r="A1869">
        <v>497</v>
      </c>
      <c r="B1869">
        <v>12.500738399999989</v>
      </c>
      <c r="D1869" t="s">
        <v>10</v>
      </c>
      <c r="E1869">
        <v>15</v>
      </c>
      <c r="F1869" t="s">
        <v>19</v>
      </c>
      <c r="G1869" s="3" t="s">
        <v>45</v>
      </c>
      <c r="J1869" s="1"/>
      <c r="K1869" s="1"/>
      <c r="L1869" s="1"/>
      <c r="M1869" s="1"/>
      <c r="R1869" s="1"/>
    </row>
    <row r="1870" spans="1:18" x14ac:dyDescent="0.3">
      <c r="A1870">
        <v>497</v>
      </c>
      <c r="B1870">
        <v>12.565507125</v>
      </c>
      <c r="C1870">
        <v>100.524057</v>
      </c>
      <c r="D1870" t="s">
        <v>9</v>
      </c>
      <c r="E1870">
        <v>15</v>
      </c>
      <c r="F1870" t="s">
        <v>19</v>
      </c>
      <c r="G1870" s="3" t="s">
        <v>45</v>
      </c>
      <c r="J1870" s="1"/>
      <c r="K1870" s="1"/>
      <c r="L1870" s="1"/>
      <c r="M1870" s="1"/>
      <c r="R1870" s="1"/>
    </row>
    <row r="1871" spans="1:18" x14ac:dyDescent="0.3">
      <c r="A1871">
        <v>497</v>
      </c>
      <c r="B1871">
        <v>8.9611913999999899</v>
      </c>
      <c r="D1871" t="s">
        <v>11</v>
      </c>
      <c r="E1871">
        <v>15</v>
      </c>
      <c r="F1871" t="s">
        <v>19</v>
      </c>
      <c r="G1871" s="3" t="s">
        <v>45</v>
      </c>
    </row>
    <row r="1872" spans="1:18" x14ac:dyDescent="0.3">
      <c r="A1872">
        <v>497</v>
      </c>
      <c r="B1872">
        <v>9.8673383999999942</v>
      </c>
      <c r="D1872" t="s">
        <v>10</v>
      </c>
      <c r="E1872">
        <v>15</v>
      </c>
      <c r="F1872" t="s">
        <v>19</v>
      </c>
      <c r="G1872" s="3" t="s">
        <v>45</v>
      </c>
      <c r="L1872" s="1"/>
      <c r="M1872" s="1"/>
      <c r="O1872" s="1"/>
      <c r="R1872" s="1"/>
    </row>
    <row r="1873" spans="1:18" x14ac:dyDescent="0.3">
      <c r="A1873">
        <v>497</v>
      </c>
      <c r="B1873">
        <v>15.034078657142857</v>
      </c>
      <c r="C1873">
        <v>105.2385506</v>
      </c>
      <c r="D1873" t="s">
        <v>9</v>
      </c>
      <c r="E1873">
        <v>15</v>
      </c>
      <c r="F1873" t="s">
        <v>19</v>
      </c>
      <c r="G1873" s="3" t="s">
        <v>45</v>
      </c>
      <c r="J1873" s="1"/>
      <c r="K1873" s="1"/>
      <c r="L1873" s="1"/>
      <c r="M1873" s="1"/>
      <c r="O1873" s="1"/>
      <c r="R1873" s="1"/>
    </row>
    <row r="1874" spans="1:18" x14ac:dyDescent="0.3">
      <c r="A1874">
        <v>498</v>
      </c>
      <c r="B1874">
        <v>9.6078822611973251</v>
      </c>
      <c r="C1874">
        <v>288.23646783591977</v>
      </c>
      <c r="D1874" t="s">
        <v>1</v>
      </c>
      <c r="E1874">
        <v>17.5</v>
      </c>
      <c r="F1874" t="s">
        <v>19</v>
      </c>
      <c r="G1874" s="3" t="s">
        <v>45</v>
      </c>
      <c r="J1874" s="1"/>
      <c r="K1874" s="1"/>
      <c r="L1874" s="1"/>
      <c r="M1874" s="1"/>
      <c r="O1874" s="1"/>
      <c r="R1874" s="1"/>
    </row>
    <row r="1875" spans="1:18" x14ac:dyDescent="0.3">
      <c r="A1875">
        <v>498</v>
      </c>
      <c r="B1875">
        <v>5.7066833509441608</v>
      </c>
      <c r="D1875" t="s">
        <v>7</v>
      </c>
      <c r="E1875">
        <v>17.5</v>
      </c>
      <c r="F1875" t="s">
        <v>19</v>
      </c>
      <c r="G1875" s="3" t="s">
        <v>45</v>
      </c>
      <c r="J1875" s="1"/>
      <c r="K1875" s="1"/>
      <c r="L1875" s="1"/>
      <c r="M1875" s="1"/>
      <c r="O1875" s="1"/>
      <c r="Q1875" s="1"/>
      <c r="R1875" s="1"/>
    </row>
    <row r="1876" spans="1:18" x14ac:dyDescent="0.3">
      <c r="A1876">
        <v>498</v>
      </c>
      <c r="B1876">
        <v>5.868421906185489</v>
      </c>
      <c r="D1876" t="s">
        <v>8</v>
      </c>
      <c r="E1876">
        <v>17.5</v>
      </c>
      <c r="F1876" t="s">
        <v>19</v>
      </c>
      <c r="G1876" s="3" t="s">
        <v>45</v>
      </c>
      <c r="J1876" s="1"/>
      <c r="K1876" s="1"/>
      <c r="L1876" s="1"/>
      <c r="O1876" s="1"/>
    </row>
    <row r="1877" spans="1:18" x14ac:dyDescent="0.3">
      <c r="A1877">
        <v>498</v>
      </c>
      <c r="B1877">
        <v>49.583760160767369</v>
      </c>
      <c r="C1877">
        <v>9</v>
      </c>
      <c r="D1877" t="s">
        <v>6</v>
      </c>
      <c r="E1877">
        <v>17.5</v>
      </c>
      <c r="F1877" t="s">
        <v>19</v>
      </c>
      <c r="G1877" s="3" t="s">
        <v>45</v>
      </c>
      <c r="H1877">
        <v>1</v>
      </c>
      <c r="I1877">
        <v>3</v>
      </c>
      <c r="J1877" s="1"/>
      <c r="K1877" s="1"/>
      <c r="L1877" s="1"/>
      <c r="O1877" s="1"/>
    </row>
    <row r="1878" spans="1:18" x14ac:dyDescent="0.3">
      <c r="A1878">
        <v>498</v>
      </c>
      <c r="B1878">
        <v>47.047882764612751</v>
      </c>
      <c r="D1878" t="s">
        <v>6</v>
      </c>
      <c r="E1878">
        <v>17.5</v>
      </c>
      <c r="F1878" t="s">
        <v>19</v>
      </c>
      <c r="G1878" s="3" t="s">
        <v>45</v>
      </c>
      <c r="J1878" s="1"/>
      <c r="K1878" s="1"/>
      <c r="L1878" s="1"/>
      <c r="O1878" s="1"/>
      <c r="Q1878" s="1"/>
    </row>
    <row r="1879" spans="1:18" x14ac:dyDescent="0.3">
      <c r="A1879">
        <v>498</v>
      </c>
      <c r="B1879">
        <v>45.334350046151208</v>
      </c>
      <c r="D1879" t="s">
        <v>6</v>
      </c>
      <c r="E1879">
        <v>17.5</v>
      </c>
      <c r="F1879" t="s">
        <v>19</v>
      </c>
      <c r="G1879" s="3" t="s">
        <v>45</v>
      </c>
      <c r="J1879" s="1"/>
      <c r="K1879" s="1"/>
      <c r="L1879" s="1"/>
    </row>
    <row r="1880" spans="1:18" x14ac:dyDescent="0.3">
      <c r="A1880">
        <v>498</v>
      </c>
      <c r="B1880">
        <v>50.046494302705277</v>
      </c>
      <c r="D1880" t="s">
        <v>6</v>
      </c>
      <c r="E1880">
        <v>17.5</v>
      </c>
      <c r="F1880" t="s">
        <v>19</v>
      </c>
      <c r="G1880" s="3" t="s">
        <v>45</v>
      </c>
      <c r="J1880" s="1"/>
      <c r="K1880" s="1"/>
      <c r="L1880" s="1"/>
      <c r="M1880" s="1"/>
      <c r="R1880" s="1"/>
    </row>
    <row r="1881" spans="1:18" x14ac:dyDescent="0.3">
      <c r="A1881">
        <v>498</v>
      </c>
      <c r="C1881">
        <v>21</v>
      </c>
      <c r="D1881" t="s">
        <v>15</v>
      </c>
      <c r="E1881">
        <v>17.5</v>
      </c>
      <c r="F1881" t="s">
        <v>19</v>
      </c>
      <c r="G1881" s="3" t="s">
        <v>45</v>
      </c>
      <c r="J1881" s="1"/>
      <c r="K1881" s="1"/>
      <c r="L1881" s="1"/>
      <c r="M1881" s="1"/>
      <c r="R1881" s="1"/>
    </row>
    <row r="1882" spans="1:18" x14ac:dyDescent="0.3">
      <c r="A1882">
        <v>498</v>
      </c>
      <c r="B1882">
        <v>9.4580647000000226</v>
      </c>
      <c r="D1882" t="s">
        <v>11</v>
      </c>
      <c r="E1882">
        <v>17.5</v>
      </c>
      <c r="F1882" t="s">
        <v>19</v>
      </c>
      <c r="G1882" s="3" t="s">
        <v>45</v>
      </c>
      <c r="J1882" s="1"/>
      <c r="K1882" s="1"/>
      <c r="L1882" s="1"/>
      <c r="M1882" s="1"/>
      <c r="R1882" s="1"/>
    </row>
    <row r="1883" spans="1:18" x14ac:dyDescent="0.3">
      <c r="A1883">
        <v>498</v>
      </c>
      <c r="B1883">
        <v>10.7101629</v>
      </c>
      <c r="D1883" t="s">
        <v>10</v>
      </c>
      <c r="E1883">
        <v>17.5</v>
      </c>
      <c r="F1883" t="s">
        <v>19</v>
      </c>
      <c r="G1883" s="3" t="s">
        <v>45</v>
      </c>
      <c r="J1883" s="1"/>
      <c r="K1883" s="1"/>
      <c r="L1883" s="1"/>
      <c r="M1883" s="1"/>
      <c r="R1883" s="1"/>
    </row>
    <row r="1884" spans="1:18" x14ac:dyDescent="0.3">
      <c r="A1884">
        <v>498</v>
      </c>
      <c r="B1884">
        <v>11.989318849999998</v>
      </c>
      <c r="C1884">
        <v>143.87182619999999</v>
      </c>
      <c r="D1884" t="s">
        <v>9</v>
      </c>
      <c r="E1884">
        <v>17.5</v>
      </c>
      <c r="F1884" t="s">
        <v>19</v>
      </c>
      <c r="G1884" s="3" t="s">
        <v>45</v>
      </c>
      <c r="J1884" s="1"/>
      <c r="K1884" s="1"/>
      <c r="L1884" s="1"/>
      <c r="M1884" s="1"/>
      <c r="R1884" s="1"/>
    </row>
    <row r="1885" spans="1:18" x14ac:dyDescent="0.3">
      <c r="A1885">
        <v>499</v>
      </c>
      <c r="B1885">
        <v>6.7824899999999957</v>
      </c>
      <c r="D1885" t="s">
        <v>11</v>
      </c>
      <c r="E1885">
        <v>17.5</v>
      </c>
      <c r="F1885" t="s">
        <v>19</v>
      </c>
      <c r="G1885" s="3" t="s">
        <v>45</v>
      </c>
      <c r="J1885" s="1"/>
      <c r="K1885" s="1"/>
      <c r="L1885" s="1"/>
      <c r="M1885" s="1"/>
      <c r="R1885" s="1"/>
    </row>
    <row r="1886" spans="1:18" x14ac:dyDescent="0.3">
      <c r="A1886">
        <v>499</v>
      </c>
      <c r="B1886">
        <v>13.51629539999999</v>
      </c>
      <c r="D1886" t="s">
        <v>10</v>
      </c>
      <c r="E1886">
        <v>17.5</v>
      </c>
      <c r="F1886" t="s">
        <v>19</v>
      </c>
      <c r="G1886" s="3" t="s">
        <v>45</v>
      </c>
      <c r="J1886" s="1"/>
      <c r="K1886" s="1"/>
      <c r="L1886" s="1"/>
      <c r="M1886" s="1"/>
      <c r="R1886" s="1"/>
    </row>
    <row r="1887" spans="1:18" x14ac:dyDescent="0.3">
      <c r="A1887">
        <v>499</v>
      </c>
      <c r="B1887">
        <v>12.98065592</v>
      </c>
      <c r="C1887">
        <v>129.80655920000001</v>
      </c>
      <c r="D1887" t="s">
        <v>9</v>
      </c>
      <c r="E1887">
        <v>17.5</v>
      </c>
      <c r="F1887" t="s">
        <v>19</v>
      </c>
      <c r="G1887" s="3" t="s">
        <v>45</v>
      </c>
      <c r="J1887" s="1"/>
      <c r="K1887" s="1"/>
      <c r="L1887" s="1"/>
      <c r="M1887" s="1"/>
      <c r="R1887" s="1"/>
    </row>
    <row r="1888" spans="1:18" x14ac:dyDescent="0.3">
      <c r="A1888">
        <v>500</v>
      </c>
      <c r="B1888">
        <v>3.5107369845192915</v>
      </c>
      <c r="C1888">
        <v>22.415165891260514</v>
      </c>
      <c r="D1888" t="s">
        <v>1</v>
      </c>
      <c r="E1888">
        <v>1</v>
      </c>
      <c r="F1888" t="s">
        <v>20</v>
      </c>
      <c r="G1888" s="3" t="s">
        <v>46</v>
      </c>
      <c r="J1888" s="1"/>
      <c r="K1888" s="1"/>
      <c r="L1888" s="1"/>
      <c r="M1888" s="1"/>
      <c r="O1888" s="1"/>
    </row>
    <row r="1889" spans="1:18" x14ac:dyDescent="0.3">
      <c r="A1889">
        <v>500</v>
      </c>
      <c r="B1889">
        <v>3.5563058997388861</v>
      </c>
      <c r="D1889" t="s">
        <v>7</v>
      </c>
      <c r="E1889">
        <v>1</v>
      </c>
      <c r="F1889" t="s">
        <v>20</v>
      </c>
      <c r="G1889" s="3" t="s">
        <v>46</v>
      </c>
      <c r="J1889" s="1"/>
      <c r="K1889" s="1"/>
      <c r="L1889" s="1"/>
      <c r="M1889" s="1"/>
      <c r="O1889" s="1"/>
      <c r="Q1889" s="1"/>
    </row>
    <row r="1890" spans="1:18" x14ac:dyDescent="0.3">
      <c r="A1890">
        <v>500</v>
      </c>
      <c r="B1890">
        <v>3.7875615049684459</v>
      </c>
      <c r="D1890" t="s">
        <v>8</v>
      </c>
      <c r="E1890">
        <v>1</v>
      </c>
      <c r="F1890" t="s">
        <v>20</v>
      </c>
      <c r="G1890" s="3" t="s">
        <v>46</v>
      </c>
      <c r="J1890" s="1"/>
      <c r="K1890" s="1"/>
      <c r="L1890" s="1"/>
      <c r="M1890" s="1"/>
      <c r="O1890" s="1"/>
    </row>
    <row r="1891" spans="1:18" x14ac:dyDescent="0.3">
      <c r="A1891">
        <v>500</v>
      </c>
      <c r="B1891">
        <v>11.068772734140401</v>
      </c>
      <c r="C1891">
        <v>1</v>
      </c>
      <c r="D1891" t="s">
        <v>6</v>
      </c>
      <c r="E1891">
        <v>1</v>
      </c>
      <c r="F1891" t="s">
        <v>20</v>
      </c>
      <c r="G1891" s="3" t="s">
        <v>46</v>
      </c>
      <c r="H1891">
        <v>0</v>
      </c>
      <c r="I1891">
        <v>1</v>
      </c>
      <c r="J1891" s="1"/>
      <c r="K1891" s="1"/>
      <c r="L1891" s="1"/>
      <c r="O1891" s="1"/>
      <c r="Q1891" s="1"/>
    </row>
    <row r="1892" spans="1:18" x14ac:dyDescent="0.3">
      <c r="A1892">
        <v>500</v>
      </c>
      <c r="B1892">
        <v>6.1675781000000001</v>
      </c>
      <c r="D1892" t="s">
        <v>11</v>
      </c>
      <c r="E1892">
        <v>1</v>
      </c>
      <c r="F1892" t="s">
        <v>20</v>
      </c>
      <c r="G1892" s="3" t="s">
        <v>46</v>
      </c>
      <c r="J1892" s="1"/>
      <c r="K1892" s="1"/>
      <c r="L1892" s="1"/>
      <c r="M1892" s="1"/>
      <c r="R1892" s="1"/>
    </row>
    <row r="1893" spans="1:18" x14ac:dyDescent="0.3">
      <c r="A1893">
        <v>500</v>
      </c>
      <c r="B1893">
        <v>9.8918747000000025</v>
      </c>
      <c r="D1893" t="s">
        <v>10</v>
      </c>
      <c r="E1893">
        <v>1</v>
      </c>
      <c r="F1893" t="s">
        <v>20</v>
      </c>
      <c r="G1893" s="3" t="s">
        <v>46</v>
      </c>
      <c r="J1893" s="1"/>
      <c r="K1893" s="1"/>
      <c r="L1893" s="1"/>
      <c r="M1893" s="1"/>
      <c r="R1893" s="1"/>
    </row>
    <row r="1894" spans="1:18" x14ac:dyDescent="0.3">
      <c r="A1894">
        <v>500</v>
      </c>
      <c r="B1894">
        <v>9.0990808666666663</v>
      </c>
      <c r="C1894">
        <v>27.297242600000001</v>
      </c>
      <c r="D1894" t="s">
        <v>9</v>
      </c>
      <c r="E1894">
        <v>1</v>
      </c>
      <c r="F1894" t="s">
        <v>20</v>
      </c>
      <c r="G1894" s="3" t="s">
        <v>46</v>
      </c>
      <c r="J1894" s="1"/>
      <c r="K1894" s="1"/>
      <c r="L1894" s="1"/>
      <c r="M1894" s="1"/>
      <c r="R1894" s="1"/>
    </row>
    <row r="1895" spans="1:18" x14ac:dyDescent="0.3">
      <c r="A1895">
        <v>500</v>
      </c>
      <c r="C1895">
        <v>4</v>
      </c>
      <c r="D1895" t="s">
        <v>15</v>
      </c>
      <c r="E1895">
        <v>1</v>
      </c>
      <c r="F1895" t="s">
        <v>20</v>
      </c>
      <c r="G1895" s="3" t="s">
        <v>46</v>
      </c>
      <c r="J1895" s="1"/>
      <c r="K1895" s="1"/>
      <c r="L1895" s="1"/>
      <c r="M1895" s="1"/>
      <c r="R1895" s="1"/>
    </row>
    <row r="1896" spans="1:18" x14ac:dyDescent="0.3">
      <c r="A1896">
        <v>501</v>
      </c>
      <c r="B1896">
        <v>3.4469929459124771</v>
      </c>
      <c r="C1896">
        <v>27.575943567299817</v>
      </c>
      <c r="D1896" t="s">
        <v>1</v>
      </c>
      <c r="E1896">
        <v>2</v>
      </c>
      <c r="F1896" t="s">
        <v>20</v>
      </c>
      <c r="G1896" s="3" t="s">
        <v>46</v>
      </c>
      <c r="J1896" s="1"/>
      <c r="K1896" s="1"/>
      <c r="L1896" s="1"/>
      <c r="M1896" s="1"/>
      <c r="R1896" s="1"/>
    </row>
    <row r="1897" spans="1:18" x14ac:dyDescent="0.3">
      <c r="A1897">
        <v>501</v>
      </c>
      <c r="B1897">
        <v>4.167126237184096</v>
      </c>
      <c r="D1897" t="s">
        <v>7</v>
      </c>
      <c r="E1897">
        <v>2</v>
      </c>
      <c r="F1897" t="s">
        <v>20</v>
      </c>
      <c r="G1897" s="3" t="s">
        <v>46</v>
      </c>
      <c r="J1897" s="1"/>
      <c r="K1897" s="1"/>
      <c r="L1897" s="1"/>
      <c r="O1897" s="1"/>
    </row>
    <row r="1898" spans="1:18" x14ac:dyDescent="0.3">
      <c r="A1898">
        <v>501</v>
      </c>
      <c r="B1898">
        <v>4.8249588125071057</v>
      </c>
      <c r="D1898" t="s">
        <v>8</v>
      </c>
      <c r="E1898">
        <v>2</v>
      </c>
      <c r="F1898" t="s">
        <v>20</v>
      </c>
      <c r="G1898" s="3" t="s">
        <v>46</v>
      </c>
      <c r="J1898" s="1"/>
      <c r="K1898" s="1"/>
      <c r="L1898" s="1"/>
      <c r="M1898" s="1"/>
      <c r="O1898" s="1"/>
    </row>
    <row r="1899" spans="1:18" x14ac:dyDescent="0.3">
      <c r="A1899">
        <v>501</v>
      </c>
      <c r="B1899">
        <v>12.260736780364397</v>
      </c>
      <c r="C1899">
        <v>1</v>
      </c>
      <c r="D1899" t="s">
        <v>6</v>
      </c>
      <c r="E1899">
        <v>2</v>
      </c>
      <c r="F1899" t="s">
        <v>20</v>
      </c>
      <c r="G1899" s="3" t="s">
        <v>46</v>
      </c>
      <c r="H1899">
        <v>1</v>
      </c>
      <c r="I1899">
        <v>1</v>
      </c>
      <c r="J1899" s="1"/>
      <c r="K1899" s="1"/>
      <c r="L1899" s="1"/>
      <c r="M1899" s="1"/>
      <c r="O1899" s="1"/>
    </row>
    <row r="1900" spans="1:18" x14ac:dyDescent="0.3">
      <c r="A1900">
        <v>501</v>
      </c>
      <c r="B1900">
        <v>15.624571451134832</v>
      </c>
      <c r="D1900" t="s">
        <v>9</v>
      </c>
      <c r="E1900">
        <v>2</v>
      </c>
      <c r="F1900" t="s">
        <v>20</v>
      </c>
      <c r="G1900" s="3" t="s">
        <v>46</v>
      </c>
      <c r="J1900" s="1"/>
      <c r="K1900" s="1"/>
      <c r="L1900" s="1"/>
      <c r="M1900" s="1"/>
      <c r="O1900" s="1"/>
    </row>
    <row r="1901" spans="1:18" x14ac:dyDescent="0.3">
      <c r="A1901">
        <v>501</v>
      </c>
      <c r="C1901">
        <v>4</v>
      </c>
      <c r="D1901" t="s">
        <v>15</v>
      </c>
      <c r="E1901">
        <v>2</v>
      </c>
      <c r="F1901" t="s">
        <v>20</v>
      </c>
      <c r="G1901" s="3" t="s">
        <v>46</v>
      </c>
      <c r="J1901" s="1"/>
      <c r="K1901" s="1"/>
      <c r="L1901" s="1"/>
      <c r="O1901" s="1"/>
    </row>
    <row r="1902" spans="1:18" x14ac:dyDescent="0.3">
      <c r="A1902">
        <v>502</v>
      </c>
      <c r="B1902">
        <v>7.8506750999999966</v>
      </c>
      <c r="D1902" t="s">
        <v>11</v>
      </c>
      <c r="E1902">
        <v>2</v>
      </c>
      <c r="F1902" t="s">
        <v>20</v>
      </c>
      <c r="G1902" s="3" t="s">
        <v>46</v>
      </c>
      <c r="J1902" s="1"/>
      <c r="K1902" s="1"/>
      <c r="L1902" s="1"/>
      <c r="O1902" s="1"/>
    </row>
    <row r="1903" spans="1:18" x14ac:dyDescent="0.3">
      <c r="A1903">
        <v>502</v>
      </c>
      <c r="B1903">
        <v>10.475414000000001</v>
      </c>
      <c r="D1903" t="s">
        <v>10</v>
      </c>
      <c r="E1903">
        <v>2</v>
      </c>
      <c r="F1903" t="s">
        <v>20</v>
      </c>
      <c r="G1903" s="3" t="s">
        <v>46</v>
      </c>
      <c r="J1903" s="1"/>
      <c r="K1903" s="1"/>
      <c r="L1903" s="1"/>
      <c r="M1903" s="1"/>
      <c r="R1903" s="1"/>
    </row>
    <row r="1904" spans="1:18" x14ac:dyDescent="0.3">
      <c r="A1904">
        <v>502</v>
      </c>
      <c r="B1904">
        <v>14.416111050000001</v>
      </c>
      <c r="C1904">
        <v>28.832222100000003</v>
      </c>
      <c r="D1904" t="s">
        <v>9</v>
      </c>
      <c r="E1904">
        <v>2</v>
      </c>
      <c r="F1904" t="s">
        <v>20</v>
      </c>
      <c r="G1904" s="3" t="s">
        <v>46</v>
      </c>
      <c r="J1904" s="1"/>
      <c r="K1904" s="1"/>
      <c r="L1904" s="1"/>
      <c r="M1904" s="1"/>
      <c r="R1904" s="1"/>
    </row>
    <row r="1905" spans="1:18" x14ac:dyDescent="0.3">
      <c r="A1905">
        <v>503</v>
      </c>
      <c r="B1905">
        <v>3.9511587000000006</v>
      </c>
      <c r="D1905" t="s">
        <v>11</v>
      </c>
      <c r="E1905">
        <v>6</v>
      </c>
      <c r="F1905" t="s">
        <v>20</v>
      </c>
      <c r="G1905" s="3" t="s">
        <v>46</v>
      </c>
      <c r="J1905" s="1"/>
      <c r="K1905" s="1"/>
      <c r="L1905" s="1"/>
      <c r="M1905" s="1"/>
      <c r="R1905" s="1"/>
    </row>
    <row r="1906" spans="1:18" x14ac:dyDescent="0.3">
      <c r="A1906">
        <v>503</v>
      </c>
      <c r="B1906">
        <v>9.192813000000001</v>
      </c>
      <c r="D1906" t="s">
        <v>10</v>
      </c>
      <c r="E1906">
        <v>6</v>
      </c>
      <c r="F1906" t="s">
        <v>20</v>
      </c>
      <c r="G1906" s="3" t="s">
        <v>46</v>
      </c>
      <c r="J1906" s="1"/>
      <c r="K1906" s="1"/>
      <c r="L1906" s="1"/>
      <c r="M1906" s="1"/>
      <c r="R1906" s="1"/>
    </row>
    <row r="1907" spans="1:18" x14ac:dyDescent="0.3">
      <c r="A1907">
        <v>503</v>
      </c>
      <c r="B1907">
        <v>17.124983799999999</v>
      </c>
      <c r="D1907" t="s">
        <v>9</v>
      </c>
      <c r="E1907">
        <v>6</v>
      </c>
      <c r="F1907" t="s">
        <v>20</v>
      </c>
      <c r="G1907" s="3" t="s">
        <v>46</v>
      </c>
      <c r="J1907" s="1"/>
      <c r="K1907" s="1"/>
      <c r="L1907" s="1"/>
      <c r="M1907" s="1"/>
      <c r="R1907" s="1"/>
    </row>
    <row r="1908" spans="1:18" x14ac:dyDescent="0.3">
      <c r="A1908">
        <v>503</v>
      </c>
      <c r="B1908">
        <v>2.9296012983338766</v>
      </c>
      <c r="C1908">
        <v>14.648006491669383</v>
      </c>
      <c r="D1908" t="s">
        <v>1</v>
      </c>
      <c r="E1908">
        <v>6</v>
      </c>
      <c r="F1908" t="s">
        <v>20</v>
      </c>
      <c r="G1908" s="3" t="s">
        <v>46</v>
      </c>
      <c r="J1908" s="1"/>
      <c r="K1908" s="1"/>
      <c r="L1908" s="1"/>
      <c r="M1908" s="1"/>
      <c r="R1908" s="1"/>
    </row>
    <row r="1909" spans="1:18" x14ac:dyDescent="0.3">
      <c r="A1909">
        <v>503</v>
      </c>
      <c r="B1909" s="1">
        <v>3.0092075225772517</v>
      </c>
      <c r="D1909" t="s">
        <v>7</v>
      </c>
      <c r="E1909">
        <v>6</v>
      </c>
      <c r="F1909" t="s">
        <v>20</v>
      </c>
      <c r="G1909" s="3" t="s">
        <v>46</v>
      </c>
      <c r="K1909" s="1"/>
      <c r="L1909" s="1"/>
      <c r="M1909" s="1"/>
      <c r="R1909" s="1"/>
    </row>
    <row r="1910" spans="1:18" x14ac:dyDescent="0.3">
      <c r="A1910">
        <v>503</v>
      </c>
      <c r="B1910" s="1">
        <v>3.4540086617073928</v>
      </c>
      <c r="D1910" t="s">
        <v>8</v>
      </c>
      <c r="E1910">
        <v>6</v>
      </c>
      <c r="F1910" t="s">
        <v>20</v>
      </c>
      <c r="G1910" s="3" t="s">
        <v>46</v>
      </c>
      <c r="J1910" s="1"/>
      <c r="K1910" s="1"/>
      <c r="L1910" s="1"/>
      <c r="P1910" s="1"/>
    </row>
    <row r="1911" spans="1:18" x14ac:dyDescent="0.3">
      <c r="A1911">
        <v>503</v>
      </c>
      <c r="B1911" s="1">
        <v>7.7343684465259823</v>
      </c>
      <c r="C1911">
        <v>1</v>
      </c>
      <c r="D1911" t="s">
        <v>6</v>
      </c>
      <c r="E1911">
        <v>6</v>
      </c>
      <c r="F1911" t="s">
        <v>20</v>
      </c>
      <c r="G1911" s="3" t="s">
        <v>46</v>
      </c>
      <c r="H1911">
        <v>1</v>
      </c>
      <c r="I1911">
        <v>2</v>
      </c>
      <c r="J1911" s="1"/>
      <c r="K1911" s="1"/>
      <c r="L1911" s="1"/>
      <c r="M1911" s="1"/>
      <c r="O1911" s="1"/>
    </row>
    <row r="1912" spans="1:18" x14ac:dyDescent="0.3">
      <c r="A1912">
        <v>503</v>
      </c>
      <c r="C1912">
        <v>3</v>
      </c>
      <c r="D1912" t="s">
        <v>15</v>
      </c>
      <c r="E1912">
        <v>6</v>
      </c>
      <c r="F1912" t="s">
        <v>20</v>
      </c>
      <c r="G1912" s="3" t="s">
        <v>46</v>
      </c>
      <c r="J1912" s="1"/>
      <c r="K1912" s="1"/>
      <c r="L1912" s="1"/>
      <c r="M1912" s="1"/>
      <c r="O1912" s="1"/>
    </row>
    <row r="1913" spans="1:18" x14ac:dyDescent="0.3">
      <c r="A1913">
        <v>530</v>
      </c>
      <c r="B1913">
        <v>13.407476100000011</v>
      </c>
      <c r="D1913" t="s">
        <v>11</v>
      </c>
      <c r="E1913">
        <v>1</v>
      </c>
      <c r="F1913" t="s">
        <v>20</v>
      </c>
      <c r="G1913" s="3" t="s">
        <v>47</v>
      </c>
      <c r="K1913" s="1"/>
      <c r="L1913" s="1"/>
      <c r="M1913" s="1"/>
      <c r="N1913" s="1"/>
      <c r="O1913" s="1"/>
    </row>
    <row r="1914" spans="1:18" x14ac:dyDescent="0.3">
      <c r="A1914">
        <v>530</v>
      </c>
      <c r="B1914">
        <v>14.550670399999994</v>
      </c>
      <c r="D1914" t="s">
        <v>10</v>
      </c>
      <c r="E1914">
        <v>1</v>
      </c>
      <c r="F1914" t="s">
        <v>20</v>
      </c>
      <c r="G1914" s="3" t="s">
        <v>47</v>
      </c>
      <c r="J1914" s="1"/>
      <c r="K1914" s="1"/>
      <c r="L1914" s="1"/>
      <c r="N1914" s="1"/>
      <c r="O1914" s="1"/>
      <c r="P1914" s="1"/>
    </row>
    <row r="1915" spans="1:18" x14ac:dyDescent="0.3">
      <c r="A1915">
        <v>530</v>
      </c>
      <c r="B1915">
        <f>C1915/2</f>
        <v>13.751701949999999</v>
      </c>
      <c r="C1915">
        <v>27.503403899999999</v>
      </c>
      <c r="D1915" t="s">
        <v>9</v>
      </c>
      <c r="E1915">
        <v>1</v>
      </c>
      <c r="F1915" t="s">
        <v>20</v>
      </c>
      <c r="G1915" s="3" t="s">
        <v>47</v>
      </c>
      <c r="J1915" s="1"/>
      <c r="K1915" s="1"/>
      <c r="L1915" s="1"/>
      <c r="M1915" s="1"/>
      <c r="N1915" s="1"/>
      <c r="O1915" s="1"/>
      <c r="P1915" s="1"/>
    </row>
    <row r="1916" spans="1:18" x14ac:dyDescent="0.3">
      <c r="A1916">
        <v>530</v>
      </c>
      <c r="B1916">
        <v>5.4542511000000005</v>
      </c>
      <c r="D1916" t="s">
        <v>8</v>
      </c>
      <c r="E1916">
        <v>1</v>
      </c>
      <c r="F1916" t="s">
        <v>20</v>
      </c>
      <c r="G1916" s="3" t="s">
        <v>47</v>
      </c>
      <c r="J1916" s="1"/>
      <c r="K1916" s="1"/>
      <c r="L1916" s="1"/>
      <c r="M1916" s="1"/>
      <c r="N1916" s="1"/>
      <c r="O1916" s="1"/>
      <c r="P1916" s="1"/>
    </row>
    <row r="1917" spans="1:18" x14ac:dyDescent="0.3">
      <c r="A1917">
        <v>530</v>
      </c>
      <c r="B1917">
        <v>4.7669636000000004</v>
      </c>
      <c r="D1917" t="s">
        <v>7</v>
      </c>
      <c r="E1917">
        <v>1</v>
      </c>
      <c r="F1917" t="s">
        <v>20</v>
      </c>
      <c r="G1917" s="3" t="s">
        <v>47</v>
      </c>
      <c r="J1917" s="1"/>
      <c r="K1917" s="1"/>
      <c r="L1917" s="1"/>
      <c r="M1917" s="1"/>
      <c r="N1917" s="1"/>
      <c r="O1917" s="1"/>
      <c r="P1917" s="1"/>
    </row>
    <row r="1918" spans="1:18" x14ac:dyDescent="0.3">
      <c r="A1918">
        <v>530</v>
      </c>
      <c r="B1918">
        <v>3.9788643499999998</v>
      </c>
      <c r="D1918" t="s">
        <v>1</v>
      </c>
      <c r="E1918">
        <v>1</v>
      </c>
      <c r="F1918" t="s">
        <v>20</v>
      </c>
      <c r="G1918" s="3" t="s">
        <v>47</v>
      </c>
      <c r="K1918" s="1"/>
      <c r="N1918" s="1"/>
      <c r="O1918" s="1"/>
      <c r="P1918" s="1"/>
    </row>
    <row r="1919" spans="1:18" x14ac:dyDescent="0.3">
      <c r="A1919">
        <v>530</v>
      </c>
      <c r="B1919">
        <f>6.5948264*2</f>
        <v>13.189652799999999</v>
      </c>
      <c r="C1919">
        <v>1</v>
      </c>
      <c r="D1919" t="s">
        <v>6</v>
      </c>
      <c r="E1919">
        <v>1</v>
      </c>
      <c r="F1919" t="s">
        <v>20</v>
      </c>
      <c r="G1919" s="3" t="s">
        <v>47</v>
      </c>
      <c r="H1919">
        <v>0</v>
      </c>
      <c r="I1919">
        <v>1</v>
      </c>
      <c r="K1919" s="1"/>
      <c r="L1919" s="1"/>
      <c r="N1919" s="1"/>
      <c r="O1919" s="1"/>
      <c r="P1919" s="1"/>
    </row>
    <row r="1920" spans="1:18" x14ac:dyDescent="0.3">
      <c r="A1920">
        <v>530</v>
      </c>
      <c r="B1920">
        <f>5.6863618*2</f>
        <v>11.3727236</v>
      </c>
      <c r="C1920">
        <v>1</v>
      </c>
      <c r="D1920" t="s">
        <v>6</v>
      </c>
      <c r="E1920">
        <v>1</v>
      </c>
      <c r="F1920" t="s">
        <v>20</v>
      </c>
      <c r="G1920" s="3" t="s">
        <v>47</v>
      </c>
      <c r="K1920" s="1"/>
      <c r="L1920" s="1"/>
      <c r="N1920" s="1"/>
      <c r="O1920" s="1"/>
      <c r="P1920" s="1"/>
    </row>
    <row r="1921" spans="1:17" x14ac:dyDescent="0.3">
      <c r="A1921">
        <v>530</v>
      </c>
      <c r="B1921">
        <f>10.0069805/2</f>
        <v>5.0034902499999996</v>
      </c>
      <c r="C1921">
        <v>15.513623900956588</v>
      </c>
      <c r="D1921" t="s">
        <v>1</v>
      </c>
      <c r="E1921">
        <v>1</v>
      </c>
      <c r="F1921" t="s">
        <v>20</v>
      </c>
      <c r="G1921" s="3" t="s">
        <v>47</v>
      </c>
      <c r="K1921" s="1"/>
      <c r="L1921" s="1"/>
      <c r="N1921" s="1"/>
      <c r="O1921" s="1"/>
      <c r="P1921" s="1"/>
    </row>
    <row r="1922" spans="1:17" x14ac:dyDescent="0.3">
      <c r="A1922">
        <v>530</v>
      </c>
      <c r="B1922">
        <v>4.1875011000000004</v>
      </c>
      <c r="D1922" t="s">
        <v>7</v>
      </c>
      <c r="E1922">
        <v>1</v>
      </c>
      <c r="F1922" t="s">
        <v>20</v>
      </c>
      <c r="G1922" s="3" t="s">
        <v>47</v>
      </c>
      <c r="K1922" s="1"/>
      <c r="L1922" s="1"/>
      <c r="N1922" s="1"/>
      <c r="O1922" s="1"/>
      <c r="P1922" s="1"/>
    </row>
    <row r="1923" spans="1:17" x14ac:dyDescent="0.3">
      <c r="A1923">
        <v>530</v>
      </c>
      <c r="B1923">
        <v>5.5290199999999992</v>
      </c>
      <c r="D1923" t="s">
        <v>8</v>
      </c>
      <c r="E1923">
        <v>1</v>
      </c>
      <c r="F1923" t="s">
        <v>20</v>
      </c>
      <c r="G1923" s="3" t="s">
        <v>47</v>
      </c>
      <c r="K1923" s="1"/>
      <c r="L1923" s="1"/>
      <c r="N1923" s="1"/>
      <c r="O1923" s="1"/>
      <c r="P1923" s="1"/>
    </row>
    <row r="1924" spans="1:17" x14ac:dyDescent="0.3">
      <c r="A1924">
        <v>530</v>
      </c>
      <c r="B1924">
        <f>C1924/2</f>
        <v>15.682332649999999</v>
      </c>
      <c r="C1924">
        <v>31.364665299999999</v>
      </c>
      <c r="D1924" t="s">
        <v>9</v>
      </c>
      <c r="E1924">
        <v>1</v>
      </c>
      <c r="F1924" t="s">
        <v>20</v>
      </c>
      <c r="G1924" s="3" t="s">
        <v>47</v>
      </c>
      <c r="K1924" s="1"/>
      <c r="L1924" s="1"/>
      <c r="N1924" s="1"/>
      <c r="O1924" s="1"/>
      <c r="P1924" s="1"/>
    </row>
    <row r="1925" spans="1:17" x14ac:dyDescent="0.3">
      <c r="A1925">
        <v>530</v>
      </c>
      <c r="B1925">
        <v>13.784411600000006</v>
      </c>
      <c r="D1925" t="s">
        <v>10</v>
      </c>
      <c r="E1925">
        <v>1</v>
      </c>
      <c r="F1925" t="s">
        <v>20</v>
      </c>
      <c r="G1925" s="3" t="s">
        <v>47</v>
      </c>
      <c r="K1925" s="1"/>
      <c r="L1925" s="1"/>
      <c r="N1925" s="1"/>
      <c r="O1925" s="1"/>
      <c r="P1925" s="1"/>
    </row>
    <row r="1926" spans="1:17" x14ac:dyDescent="0.3">
      <c r="A1926">
        <v>530</v>
      </c>
      <c r="B1926">
        <v>10.6181567</v>
      </c>
      <c r="D1926" t="s">
        <v>11</v>
      </c>
      <c r="E1926">
        <v>1</v>
      </c>
      <c r="F1926" t="s">
        <v>20</v>
      </c>
      <c r="G1926" s="3" t="s">
        <v>47</v>
      </c>
      <c r="K1926" s="1"/>
      <c r="L1926" s="1"/>
      <c r="M1926" s="1"/>
      <c r="N1926" s="1"/>
      <c r="O1926" s="1"/>
      <c r="P1926" s="1"/>
      <c r="Q1926" s="1"/>
    </row>
    <row r="1927" spans="1:17" x14ac:dyDescent="0.3">
      <c r="A1927">
        <v>531</v>
      </c>
      <c r="B1927">
        <v>11.54087770000001</v>
      </c>
      <c r="D1927" t="s">
        <v>11</v>
      </c>
      <c r="E1927">
        <v>3</v>
      </c>
      <c r="F1927" t="s">
        <v>20</v>
      </c>
      <c r="G1927" s="3" t="s">
        <v>47</v>
      </c>
      <c r="K1927" s="1"/>
      <c r="L1927" s="1"/>
      <c r="M1927" s="1"/>
      <c r="N1927" s="1"/>
      <c r="O1927" s="1"/>
      <c r="P1927" s="1"/>
      <c r="Q1927" s="1"/>
    </row>
    <row r="1928" spans="1:17" x14ac:dyDescent="0.3">
      <c r="A1928">
        <v>531</v>
      </c>
      <c r="B1928">
        <v>12.480070399999995</v>
      </c>
      <c r="D1928" t="s">
        <v>10</v>
      </c>
      <c r="E1928">
        <v>3</v>
      </c>
      <c r="F1928" t="s">
        <v>20</v>
      </c>
      <c r="G1928" s="3" t="s">
        <v>47</v>
      </c>
      <c r="K1928" s="1"/>
      <c r="L1928" s="1"/>
      <c r="M1928" s="1"/>
      <c r="O1928" s="1"/>
      <c r="P1928" s="1"/>
      <c r="Q1928" s="1"/>
    </row>
    <row r="1929" spans="1:17" x14ac:dyDescent="0.3">
      <c r="A1929">
        <v>531</v>
      </c>
      <c r="B1929">
        <f>C1929/2</f>
        <v>12.7236317</v>
      </c>
      <c r="C1929">
        <v>25.447263400000001</v>
      </c>
      <c r="D1929" t="s">
        <v>9</v>
      </c>
      <c r="E1929">
        <v>3</v>
      </c>
      <c r="F1929" t="s">
        <v>20</v>
      </c>
      <c r="G1929" s="3" t="s">
        <v>47</v>
      </c>
      <c r="L1929" s="1"/>
      <c r="M1929" s="1"/>
      <c r="O1929" s="1"/>
      <c r="P1929" s="1"/>
      <c r="Q1929" s="1"/>
    </row>
    <row r="1930" spans="1:17" x14ac:dyDescent="0.3">
      <c r="A1930">
        <v>531</v>
      </c>
      <c r="B1930">
        <v>4.5211070999999983</v>
      </c>
      <c r="D1930" t="s">
        <v>8</v>
      </c>
      <c r="E1930">
        <v>3</v>
      </c>
      <c r="F1930" t="s">
        <v>20</v>
      </c>
      <c r="G1930" s="3" t="s">
        <v>47</v>
      </c>
      <c r="L1930" s="1"/>
      <c r="M1930" s="1"/>
      <c r="O1930" s="1"/>
      <c r="P1930" s="1"/>
      <c r="Q1930" s="1"/>
    </row>
    <row r="1931" spans="1:17" x14ac:dyDescent="0.3">
      <c r="A1931">
        <v>531</v>
      </c>
      <c r="B1931">
        <v>4.6158403000000021</v>
      </c>
      <c r="D1931" t="s">
        <v>7</v>
      </c>
      <c r="E1931">
        <v>3</v>
      </c>
      <c r="F1931" t="s">
        <v>20</v>
      </c>
      <c r="G1931" s="3" t="s">
        <v>47</v>
      </c>
      <c r="L1931" s="1"/>
      <c r="M1931" s="1"/>
      <c r="O1931" s="1"/>
      <c r="P1931" s="1"/>
      <c r="Q1931" s="1"/>
    </row>
    <row r="1932" spans="1:17" x14ac:dyDescent="0.3">
      <c r="A1932">
        <v>531</v>
      </c>
      <c r="B1932">
        <f>9.13/3</f>
        <v>3.0433333333333334</v>
      </c>
      <c r="C1932">
        <v>16.978656999999998</v>
      </c>
      <c r="D1932" t="s">
        <v>1</v>
      </c>
      <c r="E1932">
        <v>3</v>
      </c>
      <c r="F1932" t="s">
        <v>20</v>
      </c>
      <c r="G1932" s="3" t="s">
        <v>47</v>
      </c>
      <c r="L1932" s="1"/>
      <c r="M1932" s="1"/>
      <c r="O1932" s="1"/>
      <c r="P1932" s="1"/>
      <c r="Q1932" s="1"/>
    </row>
    <row r="1933" spans="1:17" x14ac:dyDescent="0.3">
      <c r="A1933">
        <v>531</v>
      </c>
      <c r="B1933">
        <f>7.23/2</f>
        <v>3.6150000000000002</v>
      </c>
      <c r="C1933">
        <v>16.516020300000001</v>
      </c>
      <c r="D1933" t="s">
        <v>1</v>
      </c>
      <c r="E1933">
        <v>3</v>
      </c>
      <c r="F1933" t="s">
        <v>20</v>
      </c>
      <c r="G1933" s="3" t="s">
        <v>47</v>
      </c>
      <c r="L1933" s="1"/>
      <c r="M1933" s="1"/>
      <c r="O1933" s="1"/>
      <c r="P1933" s="1"/>
      <c r="Q1933" s="1"/>
    </row>
    <row r="1934" spans="1:17" x14ac:dyDescent="0.3">
      <c r="A1934">
        <v>531</v>
      </c>
      <c r="B1934">
        <f>11.49/3</f>
        <v>3.83</v>
      </c>
      <c r="C1934">
        <v>18.912860200000001</v>
      </c>
      <c r="D1934" t="s">
        <v>1</v>
      </c>
      <c r="E1934">
        <v>3</v>
      </c>
      <c r="F1934" t="s">
        <v>20</v>
      </c>
      <c r="G1934" s="3" t="s">
        <v>47</v>
      </c>
      <c r="L1934" s="1"/>
      <c r="M1934" s="1"/>
      <c r="O1934" s="1"/>
      <c r="P1934" s="1"/>
      <c r="Q1934" s="1"/>
    </row>
    <row r="1935" spans="1:17" x14ac:dyDescent="0.3">
      <c r="A1935">
        <v>531</v>
      </c>
      <c r="B1935">
        <v>4.2853326000000003</v>
      </c>
      <c r="D1935" t="s">
        <v>7</v>
      </c>
      <c r="E1935">
        <v>3</v>
      </c>
      <c r="F1935" t="s">
        <v>20</v>
      </c>
      <c r="G1935" s="3" t="s">
        <v>47</v>
      </c>
      <c r="L1935" s="1"/>
      <c r="M1935" s="1"/>
      <c r="O1935" s="1"/>
      <c r="P1935" s="1"/>
      <c r="Q1935" s="1"/>
    </row>
    <row r="1936" spans="1:17" x14ac:dyDescent="0.3">
      <c r="A1936">
        <v>531</v>
      </c>
      <c r="B1936">
        <v>7.0717731999999991</v>
      </c>
      <c r="D1936" t="s">
        <v>8</v>
      </c>
      <c r="E1936">
        <v>3</v>
      </c>
      <c r="F1936" t="s">
        <v>20</v>
      </c>
      <c r="G1936" s="3" t="s">
        <v>47</v>
      </c>
      <c r="L1936" s="1"/>
      <c r="M1936" s="1"/>
      <c r="O1936" s="1"/>
      <c r="P1936" s="1"/>
      <c r="Q1936" s="1"/>
    </row>
    <row r="1937" spans="1:17" x14ac:dyDescent="0.3">
      <c r="A1937">
        <v>531</v>
      </c>
      <c r="B1937">
        <f>C1937/2</f>
        <v>14.6368255</v>
      </c>
      <c r="C1937">
        <v>29.273651000000001</v>
      </c>
      <c r="D1937" t="s">
        <v>9</v>
      </c>
      <c r="E1937">
        <v>3</v>
      </c>
      <c r="F1937" t="s">
        <v>20</v>
      </c>
      <c r="G1937" s="3" t="s">
        <v>47</v>
      </c>
      <c r="L1937" s="1"/>
      <c r="M1937" s="1"/>
      <c r="O1937" s="1"/>
      <c r="P1937" s="1"/>
      <c r="Q1937" s="1"/>
    </row>
    <row r="1938" spans="1:17" x14ac:dyDescent="0.3">
      <c r="A1938">
        <v>531</v>
      </c>
      <c r="B1938">
        <v>19.316901999999992</v>
      </c>
      <c r="D1938" t="s">
        <v>10</v>
      </c>
      <c r="E1938">
        <v>3</v>
      </c>
      <c r="F1938" t="s">
        <v>20</v>
      </c>
      <c r="G1938" s="3" t="s">
        <v>47</v>
      </c>
      <c r="L1938" s="1"/>
      <c r="M1938" s="1"/>
      <c r="O1938" s="1"/>
      <c r="P1938" s="1"/>
      <c r="Q1938" s="1"/>
    </row>
    <row r="1939" spans="1:17" x14ac:dyDescent="0.3">
      <c r="A1939">
        <v>531</v>
      </c>
      <c r="B1939">
        <v>11.032778900000011</v>
      </c>
      <c r="D1939" t="s">
        <v>11</v>
      </c>
      <c r="E1939">
        <v>3</v>
      </c>
      <c r="F1939" t="s">
        <v>20</v>
      </c>
      <c r="G1939" s="3" t="s">
        <v>47</v>
      </c>
      <c r="L1939" s="1"/>
      <c r="M1939" s="1"/>
      <c r="O1939" s="1"/>
      <c r="P1939" s="1"/>
      <c r="Q1939" s="1"/>
    </row>
    <row r="1940" spans="1:17" x14ac:dyDescent="0.3">
      <c r="A1940">
        <v>531</v>
      </c>
      <c r="B1940">
        <v>4.8814112999999999</v>
      </c>
      <c r="D1940" t="s">
        <v>7</v>
      </c>
      <c r="E1940">
        <v>3</v>
      </c>
      <c r="F1940" t="s">
        <v>20</v>
      </c>
      <c r="G1940" s="3" t="s">
        <v>47</v>
      </c>
      <c r="L1940" s="1"/>
      <c r="M1940" s="1"/>
      <c r="O1940" s="1"/>
      <c r="P1940" s="1"/>
      <c r="Q1940" s="1"/>
    </row>
    <row r="1941" spans="1:17" x14ac:dyDescent="0.3">
      <c r="A1941">
        <v>531</v>
      </c>
      <c r="B1941">
        <v>5.9888633999999996</v>
      </c>
      <c r="D1941" t="s">
        <v>8</v>
      </c>
      <c r="E1941">
        <v>3</v>
      </c>
      <c r="F1941" t="s">
        <v>20</v>
      </c>
      <c r="G1941" s="3" t="s">
        <v>47</v>
      </c>
      <c r="L1941" s="1"/>
      <c r="M1941" s="1"/>
      <c r="O1941" s="1"/>
      <c r="P1941" s="1"/>
      <c r="Q1941" s="1"/>
    </row>
    <row r="1942" spans="1:17" x14ac:dyDescent="0.3">
      <c r="A1942">
        <v>531</v>
      </c>
      <c r="B1942">
        <f>C1942/2</f>
        <v>14.946364249999998</v>
      </c>
      <c r="C1942">
        <v>29.892728499999997</v>
      </c>
      <c r="D1942" t="s">
        <v>9</v>
      </c>
      <c r="E1942">
        <v>3</v>
      </c>
      <c r="F1942" t="s">
        <v>20</v>
      </c>
      <c r="G1942" s="3" t="s">
        <v>47</v>
      </c>
      <c r="L1942" s="1"/>
      <c r="M1942" s="1"/>
      <c r="O1942" s="1"/>
      <c r="P1942" s="1"/>
      <c r="Q1942" s="1"/>
    </row>
    <row r="1943" spans="1:17" x14ac:dyDescent="0.3">
      <c r="A1943">
        <v>531</v>
      </c>
      <c r="B1943">
        <v>12.082238599999997</v>
      </c>
      <c r="D1943" t="s">
        <v>10</v>
      </c>
      <c r="E1943">
        <v>3</v>
      </c>
      <c r="F1943" t="s">
        <v>20</v>
      </c>
      <c r="G1943" s="3" t="s">
        <v>47</v>
      </c>
      <c r="L1943" s="1"/>
      <c r="M1943" s="1"/>
      <c r="O1943" s="1"/>
      <c r="P1943" s="1"/>
      <c r="Q1943" s="1"/>
    </row>
    <row r="1944" spans="1:17" x14ac:dyDescent="0.3">
      <c r="A1944">
        <v>531</v>
      </c>
      <c r="B1944">
        <v>14.337774800000005</v>
      </c>
      <c r="D1944" t="s">
        <v>11</v>
      </c>
      <c r="E1944">
        <v>3</v>
      </c>
      <c r="F1944" t="s">
        <v>20</v>
      </c>
      <c r="G1944" s="3" t="s">
        <v>47</v>
      </c>
      <c r="L1944" s="1"/>
    </row>
    <row r="1945" spans="1:17" x14ac:dyDescent="0.3">
      <c r="A1945">
        <v>531</v>
      </c>
      <c r="B1945">
        <f>7.62048714110269*2</f>
        <v>15.24097428220538</v>
      </c>
      <c r="C1945">
        <v>1</v>
      </c>
      <c r="D1945" t="s">
        <v>6</v>
      </c>
      <c r="E1945">
        <v>3</v>
      </c>
      <c r="F1945" t="s">
        <v>20</v>
      </c>
      <c r="G1945" s="3" t="s">
        <v>47</v>
      </c>
      <c r="H1945">
        <v>1</v>
      </c>
      <c r="I1945">
        <v>1</v>
      </c>
    </row>
    <row r="1946" spans="1:17" x14ac:dyDescent="0.3">
      <c r="A1946">
        <v>523</v>
      </c>
      <c r="B1946">
        <f>C1946/17</f>
        <v>6.6368730704173453</v>
      </c>
      <c r="C1946">
        <v>112.82684219709488</v>
      </c>
      <c r="D1946" t="s">
        <v>1</v>
      </c>
      <c r="E1946">
        <v>1</v>
      </c>
      <c r="F1946" t="s">
        <v>30</v>
      </c>
      <c r="G1946" s="3" t="s">
        <v>48</v>
      </c>
      <c r="J1946" s="1"/>
    </row>
    <row r="1947" spans="1:17" x14ac:dyDescent="0.3">
      <c r="A1947">
        <v>523</v>
      </c>
      <c r="B1947">
        <v>4.871108686228105</v>
      </c>
      <c r="D1947" t="s">
        <v>7</v>
      </c>
      <c r="E1947">
        <v>1</v>
      </c>
      <c r="F1947" t="s">
        <v>30</v>
      </c>
      <c r="G1947" s="3" t="s">
        <v>48</v>
      </c>
      <c r="J1947" s="1"/>
    </row>
    <row r="1948" spans="1:17" x14ac:dyDescent="0.3">
      <c r="A1948">
        <v>523</v>
      </c>
      <c r="B1948">
        <v>5.4616757981929283</v>
      </c>
      <c r="D1948" t="s">
        <v>8</v>
      </c>
      <c r="E1948">
        <v>1</v>
      </c>
      <c r="F1948" t="s">
        <v>30</v>
      </c>
      <c r="G1948" s="3" t="s">
        <v>48</v>
      </c>
      <c r="J1948" s="1"/>
    </row>
    <row r="1949" spans="1:17" x14ac:dyDescent="0.3">
      <c r="A1949">
        <v>523</v>
      </c>
      <c r="B1949">
        <v>31.582433016339166</v>
      </c>
      <c r="C1949">
        <v>4</v>
      </c>
      <c r="D1949" t="s">
        <v>6</v>
      </c>
      <c r="E1949">
        <v>1</v>
      </c>
      <c r="F1949" t="s">
        <v>30</v>
      </c>
      <c r="G1949" s="3" t="s">
        <v>48</v>
      </c>
      <c r="J1949" s="1"/>
    </row>
    <row r="1950" spans="1:17" x14ac:dyDescent="0.3">
      <c r="A1950">
        <v>523</v>
      </c>
      <c r="B1950">
        <v>8.9006085000000041</v>
      </c>
      <c r="D1950" t="s">
        <v>11</v>
      </c>
      <c r="E1950">
        <v>1</v>
      </c>
      <c r="F1950" t="s">
        <v>30</v>
      </c>
      <c r="G1950" s="3" t="s">
        <v>48</v>
      </c>
      <c r="J1950" s="1"/>
    </row>
    <row r="1951" spans="1:17" x14ac:dyDescent="0.3">
      <c r="A1951">
        <v>523</v>
      </c>
      <c r="B1951">
        <v>10.632002599999993</v>
      </c>
      <c r="D1951" t="s">
        <v>10</v>
      </c>
      <c r="E1951">
        <v>1</v>
      </c>
      <c r="F1951" t="s">
        <v>30</v>
      </c>
      <c r="G1951" s="3" t="s">
        <v>48</v>
      </c>
      <c r="J1951" s="1"/>
    </row>
    <row r="1952" spans="1:17" x14ac:dyDescent="0.3">
      <c r="A1952">
        <v>523</v>
      </c>
      <c r="B1952">
        <f>C1952/6</f>
        <v>12.839555483333333</v>
      </c>
      <c r="C1952">
        <v>77.037332899999996</v>
      </c>
      <c r="D1952" t="s">
        <v>9</v>
      </c>
      <c r="E1952">
        <v>1</v>
      </c>
      <c r="F1952" t="s">
        <v>30</v>
      </c>
      <c r="G1952" s="3" t="s">
        <v>48</v>
      </c>
      <c r="J1952" s="1"/>
    </row>
    <row r="1953" spans="1:13" x14ac:dyDescent="0.3">
      <c r="A1953">
        <v>523</v>
      </c>
      <c r="C1953">
        <v>10</v>
      </c>
      <c r="D1953" t="s">
        <v>15</v>
      </c>
      <c r="E1953">
        <v>1</v>
      </c>
      <c r="F1953" t="s">
        <v>30</v>
      </c>
      <c r="G1953" s="3" t="s">
        <v>48</v>
      </c>
      <c r="J1953" s="1"/>
      <c r="K1953" s="1"/>
      <c r="M1953" s="1"/>
    </row>
    <row r="1954" spans="1:13" x14ac:dyDescent="0.3">
      <c r="A1954">
        <v>526</v>
      </c>
      <c r="B1954">
        <f>C1954/19</f>
        <v>5.4645802244794863</v>
      </c>
      <c r="C1954">
        <v>103.82702426511024</v>
      </c>
      <c r="D1954" t="s">
        <v>1</v>
      </c>
      <c r="E1954">
        <v>7</v>
      </c>
      <c r="F1954" t="s">
        <v>30</v>
      </c>
      <c r="G1954" s="3" t="s">
        <v>48</v>
      </c>
      <c r="J1954" s="1"/>
      <c r="K1954" s="1"/>
      <c r="M1954" s="1"/>
    </row>
    <row r="1955" spans="1:13" x14ac:dyDescent="0.3">
      <c r="A1955">
        <v>526</v>
      </c>
      <c r="B1955">
        <v>6.0346409126878484</v>
      </c>
      <c r="D1955" t="s">
        <v>7</v>
      </c>
      <c r="E1955">
        <v>7</v>
      </c>
      <c r="F1955" t="s">
        <v>30</v>
      </c>
      <c r="G1955" s="3" t="s">
        <v>48</v>
      </c>
      <c r="J1955" s="1"/>
      <c r="K1955" s="1"/>
      <c r="M1955" s="1"/>
    </row>
    <row r="1956" spans="1:13" x14ac:dyDescent="0.3">
      <c r="A1956">
        <v>526</v>
      </c>
      <c r="B1956">
        <v>5.2850590560041155</v>
      </c>
      <c r="D1956" t="s">
        <v>8</v>
      </c>
      <c r="E1956">
        <v>7</v>
      </c>
      <c r="F1956" t="s">
        <v>30</v>
      </c>
      <c r="G1956" s="3" t="s">
        <v>48</v>
      </c>
      <c r="J1956" s="1"/>
      <c r="K1956" s="1"/>
      <c r="M1956" s="1"/>
    </row>
    <row r="1957" spans="1:13" x14ac:dyDescent="0.3">
      <c r="A1957">
        <v>526</v>
      </c>
      <c r="B1957">
        <v>27.363560343749157</v>
      </c>
      <c r="C1957">
        <v>4</v>
      </c>
      <c r="D1957" t="s">
        <v>6</v>
      </c>
      <c r="E1957">
        <v>7</v>
      </c>
      <c r="F1957" t="s">
        <v>30</v>
      </c>
      <c r="G1957" s="3" t="s">
        <v>48</v>
      </c>
      <c r="H1957">
        <v>0</v>
      </c>
      <c r="I1957">
        <v>1</v>
      </c>
    </row>
    <row r="1958" spans="1:13" x14ac:dyDescent="0.3">
      <c r="A1958">
        <v>526</v>
      </c>
      <c r="C1958">
        <v>10</v>
      </c>
      <c r="D1958" t="s">
        <v>15</v>
      </c>
      <c r="E1958">
        <v>7</v>
      </c>
      <c r="F1958" t="s">
        <v>30</v>
      </c>
      <c r="G1958" s="3" t="s">
        <v>48</v>
      </c>
      <c r="J1958" s="1"/>
    </row>
    <row r="1959" spans="1:13" x14ac:dyDescent="0.3">
      <c r="A1959">
        <v>526</v>
      </c>
      <c r="B1959">
        <v>8.3641828000000089</v>
      </c>
      <c r="D1959" t="s">
        <v>11</v>
      </c>
      <c r="E1959">
        <v>7</v>
      </c>
      <c r="F1959" t="s">
        <v>30</v>
      </c>
      <c r="G1959" s="3" t="s">
        <v>48</v>
      </c>
      <c r="J1959" s="1"/>
      <c r="K1959" s="1"/>
      <c r="M1959" s="1"/>
    </row>
    <row r="1960" spans="1:13" x14ac:dyDescent="0.3">
      <c r="A1960">
        <v>526</v>
      </c>
      <c r="B1960">
        <v>12.363656300000002</v>
      </c>
      <c r="D1960" t="s">
        <v>10</v>
      </c>
      <c r="E1960">
        <v>7</v>
      </c>
      <c r="F1960" t="s">
        <v>30</v>
      </c>
      <c r="G1960" s="3" t="s">
        <v>48</v>
      </c>
    </row>
    <row r="1961" spans="1:13" x14ac:dyDescent="0.3">
      <c r="A1961">
        <v>526</v>
      </c>
      <c r="B1961">
        <f>C1961/6</f>
        <v>13.60144185</v>
      </c>
      <c r="C1961">
        <v>81.608651100000003</v>
      </c>
      <c r="D1961" t="s">
        <v>9</v>
      </c>
      <c r="E1961">
        <v>7</v>
      </c>
      <c r="F1961" t="s">
        <v>30</v>
      </c>
      <c r="G1961" s="3" t="s">
        <v>48</v>
      </c>
      <c r="J1961" s="1"/>
    </row>
    <row r="1962" spans="1:13" x14ac:dyDescent="0.3">
      <c r="A1962">
        <v>527</v>
      </c>
      <c r="B1962">
        <f>C1962/18</f>
        <v>5.8591733922792155</v>
      </c>
      <c r="C1962">
        <v>105.46512106102588</v>
      </c>
      <c r="D1962" t="s">
        <v>1</v>
      </c>
      <c r="E1962">
        <v>14</v>
      </c>
      <c r="F1962" t="s">
        <v>30</v>
      </c>
      <c r="G1962" s="3" t="s">
        <v>48</v>
      </c>
      <c r="J1962" s="1"/>
    </row>
    <row r="1963" spans="1:13" x14ac:dyDescent="0.3">
      <c r="A1963">
        <v>527</v>
      </c>
      <c r="B1963">
        <v>4.9971342689652403</v>
      </c>
      <c r="D1963" t="s">
        <v>7</v>
      </c>
      <c r="E1963">
        <v>14</v>
      </c>
      <c r="F1963" t="s">
        <v>30</v>
      </c>
      <c r="G1963" s="3" t="s">
        <v>48</v>
      </c>
      <c r="J1963" s="1"/>
    </row>
    <row r="1964" spans="1:13" x14ac:dyDescent="0.3">
      <c r="A1964">
        <v>527</v>
      </c>
      <c r="B1964">
        <v>4.9433020621539185</v>
      </c>
      <c r="D1964" t="s">
        <v>8</v>
      </c>
      <c r="E1964">
        <v>14</v>
      </c>
      <c r="F1964" t="s">
        <v>30</v>
      </c>
      <c r="G1964" s="3" t="s">
        <v>48</v>
      </c>
      <c r="J1964" s="1"/>
    </row>
    <row r="1965" spans="1:13" x14ac:dyDescent="0.3">
      <c r="A1965">
        <v>527</v>
      </c>
      <c r="B1965">
        <v>27.569506277643413</v>
      </c>
      <c r="C1965">
        <v>4</v>
      </c>
      <c r="D1965" t="s">
        <v>6</v>
      </c>
      <c r="E1965">
        <v>14</v>
      </c>
      <c r="F1965" t="s">
        <v>30</v>
      </c>
      <c r="G1965" s="3" t="s">
        <v>48</v>
      </c>
      <c r="H1965">
        <v>0</v>
      </c>
      <c r="I1965">
        <v>1</v>
      </c>
      <c r="J1965" s="1"/>
    </row>
    <row r="1966" spans="1:13" x14ac:dyDescent="0.3">
      <c r="A1966">
        <v>527</v>
      </c>
      <c r="B1966">
        <v>12.944852199999985</v>
      </c>
      <c r="D1966" t="s">
        <v>11</v>
      </c>
      <c r="E1966">
        <v>14</v>
      </c>
      <c r="F1966" t="s">
        <v>30</v>
      </c>
      <c r="G1966" s="3" t="s">
        <v>48</v>
      </c>
      <c r="J1966" s="1"/>
    </row>
    <row r="1967" spans="1:13" x14ac:dyDescent="0.3">
      <c r="A1967">
        <v>527</v>
      </c>
      <c r="B1967">
        <v>13.836019300000004</v>
      </c>
      <c r="D1967" t="s">
        <v>10</v>
      </c>
      <c r="E1967">
        <v>14</v>
      </c>
      <c r="F1967" t="s">
        <v>30</v>
      </c>
      <c r="G1967" s="3" t="s">
        <v>48</v>
      </c>
      <c r="J1967" s="1"/>
    </row>
    <row r="1968" spans="1:13" x14ac:dyDescent="0.3">
      <c r="A1968">
        <v>527</v>
      </c>
      <c r="B1968">
        <f>C1968/5</f>
        <v>13.206348680000001</v>
      </c>
      <c r="C1968">
        <v>66.031743400000011</v>
      </c>
      <c r="D1968" t="s">
        <v>9</v>
      </c>
      <c r="E1968">
        <v>14</v>
      </c>
      <c r="F1968" t="s">
        <v>30</v>
      </c>
      <c r="G1968" s="3" t="s">
        <v>48</v>
      </c>
      <c r="J1968" s="1"/>
      <c r="K1968" s="1"/>
      <c r="M1968" s="1"/>
    </row>
    <row r="1969" spans="1:13" x14ac:dyDescent="0.3">
      <c r="A1969">
        <v>527</v>
      </c>
      <c r="C1969">
        <v>10</v>
      </c>
      <c r="D1969" t="s">
        <v>15</v>
      </c>
      <c r="E1969">
        <v>14</v>
      </c>
      <c r="F1969" t="s">
        <v>30</v>
      </c>
      <c r="G1969" s="3" t="s">
        <v>48</v>
      </c>
      <c r="J1969" s="1"/>
      <c r="K1969" s="1"/>
      <c r="M1969" s="1"/>
    </row>
    <row r="1970" spans="1:13" x14ac:dyDescent="0.3">
      <c r="A1970">
        <v>528</v>
      </c>
      <c r="B1970">
        <f>C1970/25</f>
        <v>7.7862621013333326</v>
      </c>
      <c r="C1970">
        <v>194.65655253333333</v>
      </c>
      <c r="D1970" t="s">
        <v>1</v>
      </c>
      <c r="E1970">
        <v>7</v>
      </c>
      <c r="F1970" t="s">
        <v>19</v>
      </c>
      <c r="G1970" s="3" t="s">
        <v>49</v>
      </c>
      <c r="J1970" s="1"/>
      <c r="K1970" s="1"/>
      <c r="M1970" s="1"/>
    </row>
    <row r="1971" spans="1:13" x14ac:dyDescent="0.3">
      <c r="A1971">
        <v>528</v>
      </c>
      <c r="B1971">
        <v>7.3588009999999997</v>
      </c>
      <c r="D1971" t="s">
        <v>7</v>
      </c>
      <c r="E1971">
        <v>7</v>
      </c>
      <c r="F1971" t="s">
        <v>19</v>
      </c>
      <c r="G1971" s="3" t="s">
        <v>49</v>
      </c>
      <c r="J1971" s="1"/>
      <c r="K1971" s="1"/>
      <c r="M1971" s="1"/>
    </row>
    <row r="1972" spans="1:13" x14ac:dyDescent="0.3">
      <c r="A1972">
        <v>528</v>
      </c>
      <c r="B1972">
        <v>5.9614856000000032</v>
      </c>
      <c r="D1972" t="s">
        <v>8</v>
      </c>
      <c r="E1972">
        <v>7</v>
      </c>
      <c r="F1972" t="s">
        <v>19</v>
      </c>
      <c r="G1972" s="3" t="s">
        <v>49</v>
      </c>
    </row>
    <row r="1973" spans="1:13" x14ac:dyDescent="0.3">
      <c r="A1973">
        <v>528</v>
      </c>
      <c r="B1973">
        <v>6.6412191999999948</v>
      </c>
      <c r="D1973" t="s">
        <v>7</v>
      </c>
      <c r="E1973">
        <v>7</v>
      </c>
      <c r="F1973" t="s">
        <v>19</v>
      </c>
      <c r="G1973" s="3" t="s">
        <v>49</v>
      </c>
      <c r="J1973" s="1"/>
      <c r="K1973" s="1"/>
      <c r="M1973" s="1"/>
    </row>
    <row r="1974" spans="1:13" x14ac:dyDescent="0.3">
      <c r="A1974">
        <v>528</v>
      </c>
      <c r="B1974">
        <v>5.5242360000000019</v>
      </c>
      <c r="D1974" t="s">
        <v>8</v>
      </c>
      <c r="E1974">
        <v>7</v>
      </c>
      <c r="F1974" t="s">
        <v>19</v>
      </c>
      <c r="G1974" s="3" t="s">
        <v>49</v>
      </c>
      <c r="J1974" s="1"/>
      <c r="M1974" s="1"/>
    </row>
    <row r="1975" spans="1:13" x14ac:dyDescent="0.3">
      <c r="A1975">
        <v>528</v>
      </c>
      <c r="B1975">
        <v>4.9398194999999987</v>
      </c>
      <c r="D1975" t="s">
        <v>7</v>
      </c>
      <c r="E1975">
        <v>7</v>
      </c>
      <c r="F1975" t="s">
        <v>19</v>
      </c>
      <c r="G1975" s="3" t="s">
        <v>49</v>
      </c>
      <c r="J1975" s="1"/>
      <c r="M1975" s="1"/>
    </row>
    <row r="1976" spans="1:13" x14ac:dyDescent="0.3">
      <c r="A1976">
        <v>528</v>
      </c>
      <c r="B1976">
        <v>5.1815700999999876</v>
      </c>
      <c r="D1976" t="s">
        <v>8</v>
      </c>
      <c r="E1976">
        <v>7</v>
      </c>
      <c r="F1976" t="s">
        <v>19</v>
      </c>
      <c r="G1976" s="3" t="s">
        <v>49</v>
      </c>
      <c r="J1976" s="1"/>
      <c r="K1976" s="1"/>
      <c r="M1976" s="1"/>
    </row>
    <row r="1977" spans="1:13" x14ac:dyDescent="0.3">
      <c r="A1977">
        <v>528</v>
      </c>
      <c r="B1977">
        <v>8.4152864000000136</v>
      </c>
      <c r="D1977" t="s">
        <v>11</v>
      </c>
      <c r="E1977">
        <v>7</v>
      </c>
      <c r="F1977" t="s">
        <v>19</v>
      </c>
      <c r="G1977" s="3" t="s">
        <v>49</v>
      </c>
      <c r="J1977" s="1"/>
      <c r="K1977" s="1"/>
      <c r="M1977" s="1"/>
    </row>
    <row r="1978" spans="1:13" x14ac:dyDescent="0.3">
      <c r="A1978">
        <v>528</v>
      </c>
      <c r="B1978">
        <v>14.583743699999985</v>
      </c>
      <c r="D1978" t="s">
        <v>10</v>
      </c>
      <c r="E1978">
        <v>7</v>
      </c>
      <c r="F1978" t="s">
        <v>19</v>
      </c>
      <c r="G1978" s="3" t="s">
        <v>49</v>
      </c>
      <c r="J1978" s="1"/>
      <c r="K1978" s="1"/>
      <c r="M1978" s="1"/>
    </row>
    <row r="1979" spans="1:13" x14ac:dyDescent="0.3">
      <c r="A1979">
        <v>528</v>
      </c>
      <c r="B1979">
        <f>C1979/7</f>
        <v>14.80716952857143</v>
      </c>
      <c r="C1979">
        <v>103.65018670000001</v>
      </c>
      <c r="D1979" t="s">
        <v>9</v>
      </c>
      <c r="E1979">
        <v>7</v>
      </c>
      <c r="F1979" t="s">
        <v>19</v>
      </c>
      <c r="G1979" s="3" t="s">
        <v>49</v>
      </c>
      <c r="J1979" s="1"/>
      <c r="K1979" s="1"/>
      <c r="M1979" s="1"/>
    </row>
    <row r="1980" spans="1:13" x14ac:dyDescent="0.3">
      <c r="A1980">
        <v>528</v>
      </c>
      <c r="C1980">
        <v>17</v>
      </c>
      <c r="D1980" t="s">
        <v>15</v>
      </c>
      <c r="E1980">
        <v>7</v>
      </c>
      <c r="F1980" t="s">
        <v>19</v>
      </c>
      <c r="G1980" s="3" t="s">
        <v>49</v>
      </c>
      <c r="J1980" s="1"/>
      <c r="K1980" s="1"/>
      <c r="M1980" s="1"/>
    </row>
    <row r="1981" spans="1:13" x14ac:dyDescent="0.3">
      <c r="A1981">
        <v>528</v>
      </c>
      <c r="B1981">
        <v>40.420753257150032</v>
      </c>
      <c r="C1981">
        <v>7</v>
      </c>
      <c r="D1981" t="s">
        <v>6</v>
      </c>
      <c r="E1981">
        <v>7</v>
      </c>
      <c r="F1981" t="s">
        <v>19</v>
      </c>
      <c r="G1981" s="3" t="s">
        <v>49</v>
      </c>
      <c r="H1981">
        <v>0</v>
      </c>
      <c r="I1981">
        <v>3</v>
      </c>
      <c r="J1981" s="1"/>
      <c r="K1981" s="1"/>
      <c r="M1981" s="1"/>
    </row>
    <row r="1982" spans="1:13" x14ac:dyDescent="0.3">
      <c r="A1982">
        <v>528</v>
      </c>
      <c r="B1982">
        <v>36.734141585405709</v>
      </c>
      <c r="D1982" t="s">
        <v>6</v>
      </c>
      <c r="E1982">
        <v>7</v>
      </c>
      <c r="F1982" t="s">
        <v>19</v>
      </c>
      <c r="G1982" s="3" t="s">
        <v>49</v>
      </c>
      <c r="J1982" s="1"/>
      <c r="K1982" s="1"/>
      <c r="M1982" s="1"/>
    </row>
    <row r="1983" spans="1:13" x14ac:dyDescent="0.3">
      <c r="A1983">
        <v>528</v>
      </c>
      <c r="B1983">
        <v>45.222508247729635</v>
      </c>
      <c r="D1983" t="s">
        <v>6</v>
      </c>
      <c r="E1983">
        <v>7</v>
      </c>
      <c r="F1983" t="s">
        <v>19</v>
      </c>
      <c r="G1983" s="3" t="s">
        <v>49</v>
      </c>
      <c r="J1983" s="1"/>
      <c r="K1983" s="1"/>
      <c r="M1983" s="1"/>
    </row>
    <row r="1984" spans="1:13" x14ac:dyDescent="0.3">
      <c r="A1984">
        <v>528</v>
      </c>
      <c r="B1984">
        <v>50.415058608720145</v>
      </c>
      <c r="D1984" t="s">
        <v>6</v>
      </c>
      <c r="E1984">
        <v>7</v>
      </c>
      <c r="F1984" t="s">
        <v>19</v>
      </c>
      <c r="G1984" s="3" t="s">
        <v>49</v>
      </c>
      <c r="J1984" s="1"/>
      <c r="K1984" s="1"/>
      <c r="M1984" s="1"/>
    </row>
    <row r="1985" spans="1:14" x14ac:dyDescent="0.3">
      <c r="A1985">
        <v>528</v>
      </c>
      <c r="B1985">
        <v>38.239410053682541</v>
      </c>
      <c r="D1985" t="s">
        <v>6</v>
      </c>
      <c r="E1985">
        <v>7</v>
      </c>
      <c r="F1985" t="s">
        <v>19</v>
      </c>
      <c r="G1985" s="3" t="s">
        <v>49</v>
      </c>
      <c r="J1985" s="1"/>
      <c r="K1985" s="1"/>
      <c r="M1985" s="1"/>
    </row>
    <row r="1986" spans="1:14" x14ac:dyDescent="0.3">
      <c r="A1986">
        <v>528</v>
      </c>
      <c r="B1986">
        <v>49.807412606226876</v>
      </c>
      <c r="D1986" t="s">
        <v>6</v>
      </c>
      <c r="E1986">
        <v>7</v>
      </c>
      <c r="F1986" t="s">
        <v>19</v>
      </c>
      <c r="G1986" s="3" t="s">
        <v>49</v>
      </c>
      <c r="J1986" s="1"/>
    </row>
    <row r="1987" spans="1:14" x14ac:dyDescent="0.3">
      <c r="A1987">
        <v>528</v>
      </c>
      <c r="B1987">
        <v>44.17566654887866</v>
      </c>
      <c r="D1987" t="s">
        <v>6</v>
      </c>
      <c r="E1987">
        <v>7</v>
      </c>
      <c r="F1987" t="s">
        <v>19</v>
      </c>
      <c r="G1987" s="3" t="s">
        <v>49</v>
      </c>
      <c r="J1987" s="1"/>
    </row>
    <row r="1988" spans="1:14" x14ac:dyDescent="0.3">
      <c r="A1988">
        <v>614</v>
      </c>
      <c r="B1988">
        <v>22.2912724</v>
      </c>
      <c r="C1988">
        <v>1</v>
      </c>
      <c r="D1988" t="s">
        <v>6</v>
      </c>
      <c r="E1988">
        <v>2</v>
      </c>
      <c r="F1988" t="s">
        <v>41</v>
      </c>
      <c r="G1988" s="3" t="s">
        <v>50</v>
      </c>
      <c r="H1988">
        <v>0</v>
      </c>
      <c r="I1988">
        <v>1</v>
      </c>
      <c r="J1988" s="1"/>
      <c r="K1988" s="1"/>
      <c r="L1988" s="1"/>
      <c r="N1988" s="1"/>
    </row>
    <row r="1989" spans="1:14" x14ac:dyDescent="0.3">
      <c r="A1989">
        <v>614</v>
      </c>
      <c r="B1989">
        <v>3.5329376499999996</v>
      </c>
      <c r="C1989">
        <f>25.2773868*2</f>
        <v>50.554773599999997</v>
      </c>
      <c r="D1989" t="s">
        <v>1</v>
      </c>
      <c r="E1989">
        <v>2</v>
      </c>
      <c r="F1989" t="s">
        <v>41</v>
      </c>
      <c r="G1989" s="3" t="s">
        <v>50</v>
      </c>
      <c r="J1989" s="1"/>
      <c r="K1989" s="1"/>
      <c r="L1989" s="1"/>
      <c r="N1989" s="1"/>
    </row>
    <row r="1990" spans="1:14" x14ac:dyDescent="0.3">
      <c r="A1990">
        <v>614</v>
      </c>
      <c r="B1990">
        <v>3.5329376499999996</v>
      </c>
      <c r="D1990" t="s">
        <v>7</v>
      </c>
      <c r="E1990">
        <v>2</v>
      </c>
      <c r="F1990" t="s">
        <v>41</v>
      </c>
      <c r="G1990" s="3" t="s">
        <v>50</v>
      </c>
      <c r="J1990" s="1"/>
      <c r="K1990" s="1"/>
      <c r="L1990" s="1"/>
      <c r="N1990" s="1"/>
    </row>
    <row r="1991" spans="1:14" x14ac:dyDescent="0.3">
      <c r="A1991">
        <v>614</v>
      </c>
      <c r="B1991">
        <v>7.3992481000000083</v>
      </c>
      <c r="D1991" t="s">
        <v>11</v>
      </c>
      <c r="E1991">
        <v>2</v>
      </c>
      <c r="F1991" t="s">
        <v>41</v>
      </c>
      <c r="G1991" s="3" t="s">
        <v>50</v>
      </c>
      <c r="J1991" s="1"/>
      <c r="K1991" s="1"/>
      <c r="L1991" s="1"/>
      <c r="N1991" s="1"/>
    </row>
    <row r="1992" spans="1:14" x14ac:dyDescent="0.3">
      <c r="A1992">
        <v>614</v>
      </c>
      <c r="B1992">
        <v>11.189796299999998</v>
      </c>
      <c r="D1992" t="s">
        <v>10</v>
      </c>
      <c r="E1992">
        <v>2</v>
      </c>
      <c r="F1992" t="s">
        <v>41</v>
      </c>
      <c r="G1992" s="3" t="s">
        <v>50</v>
      </c>
      <c r="J1992" s="1"/>
      <c r="K1992" s="1"/>
      <c r="L1992" s="1"/>
      <c r="N1992" s="1"/>
    </row>
    <row r="1993" spans="1:14" x14ac:dyDescent="0.3">
      <c r="A1993">
        <v>614</v>
      </c>
      <c r="B1993">
        <f>C1993/3</f>
        <v>11.300371733333334</v>
      </c>
      <c r="C1993">
        <v>33.9011152</v>
      </c>
      <c r="D1993" t="s">
        <v>9</v>
      </c>
      <c r="E1993">
        <v>2</v>
      </c>
      <c r="F1993" t="s">
        <v>41</v>
      </c>
      <c r="G1993" s="3" t="s">
        <v>50</v>
      </c>
      <c r="K1993" s="1"/>
      <c r="L1993" s="1"/>
      <c r="N1993" s="1"/>
    </row>
    <row r="1994" spans="1:14" x14ac:dyDescent="0.3">
      <c r="A1994">
        <v>614</v>
      </c>
      <c r="B1994">
        <v>4.6199928000000021</v>
      </c>
      <c r="D1994" t="s">
        <v>8</v>
      </c>
      <c r="E1994">
        <v>2</v>
      </c>
      <c r="F1994" t="s">
        <v>41</v>
      </c>
      <c r="G1994" s="3" t="s">
        <v>50</v>
      </c>
    </row>
    <row r="1995" spans="1:14" x14ac:dyDescent="0.3">
      <c r="A1995">
        <v>618</v>
      </c>
      <c r="B1995">
        <v>9.5635536999999999</v>
      </c>
      <c r="D1995" t="s">
        <v>11</v>
      </c>
      <c r="E1995">
        <v>4</v>
      </c>
      <c r="F1995" t="s">
        <v>41</v>
      </c>
      <c r="G1995" s="3" t="s">
        <v>50</v>
      </c>
      <c r="J1995" s="1"/>
      <c r="K1995" s="1"/>
      <c r="M1995" s="1"/>
    </row>
    <row r="1996" spans="1:14" x14ac:dyDescent="0.3">
      <c r="A1996">
        <v>618</v>
      </c>
      <c r="B1996">
        <v>11.342883899999997</v>
      </c>
      <c r="D1996" t="s">
        <v>10</v>
      </c>
      <c r="E1996">
        <v>4</v>
      </c>
      <c r="F1996" t="s">
        <v>41</v>
      </c>
      <c r="G1996" s="3" t="s">
        <v>50</v>
      </c>
      <c r="J1996" s="1"/>
      <c r="K1996" s="1"/>
      <c r="M1996" s="1"/>
    </row>
    <row r="1997" spans="1:14" x14ac:dyDescent="0.3">
      <c r="A1997">
        <v>618</v>
      </c>
      <c r="B1997">
        <v>10.705809560000001</v>
      </c>
      <c r="C1997">
        <f>B1997*2.5</f>
        <v>26.7645239</v>
      </c>
      <c r="D1997" t="s">
        <v>9</v>
      </c>
      <c r="E1997">
        <v>4</v>
      </c>
      <c r="F1997" t="s">
        <v>41</v>
      </c>
      <c r="G1997" s="3" t="s">
        <v>50</v>
      </c>
      <c r="J1997" s="1"/>
      <c r="K1997" s="1"/>
      <c r="M1997" s="1"/>
    </row>
    <row r="1998" spans="1:14" x14ac:dyDescent="0.3">
      <c r="A1998">
        <v>618</v>
      </c>
      <c r="B1998">
        <v>4.9841708000000011</v>
      </c>
      <c r="D1998" t="s">
        <v>8</v>
      </c>
      <c r="E1998">
        <v>4</v>
      </c>
      <c r="F1998" t="s">
        <v>41</v>
      </c>
      <c r="G1998" s="3" t="s">
        <v>50</v>
      </c>
      <c r="J1998" s="1"/>
      <c r="K1998" s="1"/>
      <c r="M1998" s="1"/>
    </row>
    <row r="1999" spans="1:14" x14ac:dyDescent="0.3">
      <c r="A1999">
        <v>618</v>
      </c>
      <c r="B1999">
        <v>3.4862922000000012</v>
      </c>
      <c r="D1999" t="s">
        <v>7</v>
      </c>
      <c r="E1999">
        <v>4</v>
      </c>
      <c r="F1999" t="s">
        <v>41</v>
      </c>
      <c r="G1999" s="3" t="s">
        <v>50</v>
      </c>
      <c r="J1999" s="1"/>
      <c r="K1999" s="1"/>
      <c r="M1999" s="1"/>
    </row>
    <row r="2000" spans="1:14" x14ac:dyDescent="0.3">
      <c r="A2000">
        <v>618</v>
      </c>
      <c r="B2000">
        <f>8.4020283/3</f>
        <v>2.8006761</v>
      </c>
      <c r="C2000">
        <f>18.709514*2</f>
        <v>37.419027999999997</v>
      </c>
      <c r="D2000" t="s">
        <v>1</v>
      </c>
      <c r="E2000">
        <v>4</v>
      </c>
      <c r="F2000" t="s">
        <v>41</v>
      </c>
      <c r="G2000" s="3" t="s">
        <v>50</v>
      </c>
      <c r="J2000" s="1"/>
      <c r="K2000" s="1"/>
      <c r="M2000" s="1"/>
    </row>
    <row r="2001" spans="1:13" x14ac:dyDescent="0.3">
      <c r="A2001">
        <v>618</v>
      </c>
      <c r="B2001">
        <f>10.3074857*2</f>
        <v>20.614971400000002</v>
      </c>
      <c r="C2001">
        <v>1</v>
      </c>
      <c r="D2001" t="s">
        <v>6</v>
      </c>
      <c r="E2001">
        <v>4</v>
      </c>
      <c r="F2001" t="s">
        <v>41</v>
      </c>
      <c r="G2001" s="3" t="s">
        <v>50</v>
      </c>
      <c r="H2001">
        <v>1</v>
      </c>
      <c r="I2001">
        <v>1.5</v>
      </c>
      <c r="J2001" s="1"/>
      <c r="K2001" s="1"/>
      <c r="M2001" s="1"/>
    </row>
    <row r="2002" spans="1:13" x14ac:dyDescent="0.3">
      <c r="A2002">
        <v>618</v>
      </c>
      <c r="C2002">
        <v>6</v>
      </c>
      <c r="D2002" t="s">
        <v>15</v>
      </c>
      <c r="E2002">
        <v>4</v>
      </c>
      <c r="F2002" t="s">
        <v>41</v>
      </c>
      <c r="G2002" s="3" t="s">
        <v>50</v>
      </c>
      <c r="J2002" s="1"/>
      <c r="K2002" s="1"/>
      <c r="M2002" s="1"/>
    </row>
    <row r="2003" spans="1:13" x14ac:dyDescent="0.3">
      <c r="A2003">
        <v>618</v>
      </c>
      <c r="B2003">
        <v>6.4965562999999946</v>
      </c>
      <c r="D2003" t="s">
        <v>11</v>
      </c>
      <c r="E2003">
        <v>4</v>
      </c>
      <c r="F2003" t="s">
        <v>41</v>
      </c>
      <c r="G2003" s="3" t="s">
        <v>50</v>
      </c>
      <c r="J2003" s="1"/>
      <c r="K2003" s="1"/>
      <c r="M2003" s="1"/>
    </row>
    <row r="2004" spans="1:13" x14ac:dyDescent="0.3">
      <c r="A2004">
        <v>618</v>
      </c>
      <c r="B2004">
        <v>13.347994</v>
      </c>
      <c r="D2004" t="s">
        <v>10</v>
      </c>
      <c r="E2004">
        <v>4</v>
      </c>
      <c r="F2004" t="s">
        <v>41</v>
      </c>
      <c r="G2004" s="3" t="s">
        <v>50</v>
      </c>
      <c r="J2004" s="1"/>
      <c r="K2004" s="1"/>
      <c r="M2004" s="1"/>
    </row>
    <row r="2005" spans="1:13" x14ac:dyDescent="0.3">
      <c r="A2005">
        <v>618</v>
      </c>
      <c r="B2005">
        <v>11.258745533333334</v>
      </c>
      <c r="C2005">
        <v>33.776236600000004</v>
      </c>
      <c r="D2005" t="s">
        <v>9</v>
      </c>
      <c r="E2005">
        <v>4</v>
      </c>
      <c r="F2005" t="s">
        <v>41</v>
      </c>
      <c r="G2005" s="3" t="s">
        <v>50</v>
      </c>
      <c r="J2005" s="1"/>
      <c r="K2005" s="1"/>
      <c r="M2005" s="1"/>
    </row>
    <row r="2006" spans="1:13" x14ac:dyDescent="0.3">
      <c r="A2006">
        <v>618</v>
      </c>
      <c r="B2006">
        <v>4.5002118000000024</v>
      </c>
      <c r="D2006" t="s">
        <v>8</v>
      </c>
      <c r="E2006">
        <v>4</v>
      </c>
      <c r="F2006" t="s">
        <v>41</v>
      </c>
      <c r="G2006" s="3" t="s">
        <v>50</v>
      </c>
      <c r="J2006" s="1"/>
      <c r="K2006" s="1"/>
      <c r="M2006" s="1"/>
    </row>
    <row r="2007" spans="1:13" x14ac:dyDescent="0.3">
      <c r="A2007">
        <v>618</v>
      </c>
      <c r="B2007">
        <v>3.6590312999999988</v>
      </c>
      <c r="D2007" t="s">
        <v>7</v>
      </c>
      <c r="E2007">
        <v>4</v>
      </c>
      <c r="F2007" t="s">
        <v>41</v>
      </c>
      <c r="G2007" s="3" t="s">
        <v>50</v>
      </c>
      <c r="J2007" s="1"/>
      <c r="K2007" s="1"/>
      <c r="M2007" s="1"/>
    </row>
    <row r="2008" spans="1:13" x14ac:dyDescent="0.3">
      <c r="A2008">
        <v>618</v>
      </c>
      <c r="B2008">
        <f>7.9873558/2</f>
        <v>3.9936778999999998</v>
      </c>
      <c r="C2008">
        <f>19.301389*2</f>
        <v>38.602778000000001</v>
      </c>
      <c r="D2008" t="s">
        <v>1</v>
      </c>
      <c r="E2008">
        <v>4</v>
      </c>
      <c r="F2008" t="s">
        <v>41</v>
      </c>
      <c r="G2008" s="3" t="s">
        <v>50</v>
      </c>
      <c r="J2008" s="1"/>
      <c r="K2008" s="1"/>
      <c r="M2008" s="1"/>
    </row>
    <row r="2009" spans="1:13" x14ac:dyDescent="0.3">
      <c r="A2009">
        <v>618</v>
      </c>
      <c r="B2009">
        <f>11.3140332*2</f>
        <v>22.628066400000002</v>
      </c>
      <c r="C2009">
        <v>1</v>
      </c>
      <c r="D2009" t="s">
        <v>6</v>
      </c>
      <c r="E2009">
        <v>4</v>
      </c>
      <c r="F2009" t="s">
        <v>41</v>
      </c>
      <c r="G2009" s="3" t="s">
        <v>50</v>
      </c>
    </row>
    <row r="2010" spans="1:13" x14ac:dyDescent="0.3">
      <c r="A2010">
        <v>620</v>
      </c>
      <c r="B2010">
        <v>22.272780480061172</v>
      </c>
      <c r="C2010">
        <v>1</v>
      </c>
      <c r="D2010" t="s">
        <v>6</v>
      </c>
      <c r="E2010">
        <v>6</v>
      </c>
      <c r="F2010" t="s">
        <v>41</v>
      </c>
      <c r="G2010" s="3" t="s">
        <v>50</v>
      </c>
      <c r="H2010">
        <v>1</v>
      </c>
      <c r="I2010">
        <v>2</v>
      </c>
      <c r="J2010" s="1"/>
    </row>
    <row r="2011" spans="1:13" x14ac:dyDescent="0.3">
      <c r="A2011">
        <v>620</v>
      </c>
      <c r="B2011">
        <v>3.4945938792862492</v>
      </c>
      <c r="C2011">
        <v>36.251155997206169</v>
      </c>
      <c r="D2011" t="s">
        <v>1</v>
      </c>
      <c r="E2011">
        <v>6</v>
      </c>
      <c r="F2011" t="s">
        <v>41</v>
      </c>
      <c r="G2011" s="3" t="s">
        <v>50</v>
      </c>
      <c r="J2011" s="1"/>
    </row>
    <row r="2012" spans="1:13" x14ac:dyDescent="0.3">
      <c r="A2012">
        <v>620</v>
      </c>
      <c r="B2012">
        <v>3.1767431736239331</v>
      </c>
      <c r="D2012" t="s">
        <v>7</v>
      </c>
      <c r="E2012">
        <v>6</v>
      </c>
      <c r="F2012" t="s">
        <v>41</v>
      </c>
      <c r="G2012" s="3" t="s">
        <v>50</v>
      </c>
      <c r="J2012" s="1"/>
    </row>
    <row r="2013" spans="1:13" x14ac:dyDescent="0.3">
      <c r="A2013">
        <v>620</v>
      </c>
      <c r="B2013">
        <v>5.0059798549570651</v>
      </c>
      <c r="D2013" t="s">
        <v>8</v>
      </c>
      <c r="E2013">
        <v>6</v>
      </c>
      <c r="F2013" t="s">
        <v>41</v>
      </c>
      <c r="G2013" s="3" t="s">
        <v>50</v>
      </c>
      <c r="J2013" s="1"/>
    </row>
    <row r="2014" spans="1:13" x14ac:dyDescent="0.3">
      <c r="A2014">
        <v>620</v>
      </c>
      <c r="B2014">
        <v>5.7860860000000116</v>
      </c>
      <c r="D2014" t="s">
        <v>11</v>
      </c>
      <c r="E2014">
        <v>6</v>
      </c>
      <c r="F2014" t="s">
        <v>41</v>
      </c>
      <c r="G2014" s="3" t="s">
        <v>50</v>
      </c>
      <c r="J2014" s="1"/>
      <c r="K2014" s="1"/>
      <c r="M2014" s="1"/>
    </row>
    <row r="2015" spans="1:13" x14ac:dyDescent="0.3">
      <c r="A2015">
        <v>620</v>
      </c>
      <c r="B2015">
        <v>12.855608699999991</v>
      </c>
      <c r="D2015" t="s">
        <v>10</v>
      </c>
      <c r="E2015">
        <v>6</v>
      </c>
      <c r="F2015" t="s">
        <v>41</v>
      </c>
      <c r="G2015" s="3" t="s">
        <v>50</v>
      </c>
      <c r="J2015" s="1"/>
      <c r="K2015" s="1"/>
      <c r="M2015" s="1"/>
    </row>
    <row r="2016" spans="1:13" x14ac:dyDescent="0.3">
      <c r="A2016">
        <v>620</v>
      </c>
      <c r="B2016">
        <v>13.242532800000001</v>
      </c>
      <c r="C2016">
        <v>33.106332000000002</v>
      </c>
      <c r="D2016" t="s">
        <v>9</v>
      </c>
      <c r="E2016">
        <v>6</v>
      </c>
      <c r="F2016" t="s">
        <v>41</v>
      </c>
      <c r="G2016" s="3" t="s">
        <v>50</v>
      </c>
      <c r="J2016" s="1"/>
      <c r="K2016" s="1"/>
      <c r="M2016" s="1"/>
    </row>
    <row r="2017" spans="1:14" x14ac:dyDescent="0.3">
      <c r="A2017">
        <v>620</v>
      </c>
      <c r="B2017">
        <v>8.5414030000000025</v>
      </c>
      <c r="D2017" t="s">
        <v>11</v>
      </c>
      <c r="E2017">
        <v>6</v>
      </c>
      <c r="F2017" t="s">
        <v>41</v>
      </c>
      <c r="G2017" s="3" t="s">
        <v>50</v>
      </c>
      <c r="J2017" s="1"/>
      <c r="K2017" s="1"/>
      <c r="M2017" s="1"/>
    </row>
    <row r="2018" spans="1:14" x14ac:dyDescent="0.3">
      <c r="A2018">
        <v>620</v>
      </c>
      <c r="B2018">
        <v>12.431637600000002</v>
      </c>
      <c r="D2018" t="s">
        <v>10</v>
      </c>
      <c r="E2018">
        <v>6</v>
      </c>
      <c r="F2018" t="s">
        <v>41</v>
      </c>
      <c r="G2018" s="3" t="s">
        <v>50</v>
      </c>
      <c r="J2018" s="1"/>
      <c r="K2018" s="1"/>
      <c r="M2018" s="1"/>
    </row>
    <row r="2019" spans="1:14" x14ac:dyDescent="0.3">
      <c r="A2019">
        <v>620</v>
      </c>
      <c r="B2019">
        <v>10.48638775</v>
      </c>
      <c r="C2019">
        <v>20.972775500000001</v>
      </c>
      <c r="D2019" t="s">
        <v>9</v>
      </c>
      <c r="E2019">
        <v>6</v>
      </c>
      <c r="F2019" t="s">
        <v>41</v>
      </c>
      <c r="G2019" s="3" t="s">
        <v>50</v>
      </c>
      <c r="J2019" s="1"/>
      <c r="K2019" s="1"/>
      <c r="M2019" s="1"/>
    </row>
    <row r="2020" spans="1:14" x14ac:dyDescent="0.3">
      <c r="A2020">
        <v>620</v>
      </c>
      <c r="B2020">
        <v>4.9772497000000016</v>
      </c>
      <c r="D2020" t="s">
        <v>11</v>
      </c>
      <c r="E2020">
        <v>6</v>
      </c>
      <c r="F2020" t="s">
        <v>41</v>
      </c>
      <c r="G2020" s="3" t="s">
        <v>50</v>
      </c>
      <c r="J2020" s="1"/>
      <c r="K2020" s="1"/>
      <c r="M2020" s="1"/>
    </row>
    <row r="2021" spans="1:14" x14ac:dyDescent="0.3">
      <c r="A2021">
        <v>620</v>
      </c>
      <c r="B2021">
        <v>12.955887300000008</v>
      </c>
      <c r="D2021" t="s">
        <v>10</v>
      </c>
      <c r="E2021">
        <v>6</v>
      </c>
      <c r="F2021" t="s">
        <v>41</v>
      </c>
      <c r="G2021" s="3" t="s">
        <v>50</v>
      </c>
      <c r="J2021" s="1"/>
      <c r="K2021" s="1"/>
      <c r="M2021" s="1"/>
    </row>
    <row r="2022" spans="1:14" x14ac:dyDescent="0.3">
      <c r="A2022">
        <v>620</v>
      </c>
      <c r="B2022">
        <v>10.083021566666666</v>
      </c>
      <c r="C2022">
        <v>30.249064699999998</v>
      </c>
      <c r="D2022" t="s">
        <v>9</v>
      </c>
      <c r="E2022">
        <v>6</v>
      </c>
      <c r="F2022" t="s">
        <v>41</v>
      </c>
      <c r="G2022" s="3" t="s">
        <v>50</v>
      </c>
      <c r="J2022" s="1"/>
      <c r="K2022" s="1"/>
      <c r="M2022" s="1"/>
    </row>
    <row r="2023" spans="1:14" x14ac:dyDescent="0.3">
      <c r="A2023">
        <v>620</v>
      </c>
      <c r="C2023">
        <v>6</v>
      </c>
      <c r="D2023" t="s">
        <v>15</v>
      </c>
      <c r="E2023">
        <v>6</v>
      </c>
      <c r="F2023" t="s">
        <v>41</v>
      </c>
      <c r="G2023" s="3" t="s">
        <v>50</v>
      </c>
      <c r="J2023" s="1"/>
      <c r="K2023" s="1"/>
      <c r="M2023" s="1"/>
    </row>
    <row r="2024" spans="1:14" x14ac:dyDescent="0.3">
      <c r="A2024">
        <v>622</v>
      </c>
      <c r="B2024">
        <v>15.651844385253744</v>
      </c>
      <c r="C2024">
        <v>2</v>
      </c>
      <c r="D2024" t="s">
        <v>6</v>
      </c>
      <c r="E2024">
        <v>8</v>
      </c>
      <c r="F2024" t="s">
        <v>41</v>
      </c>
      <c r="G2024" s="3" t="s">
        <v>50</v>
      </c>
      <c r="H2024">
        <v>1</v>
      </c>
      <c r="I2024">
        <v>3</v>
      </c>
      <c r="J2024" s="1"/>
      <c r="K2024" s="1"/>
      <c r="M2024" s="1"/>
    </row>
    <row r="2025" spans="1:14" x14ac:dyDescent="0.3">
      <c r="A2025">
        <v>622</v>
      </c>
      <c r="B2025">
        <v>13.377244158260844</v>
      </c>
      <c r="D2025" t="s">
        <v>6</v>
      </c>
      <c r="E2025">
        <v>8</v>
      </c>
      <c r="F2025" t="s">
        <v>41</v>
      </c>
      <c r="G2025" s="3" t="s">
        <v>50</v>
      </c>
      <c r="J2025" s="1"/>
      <c r="M2025" s="1"/>
    </row>
    <row r="2026" spans="1:14" x14ac:dyDescent="0.3">
      <c r="A2026">
        <v>622</v>
      </c>
      <c r="B2026">
        <v>4.0782777269641484</v>
      </c>
      <c r="C2026">
        <v>40.782777269641485</v>
      </c>
      <c r="D2026" t="s">
        <v>1</v>
      </c>
      <c r="E2026">
        <v>8</v>
      </c>
      <c r="F2026" t="s">
        <v>41</v>
      </c>
      <c r="G2026" s="3" t="s">
        <v>50</v>
      </c>
      <c r="J2026" s="1"/>
      <c r="M2026" s="1"/>
    </row>
    <row r="2027" spans="1:14" x14ac:dyDescent="0.3">
      <c r="A2027">
        <v>622</v>
      </c>
      <c r="B2027">
        <v>4.1418259095383831</v>
      </c>
      <c r="D2027" t="s">
        <v>7</v>
      </c>
      <c r="E2027">
        <v>8</v>
      </c>
      <c r="F2027" t="s">
        <v>41</v>
      </c>
      <c r="G2027" s="3" t="s">
        <v>50</v>
      </c>
      <c r="J2027" s="1"/>
      <c r="N2027" s="1"/>
    </row>
    <row r="2028" spans="1:14" x14ac:dyDescent="0.3">
      <c r="A2028">
        <v>622</v>
      </c>
      <c r="B2028">
        <v>4.3922324154764283</v>
      </c>
      <c r="D2028" t="s">
        <v>8</v>
      </c>
      <c r="E2028">
        <v>8</v>
      </c>
      <c r="F2028" t="s">
        <v>41</v>
      </c>
      <c r="G2028" s="3" t="s">
        <v>50</v>
      </c>
      <c r="J2028" s="1"/>
    </row>
    <row r="2029" spans="1:14" x14ac:dyDescent="0.3">
      <c r="A2029">
        <v>622</v>
      </c>
      <c r="B2029">
        <v>9.2490606487534901</v>
      </c>
      <c r="C2029">
        <v>23.122651621883726</v>
      </c>
      <c r="D2029" t="s">
        <v>9</v>
      </c>
      <c r="E2029">
        <v>8</v>
      </c>
      <c r="F2029" t="s">
        <v>41</v>
      </c>
      <c r="G2029" s="3" t="s">
        <v>50</v>
      </c>
      <c r="J2029" s="1"/>
    </row>
    <row r="2030" spans="1:14" x14ac:dyDescent="0.3">
      <c r="A2030">
        <v>622</v>
      </c>
      <c r="B2030">
        <v>10.62712812902128</v>
      </c>
      <c r="D2030" t="s">
        <v>10</v>
      </c>
      <c r="E2030">
        <v>8</v>
      </c>
      <c r="F2030" t="s">
        <v>41</v>
      </c>
      <c r="G2030" s="3" t="s">
        <v>50</v>
      </c>
      <c r="J2030" s="1"/>
    </row>
    <row r="2031" spans="1:14" x14ac:dyDescent="0.3">
      <c r="A2031">
        <v>622</v>
      </c>
      <c r="B2031">
        <v>7.9741362479174427</v>
      </c>
      <c r="D2031" t="s">
        <v>11</v>
      </c>
      <c r="E2031">
        <v>8</v>
      </c>
      <c r="F2031" t="s">
        <v>41</v>
      </c>
      <c r="G2031" s="3" t="s">
        <v>50</v>
      </c>
      <c r="J2031" s="1"/>
    </row>
    <row r="2032" spans="1:14" x14ac:dyDescent="0.3">
      <c r="A2032">
        <v>622</v>
      </c>
      <c r="C2032">
        <v>7</v>
      </c>
      <c r="D2032" t="s">
        <v>15</v>
      </c>
      <c r="E2032">
        <v>8</v>
      </c>
      <c r="F2032" t="s">
        <v>41</v>
      </c>
      <c r="G2032" s="3" t="s">
        <v>50</v>
      </c>
      <c r="J2032" s="1"/>
    </row>
    <row r="2033" spans="1:14" x14ac:dyDescent="0.3">
      <c r="A2033">
        <v>624</v>
      </c>
      <c r="B2033">
        <v>20.173327328677672</v>
      </c>
      <c r="C2033">
        <v>1</v>
      </c>
      <c r="D2033" t="s">
        <v>6</v>
      </c>
      <c r="E2033">
        <v>2</v>
      </c>
      <c r="F2033" t="s">
        <v>41</v>
      </c>
      <c r="G2033" s="3" t="s">
        <v>51</v>
      </c>
      <c r="H2033">
        <v>0.5</v>
      </c>
      <c r="I2033">
        <v>1.5</v>
      </c>
      <c r="J2033" s="1"/>
    </row>
    <row r="2034" spans="1:14" x14ac:dyDescent="0.3">
      <c r="A2034">
        <v>624</v>
      </c>
      <c r="B2034">
        <v>2.7952450080739211</v>
      </c>
      <c r="C2034">
        <v>36.944797377121198</v>
      </c>
      <c r="D2034" t="s">
        <v>1</v>
      </c>
      <c r="E2034">
        <v>2</v>
      </c>
      <c r="F2034" t="s">
        <v>41</v>
      </c>
      <c r="G2034" s="3" t="s">
        <v>51</v>
      </c>
      <c r="J2034" s="1"/>
    </row>
    <row r="2035" spans="1:14" x14ac:dyDescent="0.3">
      <c r="A2035">
        <v>624</v>
      </c>
      <c r="B2035">
        <v>2.8391823496995876</v>
      </c>
      <c r="D2035" t="s">
        <v>7</v>
      </c>
      <c r="E2035">
        <v>2</v>
      </c>
      <c r="F2035" t="s">
        <v>41</v>
      </c>
      <c r="G2035" s="3" t="s">
        <v>51</v>
      </c>
      <c r="J2035" s="1"/>
    </row>
    <row r="2036" spans="1:14" x14ac:dyDescent="0.3">
      <c r="A2036">
        <v>624</v>
      </c>
      <c r="B2036">
        <v>3.8025032276754445</v>
      </c>
      <c r="D2036" t="s">
        <v>8</v>
      </c>
      <c r="E2036">
        <v>2</v>
      </c>
      <c r="F2036" t="s">
        <v>41</v>
      </c>
      <c r="G2036" s="3" t="s">
        <v>51</v>
      </c>
      <c r="J2036" s="1"/>
    </row>
    <row r="2037" spans="1:14" x14ac:dyDescent="0.3">
      <c r="A2037">
        <v>624</v>
      </c>
      <c r="B2037">
        <v>6.5849528999999976</v>
      </c>
      <c r="D2037" t="s">
        <v>11</v>
      </c>
      <c r="E2037">
        <v>2</v>
      </c>
      <c r="F2037" t="s">
        <v>41</v>
      </c>
      <c r="G2037" s="3" t="s">
        <v>51</v>
      </c>
      <c r="J2037" s="1"/>
      <c r="M2037" s="1"/>
    </row>
    <row r="2038" spans="1:14" x14ac:dyDescent="0.3">
      <c r="A2038">
        <v>624</v>
      </c>
      <c r="B2038">
        <v>7.4976754999999997</v>
      </c>
      <c r="D2038" t="s">
        <v>10</v>
      </c>
      <c r="E2038">
        <v>2</v>
      </c>
      <c r="F2038" t="s">
        <v>41</v>
      </c>
      <c r="G2038" s="3" t="s">
        <v>51</v>
      </c>
      <c r="J2038" s="1"/>
      <c r="K2038" s="1"/>
      <c r="M2038" s="1"/>
    </row>
    <row r="2039" spans="1:14" x14ac:dyDescent="0.3">
      <c r="A2039">
        <v>624</v>
      </c>
      <c r="B2039">
        <v>8.3674353666666672</v>
      </c>
      <c r="C2039">
        <v>25.102306100000003</v>
      </c>
      <c r="D2039" t="s">
        <v>9</v>
      </c>
      <c r="E2039">
        <v>2</v>
      </c>
      <c r="F2039" t="s">
        <v>41</v>
      </c>
      <c r="G2039" s="3" t="s">
        <v>51</v>
      </c>
      <c r="J2039" s="1"/>
      <c r="K2039" s="1"/>
      <c r="M2039" s="1"/>
    </row>
    <row r="2040" spans="1:14" x14ac:dyDescent="0.3">
      <c r="A2040">
        <v>624</v>
      </c>
      <c r="C2040">
        <v>6</v>
      </c>
      <c r="D2040" t="s">
        <v>15</v>
      </c>
      <c r="E2040">
        <v>2</v>
      </c>
      <c r="F2040" t="s">
        <v>41</v>
      </c>
      <c r="G2040" s="3" t="s">
        <v>51</v>
      </c>
      <c r="J2040" s="1"/>
      <c r="K2040" s="1"/>
      <c r="M2040" s="1"/>
    </row>
    <row r="2041" spans="1:14" x14ac:dyDescent="0.3">
      <c r="A2041">
        <v>625</v>
      </c>
      <c r="B2041">
        <v>24.155339699200589</v>
      </c>
      <c r="C2041">
        <v>1</v>
      </c>
      <c r="D2041" t="s">
        <v>6</v>
      </c>
      <c r="E2041">
        <v>4</v>
      </c>
      <c r="F2041" t="s">
        <v>41</v>
      </c>
      <c r="G2041" s="3" t="s">
        <v>51</v>
      </c>
      <c r="H2041">
        <v>0</v>
      </c>
      <c r="I2041">
        <v>1</v>
      </c>
      <c r="K2041" s="1"/>
    </row>
    <row r="2042" spans="1:14" x14ac:dyDescent="0.3">
      <c r="A2042">
        <v>625</v>
      </c>
      <c r="B2042">
        <v>2.6848189976143928</v>
      </c>
      <c r="C2042">
        <v>40.264253684886945</v>
      </c>
      <c r="D2042" t="s">
        <v>1</v>
      </c>
      <c r="E2042">
        <v>4</v>
      </c>
      <c r="F2042" t="s">
        <v>41</v>
      </c>
      <c r="G2042" s="3" t="s">
        <v>51</v>
      </c>
      <c r="K2042" s="1"/>
    </row>
    <row r="2043" spans="1:14" x14ac:dyDescent="0.3">
      <c r="A2043">
        <v>625</v>
      </c>
      <c r="B2043">
        <v>3.9379797092224145</v>
      </c>
      <c r="D2043" t="s">
        <v>7</v>
      </c>
      <c r="E2043">
        <v>4</v>
      </c>
      <c r="F2043" t="s">
        <v>41</v>
      </c>
      <c r="G2043" s="3" t="s">
        <v>51</v>
      </c>
      <c r="K2043" s="1"/>
    </row>
    <row r="2044" spans="1:14" x14ac:dyDescent="0.3">
      <c r="A2044">
        <v>625</v>
      </c>
      <c r="B2044">
        <v>4.2725288291700281</v>
      </c>
      <c r="D2044" t="s">
        <v>8</v>
      </c>
      <c r="E2044">
        <v>4</v>
      </c>
      <c r="F2044" t="s">
        <v>41</v>
      </c>
      <c r="G2044" s="3" t="s">
        <v>51</v>
      </c>
      <c r="K2044" s="1"/>
    </row>
    <row r="2045" spans="1:14" x14ac:dyDescent="0.3">
      <c r="A2045">
        <v>625</v>
      </c>
      <c r="B2045">
        <v>8.0882500000000022</v>
      </c>
      <c r="D2045" t="s">
        <v>11</v>
      </c>
      <c r="E2045">
        <v>4</v>
      </c>
      <c r="F2045" t="s">
        <v>41</v>
      </c>
      <c r="G2045" s="3" t="s">
        <v>51</v>
      </c>
      <c r="K2045" s="1"/>
      <c r="L2045" s="1"/>
      <c r="N2045" s="1"/>
    </row>
    <row r="2046" spans="1:14" x14ac:dyDescent="0.3">
      <c r="A2046">
        <v>625</v>
      </c>
      <c r="B2046">
        <v>9.1953383000000031</v>
      </c>
      <c r="D2046" t="s">
        <v>10</v>
      </c>
      <c r="E2046">
        <v>4</v>
      </c>
      <c r="F2046" t="s">
        <v>41</v>
      </c>
      <c r="G2046" s="3" t="s">
        <v>51</v>
      </c>
      <c r="K2046" s="1"/>
      <c r="L2046" s="1"/>
      <c r="N2046" s="1"/>
    </row>
    <row r="2047" spans="1:14" x14ac:dyDescent="0.3">
      <c r="A2047">
        <v>625</v>
      </c>
      <c r="B2047">
        <v>11.374035933333332</v>
      </c>
      <c r="C2047">
        <v>34.122107799999995</v>
      </c>
      <c r="D2047" t="s">
        <v>9</v>
      </c>
      <c r="E2047">
        <v>4</v>
      </c>
      <c r="F2047" t="s">
        <v>41</v>
      </c>
      <c r="G2047" s="3" t="s">
        <v>51</v>
      </c>
      <c r="K2047" s="1"/>
      <c r="L2047" s="1"/>
      <c r="N2047" s="1"/>
    </row>
    <row r="2048" spans="1:14" x14ac:dyDescent="0.3">
      <c r="A2048">
        <v>625</v>
      </c>
      <c r="C2048">
        <v>6</v>
      </c>
      <c r="D2048" t="s">
        <v>15</v>
      </c>
      <c r="E2048">
        <v>4</v>
      </c>
      <c r="F2048" t="s">
        <v>41</v>
      </c>
      <c r="G2048" s="3" t="s">
        <v>51</v>
      </c>
      <c r="K2048" s="1"/>
      <c r="L2048" s="1"/>
      <c r="N2048" s="1"/>
    </row>
    <row r="2049" spans="1:11" x14ac:dyDescent="0.3">
      <c r="A2049">
        <v>627</v>
      </c>
      <c r="B2049">
        <v>23.484418543699061</v>
      </c>
      <c r="C2049">
        <v>1</v>
      </c>
      <c r="D2049" t="s">
        <v>6</v>
      </c>
      <c r="E2049">
        <v>6</v>
      </c>
      <c r="F2049" t="s">
        <v>41</v>
      </c>
      <c r="G2049" s="3" t="s">
        <v>51</v>
      </c>
      <c r="H2049">
        <v>1</v>
      </c>
      <c r="I2049">
        <v>2</v>
      </c>
      <c r="K2049" s="1"/>
    </row>
    <row r="2050" spans="1:11" x14ac:dyDescent="0.3">
      <c r="A2050">
        <v>627</v>
      </c>
      <c r="B2050">
        <v>2.4991698096559869</v>
      </c>
      <c r="C2050">
        <v>38.479437401634982</v>
      </c>
      <c r="D2050" t="s">
        <v>1</v>
      </c>
      <c r="E2050">
        <v>6</v>
      </c>
      <c r="F2050" t="s">
        <v>41</v>
      </c>
      <c r="G2050" s="3" t="s">
        <v>51</v>
      </c>
      <c r="K2050" s="1"/>
    </row>
    <row r="2051" spans="1:11" x14ac:dyDescent="0.3">
      <c r="A2051">
        <v>627</v>
      </c>
      <c r="B2051">
        <v>3.5302230071219149</v>
      </c>
      <c r="D2051" t="s">
        <v>7</v>
      </c>
      <c r="E2051">
        <v>6</v>
      </c>
      <c r="F2051" t="s">
        <v>41</v>
      </c>
      <c r="G2051" s="3" t="s">
        <v>51</v>
      </c>
      <c r="K2051" s="1"/>
    </row>
    <row r="2052" spans="1:11" x14ac:dyDescent="0.3">
      <c r="A2052">
        <v>627</v>
      </c>
      <c r="B2052">
        <v>3.5067799037652314</v>
      </c>
      <c r="D2052" t="s">
        <v>8</v>
      </c>
      <c r="E2052">
        <v>6</v>
      </c>
      <c r="F2052" t="s">
        <v>41</v>
      </c>
      <c r="G2052" s="3" t="s">
        <v>51</v>
      </c>
      <c r="K2052" s="1"/>
    </row>
    <row r="2053" spans="1:11" x14ac:dyDescent="0.3">
      <c r="A2053">
        <v>627</v>
      </c>
      <c r="C2053">
        <v>6</v>
      </c>
      <c r="D2053" t="s">
        <v>15</v>
      </c>
      <c r="E2053">
        <v>6</v>
      </c>
      <c r="F2053" t="s">
        <v>41</v>
      </c>
      <c r="G2053" s="3" t="s">
        <v>51</v>
      </c>
    </row>
    <row r="2054" spans="1:11" x14ac:dyDescent="0.3">
      <c r="A2054">
        <v>629</v>
      </c>
      <c r="B2054">
        <v>18.494636915003618</v>
      </c>
      <c r="C2054">
        <v>2</v>
      </c>
      <c r="D2054" t="s">
        <v>6</v>
      </c>
      <c r="E2054">
        <v>8</v>
      </c>
      <c r="F2054" t="s">
        <v>41</v>
      </c>
      <c r="G2054" s="3" t="s">
        <v>51</v>
      </c>
      <c r="H2054">
        <v>1</v>
      </c>
      <c r="I2054">
        <v>3</v>
      </c>
    </row>
    <row r="2055" spans="1:11" x14ac:dyDescent="0.3">
      <c r="A2055">
        <v>629</v>
      </c>
      <c r="B2055">
        <v>13.623255053548602</v>
      </c>
      <c r="D2055" t="s">
        <v>6</v>
      </c>
      <c r="E2055">
        <v>8</v>
      </c>
      <c r="F2055" t="s">
        <v>41</v>
      </c>
      <c r="G2055" s="3" t="s">
        <v>51</v>
      </c>
      <c r="K2055" s="1"/>
    </row>
    <row r="2056" spans="1:11" x14ac:dyDescent="0.3">
      <c r="A2056">
        <v>629</v>
      </c>
      <c r="B2056">
        <v>3.4666666666666668</v>
      </c>
      <c r="C2056">
        <v>37.898215151847154</v>
      </c>
      <c r="D2056" t="s">
        <v>1</v>
      </c>
      <c r="E2056">
        <v>8</v>
      </c>
      <c r="F2056" t="s">
        <v>41</v>
      </c>
      <c r="G2056" s="3" t="s">
        <v>51</v>
      </c>
      <c r="K2056" s="1"/>
    </row>
    <row r="2057" spans="1:11" x14ac:dyDescent="0.3">
      <c r="A2057">
        <v>629</v>
      </c>
      <c r="B2057">
        <v>3.5728953232533982</v>
      </c>
      <c r="D2057" t="s">
        <v>7</v>
      </c>
      <c r="E2057">
        <v>8</v>
      </c>
      <c r="F2057" t="s">
        <v>41</v>
      </c>
      <c r="G2057" s="3" t="s">
        <v>51</v>
      </c>
      <c r="K2057" s="1"/>
    </row>
    <row r="2058" spans="1:11" x14ac:dyDescent="0.3">
      <c r="A2058">
        <v>629</v>
      </c>
      <c r="B2058">
        <v>4.5231192403270164</v>
      </c>
      <c r="D2058" t="s">
        <v>8</v>
      </c>
      <c r="E2058">
        <v>8</v>
      </c>
      <c r="F2058" t="s">
        <v>41</v>
      </c>
      <c r="G2058" s="3" t="s">
        <v>51</v>
      </c>
      <c r="K2058" s="1"/>
    </row>
    <row r="2059" spans="1:11" x14ac:dyDescent="0.3">
      <c r="A2059">
        <v>629</v>
      </c>
      <c r="C2059">
        <v>5</v>
      </c>
      <c r="D2059" t="s">
        <v>15</v>
      </c>
      <c r="E2059">
        <v>8</v>
      </c>
      <c r="F2059" t="s">
        <v>41</v>
      </c>
      <c r="G2059" s="3" t="s">
        <v>51</v>
      </c>
      <c r="K2059" s="1"/>
    </row>
    <row r="2060" spans="1:11" x14ac:dyDescent="0.3">
      <c r="A2060">
        <v>632</v>
      </c>
      <c r="B2060">
        <v>16.029651792408639</v>
      </c>
      <c r="C2060">
        <v>3</v>
      </c>
      <c r="D2060" t="s">
        <v>6</v>
      </c>
      <c r="E2060">
        <v>10</v>
      </c>
      <c r="F2060" t="s">
        <v>41</v>
      </c>
      <c r="G2060" s="3" t="s">
        <v>51</v>
      </c>
      <c r="H2060">
        <v>1</v>
      </c>
      <c r="I2060">
        <v>3</v>
      </c>
    </row>
    <row r="2061" spans="1:11" x14ac:dyDescent="0.3">
      <c r="A2061">
        <v>632</v>
      </c>
      <c r="B2061">
        <v>14.482036658472552</v>
      </c>
      <c r="D2061" t="s">
        <v>6</v>
      </c>
      <c r="E2061">
        <v>10</v>
      </c>
      <c r="F2061" t="s">
        <v>41</v>
      </c>
      <c r="G2061" s="3" t="s">
        <v>51</v>
      </c>
      <c r="K2061" s="1"/>
    </row>
    <row r="2062" spans="1:11" x14ac:dyDescent="0.3">
      <c r="A2062">
        <v>632</v>
      </c>
      <c r="B2062">
        <v>11.457309669247643</v>
      </c>
      <c r="D2062" t="s">
        <v>6</v>
      </c>
      <c r="E2062">
        <v>10</v>
      </c>
      <c r="F2062" t="s">
        <v>41</v>
      </c>
      <c r="G2062" s="3" t="s">
        <v>51</v>
      </c>
      <c r="K2062" s="1"/>
    </row>
    <row r="2063" spans="1:11" x14ac:dyDescent="0.3">
      <c r="A2063">
        <v>632</v>
      </c>
      <c r="B2063">
        <v>3.0666666666666664</v>
      </c>
      <c r="C2063">
        <v>50.96129445133603</v>
      </c>
      <c r="D2063" t="s">
        <v>1</v>
      </c>
      <c r="E2063">
        <v>10</v>
      </c>
      <c r="F2063" t="s">
        <v>41</v>
      </c>
      <c r="G2063" s="3" t="s">
        <v>51</v>
      </c>
      <c r="K2063" s="1"/>
    </row>
    <row r="2064" spans="1:11" x14ac:dyDescent="0.3">
      <c r="A2064">
        <v>632</v>
      </c>
      <c r="B2064">
        <v>4.1018138659175598</v>
      </c>
      <c r="D2064" t="s">
        <v>7</v>
      </c>
      <c r="E2064">
        <v>10</v>
      </c>
      <c r="F2064" t="s">
        <v>41</v>
      </c>
      <c r="G2064" s="3" t="s">
        <v>51</v>
      </c>
      <c r="K2064" s="1"/>
    </row>
    <row r="2065" spans="1:14" x14ac:dyDescent="0.3">
      <c r="A2065">
        <v>632</v>
      </c>
      <c r="B2065">
        <v>4.8888199947474114</v>
      </c>
      <c r="D2065" t="s">
        <v>8</v>
      </c>
      <c r="E2065">
        <v>10</v>
      </c>
      <c r="F2065" t="s">
        <v>41</v>
      </c>
      <c r="G2065" s="3" t="s">
        <v>51</v>
      </c>
      <c r="K2065" s="1"/>
    </row>
    <row r="2066" spans="1:14" x14ac:dyDescent="0.3">
      <c r="A2066">
        <v>632</v>
      </c>
      <c r="B2066">
        <v>8.131445400000004</v>
      </c>
      <c r="D2066" t="s">
        <v>11</v>
      </c>
      <c r="E2066">
        <v>10</v>
      </c>
      <c r="F2066" t="s">
        <v>41</v>
      </c>
      <c r="G2066" s="3" t="s">
        <v>51</v>
      </c>
      <c r="K2066" s="1"/>
    </row>
    <row r="2067" spans="1:14" x14ac:dyDescent="0.3">
      <c r="A2067">
        <v>632</v>
      </c>
      <c r="B2067">
        <v>10.875372399999996</v>
      </c>
      <c r="D2067" t="s">
        <v>10</v>
      </c>
      <c r="E2067">
        <v>10</v>
      </c>
      <c r="F2067" t="s">
        <v>41</v>
      </c>
      <c r="G2067" s="3" t="s">
        <v>51</v>
      </c>
      <c r="K2067" s="1"/>
      <c r="L2067" s="1"/>
      <c r="N2067" s="1"/>
    </row>
    <row r="2068" spans="1:14" x14ac:dyDescent="0.3">
      <c r="A2068">
        <v>632</v>
      </c>
      <c r="B2068">
        <v>9.5876382000000007</v>
      </c>
      <c r="C2068">
        <v>28.762914600000002</v>
      </c>
      <c r="D2068" t="s">
        <v>9</v>
      </c>
      <c r="E2068">
        <v>10</v>
      </c>
      <c r="F2068" t="s">
        <v>41</v>
      </c>
      <c r="G2068" s="3" t="s">
        <v>51</v>
      </c>
      <c r="K2068" s="1"/>
      <c r="L2068" s="1"/>
      <c r="N2068" s="1"/>
    </row>
    <row r="2069" spans="1:14" x14ac:dyDescent="0.3">
      <c r="A2069">
        <v>632</v>
      </c>
      <c r="C2069">
        <v>7</v>
      </c>
      <c r="D2069" t="s">
        <v>15</v>
      </c>
      <c r="E2069">
        <v>10</v>
      </c>
      <c r="F2069" t="s">
        <v>41</v>
      </c>
      <c r="G2069" s="3" t="s">
        <v>51</v>
      </c>
      <c r="K2069" s="1"/>
      <c r="L2069" s="1"/>
      <c r="N2069" s="1"/>
    </row>
    <row r="2070" spans="1:14" x14ac:dyDescent="0.3">
      <c r="A2070">
        <v>637</v>
      </c>
      <c r="B2070">
        <v>19.094750745653677</v>
      </c>
      <c r="C2070">
        <v>1</v>
      </c>
      <c r="D2070" t="s">
        <v>6</v>
      </c>
      <c r="E2070">
        <v>2</v>
      </c>
      <c r="F2070" t="s">
        <v>41</v>
      </c>
      <c r="G2070" s="3" t="s">
        <v>52</v>
      </c>
      <c r="H2070">
        <v>0</v>
      </c>
      <c r="I2070">
        <v>1</v>
      </c>
      <c r="K2070" s="1"/>
      <c r="L2070" s="1"/>
      <c r="N2070" s="1"/>
    </row>
    <row r="2071" spans="1:14" x14ac:dyDescent="0.3">
      <c r="A2071">
        <v>637</v>
      </c>
      <c r="B2071">
        <v>2.5263905616884643</v>
      </c>
      <c r="C2071">
        <v>34.253094115784464</v>
      </c>
      <c r="D2071" t="s">
        <v>1</v>
      </c>
      <c r="E2071">
        <v>2</v>
      </c>
      <c r="F2071" t="s">
        <v>41</v>
      </c>
      <c r="G2071" s="3" t="s">
        <v>52</v>
      </c>
    </row>
    <row r="2072" spans="1:14" x14ac:dyDescent="0.3">
      <c r="A2072">
        <v>637</v>
      </c>
      <c r="B2072">
        <v>3.1662342601420015</v>
      </c>
      <c r="D2072" t="s">
        <v>7</v>
      </c>
      <c r="E2072">
        <v>2</v>
      </c>
      <c r="F2072" t="s">
        <v>41</v>
      </c>
      <c r="G2072" s="3" t="s">
        <v>52</v>
      </c>
      <c r="K2072" s="1"/>
    </row>
    <row r="2073" spans="1:14" x14ac:dyDescent="0.3">
      <c r="A2073">
        <v>637</v>
      </c>
      <c r="B2073">
        <v>4.2018676662485532</v>
      </c>
      <c r="D2073" t="s">
        <v>8</v>
      </c>
      <c r="E2073">
        <v>2</v>
      </c>
      <c r="F2073" t="s">
        <v>41</v>
      </c>
      <c r="G2073" s="3" t="s">
        <v>52</v>
      </c>
      <c r="K2073" s="1"/>
    </row>
    <row r="2074" spans="1:14" x14ac:dyDescent="0.3">
      <c r="A2074">
        <v>637</v>
      </c>
      <c r="C2074">
        <v>5</v>
      </c>
      <c r="D2074" t="s">
        <v>15</v>
      </c>
      <c r="E2074">
        <v>2</v>
      </c>
      <c r="F2074" t="s">
        <v>41</v>
      </c>
      <c r="G2074" s="3" t="s">
        <v>52</v>
      </c>
      <c r="K2074" s="1"/>
    </row>
    <row r="2075" spans="1:14" x14ac:dyDescent="0.3">
      <c r="A2075">
        <v>638</v>
      </c>
      <c r="B2075">
        <v>21.480637838219238</v>
      </c>
      <c r="C2075">
        <v>1</v>
      </c>
      <c r="D2075" t="s">
        <v>6</v>
      </c>
      <c r="E2075">
        <v>4</v>
      </c>
      <c r="F2075" t="s">
        <v>41</v>
      </c>
      <c r="G2075" s="3" t="s">
        <v>52</v>
      </c>
      <c r="H2075">
        <v>0.5</v>
      </c>
      <c r="I2075">
        <v>1</v>
      </c>
      <c r="K2075" s="1"/>
    </row>
    <row r="2076" spans="1:14" x14ac:dyDescent="0.3">
      <c r="A2076">
        <v>638</v>
      </c>
      <c r="B2076">
        <v>3.237161165428537</v>
      </c>
      <c r="C2076">
        <v>34.429282499933386</v>
      </c>
      <c r="D2076" t="s">
        <v>1</v>
      </c>
      <c r="E2076">
        <v>4</v>
      </c>
      <c r="F2076" t="s">
        <v>41</v>
      </c>
      <c r="G2076" s="3" t="s">
        <v>52</v>
      </c>
    </row>
    <row r="2077" spans="1:14" x14ac:dyDescent="0.3">
      <c r="A2077">
        <v>638</v>
      </c>
      <c r="B2077">
        <v>2.840160266119323</v>
      </c>
      <c r="D2077" t="s">
        <v>7</v>
      </c>
      <c r="E2077">
        <v>4</v>
      </c>
      <c r="F2077" t="s">
        <v>41</v>
      </c>
      <c r="G2077" s="3" t="s">
        <v>52</v>
      </c>
      <c r="K2077" s="1"/>
    </row>
    <row r="2078" spans="1:14" x14ac:dyDescent="0.3">
      <c r="A2078">
        <v>638</v>
      </c>
      <c r="B2078">
        <v>3.8074365146726556</v>
      </c>
      <c r="D2078" t="s">
        <v>8</v>
      </c>
      <c r="E2078">
        <v>4</v>
      </c>
      <c r="F2078" t="s">
        <v>41</v>
      </c>
      <c r="G2078" s="3" t="s">
        <v>52</v>
      </c>
      <c r="K2078" s="1"/>
    </row>
    <row r="2079" spans="1:14" x14ac:dyDescent="0.3">
      <c r="A2079">
        <v>638</v>
      </c>
      <c r="B2079">
        <v>6.4604333999999994</v>
      </c>
      <c r="D2079" t="s">
        <v>11</v>
      </c>
      <c r="E2079">
        <v>4</v>
      </c>
      <c r="F2079" t="s">
        <v>41</v>
      </c>
      <c r="G2079" s="3" t="s">
        <v>52</v>
      </c>
      <c r="K2079" s="1"/>
    </row>
    <row r="2080" spans="1:14" x14ac:dyDescent="0.3">
      <c r="A2080">
        <v>638</v>
      </c>
      <c r="B2080">
        <v>10.799250799999996</v>
      </c>
      <c r="D2080" t="s">
        <v>10</v>
      </c>
      <c r="E2080">
        <v>4</v>
      </c>
      <c r="F2080" t="s">
        <v>41</v>
      </c>
      <c r="G2080" s="3" t="s">
        <v>52</v>
      </c>
      <c r="K2080" s="1"/>
    </row>
    <row r="2081" spans="1:14" x14ac:dyDescent="0.3">
      <c r="A2081">
        <v>638</v>
      </c>
      <c r="B2081">
        <v>11.2903596</v>
      </c>
      <c r="C2081">
        <v>22.580719200000001</v>
      </c>
      <c r="D2081" t="s">
        <v>9</v>
      </c>
      <c r="E2081">
        <v>4</v>
      </c>
      <c r="F2081" t="s">
        <v>41</v>
      </c>
      <c r="G2081" s="3" t="s">
        <v>52</v>
      </c>
      <c r="K2081" s="1"/>
      <c r="L2081" s="1"/>
      <c r="N2081" s="1"/>
    </row>
    <row r="2082" spans="1:14" x14ac:dyDescent="0.3">
      <c r="A2082">
        <v>638</v>
      </c>
      <c r="C2082">
        <v>5</v>
      </c>
      <c r="D2082" t="s">
        <v>15</v>
      </c>
      <c r="E2082">
        <v>4</v>
      </c>
      <c r="F2082" t="s">
        <v>41</v>
      </c>
      <c r="G2082" s="3" t="s">
        <v>52</v>
      </c>
      <c r="K2082" s="1"/>
      <c r="L2082" s="1"/>
      <c r="N2082" s="1"/>
    </row>
    <row r="2083" spans="1:14" x14ac:dyDescent="0.3">
      <c r="A2083">
        <v>638</v>
      </c>
      <c r="B2083">
        <v>6.6491261000000037</v>
      </c>
      <c r="D2083" t="s">
        <v>11</v>
      </c>
      <c r="E2083">
        <v>4</v>
      </c>
      <c r="F2083" t="s">
        <v>41</v>
      </c>
      <c r="G2083" s="3" t="s">
        <v>52</v>
      </c>
      <c r="K2083" s="1"/>
      <c r="L2083" s="1"/>
      <c r="N2083" s="1"/>
    </row>
    <row r="2084" spans="1:14" x14ac:dyDescent="0.3">
      <c r="A2084">
        <v>638</v>
      </c>
      <c r="B2084">
        <v>11.849213800000001</v>
      </c>
      <c r="D2084" t="s">
        <v>10</v>
      </c>
      <c r="E2084">
        <v>4</v>
      </c>
      <c r="F2084" t="s">
        <v>41</v>
      </c>
      <c r="G2084" s="3" t="s">
        <v>52</v>
      </c>
      <c r="K2084" s="1"/>
      <c r="L2084" s="1"/>
      <c r="N2084" s="1"/>
    </row>
    <row r="2085" spans="1:14" x14ac:dyDescent="0.3">
      <c r="A2085">
        <v>638</v>
      </c>
      <c r="B2085">
        <v>11.368818949999998</v>
      </c>
      <c r="C2085">
        <v>22.737637899999996</v>
      </c>
      <c r="D2085" t="s">
        <v>9</v>
      </c>
      <c r="E2085">
        <v>4</v>
      </c>
      <c r="F2085" t="s">
        <v>41</v>
      </c>
      <c r="G2085" s="3" t="s">
        <v>52</v>
      </c>
      <c r="K2085" s="1"/>
      <c r="L2085" s="1"/>
      <c r="N2085" s="1"/>
    </row>
    <row r="2086" spans="1:14" x14ac:dyDescent="0.3">
      <c r="A2086">
        <v>639</v>
      </c>
      <c r="B2086">
        <v>18.38585972552654</v>
      </c>
      <c r="C2086">
        <v>1</v>
      </c>
      <c r="D2086" t="s">
        <v>6</v>
      </c>
      <c r="E2086">
        <v>6</v>
      </c>
      <c r="F2086" t="s">
        <v>41</v>
      </c>
      <c r="G2086" s="3" t="s">
        <v>52</v>
      </c>
      <c r="H2086">
        <v>1</v>
      </c>
      <c r="I2086">
        <v>3</v>
      </c>
      <c r="K2086" s="1"/>
      <c r="L2086" s="1"/>
      <c r="N2086" s="1"/>
    </row>
    <row r="2087" spans="1:14" x14ac:dyDescent="0.3">
      <c r="A2087">
        <v>639</v>
      </c>
      <c r="B2087">
        <v>3.0662472586617033</v>
      </c>
      <c r="C2087">
        <v>30.650848760173353</v>
      </c>
      <c r="D2087" t="s">
        <v>1</v>
      </c>
      <c r="E2087">
        <v>6</v>
      </c>
      <c r="F2087" t="s">
        <v>41</v>
      </c>
      <c r="G2087" s="3" t="s">
        <v>52</v>
      </c>
      <c r="K2087" s="1"/>
      <c r="L2087" s="1"/>
      <c r="N2087" s="1"/>
    </row>
    <row r="2088" spans="1:14" x14ac:dyDescent="0.3">
      <c r="A2088">
        <v>639</v>
      </c>
      <c r="B2088">
        <v>2.7829106065313596</v>
      </c>
      <c r="D2088" t="s">
        <v>7</v>
      </c>
      <c r="E2088">
        <v>6</v>
      </c>
      <c r="F2088" t="s">
        <v>41</v>
      </c>
      <c r="G2088" s="3" t="s">
        <v>52</v>
      </c>
      <c r="K2088" s="1"/>
      <c r="L2088" s="1"/>
      <c r="N2088" s="1"/>
    </row>
    <row r="2089" spans="1:14" x14ac:dyDescent="0.3">
      <c r="A2089">
        <v>639</v>
      </c>
      <c r="B2089">
        <v>5.0084498177648626</v>
      </c>
      <c r="D2089" t="s">
        <v>8</v>
      </c>
      <c r="E2089">
        <v>6</v>
      </c>
      <c r="F2089" t="s">
        <v>41</v>
      </c>
      <c r="G2089" s="3" t="s">
        <v>52</v>
      </c>
    </row>
    <row r="2090" spans="1:14" x14ac:dyDescent="0.3">
      <c r="A2090">
        <v>639</v>
      </c>
      <c r="B2090">
        <v>7.2552527999999938</v>
      </c>
      <c r="D2090" t="s">
        <v>11</v>
      </c>
      <c r="E2090">
        <v>6</v>
      </c>
      <c r="F2090" t="s">
        <v>41</v>
      </c>
      <c r="G2090" s="3" t="s">
        <v>52</v>
      </c>
      <c r="K2090" s="1"/>
    </row>
    <row r="2091" spans="1:14" x14ac:dyDescent="0.3">
      <c r="A2091">
        <v>639</v>
      </c>
      <c r="B2091">
        <v>6.5692010000000067</v>
      </c>
      <c r="D2091" t="s">
        <v>10</v>
      </c>
      <c r="E2091">
        <v>6</v>
      </c>
      <c r="F2091" t="s">
        <v>41</v>
      </c>
      <c r="G2091" s="3" t="s">
        <v>52</v>
      </c>
      <c r="K2091" s="1"/>
    </row>
    <row r="2092" spans="1:14" x14ac:dyDescent="0.3">
      <c r="A2092">
        <v>639</v>
      </c>
      <c r="B2092">
        <v>8.5297066499999978</v>
      </c>
      <c r="C2092">
        <v>17.059413299999996</v>
      </c>
      <c r="D2092" t="s">
        <v>9</v>
      </c>
      <c r="E2092">
        <v>6</v>
      </c>
      <c r="F2092" t="s">
        <v>41</v>
      </c>
      <c r="G2092" s="3" t="s">
        <v>52</v>
      </c>
      <c r="K2092" s="1"/>
    </row>
    <row r="2093" spans="1:14" x14ac:dyDescent="0.3">
      <c r="A2093">
        <v>639</v>
      </c>
      <c r="C2093">
        <v>5</v>
      </c>
      <c r="D2093" t="s">
        <v>15</v>
      </c>
      <c r="E2093">
        <v>6</v>
      </c>
      <c r="F2093" t="s">
        <v>41</v>
      </c>
      <c r="G2093" s="3" t="s">
        <v>52</v>
      </c>
      <c r="K2093" s="1"/>
    </row>
    <row r="2094" spans="1:14" x14ac:dyDescent="0.3">
      <c r="A2094">
        <v>641</v>
      </c>
      <c r="B2094">
        <v>12.277492840986012</v>
      </c>
      <c r="C2094">
        <v>1</v>
      </c>
      <c r="D2094" t="s">
        <v>6</v>
      </c>
      <c r="E2094">
        <v>8</v>
      </c>
      <c r="F2094" t="s">
        <v>41</v>
      </c>
      <c r="G2094" s="3" t="s">
        <v>52</v>
      </c>
      <c r="H2094">
        <v>1</v>
      </c>
      <c r="I2094">
        <v>3</v>
      </c>
      <c r="K2094" s="1"/>
      <c r="L2094" s="1"/>
      <c r="N2094" s="1"/>
    </row>
    <row r="2095" spans="1:14" x14ac:dyDescent="0.3">
      <c r="A2095">
        <v>641</v>
      </c>
      <c r="B2095">
        <v>2.4740372610509103</v>
      </c>
      <c r="C2095">
        <v>22.173641885189653</v>
      </c>
      <c r="D2095" t="s">
        <v>1</v>
      </c>
      <c r="E2095">
        <v>8</v>
      </c>
      <c r="F2095" t="s">
        <v>41</v>
      </c>
      <c r="G2095" s="3" t="s">
        <v>52</v>
      </c>
      <c r="K2095" s="1"/>
      <c r="L2095" s="1"/>
      <c r="N2095" s="1"/>
    </row>
    <row r="2096" spans="1:14" x14ac:dyDescent="0.3">
      <c r="A2096">
        <v>641</v>
      </c>
      <c r="B2096">
        <v>2.8891055403168231</v>
      </c>
      <c r="D2096" t="s">
        <v>7</v>
      </c>
      <c r="E2096">
        <v>8</v>
      </c>
      <c r="F2096" t="s">
        <v>41</v>
      </c>
      <c r="G2096" s="3" t="s">
        <v>52</v>
      </c>
      <c r="K2096" s="1"/>
      <c r="L2096" s="1"/>
      <c r="N2096" s="1"/>
    </row>
    <row r="2097" spans="1:14" x14ac:dyDescent="0.3">
      <c r="A2097">
        <v>641</v>
      </c>
      <c r="B2097">
        <v>3.6967964026293494</v>
      </c>
      <c r="D2097" t="s">
        <v>8</v>
      </c>
      <c r="E2097">
        <v>8</v>
      </c>
      <c r="F2097" t="s">
        <v>41</v>
      </c>
      <c r="G2097" s="3" t="s">
        <v>52</v>
      </c>
      <c r="K2097" s="1"/>
      <c r="L2097" s="1"/>
      <c r="N2097" s="1"/>
    </row>
    <row r="2098" spans="1:14" x14ac:dyDescent="0.3">
      <c r="A2098">
        <v>641</v>
      </c>
      <c r="B2098">
        <v>10.757729936002722</v>
      </c>
      <c r="C2098">
        <v>21.515459872005444</v>
      </c>
      <c r="D2098" t="s">
        <v>9</v>
      </c>
      <c r="E2098">
        <v>8</v>
      </c>
      <c r="F2098" t="s">
        <v>41</v>
      </c>
      <c r="G2098" s="3" t="s">
        <v>52</v>
      </c>
    </row>
    <row r="2099" spans="1:14" x14ac:dyDescent="0.3">
      <c r="A2099">
        <v>641</v>
      </c>
      <c r="B2099">
        <v>6.7030791503484579</v>
      </c>
      <c r="D2099" t="s">
        <v>10</v>
      </c>
      <c r="E2099">
        <v>8</v>
      </c>
      <c r="F2099" t="s">
        <v>41</v>
      </c>
      <c r="G2099" s="3" t="s">
        <v>52</v>
      </c>
      <c r="K2099" s="1"/>
    </row>
    <row r="2100" spans="1:14" x14ac:dyDescent="0.3">
      <c r="A2100">
        <v>641</v>
      </c>
      <c r="B2100">
        <v>5.2805973450399932</v>
      </c>
      <c r="D2100" t="s">
        <v>11</v>
      </c>
      <c r="E2100">
        <v>8</v>
      </c>
      <c r="F2100" t="s">
        <v>41</v>
      </c>
      <c r="G2100" s="3" t="s">
        <v>52</v>
      </c>
      <c r="K2100" s="1"/>
    </row>
    <row r="2101" spans="1:14" x14ac:dyDescent="0.3">
      <c r="A2101">
        <v>641</v>
      </c>
      <c r="C2101">
        <v>5</v>
      </c>
      <c r="D2101" t="s">
        <v>15</v>
      </c>
      <c r="E2101">
        <v>8</v>
      </c>
      <c r="F2101" t="s">
        <v>41</v>
      </c>
      <c r="G2101" s="3" t="s">
        <v>52</v>
      </c>
      <c r="K2101" s="1"/>
    </row>
    <row r="2102" spans="1:14" x14ac:dyDescent="0.3">
      <c r="A2102">
        <v>643</v>
      </c>
      <c r="B2102">
        <v>22.469745482174648</v>
      </c>
      <c r="C2102">
        <v>1</v>
      </c>
      <c r="D2102" t="s">
        <v>6</v>
      </c>
      <c r="E2102">
        <v>2</v>
      </c>
      <c r="F2102" t="s">
        <v>41</v>
      </c>
      <c r="G2102" s="3" t="s">
        <v>53</v>
      </c>
      <c r="H2102">
        <v>0</v>
      </c>
      <c r="I2102">
        <v>1</v>
      </c>
      <c r="K2102" s="1"/>
    </row>
    <row r="2103" spans="1:14" x14ac:dyDescent="0.3">
      <c r="A2103">
        <v>643</v>
      </c>
      <c r="B2103">
        <v>2.7922773538221182</v>
      </c>
      <c r="C2103">
        <v>39.223409605107356</v>
      </c>
      <c r="D2103" t="s">
        <v>1</v>
      </c>
      <c r="E2103">
        <v>2</v>
      </c>
      <c r="F2103" t="s">
        <v>41</v>
      </c>
      <c r="G2103" s="3" t="s">
        <v>53</v>
      </c>
      <c r="K2103" s="1"/>
    </row>
    <row r="2104" spans="1:14" x14ac:dyDescent="0.3">
      <c r="A2104">
        <v>643</v>
      </c>
      <c r="B2104">
        <v>3.6239076178114331</v>
      </c>
      <c r="D2104" t="s">
        <v>7</v>
      </c>
      <c r="E2104">
        <v>2</v>
      </c>
      <c r="F2104" t="s">
        <v>41</v>
      </c>
      <c r="G2104" s="3" t="s">
        <v>53</v>
      </c>
      <c r="K2104" s="1"/>
    </row>
    <row r="2105" spans="1:14" x14ac:dyDescent="0.3">
      <c r="A2105">
        <v>643</v>
      </c>
      <c r="B2105">
        <v>3.4481105362131537</v>
      </c>
      <c r="D2105" t="s">
        <v>8</v>
      </c>
      <c r="E2105">
        <v>2</v>
      </c>
      <c r="F2105" t="s">
        <v>41</v>
      </c>
      <c r="G2105" s="3" t="s">
        <v>53</v>
      </c>
      <c r="K2105" s="1"/>
    </row>
    <row r="2106" spans="1:14" x14ac:dyDescent="0.3">
      <c r="A2106">
        <v>643</v>
      </c>
      <c r="B2106">
        <v>8.8927143000000086</v>
      </c>
      <c r="D2106" t="s">
        <v>11</v>
      </c>
      <c r="E2106">
        <v>2</v>
      </c>
      <c r="F2106" t="s">
        <v>41</v>
      </c>
      <c r="G2106" s="3" t="s">
        <v>53</v>
      </c>
    </row>
    <row r="2107" spans="1:14" x14ac:dyDescent="0.3">
      <c r="A2107">
        <v>643</v>
      </c>
      <c r="B2107">
        <v>8.5488598999999965</v>
      </c>
      <c r="D2107" t="s">
        <v>10</v>
      </c>
      <c r="E2107">
        <v>2</v>
      </c>
      <c r="F2107" t="s">
        <v>41</v>
      </c>
      <c r="G2107" s="3" t="s">
        <v>53</v>
      </c>
      <c r="K2107" s="1"/>
    </row>
    <row r="2108" spans="1:14" x14ac:dyDescent="0.3">
      <c r="A2108">
        <v>643</v>
      </c>
      <c r="B2108">
        <v>11.687621733333335</v>
      </c>
      <c r="C2108">
        <v>35.062865200000005</v>
      </c>
      <c r="D2108" t="s">
        <v>9</v>
      </c>
      <c r="E2108">
        <v>2</v>
      </c>
      <c r="F2108" t="s">
        <v>41</v>
      </c>
      <c r="G2108" s="3" t="s">
        <v>53</v>
      </c>
      <c r="K2108" s="1"/>
    </row>
    <row r="2109" spans="1:14" x14ac:dyDescent="0.3">
      <c r="A2109">
        <v>643</v>
      </c>
      <c r="C2109">
        <v>6</v>
      </c>
      <c r="D2109" t="s">
        <v>15</v>
      </c>
      <c r="E2109">
        <v>2</v>
      </c>
      <c r="F2109" t="s">
        <v>41</v>
      </c>
      <c r="G2109" s="3" t="s">
        <v>53</v>
      </c>
      <c r="K2109" s="1"/>
    </row>
    <row r="2110" spans="1:14" x14ac:dyDescent="0.3">
      <c r="A2110">
        <v>645</v>
      </c>
      <c r="B2110">
        <v>21.345499514383391</v>
      </c>
      <c r="C2110">
        <v>1</v>
      </c>
      <c r="D2110" t="s">
        <v>6</v>
      </c>
      <c r="E2110">
        <v>4</v>
      </c>
      <c r="F2110" t="s">
        <v>41</v>
      </c>
      <c r="G2110" s="3" t="s">
        <v>53</v>
      </c>
      <c r="H2110">
        <v>0</v>
      </c>
      <c r="I2110">
        <v>1</v>
      </c>
      <c r="K2110" s="1"/>
    </row>
    <row r="2111" spans="1:14" x14ac:dyDescent="0.3">
      <c r="A2111">
        <v>645</v>
      </c>
      <c r="B2111">
        <v>3.4395239773284971</v>
      </c>
      <c r="C2111">
        <v>41.982643378354375</v>
      </c>
      <c r="D2111" t="s">
        <v>1</v>
      </c>
      <c r="E2111">
        <v>4</v>
      </c>
      <c r="F2111" t="s">
        <v>41</v>
      </c>
      <c r="G2111" s="3" t="s">
        <v>53</v>
      </c>
      <c r="K2111" s="1"/>
      <c r="L2111" s="1"/>
      <c r="N2111" s="1"/>
    </row>
    <row r="2112" spans="1:14" x14ac:dyDescent="0.3">
      <c r="A2112">
        <v>645</v>
      </c>
      <c r="B2112">
        <v>3.7318233632704896</v>
      </c>
      <c r="D2112" t="s">
        <v>7</v>
      </c>
      <c r="E2112">
        <v>4</v>
      </c>
      <c r="F2112" t="s">
        <v>41</v>
      </c>
      <c r="G2112" s="3" t="s">
        <v>53</v>
      </c>
      <c r="K2112" s="1"/>
      <c r="L2112" s="1"/>
      <c r="N2112" s="1"/>
    </row>
    <row r="2113" spans="1:14" x14ac:dyDescent="0.3">
      <c r="A2113">
        <v>645</v>
      </c>
      <c r="B2113">
        <v>4.7367885633765354</v>
      </c>
      <c r="D2113" t="s">
        <v>8</v>
      </c>
      <c r="E2113">
        <v>4</v>
      </c>
      <c r="F2113" t="s">
        <v>41</v>
      </c>
      <c r="G2113" s="3" t="s">
        <v>53</v>
      </c>
      <c r="K2113" s="1"/>
      <c r="L2113" s="1"/>
      <c r="N2113" s="1"/>
    </row>
    <row r="2114" spans="1:14" x14ac:dyDescent="0.3">
      <c r="A2114">
        <v>645</v>
      </c>
      <c r="B2114">
        <v>12.341096244502637</v>
      </c>
      <c r="C2114">
        <v>37.023288733507911</v>
      </c>
      <c r="D2114" t="s">
        <v>9</v>
      </c>
      <c r="E2114">
        <v>4</v>
      </c>
      <c r="F2114" t="s">
        <v>41</v>
      </c>
      <c r="G2114" s="3" t="s">
        <v>53</v>
      </c>
      <c r="K2114" s="1"/>
      <c r="L2114" s="1"/>
      <c r="N2114" s="1"/>
    </row>
    <row r="2115" spans="1:14" x14ac:dyDescent="0.3">
      <c r="A2115">
        <v>645</v>
      </c>
      <c r="B2115">
        <v>10.04620944755959</v>
      </c>
      <c r="D2115" t="s">
        <v>10</v>
      </c>
      <c r="E2115">
        <v>4</v>
      </c>
      <c r="F2115" t="s">
        <v>41</v>
      </c>
      <c r="G2115" s="3" t="s">
        <v>53</v>
      </c>
    </row>
    <row r="2116" spans="1:14" x14ac:dyDescent="0.3">
      <c r="A2116">
        <v>645</v>
      </c>
      <c r="B2116">
        <v>7.9298128674348618</v>
      </c>
      <c r="D2116" t="s">
        <v>11</v>
      </c>
      <c r="E2116">
        <v>4</v>
      </c>
      <c r="F2116" t="s">
        <v>41</v>
      </c>
      <c r="G2116" s="3" t="s">
        <v>53</v>
      </c>
      <c r="K2116" s="1"/>
    </row>
    <row r="2117" spans="1:14" x14ac:dyDescent="0.3">
      <c r="A2117">
        <v>645</v>
      </c>
      <c r="C2117">
        <v>5</v>
      </c>
      <c r="D2117" t="s">
        <v>15</v>
      </c>
      <c r="E2117">
        <v>4</v>
      </c>
      <c r="F2117" t="s">
        <v>41</v>
      </c>
      <c r="G2117" s="3" t="s">
        <v>53</v>
      </c>
      <c r="K2117" s="1"/>
    </row>
    <row r="2118" spans="1:14" x14ac:dyDescent="0.3">
      <c r="A2118">
        <v>646</v>
      </c>
      <c r="B2118">
        <v>22.28016119527404</v>
      </c>
      <c r="C2118">
        <v>1</v>
      </c>
      <c r="D2118" t="s">
        <v>6</v>
      </c>
      <c r="E2118">
        <v>6</v>
      </c>
      <c r="F2118" t="s">
        <v>41</v>
      </c>
      <c r="G2118" s="3" t="s">
        <v>53</v>
      </c>
      <c r="H2118">
        <v>0</v>
      </c>
      <c r="I2118">
        <v>1.5</v>
      </c>
      <c r="K2118" s="1"/>
    </row>
    <row r="2119" spans="1:14" x14ac:dyDescent="0.3">
      <c r="A2119">
        <v>646</v>
      </c>
      <c r="B2119">
        <v>3.3443179217184409</v>
      </c>
      <c r="C2119">
        <v>42.346068725584686</v>
      </c>
      <c r="D2119" t="s">
        <v>1</v>
      </c>
      <c r="E2119">
        <v>6</v>
      </c>
      <c r="F2119" t="s">
        <v>41</v>
      </c>
      <c r="G2119" s="3" t="s">
        <v>53</v>
      </c>
      <c r="K2119" s="1"/>
    </row>
    <row r="2120" spans="1:14" x14ac:dyDescent="0.3">
      <c r="A2120">
        <v>646</v>
      </c>
      <c r="B2120">
        <v>4.1045146342067405</v>
      </c>
      <c r="D2120" t="s">
        <v>7</v>
      </c>
      <c r="E2120">
        <v>6</v>
      </c>
      <c r="F2120" t="s">
        <v>41</v>
      </c>
      <c r="G2120" s="3" t="s">
        <v>53</v>
      </c>
      <c r="K2120" s="1"/>
    </row>
    <row r="2121" spans="1:14" x14ac:dyDescent="0.3">
      <c r="A2121">
        <v>646</v>
      </c>
      <c r="B2121">
        <v>5.4525868826799915</v>
      </c>
      <c r="D2121" t="s">
        <v>8</v>
      </c>
      <c r="E2121">
        <v>6</v>
      </c>
      <c r="F2121" t="s">
        <v>41</v>
      </c>
      <c r="G2121" s="3" t="s">
        <v>53</v>
      </c>
      <c r="K2121" s="1"/>
    </row>
    <row r="2122" spans="1:14" x14ac:dyDescent="0.3">
      <c r="A2122">
        <v>646</v>
      </c>
      <c r="B2122">
        <v>8.2724071000000095</v>
      </c>
      <c r="D2122" t="s">
        <v>11</v>
      </c>
      <c r="E2122">
        <v>6</v>
      </c>
      <c r="F2122" t="s">
        <v>41</v>
      </c>
      <c r="G2122" s="3" t="s">
        <v>53</v>
      </c>
      <c r="K2122" s="1"/>
    </row>
    <row r="2123" spans="1:14" x14ac:dyDescent="0.3">
      <c r="A2123">
        <v>646</v>
      </c>
      <c r="B2123">
        <v>9.7772980999999959</v>
      </c>
      <c r="D2123" t="s">
        <v>10</v>
      </c>
      <c r="E2123">
        <v>6</v>
      </c>
      <c r="F2123" t="s">
        <v>41</v>
      </c>
      <c r="G2123" s="3" t="s">
        <v>53</v>
      </c>
    </row>
    <row r="2124" spans="1:14" x14ac:dyDescent="0.3">
      <c r="A2124">
        <v>646</v>
      </c>
      <c r="B2124">
        <v>13.965806433333332</v>
      </c>
      <c r="C2124">
        <v>41.897419299999996</v>
      </c>
      <c r="D2124" t="s">
        <v>9</v>
      </c>
      <c r="E2124">
        <v>6</v>
      </c>
      <c r="F2124" t="s">
        <v>41</v>
      </c>
      <c r="G2124" s="3" t="s">
        <v>53</v>
      </c>
      <c r="K2124" s="1"/>
    </row>
    <row r="2125" spans="1:14" x14ac:dyDescent="0.3">
      <c r="A2125">
        <v>646</v>
      </c>
      <c r="C2125">
        <v>5</v>
      </c>
      <c r="D2125" t="s">
        <v>15</v>
      </c>
      <c r="E2125">
        <v>6</v>
      </c>
      <c r="F2125" t="s">
        <v>41</v>
      </c>
      <c r="G2125" s="3" t="s">
        <v>53</v>
      </c>
      <c r="K2125" s="1"/>
    </row>
    <row r="2126" spans="1:14" x14ac:dyDescent="0.3">
      <c r="A2126">
        <v>647</v>
      </c>
      <c r="B2126">
        <v>24.426087223498705</v>
      </c>
      <c r="C2126">
        <v>1</v>
      </c>
      <c r="D2126" t="s">
        <v>6</v>
      </c>
      <c r="E2126">
        <v>8</v>
      </c>
      <c r="F2126" t="s">
        <v>41</v>
      </c>
      <c r="G2126" s="3" t="s">
        <v>53</v>
      </c>
      <c r="H2126">
        <v>1</v>
      </c>
      <c r="I2126">
        <v>3</v>
      </c>
      <c r="K2126" s="1"/>
    </row>
    <row r="2127" spans="1:14" x14ac:dyDescent="0.3">
      <c r="A2127">
        <v>647</v>
      </c>
      <c r="B2127">
        <v>3.6840186098160927</v>
      </c>
      <c r="C2127">
        <v>39.162161662763076</v>
      </c>
      <c r="D2127" t="s">
        <v>1</v>
      </c>
      <c r="E2127">
        <v>8</v>
      </c>
      <c r="F2127" t="s">
        <v>41</v>
      </c>
      <c r="G2127" s="3" t="s">
        <v>53</v>
      </c>
      <c r="K2127" s="1"/>
    </row>
    <row r="2128" spans="1:14" x14ac:dyDescent="0.3">
      <c r="A2128">
        <v>647</v>
      </c>
      <c r="B2128">
        <v>3.9201342950476992</v>
      </c>
      <c r="D2128" t="s">
        <v>7</v>
      </c>
      <c r="E2128">
        <v>8</v>
      </c>
      <c r="F2128" t="s">
        <v>41</v>
      </c>
      <c r="G2128" s="3" t="s">
        <v>53</v>
      </c>
      <c r="K2128" s="1"/>
      <c r="L2128" s="1"/>
      <c r="N2128" s="1"/>
    </row>
    <row r="2129" spans="1:14" x14ac:dyDescent="0.3">
      <c r="A2129">
        <v>647</v>
      </c>
      <c r="B2129">
        <v>4.1448595064960863</v>
      </c>
      <c r="D2129" t="s">
        <v>8</v>
      </c>
      <c r="E2129">
        <v>8</v>
      </c>
      <c r="F2129" t="s">
        <v>41</v>
      </c>
      <c r="G2129" s="3" t="s">
        <v>53</v>
      </c>
      <c r="K2129" s="1"/>
      <c r="L2129" s="1"/>
      <c r="N2129" s="1"/>
    </row>
    <row r="2130" spans="1:14" x14ac:dyDescent="0.3">
      <c r="A2130">
        <v>647</v>
      </c>
      <c r="B2130">
        <v>6.5088985000000008</v>
      </c>
      <c r="D2130" t="s">
        <v>11</v>
      </c>
      <c r="E2130">
        <v>8</v>
      </c>
      <c r="F2130" t="s">
        <v>41</v>
      </c>
      <c r="G2130" s="3" t="s">
        <v>53</v>
      </c>
      <c r="K2130" s="1"/>
      <c r="L2130" s="1"/>
      <c r="N2130" s="1"/>
    </row>
    <row r="2131" spans="1:14" x14ac:dyDescent="0.3">
      <c r="A2131">
        <v>647</v>
      </c>
      <c r="B2131">
        <v>10.118706799999998</v>
      </c>
      <c r="D2131" t="s">
        <v>10</v>
      </c>
      <c r="E2131">
        <v>8</v>
      </c>
      <c r="F2131" t="s">
        <v>41</v>
      </c>
      <c r="G2131" s="3" t="s">
        <v>53</v>
      </c>
      <c r="K2131" s="1"/>
      <c r="L2131" s="1"/>
      <c r="N2131" s="1"/>
    </row>
    <row r="2132" spans="1:14" x14ac:dyDescent="0.3">
      <c r="A2132">
        <v>647</v>
      </c>
      <c r="B2132">
        <v>13.536905733333336</v>
      </c>
      <c r="C2132">
        <v>40.610717200000011</v>
      </c>
      <c r="D2132" t="s">
        <v>9</v>
      </c>
      <c r="E2132">
        <v>8</v>
      </c>
      <c r="F2132" t="s">
        <v>41</v>
      </c>
      <c r="G2132" s="3" t="s">
        <v>53</v>
      </c>
    </row>
    <row r="2133" spans="1:14" x14ac:dyDescent="0.3">
      <c r="A2133">
        <v>647</v>
      </c>
      <c r="C2133">
        <v>6</v>
      </c>
      <c r="D2133" t="s">
        <v>15</v>
      </c>
      <c r="E2133">
        <v>8</v>
      </c>
      <c r="F2133" t="s">
        <v>41</v>
      </c>
      <c r="G2133" s="3" t="s">
        <v>53</v>
      </c>
      <c r="K2133" s="1"/>
    </row>
    <row r="2134" spans="1:14" x14ac:dyDescent="0.3">
      <c r="A2134">
        <v>648</v>
      </c>
      <c r="B2134">
        <v>18.303403468869369</v>
      </c>
      <c r="C2134">
        <v>1</v>
      </c>
      <c r="D2134" t="s">
        <v>6</v>
      </c>
      <c r="E2134">
        <v>10</v>
      </c>
      <c r="F2134" t="s">
        <v>41</v>
      </c>
      <c r="G2134" s="3" t="s">
        <v>53</v>
      </c>
      <c r="H2134">
        <v>1</v>
      </c>
      <c r="I2134">
        <v>3</v>
      </c>
      <c r="K2134" s="1"/>
    </row>
    <row r="2135" spans="1:14" x14ac:dyDescent="0.3">
      <c r="A2135">
        <v>648</v>
      </c>
      <c r="B2135">
        <v>2.2686631605408745</v>
      </c>
      <c r="C2135">
        <v>31.915382432114615</v>
      </c>
      <c r="D2135" t="s">
        <v>1</v>
      </c>
      <c r="E2135">
        <v>10</v>
      </c>
      <c r="F2135" t="s">
        <v>41</v>
      </c>
      <c r="G2135" s="3" t="s">
        <v>53</v>
      </c>
      <c r="K2135" s="1"/>
    </row>
    <row r="2136" spans="1:14" x14ac:dyDescent="0.3">
      <c r="A2136">
        <v>648</v>
      </c>
      <c r="B2136">
        <v>2.6711414746861397</v>
      </c>
      <c r="D2136" t="s">
        <v>7</v>
      </c>
      <c r="E2136">
        <v>10</v>
      </c>
      <c r="F2136" t="s">
        <v>41</v>
      </c>
      <c r="G2136" s="3" t="s">
        <v>53</v>
      </c>
      <c r="K2136" s="1"/>
    </row>
    <row r="2137" spans="1:14" x14ac:dyDescent="0.3">
      <c r="A2137">
        <v>648</v>
      </c>
      <c r="B2137">
        <v>4.6106712289514604</v>
      </c>
      <c r="D2137" t="s">
        <v>8</v>
      </c>
      <c r="E2137">
        <v>10</v>
      </c>
      <c r="F2137" t="s">
        <v>41</v>
      </c>
      <c r="G2137" s="3" t="s">
        <v>53</v>
      </c>
      <c r="K2137" s="1"/>
      <c r="L2137" s="1"/>
      <c r="N2137" s="1"/>
    </row>
    <row r="2138" spans="1:14" x14ac:dyDescent="0.3">
      <c r="A2138">
        <v>648</v>
      </c>
      <c r="C2138">
        <v>6</v>
      </c>
      <c r="D2138" t="s">
        <v>15</v>
      </c>
      <c r="E2138">
        <v>10</v>
      </c>
      <c r="F2138" t="s">
        <v>41</v>
      </c>
      <c r="G2138" s="3" t="s">
        <v>53</v>
      </c>
      <c r="K2138" s="1"/>
      <c r="L2138" s="1"/>
      <c r="N2138" s="1"/>
    </row>
    <row r="2139" spans="1:14" x14ac:dyDescent="0.3">
      <c r="A2139">
        <v>648</v>
      </c>
      <c r="B2139">
        <v>6.0187403000000046</v>
      </c>
      <c r="D2139" t="s">
        <v>11</v>
      </c>
      <c r="E2139">
        <v>10</v>
      </c>
      <c r="F2139" t="s">
        <v>41</v>
      </c>
      <c r="G2139" s="3" t="s">
        <v>53</v>
      </c>
      <c r="K2139" s="1"/>
      <c r="L2139" s="1"/>
      <c r="N2139" s="1"/>
    </row>
    <row r="2140" spans="1:14" x14ac:dyDescent="0.3">
      <c r="A2140">
        <v>648</v>
      </c>
      <c r="B2140">
        <v>9.0251044999999976</v>
      </c>
      <c r="D2140" t="s">
        <v>10</v>
      </c>
      <c r="E2140">
        <v>10</v>
      </c>
      <c r="F2140" t="s">
        <v>41</v>
      </c>
      <c r="G2140" s="3" t="s">
        <v>53</v>
      </c>
      <c r="K2140" s="1"/>
      <c r="L2140" s="1"/>
      <c r="N2140" s="1"/>
    </row>
    <row r="2141" spans="1:14" x14ac:dyDescent="0.3">
      <c r="A2141">
        <v>648</v>
      </c>
      <c r="B2141">
        <v>11.349193200000002</v>
      </c>
      <c r="C2141">
        <v>34.047579600000006</v>
      </c>
      <c r="D2141" t="s">
        <v>9</v>
      </c>
      <c r="E2141">
        <v>10</v>
      </c>
      <c r="F2141" t="s">
        <v>41</v>
      </c>
      <c r="G2141" s="3" t="s">
        <v>53</v>
      </c>
    </row>
    <row r="2142" spans="1:14" x14ac:dyDescent="0.3">
      <c r="K2142" s="1"/>
    </row>
    <row r="2144" spans="1:14" x14ac:dyDescent="0.3">
      <c r="K2144" s="1"/>
    </row>
    <row r="2145" spans="11:14" x14ac:dyDescent="0.3">
      <c r="K2145" s="1"/>
    </row>
    <row r="2146" spans="11:14" x14ac:dyDescent="0.3">
      <c r="K2146" s="1"/>
      <c r="L2146" s="1"/>
      <c r="N2146" s="1"/>
    </row>
    <row r="2147" spans="11:14" x14ac:dyDescent="0.3">
      <c r="K2147" s="1"/>
      <c r="L2147" s="1"/>
      <c r="N2147" s="1"/>
    </row>
    <row r="2148" spans="11:14" x14ac:dyDescent="0.3">
      <c r="K2148" s="1"/>
      <c r="L2148" s="1"/>
      <c r="N2148" s="1"/>
    </row>
    <row r="2149" spans="11:14" x14ac:dyDescent="0.3">
      <c r="K2149" s="1"/>
      <c r="L2149" s="1"/>
      <c r="N2149" s="1"/>
    </row>
    <row r="2150" spans="11:14" x14ac:dyDescent="0.3">
      <c r="K2150" s="1"/>
      <c r="L2150" s="1"/>
      <c r="N215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Feuil1</vt:lpstr>
      <vt:lpstr>co</vt:lpstr>
      <vt:lpstr>Coe</vt:lpstr>
      <vt:lpstr>fact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Heymans</dc:creator>
  <cp:lastModifiedBy>Adrien Heymans</cp:lastModifiedBy>
  <dcterms:created xsi:type="dcterms:W3CDTF">2019-05-06T09:44:22Z</dcterms:created>
  <dcterms:modified xsi:type="dcterms:W3CDTF">2020-11-24T15:30:03Z</dcterms:modified>
</cp:coreProperties>
</file>