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ta/Desktop/"/>
    </mc:Choice>
  </mc:AlternateContent>
  <xr:revisionPtr revIDLastSave="0" documentId="13_ncr:1_{C55DC5FC-8C87-B849-9774-C7689A64FEA7}" xr6:coauthVersionLast="47" xr6:coauthVersionMax="47" xr10:uidLastSave="{00000000-0000-0000-0000-000000000000}"/>
  <bookViews>
    <workbookView xWindow="0" yWindow="480" windowWidth="28800" windowHeight="17520" activeTab="1" xr2:uid="{D013B757-7A83-ED47-85B7-2469D5E3C8BA}"/>
  </bookViews>
  <sheets>
    <sheet name="NAICS-324110" sheetId="1" r:id="rId1"/>
    <sheet name="324110-equipment_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2" l="1"/>
  <c r="D19" i="2"/>
  <c r="G12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1" i="2" l="1"/>
</calcChain>
</file>

<file path=xl/sharedStrings.xml><?xml version="1.0" encoding="utf-8"?>
<sst xmlns="http://schemas.openxmlformats.org/spreadsheetml/2006/main" count="142" uniqueCount="89">
  <si>
    <t>year</t>
  </si>
  <si>
    <t>facility</t>
  </si>
  <si>
    <t>ghg_emissions</t>
  </si>
  <si>
    <t>Lunday-Thagard Company, DBA World Oil Refining</t>
  </si>
  <si>
    <t>Chevron Products Company - Headquarters Fuel Supplier</t>
  </si>
  <si>
    <t>Los Angeles Refinery (LAR)</t>
  </si>
  <si>
    <t>Chevron Products Company - Richmond Refinery, 94802</t>
  </si>
  <si>
    <t>Martinez Refining Company LLC</t>
  </si>
  <si>
    <t>Chevron Products Company - El Segundo Refinery, 90245</t>
  </si>
  <si>
    <t>Torrance Refinery</t>
  </si>
  <si>
    <t>Valero Refining Company - California, Benicia Refinery and Benicia Asphalt Plant</t>
  </si>
  <si>
    <t>Kern Oil - Fuel Supplier</t>
  </si>
  <si>
    <t>Phillips 66 Company - Los Angeles Refinery - Wilmington Plant</t>
  </si>
  <si>
    <t>Phillips 66 Company - San Francisco Refinery</t>
  </si>
  <si>
    <t>Ultramar Inc - Valero Wilmington</t>
  </si>
  <si>
    <t>Phillips 66 Company - Los Angeles Refinery - Carson Plant</t>
  </si>
  <si>
    <t>Tesoro Refining and Marketing Co. - Martinez</t>
  </si>
  <si>
    <t>San Joaquin Refining Company - Fuel Supplier</t>
  </si>
  <si>
    <t>Phillips 66 Company - Santa Maria Refinery</t>
  </si>
  <si>
    <t>Kern Oil Refinery</t>
  </si>
  <si>
    <t>San Joaquin Refining Company</t>
  </si>
  <si>
    <t>Tricor Refining, LLC</t>
  </si>
  <si>
    <t>Alon Bakersfield Refinery - Areas 1&amp;2</t>
  </si>
  <si>
    <t>Valero Wilmington Asphalt Plant</t>
  </si>
  <si>
    <t xml:space="preserve">Greka Santa Maria Refinery </t>
  </si>
  <si>
    <t>Alon Bakersfield Refinery - Areas 1&amp;2 - Fuel Supplier</t>
  </si>
  <si>
    <t>fuel_suppler</t>
  </si>
  <si>
    <t>y</t>
  </si>
  <si>
    <t>n</t>
  </si>
  <si>
    <t>idx</t>
  </si>
  <si>
    <t>item</t>
  </si>
  <si>
    <t>description</t>
  </si>
  <si>
    <t>capacity</t>
  </si>
  <si>
    <t>crude heater</t>
  </si>
  <si>
    <t>heater</t>
  </si>
  <si>
    <t>thermal oxidizer</t>
  </si>
  <si>
    <t>natural gas and refinery gas-fired thermal oxidizer</t>
  </si>
  <si>
    <t>natural gas-fired, petrochem</t>
  </si>
  <si>
    <t>natural gas-fired, road oil</t>
  </si>
  <si>
    <t>39 MMBTU/hr</t>
  </si>
  <si>
    <t>6 MMBTU/hr</t>
  </si>
  <si>
    <t>natural gas-fired, joy heater</t>
  </si>
  <si>
    <t>5.5 MMBTU/hr</t>
  </si>
  <si>
    <t>14 MMBTU/hr</t>
  </si>
  <si>
    <t>air_district</t>
  </si>
  <si>
    <t>SCAQMD</t>
  </si>
  <si>
    <t>4.5 MMBTU/hr</t>
  </si>
  <si>
    <t>natural gas-fired, asphalt heater</t>
  </si>
  <si>
    <t>SBAPCD</t>
  </si>
  <si>
    <t>000348</t>
  </si>
  <si>
    <t>005833</t>
  </si>
  <si>
    <t>3.5 MMBTU/hr</t>
  </si>
  <si>
    <t>000349</t>
  </si>
  <si>
    <t>4.0 MMBTU/hr</t>
  </si>
  <si>
    <t>natural gas-fired, hot oil</t>
  </si>
  <si>
    <t>006240</t>
  </si>
  <si>
    <t>https://www.ourair.org/wp-content/uploads/2019-11hb-2019-18-re-exh.pdf</t>
  </si>
  <si>
    <t>https://www.valleyair.org/notices/Docs/2017/09-18-17_(S-1160166)/S-1160166.pdf</t>
  </si>
  <si>
    <t>aqmd website (800080)</t>
  </si>
  <si>
    <t>aqmd website (800030)</t>
  </si>
  <si>
    <t>aqmd website (800393)</t>
  </si>
  <si>
    <t>19.3 MMBTU/hr</t>
  </si>
  <si>
    <t>natural gas fired vacuum heater</t>
  </si>
  <si>
    <t>D13</t>
  </si>
  <si>
    <t>15.4 MMBTU/hr</t>
  </si>
  <si>
    <t>natural gas fired asphalt heater</t>
  </si>
  <si>
    <t>D179</t>
  </si>
  <si>
    <t>https://www.valleyair.org/notices/Docs/2017/07-06-17_(S-1160254)/S-1160254.pdf</t>
  </si>
  <si>
    <t>C97</t>
  </si>
  <si>
    <t>D84</t>
  </si>
  <si>
    <t>D19</t>
  </si>
  <si>
    <t>D20</t>
  </si>
  <si>
    <t>device_id</t>
  </si>
  <si>
    <t>permit not found</t>
  </si>
  <si>
    <t>equipment list (see pg. 59 and 60): https://storage.googleapis.com/slocleanair-org/images/cms/upload/files/Appendix%20A%20-%20Air%20Quality%20FEIR.pdf</t>
  </si>
  <si>
    <t>https://www.baaqmd.gov/permits/major-facility-review-title-v/title-v-permits/page-resources/table-data/contra-costa/b2758_b2759/tesoro-refining-and-marketing-company</t>
  </si>
  <si>
    <t>https://www.baaqmd.gov/permits/major-facility-review-title-v/title-v-permits/page-resources/table-data/contra-costa/a0016/phillips-66-san-francisco-refinery</t>
  </si>
  <si>
    <t>https://www.baaqmd.gov/permits/major-facility-review-title-v/title-v-permits/page-resources/table-data/solano/a0901/valero-benicia-asphalt-plant</t>
  </si>
  <si>
    <t>https://www.baaqmd.gov/permits/major-facility-review-title-v/title-v-permits/page-resources/table-data/contra-costa/a0011/martinez-refining-company-llc</t>
  </si>
  <si>
    <t>https://www.baaqmd.gov/permits/major-facility-review-title-v/title-v-permits/page-resources/table-data/contra-costa/a0010/chevron-products-company</t>
  </si>
  <si>
    <t>https://publications.anl.gov/anlpubs/2011/01/69026.pdf</t>
  </si>
  <si>
    <t>https://www.aceee.org/files/proceedings/2005/data/papers/SS05_Panel04_Paper14.pdf</t>
  </si>
  <si>
    <t>refinery</t>
  </si>
  <si>
    <t>Refinery</t>
  </si>
  <si>
    <t>processing_rate (BBL/day)</t>
  </si>
  <si>
    <t>total_heat (MMBTU/hr)</t>
  </si>
  <si>
    <t>PADD-5 Nameplate Capacity (BBL/daty)</t>
  </si>
  <si>
    <t>Refinery Heater Factor (MMBTU/hr) / (BBL/day)</t>
  </si>
  <si>
    <t>Existing Refinery Heater Capacity (MMBTU/hr)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</si>
</sst>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0.0000000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3" fillId="0" borderId="0" xfId="0" applyFont="1"/>
    <xf numFmtId="0" fontId="3" fillId="0" borderId="0" xfId="0" quotePrefix="1" applyFont="1"/>
    <xf numFmtId="0" fontId="4" fillId="0" borderId="0" xfId="0" applyFont="1"/>
    <xf numFmtId="169" fontId="3" fillId="0" borderId="0" xfId="0" applyNumberFormat="1" applyFont="1"/>
    <xf numFmtId="4" fontId="3" fillId="0" borderId="0" xfId="0" applyNumberFormat="1" applyFont="1" applyAlignment="1">
      <alignment vertical="center" wrapText="1"/>
    </xf>
    <xf numFmtId="43" fontId="5" fillId="0" borderId="0" xfId="1" applyNumberFormat="1" applyFont="1"/>
    <xf numFmtId="43" fontId="3" fillId="0" borderId="0" xfId="0" applyNumberFormat="1" applyFont="1"/>
    <xf numFmtId="0" fontId="3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36875-AFA5-7B4F-9FB9-A4CD948CF5BB}">
  <dimension ref="A1:F37"/>
  <sheetViews>
    <sheetView zoomScale="140" zoomScaleNormal="140" workbookViewId="0">
      <selection activeCell="B22" sqref="B22"/>
    </sheetView>
  </sheetViews>
  <sheetFormatPr baseColWidth="10" defaultRowHeight="14" x14ac:dyDescent="0.15"/>
  <cols>
    <col min="1" max="1" width="3.5" style="1" bestFit="1" customWidth="1"/>
    <col min="2" max="2" width="67.5" style="1" bestFit="1" customWidth="1"/>
    <col min="3" max="3" width="5.1640625" style="1" bestFit="1" customWidth="1"/>
    <col min="4" max="4" width="13.33203125" style="1" bestFit="1" customWidth="1"/>
    <col min="5" max="5" width="11" style="1" bestFit="1" customWidth="1"/>
    <col min="6" max="16384" width="10.83203125" style="1"/>
  </cols>
  <sheetData>
    <row r="1" spans="1:6" x14ac:dyDescent="0.15">
      <c r="A1" s="1" t="s">
        <v>29</v>
      </c>
      <c r="B1" s="1" t="s">
        <v>1</v>
      </c>
      <c r="C1" s="1" t="s">
        <v>0</v>
      </c>
      <c r="D1" s="1" t="s">
        <v>2</v>
      </c>
      <c r="E1" s="1" t="s">
        <v>26</v>
      </c>
    </row>
    <row r="2" spans="1:6" x14ac:dyDescent="0.15">
      <c r="A2" s="1">
        <v>1</v>
      </c>
      <c r="B2" s="1" t="s">
        <v>4</v>
      </c>
      <c r="C2" s="1">
        <v>2020</v>
      </c>
      <c r="D2" s="2">
        <v>31725200.475833301</v>
      </c>
      <c r="E2" s="1" t="s">
        <v>27</v>
      </c>
    </row>
    <row r="3" spans="1:6" x14ac:dyDescent="0.15">
      <c r="A3" s="1">
        <f>A2+1</f>
        <v>2</v>
      </c>
      <c r="B3" s="1" t="s">
        <v>5</v>
      </c>
      <c r="C3" s="1">
        <v>2020</v>
      </c>
      <c r="D3" s="2">
        <v>5621453.7316070599</v>
      </c>
      <c r="E3" s="1" t="s">
        <v>28</v>
      </c>
    </row>
    <row r="4" spans="1:6" x14ac:dyDescent="0.15">
      <c r="A4" s="1">
        <f t="shared" ref="A4:A24" si="0">A3+1</f>
        <v>3</v>
      </c>
      <c r="B4" s="1" t="s">
        <v>6</v>
      </c>
      <c r="C4" s="1">
        <v>2020</v>
      </c>
      <c r="D4" s="2">
        <v>4129306.94480241</v>
      </c>
      <c r="E4" s="1" t="s">
        <v>28</v>
      </c>
      <c r="F4" s="1" t="s">
        <v>79</v>
      </c>
    </row>
    <row r="5" spans="1:6" x14ac:dyDescent="0.15">
      <c r="A5" s="1">
        <f t="shared" si="0"/>
        <v>4</v>
      </c>
      <c r="B5" s="1" t="s">
        <v>7</v>
      </c>
      <c r="C5" s="1">
        <v>2020</v>
      </c>
      <c r="D5" s="2">
        <v>3699297.7569286502</v>
      </c>
      <c r="E5" s="1" t="s">
        <v>28</v>
      </c>
      <c r="F5" s="1" t="s">
        <v>78</v>
      </c>
    </row>
    <row r="6" spans="1:6" x14ac:dyDescent="0.15">
      <c r="A6" s="1">
        <f t="shared" si="0"/>
        <v>5</v>
      </c>
      <c r="B6" s="1" t="s">
        <v>8</v>
      </c>
      <c r="C6" s="1">
        <v>2020</v>
      </c>
      <c r="D6" s="2">
        <v>3099919.7010186999</v>
      </c>
      <c r="E6" s="1" t="s">
        <v>28</v>
      </c>
      <c r="F6" s="1" t="s">
        <v>59</v>
      </c>
    </row>
    <row r="7" spans="1:6" x14ac:dyDescent="0.15">
      <c r="A7" s="1">
        <f t="shared" si="0"/>
        <v>6</v>
      </c>
      <c r="B7" s="1" t="s">
        <v>9</v>
      </c>
      <c r="C7" s="1">
        <v>2020</v>
      </c>
      <c r="D7" s="2">
        <v>2809420.70632391</v>
      </c>
      <c r="E7" s="1" t="s">
        <v>28</v>
      </c>
    </row>
    <row r="8" spans="1:6" x14ac:dyDescent="0.15">
      <c r="A8" s="1">
        <f t="shared" si="0"/>
        <v>7</v>
      </c>
      <c r="B8" s="1" t="s">
        <v>10</v>
      </c>
      <c r="C8" s="1">
        <v>2020</v>
      </c>
      <c r="D8" s="2">
        <v>2753756.8018041998</v>
      </c>
      <c r="E8" s="1" t="s">
        <v>28</v>
      </c>
      <c r="F8" s="1" t="s">
        <v>77</v>
      </c>
    </row>
    <row r="9" spans="1:6" x14ac:dyDescent="0.15">
      <c r="A9" s="1">
        <f t="shared" si="0"/>
        <v>8</v>
      </c>
      <c r="B9" s="1" t="s">
        <v>11</v>
      </c>
      <c r="C9" s="1">
        <v>2020</v>
      </c>
      <c r="D9" s="2">
        <v>2533345.4700803598</v>
      </c>
      <c r="E9" s="1" t="s">
        <v>27</v>
      </c>
    </row>
    <row r="10" spans="1:6" x14ac:dyDescent="0.15">
      <c r="A10" s="1">
        <f t="shared" si="0"/>
        <v>9</v>
      </c>
      <c r="B10" s="1" t="s">
        <v>12</v>
      </c>
      <c r="C10" s="1">
        <v>2020</v>
      </c>
      <c r="D10" s="2">
        <v>1642710.8004533199</v>
      </c>
      <c r="E10" s="1" t="s">
        <v>28</v>
      </c>
    </row>
    <row r="11" spans="1:6" x14ac:dyDescent="0.15">
      <c r="A11" s="1">
        <f t="shared" si="0"/>
        <v>10</v>
      </c>
      <c r="B11" s="1" t="s">
        <v>13</v>
      </c>
      <c r="C11" s="1">
        <v>2020</v>
      </c>
      <c r="D11" s="2">
        <v>1121394.50079662</v>
      </c>
      <c r="E11" s="1" t="s">
        <v>28</v>
      </c>
      <c r="F11" s="1" t="s">
        <v>76</v>
      </c>
    </row>
    <row r="12" spans="1:6" x14ac:dyDescent="0.15">
      <c r="A12" s="1">
        <f t="shared" si="0"/>
        <v>11</v>
      </c>
      <c r="B12" s="1" t="s">
        <v>14</v>
      </c>
      <c r="C12" s="1">
        <v>2020</v>
      </c>
      <c r="D12" s="2">
        <v>963678.99188756698</v>
      </c>
      <c r="E12" s="1" t="s">
        <v>28</v>
      </c>
    </row>
    <row r="13" spans="1:6" x14ac:dyDescent="0.15">
      <c r="A13" s="1">
        <f t="shared" si="0"/>
        <v>12</v>
      </c>
      <c r="B13" s="1" t="s">
        <v>15</v>
      </c>
      <c r="C13" s="1">
        <v>2020</v>
      </c>
      <c r="D13" s="2">
        <v>830065.032351261</v>
      </c>
      <c r="E13" s="1" t="s">
        <v>28</v>
      </c>
    </row>
    <row r="14" spans="1:6" x14ac:dyDescent="0.15">
      <c r="A14" s="1">
        <f t="shared" si="0"/>
        <v>13</v>
      </c>
      <c r="B14" s="1" t="s">
        <v>16</v>
      </c>
      <c r="C14" s="1">
        <v>2020</v>
      </c>
      <c r="D14" s="2">
        <v>764368.62065360497</v>
      </c>
      <c r="E14" s="1" t="s">
        <v>28</v>
      </c>
      <c r="F14" s="1" t="s">
        <v>75</v>
      </c>
    </row>
    <row r="15" spans="1:6" x14ac:dyDescent="0.15">
      <c r="A15" s="1">
        <f t="shared" si="0"/>
        <v>14</v>
      </c>
      <c r="B15" s="1" t="s">
        <v>17</v>
      </c>
      <c r="C15" s="1">
        <v>2020</v>
      </c>
      <c r="D15" s="2">
        <v>213315.60045999999</v>
      </c>
      <c r="E15" s="1" t="s">
        <v>27</v>
      </c>
    </row>
    <row r="16" spans="1:6" x14ac:dyDescent="0.15">
      <c r="A16" s="1">
        <f t="shared" si="0"/>
        <v>15</v>
      </c>
      <c r="B16" s="1" t="s">
        <v>18</v>
      </c>
      <c r="C16" s="1">
        <v>2020</v>
      </c>
      <c r="D16" s="2">
        <v>174870.919260853</v>
      </c>
      <c r="E16" s="1" t="s">
        <v>28</v>
      </c>
      <c r="F16" s="1" t="s">
        <v>74</v>
      </c>
    </row>
    <row r="17" spans="1:6" x14ac:dyDescent="0.15">
      <c r="A17" s="1">
        <f t="shared" si="0"/>
        <v>16</v>
      </c>
      <c r="B17" s="1" t="s">
        <v>19</v>
      </c>
      <c r="C17" s="1">
        <v>2020</v>
      </c>
      <c r="D17" s="2">
        <v>128320.793371566</v>
      </c>
      <c r="E17" s="1" t="s">
        <v>28</v>
      </c>
      <c r="F17" s="1" t="s">
        <v>73</v>
      </c>
    </row>
    <row r="18" spans="1:6" x14ac:dyDescent="0.15">
      <c r="A18" s="1">
        <f t="shared" si="0"/>
        <v>17</v>
      </c>
      <c r="B18" s="1" t="s">
        <v>20</v>
      </c>
      <c r="C18" s="1">
        <v>2020</v>
      </c>
      <c r="D18" s="2">
        <v>95405.247572942404</v>
      </c>
      <c r="E18" s="1" t="s">
        <v>28</v>
      </c>
      <c r="F18" s="1" t="s">
        <v>73</v>
      </c>
    </row>
    <row r="19" spans="1:6" x14ac:dyDescent="0.15">
      <c r="A19" s="1">
        <f t="shared" si="0"/>
        <v>18</v>
      </c>
      <c r="B19" s="1" t="s">
        <v>21</v>
      </c>
      <c r="C19" s="1">
        <v>2020</v>
      </c>
      <c r="D19" s="2">
        <v>43264.260208856998</v>
      </c>
      <c r="E19" s="1" t="s">
        <v>28</v>
      </c>
      <c r="F19" s="1" t="s">
        <v>57</v>
      </c>
    </row>
    <row r="20" spans="1:6" x14ac:dyDescent="0.15">
      <c r="A20" s="1">
        <f t="shared" si="0"/>
        <v>19</v>
      </c>
      <c r="B20" s="1" t="s">
        <v>3</v>
      </c>
      <c r="C20" s="1">
        <v>2020</v>
      </c>
      <c r="D20" s="2">
        <v>33900.758824317199</v>
      </c>
      <c r="E20" s="1" t="s">
        <v>28</v>
      </c>
      <c r="F20" s="1" t="s">
        <v>58</v>
      </c>
    </row>
    <row r="21" spans="1:6" x14ac:dyDescent="0.15">
      <c r="A21" s="1">
        <f t="shared" si="0"/>
        <v>20</v>
      </c>
      <c r="B21" s="1" t="s">
        <v>22</v>
      </c>
      <c r="C21" s="1">
        <v>2020</v>
      </c>
      <c r="D21" s="2">
        <v>16315.8678502164</v>
      </c>
      <c r="E21" s="1" t="s">
        <v>28</v>
      </c>
      <c r="F21" s="1" t="s">
        <v>67</v>
      </c>
    </row>
    <row r="22" spans="1:6" x14ac:dyDescent="0.15">
      <c r="A22" s="1">
        <f t="shared" si="0"/>
        <v>21</v>
      </c>
      <c r="B22" s="1" t="s">
        <v>23</v>
      </c>
      <c r="C22" s="1">
        <v>2020</v>
      </c>
      <c r="D22" s="2">
        <v>14524.917450930299</v>
      </c>
      <c r="E22" s="1" t="s">
        <v>28</v>
      </c>
      <c r="F22" s="1" t="s">
        <v>60</v>
      </c>
    </row>
    <row r="23" spans="1:6" x14ac:dyDescent="0.15">
      <c r="A23" s="1">
        <f t="shared" si="0"/>
        <v>22</v>
      </c>
      <c r="B23" s="1" t="s">
        <v>24</v>
      </c>
      <c r="C23" s="1">
        <v>2020</v>
      </c>
      <c r="D23" s="2">
        <v>5310.6708719999997</v>
      </c>
      <c r="E23" s="1" t="s">
        <v>28</v>
      </c>
      <c r="F23" s="1" t="s">
        <v>56</v>
      </c>
    </row>
    <row r="24" spans="1:6" x14ac:dyDescent="0.15">
      <c r="A24" s="1">
        <f t="shared" si="0"/>
        <v>23</v>
      </c>
      <c r="B24" s="1" t="s">
        <v>25</v>
      </c>
      <c r="C24" s="1">
        <v>2020</v>
      </c>
      <c r="D24" s="2">
        <v>0</v>
      </c>
      <c r="E24" s="1" t="s">
        <v>27</v>
      </c>
    </row>
    <row r="36" spans="2:2" x14ac:dyDescent="0.15">
      <c r="B36" s="1" t="s">
        <v>80</v>
      </c>
    </row>
    <row r="37" spans="2:2" x14ac:dyDescent="0.15">
      <c r="B37" s="1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CE3B3-7E80-DA49-A7CD-6A00FE489D65}">
  <dimension ref="A1:M30"/>
  <sheetViews>
    <sheetView tabSelected="1" workbookViewId="0">
      <selection activeCell="C29" sqref="C29"/>
    </sheetView>
  </sheetViews>
  <sheetFormatPr baseColWidth="10" defaultRowHeight="13" x14ac:dyDescent="0.15"/>
  <cols>
    <col min="1" max="1" width="15.6640625" style="3" bestFit="1" customWidth="1"/>
    <col min="2" max="2" width="15.33203125" style="3" bestFit="1" customWidth="1"/>
    <col min="3" max="3" width="51.33203125" style="3" bestFit="1" customWidth="1"/>
    <col min="4" max="4" width="10.5" style="3" bestFit="1" customWidth="1"/>
    <col min="5" max="5" width="17" style="3" customWidth="1"/>
    <col min="6" max="6" width="47.5" style="3" customWidth="1"/>
    <col min="7" max="11" width="10.83203125" style="3"/>
    <col min="12" max="12" width="14.5" style="3" bestFit="1" customWidth="1"/>
    <col min="13" max="13" width="11.6640625" style="3" bestFit="1" customWidth="1"/>
    <col min="14" max="16384" width="10.83203125" style="3"/>
  </cols>
  <sheetData>
    <row r="1" spans="1:7" x14ac:dyDescent="0.15">
      <c r="A1" s="3" t="s">
        <v>30</v>
      </c>
      <c r="B1" s="3" t="s">
        <v>32</v>
      </c>
      <c r="C1" s="3" t="s">
        <v>31</v>
      </c>
      <c r="D1" s="3" t="s">
        <v>44</v>
      </c>
      <c r="E1" s="3" t="s">
        <v>72</v>
      </c>
      <c r="F1" s="3" t="s">
        <v>82</v>
      </c>
      <c r="G1" s="3" t="s">
        <v>85</v>
      </c>
    </row>
    <row r="2" spans="1:7" x14ac:dyDescent="0.15">
      <c r="A2" s="3" t="s">
        <v>33</v>
      </c>
      <c r="B2" s="3" t="s">
        <v>39</v>
      </c>
      <c r="C2" s="3" t="s">
        <v>37</v>
      </c>
      <c r="D2" s="3" t="s">
        <v>45</v>
      </c>
      <c r="E2" s="3" t="s">
        <v>71</v>
      </c>
      <c r="F2" s="3" t="s">
        <v>3</v>
      </c>
      <c r="G2" s="3">
        <v>39</v>
      </c>
    </row>
    <row r="3" spans="1:7" x14ac:dyDescent="0.15">
      <c r="A3" s="3" t="s">
        <v>34</v>
      </c>
      <c r="B3" s="3" t="s">
        <v>40</v>
      </c>
      <c r="C3" s="3" t="s">
        <v>38</v>
      </c>
      <c r="D3" s="3" t="s">
        <v>45</v>
      </c>
      <c r="E3" s="3" t="s">
        <v>70</v>
      </c>
      <c r="F3" s="3" t="s">
        <v>3</v>
      </c>
      <c r="G3" s="3">
        <v>6</v>
      </c>
    </row>
    <row r="4" spans="1:7" x14ac:dyDescent="0.15">
      <c r="A4" s="3" t="s">
        <v>34</v>
      </c>
      <c r="B4" s="3" t="s">
        <v>42</v>
      </c>
      <c r="C4" s="3" t="s">
        <v>41</v>
      </c>
      <c r="D4" s="3" t="s">
        <v>45</v>
      </c>
      <c r="E4" s="3" t="s">
        <v>69</v>
      </c>
      <c r="F4" s="3" t="s">
        <v>3</v>
      </c>
      <c r="G4" s="3">
        <v>6</v>
      </c>
    </row>
    <row r="5" spans="1:7" x14ac:dyDescent="0.15">
      <c r="A5" s="3" t="s">
        <v>35</v>
      </c>
      <c r="B5" s="3" t="s">
        <v>43</v>
      </c>
      <c r="C5" s="3" t="s">
        <v>36</v>
      </c>
      <c r="D5" s="3" t="s">
        <v>45</v>
      </c>
      <c r="E5" s="3" t="s">
        <v>68</v>
      </c>
      <c r="F5" s="3" t="s">
        <v>3</v>
      </c>
      <c r="G5" s="3">
        <v>5.5</v>
      </c>
    </row>
    <row r="6" spans="1:7" x14ac:dyDescent="0.15">
      <c r="A6" s="3" t="s">
        <v>34</v>
      </c>
      <c r="B6" s="3" t="s">
        <v>46</v>
      </c>
      <c r="C6" s="3" t="s">
        <v>47</v>
      </c>
      <c r="D6" s="3" t="s">
        <v>48</v>
      </c>
      <c r="E6" s="4" t="s">
        <v>49</v>
      </c>
      <c r="F6" s="3" t="s">
        <v>24</v>
      </c>
      <c r="G6" s="3">
        <v>4.5</v>
      </c>
    </row>
    <row r="7" spans="1:7" x14ac:dyDescent="0.15">
      <c r="A7" s="3" t="s">
        <v>34</v>
      </c>
      <c r="B7" s="3" t="s">
        <v>46</v>
      </c>
      <c r="C7" s="3" t="s">
        <v>47</v>
      </c>
      <c r="D7" s="3" t="s">
        <v>48</v>
      </c>
      <c r="E7" s="4" t="s">
        <v>50</v>
      </c>
      <c r="F7" s="3" t="s">
        <v>24</v>
      </c>
      <c r="G7" s="3">
        <v>4.5</v>
      </c>
    </row>
    <row r="8" spans="1:7" x14ac:dyDescent="0.15">
      <c r="A8" s="3" t="s">
        <v>34</v>
      </c>
      <c r="B8" s="3" t="s">
        <v>51</v>
      </c>
      <c r="C8" s="3" t="s">
        <v>47</v>
      </c>
      <c r="D8" s="3" t="s">
        <v>48</v>
      </c>
      <c r="E8" s="4" t="s">
        <v>52</v>
      </c>
      <c r="F8" s="3" t="s">
        <v>24</v>
      </c>
      <c r="G8" s="3">
        <v>3.5</v>
      </c>
    </row>
    <row r="9" spans="1:7" x14ac:dyDescent="0.15">
      <c r="A9" s="3" t="s">
        <v>34</v>
      </c>
      <c r="B9" s="3" t="s">
        <v>53</v>
      </c>
      <c r="C9" s="3" t="s">
        <v>54</v>
      </c>
      <c r="D9" s="3" t="s">
        <v>48</v>
      </c>
      <c r="E9" s="4" t="s">
        <v>55</v>
      </c>
      <c r="F9" s="3" t="s">
        <v>24</v>
      </c>
      <c r="G9" s="3">
        <v>4</v>
      </c>
    </row>
    <row r="10" spans="1:7" x14ac:dyDescent="0.15">
      <c r="A10" s="3" t="s">
        <v>34</v>
      </c>
      <c r="B10" s="3" t="s">
        <v>61</v>
      </c>
      <c r="C10" s="3" t="s">
        <v>62</v>
      </c>
      <c r="D10" s="3" t="s">
        <v>45</v>
      </c>
      <c r="E10" s="3" t="s">
        <v>63</v>
      </c>
      <c r="F10" s="3" t="s">
        <v>23</v>
      </c>
      <c r="G10" s="3">
        <v>19.3</v>
      </c>
    </row>
    <row r="11" spans="1:7" x14ac:dyDescent="0.15">
      <c r="A11" s="3" t="s">
        <v>34</v>
      </c>
      <c r="B11" s="3" t="s">
        <v>64</v>
      </c>
      <c r="C11" s="3" t="s">
        <v>65</v>
      </c>
      <c r="D11" s="3" t="s">
        <v>45</v>
      </c>
      <c r="E11" s="3" t="s">
        <v>66</v>
      </c>
      <c r="F11" s="3" t="s">
        <v>23</v>
      </c>
      <c r="G11" s="3">
        <v>15.4</v>
      </c>
    </row>
    <row r="12" spans="1:7" x14ac:dyDescent="0.15">
      <c r="E12" s="4"/>
      <c r="G12" s="3">
        <f>SUM(G2:G11)</f>
        <v>107.7</v>
      </c>
    </row>
    <row r="15" spans="1:7" x14ac:dyDescent="0.15">
      <c r="A15" s="3" t="s">
        <v>83</v>
      </c>
      <c r="D15" s="3" t="s">
        <v>84</v>
      </c>
    </row>
    <row r="16" spans="1:7" x14ac:dyDescent="0.15">
      <c r="A16" s="5" t="s">
        <v>3</v>
      </c>
      <c r="B16" s="5"/>
      <c r="C16" s="5"/>
      <c r="D16" s="3">
        <v>8500</v>
      </c>
      <c r="E16" s="5"/>
    </row>
    <row r="17" spans="1:13" x14ac:dyDescent="0.15">
      <c r="A17" s="5" t="s">
        <v>23</v>
      </c>
      <c r="D17" s="3">
        <v>6300</v>
      </c>
    </row>
    <row r="18" spans="1:13" x14ac:dyDescent="0.15">
      <c r="A18" s="5" t="s">
        <v>24</v>
      </c>
      <c r="D18" s="3">
        <v>9500</v>
      </c>
    </row>
    <row r="19" spans="1:13" x14ac:dyDescent="0.15">
      <c r="D19" s="3">
        <f>SUM(D16:D18)</f>
        <v>24300</v>
      </c>
    </row>
    <row r="20" spans="1:13" x14ac:dyDescent="0.15">
      <c r="A20" s="3" t="s">
        <v>87</v>
      </c>
    </row>
    <row r="21" spans="1:13" x14ac:dyDescent="0.15">
      <c r="A21" s="6">
        <f>G12/D19</f>
        <v>4.4320987654320985E-3</v>
      </c>
    </row>
    <row r="23" spans="1:13" x14ac:dyDescent="0.15">
      <c r="A23" s="3" t="s">
        <v>86</v>
      </c>
    </row>
    <row r="24" spans="1:13" x14ac:dyDescent="0.15">
      <c r="A24" s="7">
        <v>2875071</v>
      </c>
    </row>
    <row r="27" spans="1:13" x14ac:dyDescent="0.15">
      <c r="A27" s="3" t="s">
        <v>88</v>
      </c>
    </row>
    <row r="28" spans="1:13" x14ac:dyDescent="0.15">
      <c r="A28" s="10">
        <f>A24*A21</f>
        <v>12742.598629629629</v>
      </c>
    </row>
    <row r="30" spans="1:13" x14ac:dyDescent="0.15">
      <c r="L30" s="8"/>
      <c r="M3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NAICS-324110</vt:lpstr>
      <vt:lpstr>324110-equipment_list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2022-10-27T14:52:02Z</dcterms:created>
  <dcterms:modified xsi:type="dcterms:W3CDTF">2023-01-01T18:20:12Z</dcterms:modified>
</cp:coreProperties>
</file>