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a/Desktop/"/>
    </mc:Choice>
  </mc:AlternateContent>
  <xr:revisionPtr revIDLastSave="0" documentId="13_ncr:1_{4116DB58-AC26-B149-839F-3F167B557A16}" xr6:coauthVersionLast="45" xr6:coauthVersionMax="45" xr10:uidLastSave="{00000000-0000-0000-0000-000000000000}"/>
  <bookViews>
    <workbookView minimized="1" xWindow="0" yWindow="460" windowWidth="25600" windowHeight="14020" xr2:uid="{3701FBBE-20FB-400F-B6C1-1A44837E7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H18" i="1"/>
  <c r="H17" i="1"/>
  <c r="S12" i="1"/>
  <c r="R12" i="1"/>
  <c r="T12" i="1" s="1"/>
  <c r="S11" i="1"/>
  <c r="R11" i="1"/>
  <c r="T11" i="1" s="1"/>
  <c r="S10" i="1"/>
  <c r="R10" i="1"/>
  <c r="T10" i="1" s="1"/>
  <c r="T9" i="1"/>
  <c r="S9" i="1"/>
  <c r="R9" i="1"/>
  <c r="L17" i="1"/>
  <c r="I14" i="1"/>
  <c r="H14" i="1"/>
  <c r="L19" i="1"/>
  <c r="H29" i="1"/>
  <c r="L14" i="1"/>
  <c r="L15" i="1"/>
  <c r="H22" i="1"/>
  <c r="L24" i="1"/>
  <c r="L29" i="1"/>
  <c r="L16" i="1"/>
  <c r="L22" i="1"/>
  <c r="L21" i="1"/>
  <c r="L20" i="1"/>
  <c r="L27" i="1"/>
  <c r="L26" i="1"/>
  <c r="L25" i="1"/>
  <c r="H13" i="1"/>
  <c r="D12" i="1"/>
  <c r="J24" i="1"/>
  <c r="I13" i="1"/>
  <c r="H15" i="1"/>
  <c r="H16" i="1"/>
  <c r="H19" i="1"/>
  <c r="H20" i="1"/>
  <c r="H21" i="1"/>
  <c r="H23" i="1"/>
  <c r="H24" i="1"/>
  <c r="H25" i="1"/>
  <c r="H26" i="1"/>
  <c r="H27" i="1"/>
  <c r="H2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28" i="1"/>
  <c r="J27" i="1"/>
  <c r="J23" i="1"/>
  <c r="J19" i="1"/>
  <c r="J22" i="1"/>
  <c r="J21" i="1"/>
  <c r="J20" i="1"/>
  <c r="T13" i="1" l="1"/>
  <c r="D10" i="1"/>
  <c r="D11" i="1"/>
  <c r="D9" i="1"/>
  <c r="E12" i="1"/>
  <c r="J25" i="1"/>
  <c r="J26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<sst xmlns="http://schemas.openxmlformats.org/spreadsheetml/2006/main" count="19" uniqueCount="10">
  <si>
    <t>Week</t>
  </si>
  <si>
    <t>Run</t>
  </si>
  <si>
    <t>Swim</t>
  </si>
  <si>
    <t>Cycle</t>
  </si>
  <si>
    <t>Mask</t>
  </si>
  <si>
    <t>arb</t>
  </si>
  <si>
    <t>Mask1</t>
  </si>
  <si>
    <t>Mask2</t>
  </si>
  <si>
    <t>Mask3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</si>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</sst>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Fill="1" applyBorder="1"/>
    <xf numFmtId="0" fontId="0" fillId="5" borderId="9" xfId="0" applyFill="1" applyBorder="1"/>
    <xf numFmtId="0" fontId="0" fillId="5" borderId="10" xfId="0" applyFill="1" applyBorder="1"/>
    <xf numFmtId="164" fontId="0" fillId="5" borderId="10" xfId="0" applyNumberFormat="1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0" fillId="5" borderId="5" xfId="0" applyFill="1" applyBorder="1"/>
    <xf numFmtId="164" fontId="0" fillId="6" borderId="2" xfId="0" applyNumberFormat="1" applyFill="1" applyBorder="1"/>
    <xf numFmtId="0" fontId="0" fillId="6" borderId="3" xfId="0" applyFill="1" applyBorder="1"/>
    <xf numFmtId="164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164" fontId="0" fillId="6" borderId="7" xfId="0" applyNumberFormat="1" applyFill="1" applyBorder="1"/>
    <xf numFmtId="0" fontId="0" fillId="6" borderId="8" xfId="0" applyFill="1" applyBorder="1"/>
    <xf numFmtId="0" fontId="0" fillId="6" borderId="0" xfId="0" applyFill="1"/>
    <xf numFmtId="0" fontId="0" fillId="6" borderId="12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 vertical="center"/>
    </xf>
    <xf numFmtId="164" fontId="0" fillId="2" borderId="0" xfId="0" applyNumberFormat="1" applyFill="1"/>
    <xf numFmtId="0" fontId="0" fillId="7" borderId="0" xfId="0" applyFill="1" applyBorder="1"/>
    <xf numFmtId="0" fontId="0" fillId="7" borderId="7" xfId="0" applyFill="1" applyBorder="1"/>
    <xf numFmtId="1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33FA-228D-4FDB-9B49-1C8DD4FEA6FC}">
  <dimension ref="B7:U32"/>
  <sheetViews>
    <sheetView tabSelected="1" workbookViewId="0">
      <selection activeCell="R20" sqref="R20"/>
    </sheetView>
  </sheetViews>
  <sheetFormatPr baseColWidth="10" defaultColWidth="8.83203125" defaultRowHeight="15" x14ac:dyDescent="0.2"/>
  <cols>
    <col min="18" max="18" width="13.6640625" bestFit="1" customWidth="1"/>
    <col min="23" max="23" width="10.83203125" bestFit="1" customWidth="1"/>
  </cols>
  <sheetData>
    <row r="7" spans="2:21" ht="16" thickBot="1" x14ac:dyDescent="0.25"/>
    <row r="8" spans="2:21" ht="16" thickBot="1" x14ac:dyDescent="0.25">
      <c r="C8" s="9" t="s">
        <v>0</v>
      </c>
      <c r="D8" s="10" t="s">
        <v>1</v>
      </c>
      <c r="E8" s="10" t="s">
        <v>2</v>
      </c>
      <c r="F8" s="12" t="s">
        <v>3</v>
      </c>
      <c r="M8" s="36" t="s">
        <v>5</v>
      </c>
      <c r="N8" s="39" t="s">
        <v>8</v>
      </c>
      <c r="Q8" t="s">
        <v>9</v>
      </c>
      <c r="S8" s="43"/>
    </row>
    <row r="9" spans="2:21" x14ac:dyDescent="0.2">
      <c r="B9" s="14" t="s">
        <v>4</v>
      </c>
      <c r="C9" s="2">
        <v>1</v>
      </c>
      <c r="D9" s="41">
        <f>D14+J14</f>
        <v>3</v>
      </c>
      <c r="E9" s="28">
        <v>2.5</v>
      </c>
      <c r="F9" s="29">
        <v>90</v>
      </c>
      <c r="G9" s="4"/>
      <c r="M9" s="37">
        <v>-10</v>
      </c>
      <c r="N9" s="39"/>
      <c r="Q9">
        <v>0.1</v>
      </c>
      <c r="R9">
        <f>LOG10(Q9)</f>
        <v>-1</v>
      </c>
      <c r="S9" s="43">
        <f>LOG(2)</f>
        <v>0.3010299956639812</v>
      </c>
      <c r="T9" s="43">
        <f>-1*Q9*(R9/S9)</f>
        <v>0.33219280948873625</v>
      </c>
    </row>
    <row r="10" spans="2:21" x14ac:dyDescent="0.2">
      <c r="B10" s="14"/>
      <c r="C10" s="3">
        <v>2</v>
      </c>
      <c r="D10" s="41">
        <f t="shared" ref="D10:D11" si="0">D15+J15</f>
        <v>6</v>
      </c>
      <c r="E10" s="30">
        <v>2</v>
      </c>
      <c r="F10" s="31">
        <v>100</v>
      </c>
      <c r="G10" s="4"/>
      <c r="M10" s="37">
        <v>-10</v>
      </c>
      <c r="N10" s="39"/>
      <c r="Q10">
        <v>0.2</v>
      </c>
      <c r="R10">
        <f>LOG10(Q10)</f>
        <v>-0.69897000433601875</v>
      </c>
      <c r="S10" s="43">
        <f>LOG(2)</f>
        <v>0.3010299956639812</v>
      </c>
      <c r="T10" s="43">
        <f>-1*Q10*(R10/S10)</f>
        <v>0.46438561897747244</v>
      </c>
    </row>
    <row r="11" spans="2:21" x14ac:dyDescent="0.2">
      <c r="B11" s="14"/>
      <c r="C11" s="3">
        <v>3</v>
      </c>
      <c r="D11" s="41">
        <f t="shared" si="0"/>
        <v>9</v>
      </c>
      <c r="E11" s="32">
        <v>1.5</v>
      </c>
      <c r="F11" s="31">
        <v>30</v>
      </c>
      <c r="G11" s="4"/>
      <c r="M11" s="37">
        <v>-10</v>
      </c>
      <c r="N11" s="39"/>
      <c r="Q11">
        <v>0.3</v>
      </c>
      <c r="R11">
        <f>LOG10(Q11)</f>
        <v>-0.52287874528033762</v>
      </c>
      <c r="S11" s="43">
        <f>LOG(2)</f>
        <v>0.3010299956639812</v>
      </c>
      <c r="T11" s="43">
        <f>-1*Q11*(R11/S11)</f>
        <v>0.52108967824986185</v>
      </c>
    </row>
    <row r="12" spans="2:21" ht="16" thickBot="1" x14ac:dyDescent="0.25">
      <c r="B12" s="14"/>
      <c r="C12" s="5">
        <v>4</v>
      </c>
      <c r="D12" s="42">
        <f>D17-J17</f>
        <v>16</v>
      </c>
      <c r="E12" s="33">
        <f>E13-2</f>
        <v>1</v>
      </c>
      <c r="F12" s="34">
        <v>40</v>
      </c>
      <c r="G12" s="4"/>
      <c r="M12" s="38">
        <v>6</v>
      </c>
      <c r="N12" s="39"/>
      <c r="Q12">
        <v>0.4</v>
      </c>
      <c r="R12">
        <f>LOG10(Q12)</f>
        <v>-0.3979400086720376</v>
      </c>
      <c r="S12" s="43">
        <f>LOG(2)</f>
        <v>0.3010299956639812</v>
      </c>
      <c r="T12" s="43">
        <f>-1*Q12*(R12/S12)</f>
        <v>0.52877123795494496</v>
      </c>
    </row>
    <row r="13" spans="2:21" ht="16" thickBot="1" x14ac:dyDescent="0.25">
      <c r="B13" s="14"/>
      <c r="C13" s="16">
        <v>5</v>
      </c>
      <c r="D13" s="17">
        <v>10</v>
      </c>
      <c r="E13" s="18">
        <v>3</v>
      </c>
      <c r="F13" s="19">
        <v>50</v>
      </c>
      <c r="G13" s="15"/>
      <c r="H13" s="11">
        <f>IF(E12&lt;=1, 3,E12-0.5)</f>
        <v>3</v>
      </c>
      <c r="I13" s="12">
        <f>IF(F12&lt;100, F12+10, 30)</f>
        <v>50</v>
      </c>
      <c r="L13" s="40">
        <v>10</v>
      </c>
      <c r="M13" s="36" t="s">
        <v>5</v>
      </c>
      <c r="N13" s="39" t="s">
        <v>6</v>
      </c>
      <c r="T13" s="43">
        <f>SUM(T9:T12)</f>
        <v>1.8464393446710154</v>
      </c>
    </row>
    <row r="14" spans="2:21" x14ac:dyDescent="0.2">
      <c r="B14" s="14" t="s">
        <v>4</v>
      </c>
      <c r="C14" s="20">
        <f>C13+1</f>
        <v>6</v>
      </c>
      <c r="D14" s="21">
        <v>13</v>
      </c>
      <c r="E14" s="22">
        <v>2.5</v>
      </c>
      <c r="F14" s="23">
        <v>60</v>
      </c>
      <c r="H14" s="1">
        <f>IF(E13&lt;=1, 3,E13-0.5)</f>
        <v>2.5</v>
      </c>
      <c r="I14">
        <f>IF(F13&lt;100, F13+10, 30)</f>
        <v>60</v>
      </c>
      <c r="J14" s="8">
        <v>-10</v>
      </c>
      <c r="L14" s="1">
        <f>D9+M14</f>
        <v>13</v>
      </c>
      <c r="M14" s="37">
        <v>10</v>
      </c>
      <c r="N14" s="39"/>
      <c r="U14" s="43"/>
    </row>
    <row r="15" spans="2:21" x14ac:dyDescent="0.2">
      <c r="B15" s="14"/>
      <c r="C15" s="24">
        <f t="shared" ref="C15:C28" si="1">C14+1</f>
        <v>7</v>
      </c>
      <c r="D15" s="25">
        <v>16</v>
      </c>
      <c r="E15" s="26">
        <v>2</v>
      </c>
      <c r="F15" s="27">
        <v>70</v>
      </c>
      <c r="H15" s="1">
        <f t="shared" ref="H14:H29" si="2">IF(E14&lt;=1, 3,E14-0.5)</f>
        <v>2</v>
      </c>
      <c r="I15">
        <f t="shared" ref="I14:I29" si="3">IF(F14&lt;100, F14+10, 30)</f>
        <v>70</v>
      </c>
      <c r="J15" s="8">
        <v>-10</v>
      </c>
      <c r="L15" s="1">
        <f>D10+M15</f>
        <v>16</v>
      </c>
      <c r="M15" s="37">
        <v>10</v>
      </c>
      <c r="N15" s="39"/>
      <c r="U15" s="43"/>
    </row>
    <row r="16" spans="2:21" x14ac:dyDescent="0.2">
      <c r="B16" s="14"/>
      <c r="C16" s="24">
        <f t="shared" si="1"/>
        <v>8</v>
      </c>
      <c r="D16" s="25">
        <v>19</v>
      </c>
      <c r="E16" s="26">
        <v>1.5</v>
      </c>
      <c r="F16" s="27">
        <v>80</v>
      </c>
      <c r="H16" s="1">
        <f t="shared" si="2"/>
        <v>1.5</v>
      </c>
      <c r="I16">
        <f t="shared" si="3"/>
        <v>80</v>
      </c>
      <c r="J16" s="8">
        <v>-10</v>
      </c>
      <c r="L16" s="1">
        <f>D11+M16</f>
        <v>19</v>
      </c>
      <c r="M16" s="37">
        <v>10</v>
      </c>
      <c r="N16" s="39"/>
      <c r="U16" s="43"/>
    </row>
    <row r="17" spans="2:21" ht="16" thickBot="1" x14ac:dyDescent="0.25">
      <c r="B17" s="14"/>
      <c r="C17" s="24">
        <f t="shared" si="1"/>
        <v>9</v>
      </c>
      <c r="D17" s="25">
        <v>22</v>
      </c>
      <c r="E17" s="26">
        <v>1</v>
      </c>
      <c r="F17" s="27">
        <v>90</v>
      </c>
      <c r="G17" s="13"/>
      <c r="H17" s="1">
        <f>IF(E16&lt;=1, 3,E16-0.5)</f>
        <v>1</v>
      </c>
      <c r="I17">
        <f t="shared" si="3"/>
        <v>90</v>
      </c>
      <c r="J17" s="7">
        <v>6</v>
      </c>
      <c r="L17" s="1">
        <f>D12+M17</f>
        <v>22</v>
      </c>
      <c r="M17" s="38">
        <v>6</v>
      </c>
      <c r="N17" s="39"/>
      <c r="U17" s="43"/>
    </row>
    <row r="18" spans="2:21" ht="16" thickBot="1" x14ac:dyDescent="0.25">
      <c r="B18" s="14"/>
      <c r="C18" s="16">
        <f t="shared" si="1"/>
        <v>10</v>
      </c>
      <c r="D18" s="17">
        <v>0</v>
      </c>
      <c r="E18" s="18">
        <v>3</v>
      </c>
      <c r="F18" s="19">
        <v>100</v>
      </c>
      <c r="H18" s="1">
        <f>IF(E17&lt;=1, 3,E17-0.5)</f>
        <v>3</v>
      </c>
      <c r="I18">
        <f t="shared" si="3"/>
        <v>100</v>
      </c>
      <c r="J18" s="6">
        <v>0</v>
      </c>
      <c r="L18" s="6">
        <v>0</v>
      </c>
      <c r="M18" s="36" t="s">
        <v>5</v>
      </c>
      <c r="N18" s="39" t="s">
        <v>7</v>
      </c>
      <c r="U18" s="43"/>
    </row>
    <row r="19" spans="2:21" x14ac:dyDescent="0.2">
      <c r="B19" s="14" t="s">
        <v>4</v>
      </c>
      <c r="C19" s="20">
        <f t="shared" si="1"/>
        <v>11</v>
      </c>
      <c r="D19" s="21">
        <v>19</v>
      </c>
      <c r="E19" s="22">
        <v>2.5</v>
      </c>
      <c r="F19" s="23">
        <v>30</v>
      </c>
      <c r="H19" s="1">
        <f t="shared" si="2"/>
        <v>2.5</v>
      </c>
      <c r="I19">
        <f t="shared" si="3"/>
        <v>30</v>
      </c>
      <c r="J19" s="8">
        <f>D19-D14</f>
        <v>6</v>
      </c>
      <c r="L19" s="1">
        <f>D14+M19</f>
        <v>19</v>
      </c>
      <c r="M19" s="37">
        <v>6</v>
      </c>
      <c r="N19" s="39"/>
      <c r="U19" s="43"/>
    </row>
    <row r="20" spans="2:21" x14ac:dyDescent="0.2">
      <c r="B20" s="14"/>
      <c r="C20" s="24">
        <f t="shared" si="1"/>
        <v>12</v>
      </c>
      <c r="D20" s="25">
        <v>22</v>
      </c>
      <c r="E20" s="26">
        <v>2</v>
      </c>
      <c r="F20" s="27">
        <v>40</v>
      </c>
      <c r="H20" s="1">
        <f t="shared" si="2"/>
        <v>2</v>
      </c>
      <c r="I20">
        <f t="shared" si="3"/>
        <v>40</v>
      </c>
      <c r="J20" s="8">
        <f>D20-D15</f>
        <v>6</v>
      </c>
      <c r="L20">
        <f>D15+M20</f>
        <v>22</v>
      </c>
      <c r="M20" s="37">
        <v>6</v>
      </c>
      <c r="N20" s="39"/>
    </row>
    <row r="21" spans="2:21" x14ac:dyDescent="0.2">
      <c r="B21" s="14"/>
      <c r="C21" s="24">
        <f t="shared" si="1"/>
        <v>13</v>
      </c>
      <c r="D21" s="25">
        <v>25</v>
      </c>
      <c r="E21" s="26">
        <v>1.5</v>
      </c>
      <c r="F21" s="27">
        <v>50</v>
      </c>
      <c r="H21" s="1">
        <f t="shared" si="2"/>
        <v>1.5</v>
      </c>
      <c r="I21">
        <f t="shared" si="3"/>
        <v>50</v>
      </c>
      <c r="J21" s="8">
        <f>D21-D16</f>
        <v>6</v>
      </c>
      <c r="L21">
        <f>D16+M21</f>
        <v>25</v>
      </c>
      <c r="M21" s="37">
        <v>6</v>
      </c>
      <c r="N21" s="39"/>
      <c r="R21" s="44">
        <f>4^11</f>
        <v>4194304</v>
      </c>
    </row>
    <row r="22" spans="2:21" ht="16" thickBot="1" x14ac:dyDescent="0.25">
      <c r="B22" s="14"/>
      <c r="C22" s="24">
        <f t="shared" si="1"/>
        <v>14</v>
      </c>
      <c r="D22" s="25">
        <v>28</v>
      </c>
      <c r="E22" s="26">
        <v>1</v>
      </c>
      <c r="F22" s="27">
        <v>60</v>
      </c>
      <c r="H22" s="1">
        <f>IF(E21&lt;=1, 3,E21-0.5)</f>
        <v>1</v>
      </c>
      <c r="I22">
        <f t="shared" si="3"/>
        <v>60</v>
      </c>
      <c r="J22" s="7">
        <f>D22-D17</f>
        <v>6</v>
      </c>
      <c r="L22">
        <f>D17+M22</f>
        <v>28</v>
      </c>
      <c r="M22" s="38">
        <v>6</v>
      </c>
      <c r="N22" s="39"/>
    </row>
    <row r="23" spans="2:21" ht="16" thickBot="1" x14ac:dyDescent="0.25">
      <c r="B23" s="14"/>
      <c r="C23" s="16">
        <f t="shared" si="1"/>
        <v>15</v>
      </c>
      <c r="D23" s="17">
        <v>6</v>
      </c>
      <c r="E23" s="18">
        <v>3</v>
      </c>
      <c r="F23" s="19">
        <v>70</v>
      </c>
      <c r="H23" s="1">
        <f t="shared" si="2"/>
        <v>3</v>
      </c>
      <c r="I23">
        <f t="shared" si="3"/>
        <v>70</v>
      </c>
      <c r="J23" s="6">
        <f>6+J18</f>
        <v>6</v>
      </c>
      <c r="L23" s="6">
        <v>6</v>
      </c>
      <c r="M23" s="36" t="s">
        <v>5</v>
      </c>
      <c r="N23" s="39" t="s">
        <v>8</v>
      </c>
    </row>
    <row r="24" spans="2:21" x14ac:dyDescent="0.2">
      <c r="B24" s="14" t="s">
        <v>4</v>
      </c>
      <c r="C24" s="20">
        <f t="shared" si="1"/>
        <v>16</v>
      </c>
      <c r="D24" s="21">
        <v>9</v>
      </c>
      <c r="E24" s="22">
        <v>2.5</v>
      </c>
      <c r="F24" s="23">
        <v>80</v>
      </c>
      <c r="H24" s="1">
        <f t="shared" si="2"/>
        <v>2.5</v>
      </c>
      <c r="I24">
        <f t="shared" si="3"/>
        <v>80</v>
      </c>
      <c r="J24" s="8">
        <f>D24-D19</f>
        <v>-10</v>
      </c>
      <c r="L24">
        <f>D19+M24</f>
        <v>9</v>
      </c>
      <c r="M24" s="37">
        <v>-10</v>
      </c>
      <c r="N24" s="39"/>
    </row>
    <row r="25" spans="2:21" x14ac:dyDescent="0.2">
      <c r="B25" s="14"/>
      <c r="C25" s="24">
        <f t="shared" si="1"/>
        <v>17</v>
      </c>
      <c r="D25" s="25">
        <v>12</v>
      </c>
      <c r="E25" s="26">
        <v>2</v>
      </c>
      <c r="F25" s="27">
        <v>90</v>
      </c>
      <c r="H25" s="1">
        <f t="shared" si="2"/>
        <v>2</v>
      </c>
      <c r="I25">
        <f t="shared" si="3"/>
        <v>90</v>
      </c>
      <c r="J25" s="8">
        <f>D25-D20</f>
        <v>-10</v>
      </c>
      <c r="L25">
        <f>D20+M25</f>
        <v>12</v>
      </c>
      <c r="M25" s="37">
        <v>-10</v>
      </c>
      <c r="N25" s="39"/>
    </row>
    <row r="26" spans="2:21" x14ac:dyDescent="0.2">
      <c r="B26" s="14"/>
      <c r="C26" s="24">
        <f t="shared" si="1"/>
        <v>18</v>
      </c>
      <c r="D26" s="25">
        <v>15</v>
      </c>
      <c r="E26" s="26">
        <v>1.5</v>
      </c>
      <c r="F26" s="27">
        <v>100</v>
      </c>
      <c r="H26" s="1">
        <f t="shared" si="2"/>
        <v>1.5</v>
      </c>
      <c r="I26">
        <f t="shared" si="3"/>
        <v>100</v>
      </c>
      <c r="J26" s="8">
        <f>D26-D21</f>
        <v>-10</v>
      </c>
      <c r="L26">
        <f>D21+M26</f>
        <v>15</v>
      </c>
      <c r="M26" s="37">
        <v>-10</v>
      </c>
      <c r="N26" s="39"/>
    </row>
    <row r="27" spans="2:21" ht="16" thickBot="1" x14ac:dyDescent="0.25">
      <c r="B27" s="14"/>
      <c r="C27" s="24">
        <f t="shared" si="1"/>
        <v>19</v>
      </c>
      <c r="D27" s="25">
        <v>34</v>
      </c>
      <c r="E27" s="26">
        <v>1</v>
      </c>
      <c r="F27" s="27">
        <v>30</v>
      </c>
      <c r="H27" s="1">
        <f t="shared" si="2"/>
        <v>1</v>
      </c>
      <c r="I27">
        <f t="shared" si="3"/>
        <v>30</v>
      </c>
      <c r="J27" s="7">
        <f>D27-D22</f>
        <v>6</v>
      </c>
      <c r="L27">
        <f>D22+M27</f>
        <v>34</v>
      </c>
      <c r="M27" s="38">
        <v>6</v>
      </c>
      <c r="N27" s="39"/>
    </row>
    <row r="28" spans="2:21" ht="16" thickBot="1" x14ac:dyDescent="0.25">
      <c r="B28" s="14"/>
      <c r="C28" s="16">
        <f t="shared" si="1"/>
        <v>20</v>
      </c>
      <c r="D28" s="17"/>
      <c r="E28" s="18">
        <v>3</v>
      </c>
      <c r="F28" s="19">
        <v>40</v>
      </c>
      <c r="H28" s="1">
        <f t="shared" si="2"/>
        <v>3</v>
      </c>
      <c r="I28">
        <f t="shared" si="3"/>
        <v>40</v>
      </c>
      <c r="J28" s="6">
        <f>6+J23</f>
        <v>12</v>
      </c>
      <c r="L28" s="6">
        <v>12</v>
      </c>
      <c r="M28" s="35" t="s">
        <v>5</v>
      </c>
      <c r="N28" s="39" t="s">
        <v>6</v>
      </c>
    </row>
    <row r="29" spans="2:21" x14ac:dyDescent="0.2">
      <c r="C29">
        <v>21</v>
      </c>
      <c r="D29" s="13"/>
      <c r="E29" s="1"/>
      <c r="H29" s="1">
        <f>IF(E28&lt;=1, 3,E28-0.5)</f>
        <v>2.5</v>
      </c>
      <c r="I29">
        <f t="shared" si="3"/>
        <v>50</v>
      </c>
      <c r="L29">
        <f>D24+M29</f>
        <v>19</v>
      </c>
      <c r="M29">
        <v>10</v>
      </c>
      <c r="N29" s="39"/>
    </row>
    <row r="30" spans="2:21" x14ac:dyDescent="0.2">
      <c r="N30" s="39"/>
    </row>
    <row r="31" spans="2:21" x14ac:dyDescent="0.2">
      <c r="N31" s="39"/>
    </row>
    <row r="32" spans="2:21" x14ac:dyDescent="0.2">
      <c r="N32" s="39"/>
    </row>
  </sheetData>
  <mergeCells count="9">
    <mergeCell ref="B9:B13"/>
    <mergeCell ref="B14:B18"/>
    <mergeCell ref="B19:B23"/>
    <mergeCell ref="B24:B28"/>
    <mergeCell ref="N13:N17"/>
    <mergeCell ref="N18:N22"/>
    <mergeCell ref="N23:N27"/>
    <mergeCell ref="N28:N32"/>
    <mergeCell ref="N8:N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FF948E9B07840AC3B165A79F5088A" ma:contentTypeVersion="13" ma:contentTypeDescription="Create a new document." ma:contentTypeScope="" ma:versionID="2a19c05b72788eebf91bd0756c298501">
  <xsd:schema xmlns:xsd="http://www.w3.org/2001/XMLSchema" xmlns:xs="http://www.w3.org/2001/XMLSchema" xmlns:p="http://schemas.microsoft.com/office/2006/metadata/properties" xmlns:ns3="5f48f72c-a38f-4b55-ba97-dc14bef97179" xmlns:ns4="9b9b5cc2-d020-4dba-9060-0739c0d348ed" targetNamespace="http://schemas.microsoft.com/office/2006/metadata/properties" ma:root="true" ma:fieldsID="491ce92d8178c1b75ca1c67ed581a0f2" ns3:_="" ns4:_="">
    <xsd:import namespace="5f48f72c-a38f-4b55-ba97-dc14bef97179"/>
    <xsd:import namespace="9b9b5cc2-d020-4dba-9060-0739c0d348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8f72c-a38f-4b55-ba97-dc14bef971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5cc2-d020-4dba-9060-0739c0d348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B5764-ED7E-49F9-A6FB-AB0127AEF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8f72c-a38f-4b55-ba97-dc14bef97179"/>
    <ds:schemaRef ds:uri="9b9b5cc2-d020-4dba-9060-0739c0d34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77EAF-E26E-4083-B808-0DA327FA7D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b9b5cc2-d020-4dba-9060-0739c0d348ed"/>
    <ds:schemaRef ds:uri="http://purl.org/dc/elements/1.1/"/>
    <ds:schemaRef ds:uri="http://schemas.microsoft.com/office/2006/metadata/properties"/>
    <ds:schemaRef ds:uri="5f48f72c-a38f-4b55-ba97-dc14bef9717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9773BC-C7D3-4211-B5A2-FB25B4F3D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Aguinaldo, Grant T</dc:creator>
  <cp:lastModifiedBy>Microsoft Office User</cp:lastModifiedBy>
  <dcterms:created xsi:type="dcterms:W3CDTF">2020-11-24T18:18:50Z</dcterms:created>
  <dcterms:modified xsi:type="dcterms:W3CDTF">2020-11-28T08:32:51Z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0x0101005EBFF948E9B07840AC3B165A79F5088A</vt:lpwstr>
  </property>
</Properties>
</file>