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0" yWindow="0" windowWidth="16005" windowHeight="7470"/>
  </bookViews>
  <sheets>
    <sheet name="Ceattle exp comp" sheetId="3" r:id="rId1"/>
    <sheet name="SAFE obs comp" sheetId="4" r:id="rId2"/>
    <sheet name="SAFE exp comp" sheetId="5" r:id="rId3"/>
    <sheet name="exp comp difference" sheetId="6" r:id="rId4"/>
    <sheet name="log-lik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6" l="1"/>
  <c r="C2" i="6"/>
  <c r="D2" i="6"/>
  <c r="E2" i="6"/>
  <c r="F2" i="6"/>
  <c r="G2" i="6"/>
  <c r="H2" i="6"/>
  <c r="I2" i="6"/>
  <c r="J2" i="6"/>
  <c r="B3" i="6"/>
  <c r="C3" i="6"/>
  <c r="D3" i="6"/>
  <c r="E3" i="6"/>
  <c r="F3" i="6"/>
  <c r="G3" i="6"/>
  <c r="H3" i="6"/>
  <c r="I3" i="6"/>
  <c r="J3" i="6"/>
  <c r="B4" i="6"/>
  <c r="C4" i="6"/>
  <c r="D4" i="6"/>
  <c r="E4" i="6"/>
  <c r="F4" i="6"/>
  <c r="G4" i="6"/>
  <c r="H4" i="6"/>
  <c r="I4" i="6"/>
  <c r="J4" i="6"/>
  <c r="B5" i="6"/>
  <c r="C5" i="6"/>
  <c r="D5" i="6"/>
  <c r="E5" i="6"/>
  <c r="F5" i="6"/>
  <c r="G5" i="6"/>
  <c r="H5" i="6"/>
  <c r="I5" i="6"/>
  <c r="J5" i="6"/>
  <c r="B6" i="6"/>
  <c r="C6" i="6"/>
  <c r="D6" i="6"/>
  <c r="E6" i="6"/>
  <c r="F6" i="6"/>
  <c r="G6" i="6"/>
  <c r="H6" i="6"/>
  <c r="I6" i="6"/>
  <c r="J6" i="6"/>
  <c r="B7" i="6"/>
  <c r="C7" i="6"/>
  <c r="D7" i="6"/>
  <c r="E7" i="6"/>
  <c r="F7" i="6"/>
  <c r="G7" i="6"/>
  <c r="H7" i="6"/>
  <c r="I7" i="6"/>
  <c r="J7" i="6"/>
  <c r="B8" i="6"/>
  <c r="C8" i="6"/>
  <c r="D8" i="6"/>
  <c r="E8" i="6"/>
  <c r="F8" i="6"/>
  <c r="G8" i="6"/>
  <c r="H8" i="6"/>
  <c r="I8" i="6"/>
  <c r="J8" i="6"/>
  <c r="B9" i="6"/>
  <c r="C9" i="6"/>
  <c r="D9" i="6"/>
  <c r="E9" i="6"/>
  <c r="F9" i="6"/>
  <c r="G9" i="6"/>
  <c r="H9" i="6"/>
  <c r="I9" i="6"/>
  <c r="J9" i="6"/>
  <c r="B10" i="6"/>
  <c r="C10" i="6"/>
  <c r="D10" i="6"/>
  <c r="E10" i="6"/>
  <c r="F10" i="6"/>
  <c r="G10" i="6"/>
  <c r="H10" i="6"/>
  <c r="I10" i="6"/>
  <c r="J10" i="6"/>
  <c r="B11" i="6"/>
  <c r="C11" i="6"/>
  <c r="D11" i="6"/>
  <c r="E11" i="6"/>
  <c r="F11" i="6"/>
  <c r="G11" i="6"/>
  <c r="H11" i="6"/>
  <c r="I11" i="6"/>
  <c r="J11" i="6"/>
  <c r="B12" i="6"/>
  <c r="C12" i="6"/>
  <c r="D12" i="6"/>
  <c r="E12" i="6"/>
  <c r="F12" i="6"/>
  <c r="G12" i="6"/>
  <c r="H12" i="6"/>
  <c r="I12" i="6"/>
  <c r="J12" i="6"/>
  <c r="B13" i="6"/>
  <c r="C13" i="6"/>
  <c r="D13" i="6"/>
  <c r="E13" i="6"/>
  <c r="F13" i="6"/>
  <c r="G13" i="6"/>
  <c r="H13" i="6"/>
  <c r="I13" i="6"/>
  <c r="J13" i="6"/>
  <c r="B14" i="6"/>
  <c r="C14" i="6"/>
  <c r="D14" i="6"/>
  <c r="E14" i="6"/>
  <c r="F14" i="6"/>
  <c r="G14" i="6"/>
  <c r="H14" i="6"/>
  <c r="I14" i="6"/>
  <c r="J14" i="6"/>
  <c r="B15" i="6"/>
  <c r="C15" i="6"/>
  <c r="D15" i="6"/>
  <c r="E15" i="6"/>
  <c r="F15" i="6"/>
  <c r="G15" i="6"/>
  <c r="H15" i="6"/>
  <c r="I15" i="6"/>
  <c r="J15" i="6"/>
  <c r="B16" i="6"/>
  <c r="C16" i="6"/>
  <c r="D16" i="6"/>
  <c r="E16" i="6"/>
  <c r="F16" i="6"/>
  <c r="G16" i="6"/>
  <c r="H16" i="6"/>
  <c r="I16" i="6"/>
  <c r="J16" i="6"/>
  <c r="B17" i="6"/>
  <c r="C17" i="6"/>
  <c r="D17" i="6"/>
  <c r="E17" i="6"/>
  <c r="F17" i="6"/>
  <c r="G17" i="6"/>
  <c r="H17" i="6"/>
  <c r="I17" i="6"/>
  <c r="J17" i="6"/>
  <c r="B18" i="6"/>
  <c r="C18" i="6"/>
  <c r="D18" i="6"/>
  <c r="E18" i="6"/>
  <c r="F18" i="6"/>
  <c r="G18" i="6"/>
  <c r="H18" i="6"/>
  <c r="I18" i="6"/>
  <c r="J18" i="6"/>
  <c r="B19" i="6"/>
  <c r="C19" i="6"/>
  <c r="D19" i="6"/>
  <c r="E19" i="6"/>
  <c r="F19" i="6"/>
  <c r="G19" i="6"/>
  <c r="H19" i="6"/>
  <c r="I19" i="6"/>
  <c r="J19" i="6"/>
  <c r="B20" i="6"/>
  <c r="C20" i="6"/>
  <c r="D20" i="6"/>
  <c r="E20" i="6"/>
  <c r="F20" i="6"/>
  <c r="G20" i="6"/>
  <c r="H20" i="6"/>
  <c r="I20" i="6"/>
  <c r="J20" i="6"/>
  <c r="B21" i="6"/>
  <c r="C21" i="6"/>
  <c r="D21" i="6"/>
  <c r="E21" i="6"/>
  <c r="F21" i="6"/>
  <c r="G21" i="6"/>
  <c r="H21" i="6"/>
  <c r="I21" i="6"/>
  <c r="J21" i="6"/>
  <c r="B22" i="6"/>
  <c r="C22" i="6"/>
  <c r="D22" i="6"/>
  <c r="E22" i="6"/>
  <c r="F22" i="6"/>
  <c r="G22" i="6"/>
  <c r="H22" i="6"/>
  <c r="I22" i="6"/>
  <c r="J22" i="6"/>
  <c r="B23" i="6"/>
  <c r="C23" i="6"/>
  <c r="D23" i="6"/>
  <c r="E23" i="6"/>
  <c r="F23" i="6"/>
  <c r="G23" i="6"/>
  <c r="H23" i="6"/>
  <c r="I23" i="6"/>
  <c r="J23" i="6"/>
  <c r="B24" i="6"/>
  <c r="C24" i="6"/>
  <c r="D24" i="6"/>
  <c r="E24" i="6"/>
  <c r="F24" i="6"/>
  <c r="G24" i="6"/>
  <c r="H24" i="6"/>
  <c r="I24" i="6"/>
  <c r="J24" i="6"/>
  <c r="B25" i="6"/>
  <c r="C25" i="6"/>
  <c r="D25" i="6"/>
  <c r="E25" i="6"/>
  <c r="F25" i="6"/>
  <c r="G25" i="6"/>
  <c r="H25" i="6"/>
  <c r="I25" i="6"/>
  <c r="J25" i="6"/>
  <c r="B26" i="6"/>
  <c r="C26" i="6"/>
  <c r="D26" i="6"/>
  <c r="E26" i="6"/>
  <c r="F26" i="6"/>
  <c r="G26" i="6"/>
  <c r="H26" i="6"/>
  <c r="I26" i="6"/>
  <c r="J26" i="6"/>
  <c r="B27" i="6"/>
  <c r="C27" i="6"/>
  <c r="D27" i="6"/>
  <c r="E27" i="6"/>
  <c r="F27" i="6"/>
  <c r="G27" i="6"/>
  <c r="H27" i="6"/>
  <c r="I27" i="6"/>
  <c r="J27" i="6"/>
  <c r="B28" i="6"/>
  <c r="C28" i="6"/>
  <c r="D28" i="6"/>
  <c r="E28" i="6"/>
  <c r="F28" i="6"/>
  <c r="G28" i="6"/>
  <c r="H28" i="6"/>
  <c r="I28" i="6"/>
  <c r="J28" i="6"/>
  <c r="B29" i="6"/>
  <c r="C29" i="6"/>
  <c r="D29" i="6"/>
  <c r="E29" i="6"/>
  <c r="F29" i="6"/>
  <c r="G29" i="6"/>
  <c r="H29" i="6"/>
  <c r="I29" i="6"/>
  <c r="J29" i="6"/>
  <c r="B30" i="6"/>
  <c r="C30" i="6"/>
  <c r="D30" i="6"/>
  <c r="E30" i="6"/>
  <c r="F30" i="6"/>
  <c r="G30" i="6"/>
  <c r="H30" i="6"/>
  <c r="I30" i="6"/>
  <c r="J30" i="6"/>
  <c r="B31" i="6"/>
  <c r="C31" i="6"/>
  <c r="D31" i="6"/>
  <c r="E31" i="6"/>
  <c r="F31" i="6"/>
  <c r="G31" i="6"/>
  <c r="H31" i="6"/>
  <c r="I31" i="6"/>
  <c r="J31" i="6"/>
  <c r="B32" i="6"/>
  <c r="C32" i="6"/>
  <c r="D32" i="6"/>
  <c r="E32" i="6"/>
  <c r="F32" i="6"/>
  <c r="G32" i="6"/>
  <c r="H32" i="6"/>
  <c r="I32" i="6"/>
  <c r="J32" i="6"/>
  <c r="B33" i="6"/>
  <c r="C33" i="6"/>
  <c r="D33" i="6"/>
  <c r="E33" i="6"/>
  <c r="F33" i="6"/>
  <c r="G33" i="6"/>
  <c r="H33" i="6"/>
  <c r="I33" i="6"/>
  <c r="J33" i="6"/>
  <c r="B34" i="6"/>
  <c r="C34" i="6"/>
  <c r="D34" i="6"/>
  <c r="E34" i="6"/>
  <c r="F34" i="6"/>
  <c r="G34" i="6"/>
  <c r="H34" i="6"/>
  <c r="I34" i="6"/>
  <c r="J34" i="6"/>
  <c r="B35" i="6"/>
  <c r="C35" i="6"/>
  <c r="D35" i="6"/>
  <c r="E35" i="6"/>
  <c r="F35" i="6"/>
  <c r="G35" i="6"/>
  <c r="H35" i="6"/>
  <c r="I35" i="6"/>
  <c r="J35" i="6"/>
  <c r="B36" i="6"/>
  <c r="C36" i="6"/>
  <c r="D36" i="6"/>
  <c r="E36" i="6"/>
  <c r="F36" i="6"/>
  <c r="G36" i="6"/>
  <c r="H36" i="6"/>
  <c r="I36" i="6"/>
  <c r="J36" i="6"/>
  <c r="B37" i="6"/>
  <c r="C37" i="6"/>
  <c r="D37" i="6"/>
  <c r="E37" i="6"/>
  <c r="F37" i="6"/>
  <c r="G37" i="6"/>
  <c r="H37" i="6"/>
  <c r="I37" i="6"/>
  <c r="J37" i="6"/>
  <c r="B38" i="6"/>
  <c r="C38" i="6"/>
  <c r="D38" i="6"/>
  <c r="E38" i="6"/>
  <c r="F38" i="6"/>
  <c r="G38" i="6"/>
  <c r="H38" i="6"/>
  <c r="I38" i="6"/>
  <c r="J38" i="6"/>
  <c r="B39" i="6"/>
  <c r="C39" i="6"/>
  <c r="D39" i="6"/>
  <c r="E39" i="6"/>
  <c r="F39" i="6"/>
  <c r="G39" i="6"/>
  <c r="H39" i="6"/>
  <c r="I39" i="6"/>
  <c r="J39" i="6"/>
  <c r="B40" i="6"/>
  <c r="C40" i="6"/>
  <c r="D40" i="6"/>
  <c r="E40" i="6"/>
  <c r="F40" i="6"/>
  <c r="G40" i="6"/>
  <c r="H40" i="6"/>
  <c r="I40" i="6"/>
  <c r="J40" i="6"/>
  <c r="B41" i="6"/>
  <c r="C41" i="6"/>
  <c r="D41" i="6"/>
  <c r="E41" i="6"/>
  <c r="F41" i="6"/>
  <c r="G41" i="6"/>
  <c r="H41" i="6"/>
  <c r="I41" i="6"/>
  <c r="J41" i="6"/>
  <c r="B42" i="6"/>
  <c r="C42" i="6"/>
  <c r="D42" i="6"/>
  <c r="E42" i="6"/>
  <c r="F42" i="6"/>
  <c r="G42" i="6"/>
  <c r="H42" i="6"/>
  <c r="I42" i="6"/>
  <c r="J42" i="6"/>
  <c r="B43" i="6"/>
  <c r="C43" i="6"/>
  <c r="D43" i="6"/>
  <c r="E43" i="6"/>
  <c r="F43" i="6"/>
  <c r="G43" i="6"/>
  <c r="H43" i="6"/>
  <c r="I43" i="6"/>
  <c r="J43" i="6"/>
  <c r="C1" i="6"/>
  <c r="D1" i="6"/>
  <c r="E1" i="6"/>
  <c r="F1" i="6"/>
  <c r="G1" i="6"/>
  <c r="H1" i="6"/>
  <c r="I1" i="6"/>
  <c r="J1" i="6"/>
  <c r="B1" i="6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1" i="6"/>
  <c r="B3" i="7"/>
  <c r="C3" i="7"/>
  <c r="D3" i="7"/>
  <c r="E3" i="7"/>
  <c r="F3" i="7"/>
  <c r="G3" i="7"/>
  <c r="H3" i="7"/>
  <c r="I3" i="7"/>
  <c r="J3" i="7"/>
  <c r="B4" i="7"/>
  <c r="C4" i="7"/>
  <c r="D4" i="7"/>
  <c r="E4" i="7"/>
  <c r="F4" i="7"/>
  <c r="G4" i="7"/>
  <c r="H4" i="7"/>
  <c r="I4" i="7"/>
  <c r="J4" i="7"/>
  <c r="B5" i="7"/>
  <c r="C5" i="7"/>
  <c r="D5" i="7"/>
  <c r="E5" i="7"/>
  <c r="F5" i="7"/>
  <c r="G5" i="7"/>
  <c r="H5" i="7"/>
  <c r="I5" i="7"/>
  <c r="J5" i="7"/>
  <c r="B6" i="7"/>
  <c r="C6" i="7"/>
  <c r="D6" i="7"/>
  <c r="E6" i="7"/>
  <c r="F6" i="7"/>
  <c r="G6" i="7"/>
  <c r="H6" i="7"/>
  <c r="I6" i="7"/>
  <c r="J6" i="7"/>
  <c r="B7" i="7"/>
  <c r="C7" i="7"/>
  <c r="D7" i="7"/>
  <c r="E7" i="7"/>
  <c r="F7" i="7"/>
  <c r="G7" i="7"/>
  <c r="H7" i="7"/>
  <c r="I7" i="7"/>
  <c r="J7" i="7"/>
  <c r="B8" i="7"/>
  <c r="C8" i="7"/>
  <c r="D8" i="7"/>
  <c r="E8" i="7"/>
  <c r="F8" i="7"/>
  <c r="G8" i="7"/>
  <c r="H8" i="7"/>
  <c r="I8" i="7"/>
  <c r="J8" i="7"/>
  <c r="B9" i="7"/>
  <c r="C9" i="7"/>
  <c r="D9" i="7"/>
  <c r="E9" i="7"/>
  <c r="F9" i="7"/>
  <c r="G9" i="7"/>
  <c r="H9" i="7"/>
  <c r="I9" i="7"/>
  <c r="J9" i="7"/>
  <c r="B10" i="7"/>
  <c r="C10" i="7"/>
  <c r="D10" i="7"/>
  <c r="E10" i="7"/>
  <c r="F10" i="7"/>
  <c r="G10" i="7"/>
  <c r="H10" i="7"/>
  <c r="I10" i="7"/>
  <c r="J10" i="7"/>
  <c r="B11" i="7"/>
  <c r="C11" i="7"/>
  <c r="D11" i="7"/>
  <c r="E11" i="7"/>
  <c r="F11" i="7"/>
  <c r="G11" i="7"/>
  <c r="H11" i="7"/>
  <c r="I11" i="7"/>
  <c r="J11" i="7"/>
  <c r="B12" i="7"/>
  <c r="C12" i="7"/>
  <c r="D12" i="7"/>
  <c r="E12" i="7"/>
  <c r="F12" i="7"/>
  <c r="G12" i="7"/>
  <c r="H12" i="7"/>
  <c r="I12" i="7"/>
  <c r="J12" i="7"/>
  <c r="B13" i="7"/>
  <c r="C13" i="7"/>
  <c r="D13" i="7"/>
  <c r="E13" i="7"/>
  <c r="F13" i="7"/>
  <c r="G13" i="7"/>
  <c r="H13" i="7"/>
  <c r="I13" i="7"/>
  <c r="J13" i="7"/>
  <c r="B14" i="7"/>
  <c r="C14" i="7"/>
  <c r="D14" i="7"/>
  <c r="E14" i="7"/>
  <c r="F14" i="7"/>
  <c r="G14" i="7"/>
  <c r="H14" i="7"/>
  <c r="I14" i="7"/>
  <c r="J14" i="7"/>
  <c r="B15" i="7"/>
  <c r="C15" i="7"/>
  <c r="D15" i="7"/>
  <c r="E15" i="7"/>
  <c r="F15" i="7"/>
  <c r="G15" i="7"/>
  <c r="H15" i="7"/>
  <c r="I15" i="7"/>
  <c r="J15" i="7"/>
  <c r="B16" i="7"/>
  <c r="C16" i="7"/>
  <c r="D16" i="7"/>
  <c r="E16" i="7"/>
  <c r="F16" i="7"/>
  <c r="G16" i="7"/>
  <c r="H16" i="7"/>
  <c r="I16" i="7"/>
  <c r="J16" i="7"/>
  <c r="B17" i="7"/>
  <c r="C17" i="7"/>
  <c r="D17" i="7"/>
  <c r="E17" i="7"/>
  <c r="F17" i="7"/>
  <c r="G17" i="7"/>
  <c r="H17" i="7"/>
  <c r="I17" i="7"/>
  <c r="J17" i="7"/>
  <c r="B18" i="7"/>
  <c r="C18" i="7"/>
  <c r="D18" i="7"/>
  <c r="E18" i="7"/>
  <c r="F18" i="7"/>
  <c r="G18" i="7"/>
  <c r="H18" i="7"/>
  <c r="I18" i="7"/>
  <c r="J18" i="7"/>
  <c r="B19" i="7"/>
  <c r="C19" i="7"/>
  <c r="D19" i="7"/>
  <c r="E19" i="7"/>
  <c r="F19" i="7"/>
  <c r="G19" i="7"/>
  <c r="H19" i="7"/>
  <c r="I19" i="7"/>
  <c r="J19" i="7"/>
  <c r="B20" i="7"/>
  <c r="C20" i="7"/>
  <c r="D20" i="7"/>
  <c r="E20" i="7"/>
  <c r="F20" i="7"/>
  <c r="G20" i="7"/>
  <c r="H20" i="7"/>
  <c r="I20" i="7"/>
  <c r="J20" i="7"/>
  <c r="B21" i="7"/>
  <c r="C21" i="7"/>
  <c r="D21" i="7"/>
  <c r="E21" i="7"/>
  <c r="F21" i="7"/>
  <c r="G21" i="7"/>
  <c r="H21" i="7"/>
  <c r="I21" i="7"/>
  <c r="J21" i="7"/>
  <c r="B22" i="7"/>
  <c r="C22" i="7"/>
  <c r="D22" i="7"/>
  <c r="E22" i="7"/>
  <c r="F22" i="7"/>
  <c r="G22" i="7"/>
  <c r="H22" i="7"/>
  <c r="I22" i="7"/>
  <c r="J22" i="7"/>
  <c r="B23" i="7"/>
  <c r="C23" i="7"/>
  <c r="D23" i="7"/>
  <c r="E23" i="7"/>
  <c r="F23" i="7"/>
  <c r="G23" i="7"/>
  <c r="H23" i="7"/>
  <c r="I23" i="7"/>
  <c r="J23" i="7"/>
  <c r="B24" i="7"/>
  <c r="C24" i="7"/>
  <c r="D24" i="7"/>
  <c r="E24" i="7"/>
  <c r="F24" i="7"/>
  <c r="G24" i="7"/>
  <c r="H24" i="7"/>
  <c r="I24" i="7"/>
  <c r="J24" i="7"/>
  <c r="B25" i="7"/>
  <c r="C25" i="7"/>
  <c r="D25" i="7"/>
  <c r="E25" i="7"/>
  <c r="F25" i="7"/>
  <c r="G25" i="7"/>
  <c r="H25" i="7"/>
  <c r="I25" i="7"/>
  <c r="J25" i="7"/>
  <c r="B26" i="7"/>
  <c r="C26" i="7"/>
  <c r="D26" i="7"/>
  <c r="E26" i="7"/>
  <c r="F26" i="7"/>
  <c r="G26" i="7"/>
  <c r="H26" i="7"/>
  <c r="I26" i="7"/>
  <c r="J26" i="7"/>
  <c r="B27" i="7"/>
  <c r="C27" i="7"/>
  <c r="D27" i="7"/>
  <c r="E27" i="7"/>
  <c r="F27" i="7"/>
  <c r="G27" i="7"/>
  <c r="H27" i="7"/>
  <c r="I27" i="7"/>
  <c r="J27" i="7"/>
  <c r="B28" i="7"/>
  <c r="C28" i="7"/>
  <c r="D28" i="7"/>
  <c r="E28" i="7"/>
  <c r="F28" i="7"/>
  <c r="G28" i="7"/>
  <c r="H28" i="7"/>
  <c r="I28" i="7"/>
  <c r="J28" i="7"/>
  <c r="B29" i="7"/>
  <c r="C29" i="7"/>
  <c r="D29" i="7"/>
  <c r="E29" i="7"/>
  <c r="F29" i="7"/>
  <c r="G29" i="7"/>
  <c r="H29" i="7"/>
  <c r="I29" i="7"/>
  <c r="J29" i="7"/>
  <c r="B30" i="7"/>
  <c r="C30" i="7"/>
  <c r="D30" i="7"/>
  <c r="E30" i="7"/>
  <c r="F30" i="7"/>
  <c r="G30" i="7"/>
  <c r="H30" i="7"/>
  <c r="I30" i="7"/>
  <c r="J30" i="7"/>
  <c r="B31" i="7"/>
  <c r="C31" i="7"/>
  <c r="D31" i="7"/>
  <c r="E31" i="7"/>
  <c r="F31" i="7"/>
  <c r="G31" i="7"/>
  <c r="H31" i="7"/>
  <c r="I31" i="7"/>
  <c r="J31" i="7"/>
  <c r="B32" i="7"/>
  <c r="C32" i="7"/>
  <c r="D32" i="7"/>
  <c r="E32" i="7"/>
  <c r="F32" i="7"/>
  <c r="G32" i="7"/>
  <c r="H32" i="7"/>
  <c r="I32" i="7"/>
  <c r="J32" i="7"/>
  <c r="B33" i="7"/>
  <c r="C33" i="7"/>
  <c r="D33" i="7"/>
  <c r="E33" i="7"/>
  <c r="F33" i="7"/>
  <c r="G33" i="7"/>
  <c r="H33" i="7"/>
  <c r="I33" i="7"/>
  <c r="J33" i="7"/>
  <c r="B34" i="7"/>
  <c r="C34" i="7"/>
  <c r="D34" i="7"/>
  <c r="E34" i="7"/>
  <c r="F34" i="7"/>
  <c r="G34" i="7"/>
  <c r="H34" i="7"/>
  <c r="I34" i="7"/>
  <c r="J34" i="7"/>
  <c r="B35" i="7"/>
  <c r="C35" i="7"/>
  <c r="D35" i="7"/>
  <c r="E35" i="7"/>
  <c r="F35" i="7"/>
  <c r="G35" i="7"/>
  <c r="H35" i="7"/>
  <c r="I35" i="7"/>
  <c r="J35" i="7"/>
  <c r="B36" i="7"/>
  <c r="C36" i="7"/>
  <c r="D36" i="7"/>
  <c r="E36" i="7"/>
  <c r="F36" i="7"/>
  <c r="G36" i="7"/>
  <c r="H36" i="7"/>
  <c r="I36" i="7"/>
  <c r="J36" i="7"/>
  <c r="B37" i="7"/>
  <c r="C37" i="7"/>
  <c r="D37" i="7"/>
  <c r="E37" i="7"/>
  <c r="F37" i="7"/>
  <c r="G37" i="7"/>
  <c r="H37" i="7"/>
  <c r="I37" i="7"/>
  <c r="J37" i="7"/>
  <c r="B38" i="7"/>
  <c r="C38" i="7"/>
  <c r="D38" i="7"/>
  <c r="E38" i="7"/>
  <c r="F38" i="7"/>
  <c r="G38" i="7"/>
  <c r="H38" i="7"/>
  <c r="I38" i="7"/>
  <c r="J38" i="7"/>
  <c r="B39" i="7"/>
  <c r="C39" i="7"/>
  <c r="D39" i="7"/>
  <c r="E39" i="7"/>
  <c r="F39" i="7"/>
  <c r="G39" i="7"/>
  <c r="H39" i="7"/>
  <c r="I39" i="7"/>
  <c r="J39" i="7"/>
  <c r="B40" i="7"/>
  <c r="C40" i="7"/>
  <c r="D40" i="7"/>
  <c r="E40" i="7"/>
  <c r="F40" i="7"/>
  <c r="G40" i="7"/>
  <c r="H40" i="7"/>
  <c r="I40" i="7"/>
  <c r="J40" i="7"/>
  <c r="B41" i="7"/>
  <c r="C41" i="7"/>
  <c r="D41" i="7"/>
  <c r="E41" i="7"/>
  <c r="F41" i="7"/>
  <c r="G41" i="7"/>
  <c r="H41" i="7"/>
  <c r="I41" i="7"/>
  <c r="J41" i="7"/>
  <c r="B42" i="7"/>
  <c r="C42" i="7"/>
  <c r="D42" i="7"/>
  <c r="E42" i="7"/>
  <c r="F42" i="7"/>
  <c r="G42" i="7"/>
  <c r="H42" i="7"/>
  <c r="I42" i="7"/>
  <c r="J42" i="7"/>
  <c r="B43" i="7"/>
  <c r="C43" i="7"/>
  <c r="D43" i="7"/>
  <c r="E43" i="7"/>
  <c r="F43" i="7"/>
  <c r="G43" i="7"/>
  <c r="H43" i="7"/>
  <c r="I43" i="7"/>
  <c r="J43" i="7"/>
  <c r="B44" i="7"/>
  <c r="C44" i="7"/>
  <c r="D44" i="7"/>
  <c r="E44" i="7"/>
  <c r="F44" i="7"/>
  <c r="G44" i="7"/>
  <c r="H44" i="7"/>
  <c r="I44" i="7"/>
  <c r="J44" i="7"/>
  <c r="C2" i="7"/>
  <c r="D2" i="7"/>
  <c r="E2" i="7"/>
  <c r="F2" i="7"/>
  <c r="G2" i="7"/>
  <c r="H2" i="7"/>
  <c r="I2" i="7"/>
  <c r="J2" i="7"/>
  <c r="B2" i="7"/>
  <c r="L3" i="7"/>
  <c r="M3" i="7"/>
  <c r="N3" i="7"/>
  <c r="O3" i="7"/>
  <c r="P3" i="7"/>
  <c r="Q3" i="7"/>
  <c r="R3" i="7"/>
  <c r="S3" i="7"/>
  <c r="T3" i="7"/>
  <c r="L4" i="7"/>
  <c r="M4" i="7"/>
  <c r="N4" i="7"/>
  <c r="O4" i="7"/>
  <c r="P4" i="7"/>
  <c r="Q4" i="7"/>
  <c r="R4" i="7"/>
  <c r="S4" i="7"/>
  <c r="T4" i="7"/>
  <c r="L5" i="7"/>
  <c r="M5" i="7"/>
  <c r="N5" i="7"/>
  <c r="O5" i="7"/>
  <c r="P5" i="7"/>
  <c r="Q5" i="7"/>
  <c r="R5" i="7"/>
  <c r="S5" i="7"/>
  <c r="T5" i="7"/>
  <c r="L6" i="7"/>
  <c r="M6" i="7"/>
  <c r="N6" i="7"/>
  <c r="O6" i="7"/>
  <c r="P6" i="7"/>
  <c r="Q6" i="7"/>
  <c r="R6" i="7"/>
  <c r="S6" i="7"/>
  <c r="T6" i="7"/>
  <c r="L7" i="7"/>
  <c r="M7" i="7"/>
  <c r="N7" i="7"/>
  <c r="O7" i="7"/>
  <c r="P7" i="7"/>
  <c r="Q7" i="7"/>
  <c r="R7" i="7"/>
  <c r="S7" i="7"/>
  <c r="T7" i="7"/>
  <c r="L8" i="7"/>
  <c r="M8" i="7"/>
  <c r="N8" i="7"/>
  <c r="O8" i="7"/>
  <c r="P8" i="7"/>
  <c r="Q8" i="7"/>
  <c r="R8" i="7"/>
  <c r="S8" i="7"/>
  <c r="T8" i="7"/>
  <c r="L9" i="7"/>
  <c r="M9" i="7"/>
  <c r="N9" i="7"/>
  <c r="O9" i="7"/>
  <c r="P9" i="7"/>
  <c r="Q9" i="7"/>
  <c r="R9" i="7"/>
  <c r="S9" i="7"/>
  <c r="T9" i="7"/>
  <c r="L10" i="7"/>
  <c r="M10" i="7"/>
  <c r="N10" i="7"/>
  <c r="O10" i="7"/>
  <c r="P10" i="7"/>
  <c r="Q10" i="7"/>
  <c r="R10" i="7"/>
  <c r="S10" i="7"/>
  <c r="T10" i="7"/>
  <c r="L11" i="7"/>
  <c r="M11" i="7"/>
  <c r="N11" i="7"/>
  <c r="O11" i="7"/>
  <c r="P11" i="7"/>
  <c r="Q11" i="7"/>
  <c r="R11" i="7"/>
  <c r="S11" i="7"/>
  <c r="T11" i="7"/>
  <c r="L12" i="7"/>
  <c r="M12" i="7"/>
  <c r="N12" i="7"/>
  <c r="O12" i="7"/>
  <c r="P12" i="7"/>
  <c r="Q12" i="7"/>
  <c r="R12" i="7"/>
  <c r="S12" i="7"/>
  <c r="T12" i="7"/>
  <c r="L13" i="7"/>
  <c r="M13" i="7"/>
  <c r="N13" i="7"/>
  <c r="O13" i="7"/>
  <c r="P13" i="7"/>
  <c r="Q13" i="7"/>
  <c r="R13" i="7"/>
  <c r="S13" i="7"/>
  <c r="T13" i="7"/>
  <c r="L14" i="7"/>
  <c r="M14" i="7"/>
  <c r="N14" i="7"/>
  <c r="O14" i="7"/>
  <c r="P14" i="7"/>
  <c r="Q14" i="7"/>
  <c r="R14" i="7"/>
  <c r="S14" i="7"/>
  <c r="T14" i="7"/>
  <c r="L15" i="7"/>
  <c r="M15" i="7"/>
  <c r="N15" i="7"/>
  <c r="O15" i="7"/>
  <c r="P15" i="7"/>
  <c r="Q15" i="7"/>
  <c r="R15" i="7"/>
  <c r="S15" i="7"/>
  <c r="T15" i="7"/>
  <c r="L16" i="7"/>
  <c r="M16" i="7"/>
  <c r="N16" i="7"/>
  <c r="O16" i="7"/>
  <c r="P16" i="7"/>
  <c r="Q16" i="7"/>
  <c r="R16" i="7"/>
  <c r="S16" i="7"/>
  <c r="T16" i="7"/>
  <c r="L17" i="7"/>
  <c r="M17" i="7"/>
  <c r="N17" i="7"/>
  <c r="O17" i="7"/>
  <c r="P17" i="7"/>
  <c r="Q17" i="7"/>
  <c r="R17" i="7"/>
  <c r="S17" i="7"/>
  <c r="T17" i="7"/>
  <c r="L18" i="7"/>
  <c r="M18" i="7"/>
  <c r="N18" i="7"/>
  <c r="O18" i="7"/>
  <c r="P18" i="7"/>
  <c r="Q18" i="7"/>
  <c r="R18" i="7"/>
  <c r="S18" i="7"/>
  <c r="T18" i="7"/>
  <c r="L19" i="7"/>
  <c r="M19" i="7"/>
  <c r="N19" i="7"/>
  <c r="O19" i="7"/>
  <c r="P19" i="7"/>
  <c r="Q19" i="7"/>
  <c r="R19" i="7"/>
  <c r="S19" i="7"/>
  <c r="T19" i="7"/>
  <c r="L20" i="7"/>
  <c r="M20" i="7"/>
  <c r="N20" i="7"/>
  <c r="O20" i="7"/>
  <c r="P20" i="7"/>
  <c r="Q20" i="7"/>
  <c r="R20" i="7"/>
  <c r="S20" i="7"/>
  <c r="T20" i="7"/>
  <c r="L21" i="7"/>
  <c r="M21" i="7"/>
  <c r="N21" i="7"/>
  <c r="O21" i="7"/>
  <c r="P21" i="7"/>
  <c r="Q21" i="7"/>
  <c r="R21" i="7"/>
  <c r="S21" i="7"/>
  <c r="T21" i="7"/>
  <c r="L22" i="7"/>
  <c r="M22" i="7"/>
  <c r="N22" i="7"/>
  <c r="O22" i="7"/>
  <c r="P22" i="7"/>
  <c r="Q22" i="7"/>
  <c r="R22" i="7"/>
  <c r="S22" i="7"/>
  <c r="T22" i="7"/>
  <c r="L23" i="7"/>
  <c r="M23" i="7"/>
  <c r="N23" i="7"/>
  <c r="O23" i="7"/>
  <c r="P23" i="7"/>
  <c r="Q23" i="7"/>
  <c r="R23" i="7"/>
  <c r="S23" i="7"/>
  <c r="T23" i="7"/>
  <c r="L24" i="7"/>
  <c r="M24" i="7"/>
  <c r="N24" i="7"/>
  <c r="O24" i="7"/>
  <c r="P24" i="7"/>
  <c r="Q24" i="7"/>
  <c r="R24" i="7"/>
  <c r="S24" i="7"/>
  <c r="T24" i="7"/>
  <c r="L25" i="7"/>
  <c r="M25" i="7"/>
  <c r="N25" i="7"/>
  <c r="O25" i="7"/>
  <c r="P25" i="7"/>
  <c r="Q25" i="7"/>
  <c r="R25" i="7"/>
  <c r="S25" i="7"/>
  <c r="T25" i="7"/>
  <c r="L26" i="7"/>
  <c r="M26" i="7"/>
  <c r="N26" i="7"/>
  <c r="O26" i="7"/>
  <c r="P26" i="7"/>
  <c r="Q26" i="7"/>
  <c r="R26" i="7"/>
  <c r="S26" i="7"/>
  <c r="T26" i="7"/>
  <c r="L27" i="7"/>
  <c r="M27" i="7"/>
  <c r="N27" i="7"/>
  <c r="O27" i="7"/>
  <c r="P27" i="7"/>
  <c r="Q27" i="7"/>
  <c r="R27" i="7"/>
  <c r="S27" i="7"/>
  <c r="T27" i="7"/>
  <c r="L28" i="7"/>
  <c r="M28" i="7"/>
  <c r="N28" i="7"/>
  <c r="O28" i="7"/>
  <c r="P28" i="7"/>
  <c r="Q28" i="7"/>
  <c r="R28" i="7"/>
  <c r="S28" i="7"/>
  <c r="T28" i="7"/>
  <c r="L29" i="7"/>
  <c r="M29" i="7"/>
  <c r="N29" i="7"/>
  <c r="O29" i="7"/>
  <c r="P29" i="7"/>
  <c r="Q29" i="7"/>
  <c r="R29" i="7"/>
  <c r="S29" i="7"/>
  <c r="T29" i="7"/>
  <c r="L30" i="7"/>
  <c r="M30" i="7"/>
  <c r="N30" i="7"/>
  <c r="O30" i="7"/>
  <c r="P30" i="7"/>
  <c r="Q30" i="7"/>
  <c r="R30" i="7"/>
  <c r="S30" i="7"/>
  <c r="T30" i="7"/>
  <c r="L31" i="7"/>
  <c r="M31" i="7"/>
  <c r="N31" i="7"/>
  <c r="O31" i="7"/>
  <c r="P31" i="7"/>
  <c r="Q31" i="7"/>
  <c r="R31" i="7"/>
  <c r="S31" i="7"/>
  <c r="T31" i="7"/>
  <c r="L32" i="7"/>
  <c r="M32" i="7"/>
  <c r="N32" i="7"/>
  <c r="O32" i="7"/>
  <c r="P32" i="7"/>
  <c r="Q32" i="7"/>
  <c r="R32" i="7"/>
  <c r="S32" i="7"/>
  <c r="T32" i="7"/>
  <c r="L33" i="7"/>
  <c r="M33" i="7"/>
  <c r="N33" i="7"/>
  <c r="O33" i="7"/>
  <c r="P33" i="7"/>
  <c r="Q33" i="7"/>
  <c r="R33" i="7"/>
  <c r="S33" i="7"/>
  <c r="T33" i="7"/>
  <c r="L34" i="7"/>
  <c r="M34" i="7"/>
  <c r="N34" i="7"/>
  <c r="O34" i="7"/>
  <c r="P34" i="7"/>
  <c r="Q34" i="7"/>
  <c r="R34" i="7"/>
  <c r="S34" i="7"/>
  <c r="T34" i="7"/>
  <c r="L35" i="7"/>
  <c r="M35" i="7"/>
  <c r="N35" i="7"/>
  <c r="O35" i="7"/>
  <c r="P35" i="7"/>
  <c r="Q35" i="7"/>
  <c r="R35" i="7"/>
  <c r="S35" i="7"/>
  <c r="T35" i="7"/>
  <c r="L36" i="7"/>
  <c r="M36" i="7"/>
  <c r="N36" i="7"/>
  <c r="O36" i="7"/>
  <c r="P36" i="7"/>
  <c r="Q36" i="7"/>
  <c r="R36" i="7"/>
  <c r="S36" i="7"/>
  <c r="T36" i="7"/>
  <c r="L37" i="7"/>
  <c r="M37" i="7"/>
  <c r="N37" i="7"/>
  <c r="O37" i="7"/>
  <c r="P37" i="7"/>
  <c r="Q37" i="7"/>
  <c r="R37" i="7"/>
  <c r="S37" i="7"/>
  <c r="T37" i="7"/>
  <c r="L38" i="7"/>
  <c r="M38" i="7"/>
  <c r="N38" i="7"/>
  <c r="O38" i="7"/>
  <c r="P38" i="7"/>
  <c r="Q38" i="7"/>
  <c r="R38" i="7"/>
  <c r="S38" i="7"/>
  <c r="T38" i="7"/>
  <c r="L39" i="7"/>
  <c r="M39" i="7"/>
  <c r="N39" i="7"/>
  <c r="O39" i="7"/>
  <c r="P39" i="7"/>
  <c r="Q39" i="7"/>
  <c r="R39" i="7"/>
  <c r="S39" i="7"/>
  <c r="T39" i="7"/>
  <c r="L40" i="7"/>
  <c r="M40" i="7"/>
  <c r="N40" i="7"/>
  <c r="O40" i="7"/>
  <c r="P40" i="7"/>
  <c r="Q40" i="7"/>
  <c r="R40" i="7"/>
  <c r="S40" i="7"/>
  <c r="T40" i="7"/>
  <c r="L41" i="7"/>
  <c r="M41" i="7"/>
  <c r="N41" i="7"/>
  <c r="O41" i="7"/>
  <c r="P41" i="7"/>
  <c r="Q41" i="7"/>
  <c r="R41" i="7"/>
  <c r="S41" i="7"/>
  <c r="T41" i="7"/>
  <c r="L42" i="7"/>
  <c r="M42" i="7"/>
  <c r="N42" i="7"/>
  <c r="O42" i="7"/>
  <c r="P42" i="7"/>
  <c r="Q42" i="7"/>
  <c r="R42" i="7"/>
  <c r="S42" i="7"/>
  <c r="T42" i="7"/>
  <c r="L43" i="7"/>
  <c r="M43" i="7"/>
  <c r="N43" i="7"/>
  <c r="O43" i="7"/>
  <c r="P43" i="7"/>
  <c r="Q43" i="7"/>
  <c r="R43" i="7"/>
  <c r="S43" i="7"/>
  <c r="T43" i="7"/>
  <c r="L44" i="7"/>
  <c r="M44" i="7"/>
  <c r="N44" i="7"/>
  <c r="O44" i="7"/>
  <c r="P44" i="7"/>
  <c r="Q44" i="7"/>
  <c r="R44" i="7"/>
  <c r="S44" i="7"/>
  <c r="T44" i="7"/>
  <c r="M2" i="7"/>
  <c r="N2" i="7"/>
  <c r="O2" i="7"/>
  <c r="P2" i="7"/>
  <c r="Q2" i="7"/>
  <c r="R2" i="7"/>
  <c r="S2" i="7"/>
  <c r="T2" i="7"/>
  <c r="L2" i="7"/>
  <c r="W39" i="7" l="1"/>
  <c r="W31" i="7"/>
  <c r="W15" i="7"/>
  <c r="W41" i="7"/>
  <c r="W38" i="7"/>
  <c r="W33" i="7"/>
  <c r="W30" i="7"/>
  <c r="W25" i="7"/>
  <c r="W22" i="7"/>
  <c r="W17" i="7"/>
  <c r="W14" i="7"/>
  <c r="W9" i="7"/>
  <c r="W6" i="7"/>
  <c r="W37" i="7"/>
  <c r="W29" i="7"/>
  <c r="W21" i="7"/>
  <c r="W13" i="7"/>
  <c r="W8" i="7"/>
  <c r="W5" i="7"/>
  <c r="W4" i="7"/>
  <c r="W44" i="7"/>
  <c r="W36" i="7"/>
  <c r="W28" i="7"/>
  <c r="W20" i="7"/>
  <c r="W12" i="7"/>
  <c r="W7" i="7"/>
  <c r="W43" i="7"/>
  <c r="W35" i="7"/>
  <c r="W27" i="7"/>
  <c r="W19" i="7"/>
  <c r="W11" i="7"/>
  <c r="W3" i="7"/>
  <c r="W23" i="7"/>
  <c r="W42" i="7"/>
  <c r="W40" i="7"/>
  <c r="W34" i="7"/>
  <c r="W32" i="7"/>
  <c r="W26" i="7"/>
  <c r="W24" i="7"/>
  <c r="W18" i="7"/>
  <c r="W16" i="7"/>
  <c r="W10" i="7"/>
  <c r="W2" i="7"/>
  <c r="V42" i="7"/>
  <c r="V41" i="7"/>
  <c r="V40" i="7"/>
  <c r="V39" i="7"/>
  <c r="V34" i="7"/>
  <c r="V33" i="7"/>
  <c r="V32" i="7"/>
  <c r="V31" i="7"/>
  <c r="V26" i="7"/>
  <c r="V25" i="7"/>
  <c r="V24" i="7"/>
  <c r="V23" i="7"/>
  <c r="V18" i="7"/>
  <c r="V17" i="7"/>
  <c r="V16" i="7"/>
  <c r="V15" i="7"/>
  <c r="V13" i="7"/>
  <c r="V10" i="7"/>
  <c r="V9" i="7"/>
  <c r="V8" i="7"/>
  <c r="V7" i="7"/>
  <c r="V5" i="7"/>
  <c r="V3" i="7"/>
  <c r="V38" i="7"/>
  <c r="V37" i="7"/>
  <c r="V30" i="7"/>
  <c r="V29" i="7"/>
  <c r="V22" i="7"/>
  <c r="V21" i="7"/>
  <c r="V14" i="7"/>
  <c r="V11" i="7"/>
  <c r="V6" i="7"/>
  <c r="V43" i="7"/>
  <c r="V36" i="7"/>
  <c r="V28" i="7"/>
  <c r="V27" i="7"/>
  <c r="V20" i="7"/>
  <c r="V19" i="7"/>
  <c r="V12" i="7"/>
  <c r="V4" i="7"/>
  <c r="V44" i="7"/>
  <c r="V35" i="7"/>
  <c r="V2" i="7"/>
  <c r="Z6" i="7" l="1"/>
  <c r="Z5" i="7"/>
</calcChain>
</file>

<file path=xl/sharedStrings.xml><?xml version="1.0" encoding="utf-8"?>
<sst xmlns="http://schemas.openxmlformats.org/spreadsheetml/2006/main" count="25" uniqueCount="25">
  <si>
    <t>multN_fsh(i)*(catp(i,j)+o)*log((Ecatp(fshyrs(i),j)+o)/(catp(i,j)+o));</t>
  </si>
  <si>
    <t>N</t>
  </si>
  <si>
    <t>Offset</t>
  </si>
  <si>
    <t>SAFE_AGE2</t>
  </si>
  <si>
    <t>SAFE_AGE3</t>
  </si>
  <si>
    <t>SAFE_AGE4</t>
  </si>
  <si>
    <t>SAFE_AGE5</t>
  </si>
  <si>
    <t>SAFE_AGE6</t>
  </si>
  <si>
    <t>SAFE_AGE7</t>
  </si>
  <si>
    <t>SAFE_AGE8</t>
  </si>
  <si>
    <t>SAFE_AGE9</t>
  </si>
  <si>
    <t>SAFE_AGE10</t>
  </si>
  <si>
    <t>CEA_AGE2</t>
  </si>
  <si>
    <t>CEA_AGE3</t>
  </si>
  <si>
    <t>CEA_AGE4</t>
  </si>
  <si>
    <t>CEA_AGE5</t>
  </si>
  <si>
    <t>CEA_AGE6</t>
  </si>
  <si>
    <t>CEA_AGE7</t>
  </si>
  <si>
    <t>CEA_AGE8</t>
  </si>
  <si>
    <t>CEA_AGE9</t>
  </si>
  <si>
    <t>CEA_AGE10</t>
  </si>
  <si>
    <t>CEATTLE sum</t>
  </si>
  <si>
    <t>SAFE sum</t>
  </si>
  <si>
    <t>SAFE jnll</t>
  </si>
  <si>
    <t>CEA jnll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</si>
</sst>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N9" sqref="N9"/>
    </sheetView>
  </sheetViews>
  <sheetFormatPr defaultRowHeight="15" x14ac:dyDescent="0.25"/>
  <sheetData>
    <row r="1" spans="1:10" x14ac:dyDescent="0.25">
      <c r="A1">
        <v>0</v>
      </c>
      <c r="B1">
        <v>2.23373057505247E-2</v>
      </c>
      <c r="C1">
        <v>0.28707221658416698</v>
      </c>
      <c r="D1">
        <v>0.300009568961981</v>
      </c>
      <c r="E1">
        <v>0.213153441290825</v>
      </c>
      <c r="F1">
        <v>6.3934854510124497E-2</v>
      </c>
      <c r="G1">
        <v>3.2932529858964298E-2</v>
      </c>
      <c r="H1">
        <v>2.5485298879373699E-2</v>
      </c>
      <c r="I1">
        <v>2.2880318911730101E-2</v>
      </c>
      <c r="J1">
        <v>3.21944652523092E-2</v>
      </c>
    </row>
    <row r="2" spans="1:10" x14ac:dyDescent="0.25">
      <c r="A2">
        <v>0</v>
      </c>
      <c r="B2">
        <v>1.5630308618721101E-2</v>
      </c>
      <c r="C2">
        <v>7.3139741986959397E-2</v>
      </c>
      <c r="D2">
        <v>0.55301239993367901</v>
      </c>
      <c r="E2">
        <v>0.19844642255682601</v>
      </c>
      <c r="F2">
        <v>9.0231444982176598E-2</v>
      </c>
      <c r="G2">
        <v>2.70373414753593E-2</v>
      </c>
      <c r="H2">
        <v>1.29395279334832E-2</v>
      </c>
      <c r="I2">
        <v>1.1721982905652699E-2</v>
      </c>
      <c r="J2">
        <v>1.7840829607142301E-2</v>
      </c>
    </row>
    <row r="3" spans="1:10" x14ac:dyDescent="0.25">
      <c r="A3">
        <v>0</v>
      </c>
      <c r="B3">
        <v>4.2456445056401601E-2</v>
      </c>
      <c r="C3">
        <v>5.0630736462645001E-2</v>
      </c>
      <c r="D3">
        <v>0.169967875498934</v>
      </c>
      <c r="E3">
        <v>0.49407209211238801</v>
      </c>
      <c r="F3">
        <v>0.14485881626734701</v>
      </c>
      <c r="G3">
        <v>5.5533277843830699E-2</v>
      </c>
      <c r="H3">
        <v>1.7238370539265701E-2</v>
      </c>
      <c r="I3">
        <v>9.7180371065972906E-3</v>
      </c>
      <c r="J3">
        <v>1.5524349112590201E-2</v>
      </c>
    </row>
    <row r="4" spans="1:10" x14ac:dyDescent="0.25">
      <c r="A4">
        <v>0</v>
      </c>
      <c r="B4">
        <v>7.0868745567582297E-2</v>
      </c>
      <c r="C4">
        <v>0.202769622384356</v>
      </c>
      <c r="D4">
        <v>0.152893081310915</v>
      </c>
      <c r="E4">
        <v>0.14830830462285999</v>
      </c>
      <c r="F4">
        <v>0.27966642747877501</v>
      </c>
      <c r="G4">
        <v>8.9232748987361901E-2</v>
      </c>
      <c r="H4">
        <v>3.1607444632971902E-2</v>
      </c>
      <c r="I4">
        <v>1.1797192843492999E-2</v>
      </c>
      <c r="J4">
        <v>1.2856432171685001E-2</v>
      </c>
    </row>
    <row r="5" spans="1:10" x14ac:dyDescent="0.25">
      <c r="A5">
        <v>0</v>
      </c>
      <c r="B5">
        <v>7.1009970194711905E-2</v>
      </c>
      <c r="C5">
        <v>0.21522927777315201</v>
      </c>
      <c r="D5">
        <v>0.39235020958415501</v>
      </c>
      <c r="E5">
        <v>0.103330452733309</v>
      </c>
      <c r="F5">
        <v>6.1489172996699398E-2</v>
      </c>
      <c r="G5">
        <v>0.10083662048755899</v>
      </c>
      <c r="H5">
        <v>3.5370606212336599E-2</v>
      </c>
      <c r="I5">
        <v>1.22073362564786E-2</v>
      </c>
      <c r="J5">
        <v>8.1763537615993104E-3</v>
      </c>
    </row>
    <row r="6" spans="1:10" x14ac:dyDescent="0.25">
      <c r="A6">
        <v>0</v>
      </c>
      <c r="B6">
        <v>5.7929185299285597E-2</v>
      </c>
      <c r="C6">
        <v>0.156948946392343</v>
      </c>
      <c r="D6">
        <v>0.37266644120983</v>
      </c>
      <c r="E6">
        <v>0.25871171709135898</v>
      </c>
      <c r="F6">
        <v>5.8100899593894501E-2</v>
      </c>
      <c r="G6">
        <v>2.9114376895676398E-2</v>
      </c>
      <c r="H6">
        <v>4.3314136339149399E-2</v>
      </c>
      <c r="I6">
        <v>1.6341436196025599E-2</v>
      </c>
      <c r="J6">
        <v>6.8728609824358399E-3</v>
      </c>
    </row>
    <row r="7" spans="1:10" x14ac:dyDescent="0.25">
      <c r="A7">
        <v>0</v>
      </c>
      <c r="B7">
        <v>2.8866028521589399E-2</v>
      </c>
      <c r="C7">
        <v>0.19742801141126301</v>
      </c>
      <c r="D7">
        <v>0.326265999415907</v>
      </c>
      <c r="E7">
        <v>0.26292136992959902</v>
      </c>
      <c r="F7">
        <v>0.121301387707728</v>
      </c>
      <c r="G7">
        <v>2.7465259035200699E-2</v>
      </c>
      <c r="H7">
        <v>1.2214837571802801E-2</v>
      </c>
      <c r="I7">
        <v>1.59311823360705E-2</v>
      </c>
      <c r="J7">
        <v>7.6059240708384298E-3</v>
      </c>
    </row>
    <row r="8" spans="1:10" x14ac:dyDescent="0.25">
      <c r="A8">
        <v>0</v>
      </c>
      <c r="B8">
        <v>2.0402735885272399E-2</v>
      </c>
      <c r="C8">
        <v>0.117535300944464</v>
      </c>
      <c r="D8">
        <v>0.42834264114609499</v>
      </c>
      <c r="E8">
        <v>0.236504719969961</v>
      </c>
      <c r="F8">
        <v>0.122360613626486</v>
      </c>
      <c r="G8">
        <v>5.2451353577325999E-2</v>
      </c>
      <c r="H8">
        <v>1.24753174369545E-2</v>
      </c>
      <c r="I8">
        <v>4.4710390517945699E-3</v>
      </c>
      <c r="J8">
        <v>5.4562783616461299E-3</v>
      </c>
    </row>
    <row r="9" spans="1:10" x14ac:dyDescent="0.25">
      <c r="A9">
        <v>0</v>
      </c>
      <c r="B9">
        <v>2.4410450334497201E-2</v>
      </c>
      <c r="C9">
        <v>7.6446314788702605E-2</v>
      </c>
      <c r="D9">
        <v>0.247256012266027</v>
      </c>
      <c r="E9">
        <v>0.36687555410011102</v>
      </c>
      <c r="F9">
        <v>0.16191740052831899</v>
      </c>
      <c r="G9">
        <v>7.7114264742418601E-2</v>
      </c>
      <c r="H9">
        <v>3.2708561721784601E-2</v>
      </c>
      <c r="I9">
        <v>8.4909265666089206E-3</v>
      </c>
      <c r="J9">
        <v>4.7805149515308598E-3</v>
      </c>
    </row>
    <row r="10" spans="1:10" x14ac:dyDescent="0.25">
      <c r="A10">
        <v>0</v>
      </c>
      <c r="B10">
        <v>2.6197008255236201E-2</v>
      </c>
      <c r="C10">
        <v>8.6258021692084894E-2</v>
      </c>
      <c r="D10">
        <v>0.159630572009757</v>
      </c>
      <c r="E10">
        <v>0.237560473055419</v>
      </c>
      <c r="F10">
        <v>0.27573677841094701</v>
      </c>
      <c r="G10">
        <v>0.12523302451879301</v>
      </c>
      <c r="H10">
        <v>5.7501705718342101E-2</v>
      </c>
      <c r="I10">
        <v>2.35720426845752E-2</v>
      </c>
      <c r="J10">
        <v>8.3103736548455799E-3</v>
      </c>
    </row>
    <row r="11" spans="1:10" x14ac:dyDescent="0.25">
      <c r="A11">
        <v>0</v>
      </c>
      <c r="B11">
        <v>3.5641002709135901E-2</v>
      </c>
      <c r="C11">
        <v>5.8751202593545798E-2</v>
      </c>
      <c r="D11">
        <v>0.167220976244429</v>
      </c>
      <c r="E11">
        <v>0.16395484739771299</v>
      </c>
      <c r="F11">
        <v>0.19610106997464699</v>
      </c>
      <c r="G11">
        <v>0.21620585771555201</v>
      </c>
      <c r="H11">
        <v>0.101804402502795</v>
      </c>
      <c r="I11">
        <v>4.2653010595590402E-2</v>
      </c>
      <c r="J11">
        <v>1.7667630266591301E-2</v>
      </c>
    </row>
    <row r="12" spans="1:10" x14ac:dyDescent="0.25">
      <c r="A12">
        <v>0</v>
      </c>
      <c r="B12">
        <v>7.0356618977233998E-2</v>
      </c>
      <c r="C12">
        <v>8.6963866712009494E-2</v>
      </c>
      <c r="D12">
        <v>0.15056004770098</v>
      </c>
      <c r="E12">
        <v>0.18239542508944501</v>
      </c>
      <c r="F12">
        <v>0.128144169300279</v>
      </c>
      <c r="G12">
        <v>0.13944413162248101</v>
      </c>
      <c r="H12">
        <v>0.14647721788408</v>
      </c>
      <c r="I12">
        <v>6.73689493541966E-2</v>
      </c>
      <c r="J12">
        <v>2.82895733592952E-2</v>
      </c>
    </row>
    <row r="13" spans="1:10" x14ac:dyDescent="0.25">
      <c r="A13">
        <v>0</v>
      </c>
      <c r="B13">
        <v>2.4577947331109799E-2</v>
      </c>
      <c r="C13">
        <v>0.18264302132658</v>
      </c>
      <c r="D13">
        <v>0.17337683840857701</v>
      </c>
      <c r="E13">
        <v>0.15220093205462301</v>
      </c>
      <c r="F13">
        <v>0.13739878639914899</v>
      </c>
      <c r="G13">
        <v>9.4223763525635496E-2</v>
      </c>
      <c r="H13">
        <v>9.6816922147103093E-2</v>
      </c>
      <c r="I13">
        <v>9.1977932783350605E-2</v>
      </c>
      <c r="J13">
        <v>4.6783856023871702E-2</v>
      </c>
    </row>
    <row r="14" spans="1:10" x14ac:dyDescent="0.25">
      <c r="A14">
        <v>0</v>
      </c>
      <c r="B14">
        <v>1.5038459395806E-2</v>
      </c>
      <c r="C14">
        <v>6.8007958212574895E-2</v>
      </c>
      <c r="D14">
        <v>0.36753637729545302</v>
      </c>
      <c r="E14">
        <v>0.18066162426142901</v>
      </c>
      <c r="F14">
        <v>0.110258758352866</v>
      </c>
      <c r="G14">
        <v>9.02017160296682E-2</v>
      </c>
      <c r="H14">
        <v>6.1025892565725298E-2</v>
      </c>
      <c r="I14">
        <v>5.4707059426331403E-2</v>
      </c>
      <c r="J14">
        <v>5.2562154460146601E-2</v>
      </c>
    </row>
    <row r="15" spans="1:10" x14ac:dyDescent="0.25">
      <c r="A15">
        <v>0</v>
      </c>
      <c r="B15">
        <v>2.8851996267755399E-2</v>
      </c>
      <c r="C15">
        <v>2.26667164922363E-2</v>
      </c>
      <c r="D15">
        <v>0.13605482504376201</v>
      </c>
      <c r="E15">
        <v>0.40325536578878501</v>
      </c>
      <c r="F15">
        <v>0.15892669946886001</v>
      </c>
      <c r="G15">
        <v>8.4722466895173501E-2</v>
      </c>
      <c r="H15">
        <v>6.5612388126170706E-2</v>
      </c>
      <c r="I15">
        <v>4.5950256789683702E-2</v>
      </c>
      <c r="J15">
        <v>5.39592851275741E-2</v>
      </c>
    </row>
    <row r="16" spans="1:10" x14ac:dyDescent="0.25">
      <c r="A16">
        <v>0</v>
      </c>
      <c r="B16">
        <v>2.9539227183729502E-2</v>
      </c>
      <c r="C16">
        <v>3.4733581185354301E-2</v>
      </c>
      <c r="D16">
        <v>4.8966200052605803E-2</v>
      </c>
      <c r="E16">
        <v>0.17546325724225201</v>
      </c>
      <c r="F16">
        <v>0.36768071951120301</v>
      </c>
      <c r="G16">
        <v>0.148275782526121</v>
      </c>
      <c r="H16">
        <v>7.3086105374581198E-2</v>
      </c>
      <c r="I16">
        <v>5.83116751204922E-2</v>
      </c>
      <c r="J16">
        <v>6.3943451803661094E-2</v>
      </c>
    </row>
    <row r="17" spans="1:10" x14ac:dyDescent="0.25">
      <c r="A17">
        <v>0</v>
      </c>
      <c r="B17">
        <v>1.86117160919471E-2</v>
      </c>
      <c r="C17">
        <v>7.1338116363313206E-2</v>
      </c>
      <c r="D17">
        <v>0.10124385672083799</v>
      </c>
      <c r="E17">
        <v>8.0055150480487197E-2</v>
      </c>
      <c r="F17">
        <v>0.17055549378167101</v>
      </c>
      <c r="G17">
        <v>0.29791516918199401</v>
      </c>
      <c r="H17">
        <v>0.125974257393317</v>
      </c>
      <c r="I17">
        <v>6.24990472100065E-2</v>
      </c>
      <c r="J17">
        <v>7.1807192776426096E-2</v>
      </c>
    </row>
    <row r="18" spans="1:10" x14ac:dyDescent="0.25">
      <c r="A18">
        <v>0</v>
      </c>
      <c r="B18">
        <v>9.2691404806600104E-3</v>
      </c>
      <c r="C18">
        <v>6.35109193783924E-2</v>
      </c>
      <c r="D18">
        <v>0.23212755805566401</v>
      </c>
      <c r="E18">
        <v>0.17756759423299801</v>
      </c>
      <c r="F18">
        <v>7.5091647797590796E-2</v>
      </c>
      <c r="G18">
        <v>0.114062309908656</v>
      </c>
      <c r="H18">
        <v>0.179628851573124</v>
      </c>
      <c r="I18">
        <v>8.4347003907638496E-2</v>
      </c>
      <c r="J18">
        <v>6.4394974665276106E-2</v>
      </c>
    </row>
    <row r="19" spans="1:10" x14ac:dyDescent="0.25">
      <c r="A19">
        <v>0</v>
      </c>
      <c r="B19">
        <v>7.1194987538535596E-3</v>
      </c>
      <c r="C19">
        <v>3.1530877485191199E-2</v>
      </c>
      <c r="D19">
        <v>0.19357934531079701</v>
      </c>
      <c r="E19">
        <v>0.351957770328584</v>
      </c>
      <c r="F19">
        <v>0.14817531524593899</v>
      </c>
      <c r="G19">
        <v>4.9560302335831703E-2</v>
      </c>
      <c r="H19">
        <v>6.21934585850576E-2</v>
      </c>
      <c r="I19">
        <v>9.18384713945197E-2</v>
      </c>
      <c r="J19">
        <v>6.4044960560226405E-2</v>
      </c>
    </row>
    <row r="20" spans="1:10" x14ac:dyDescent="0.25">
      <c r="A20">
        <v>0</v>
      </c>
      <c r="B20">
        <v>6.3363998530431001E-3</v>
      </c>
      <c r="C20">
        <v>2.1750869485284499E-2</v>
      </c>
      <c r="D20">
        <v>9.46119964729107E-2</v>
      </c>
      <c r="E20">
        <v>0.30197467840901798</v>
      </c>
      <c r="F20">
        <v>0.31310565066012902</v>
      </c>
      <c r="G20">
        <v>0.117982884944602</v>
      </c>
      <c r="H20">
        <v>3.6779370105564202E-2</v>
      </c>
      <c r="I20">
        <v>4.0331643966969102E-2</v>
      </c>
      <c r="J20">
        <v>6.7126506102479694E-2</v>
      </c>
    </row>
    <row r="21" spans="1:10" x14ac:dyDescent="0.25">
      <c r="A21">
        <v>0</v>
      </c>
      <c r="B21">
        <v>1.3849586441914301E-2</v>
      </c>
      <c r="C21">
        <v>1.8231552863300901E-2</v>
      </c>
      <c r="D21">
        <v>7.0931356815715704E-2</v>
      </c>
      <c r="E21">
        <v>0.15588151908279499</v>
      </c>
      <c r="F21">
        <v>0.28934019257746602</v>
      </c>
      <c r="G21">
        <v>0.25395628813985899</v>
      </c>
      <c r="H21">
        <v>9.65074193896482E-2</v>
      </c>
      <c r="I21">
        <v>3.7785316939210799E-2</v>
      </c>
      <c r="J21">
        <v>6.35167677500902E-2</v>
      </c>
    </row>
    <row r="22" spans="1:10" x14ac:dyDescent="0.25">
      <c r="A22">
        <v>0</v>
      </c>
      <c r="B22">
        <v>2.75556980181332E-2</v>
      </c>
      <c r="C22">
        <v>2.1101715571416501E-2</v>
      </c>
      <c r="D22">
        <v>6.06808530425548E-2</v>
      </c>
      <c r="E22">
        <v>0.124298274386632</v>
      </c>
      <c r="F22">
        <v>0.16034216552529601</v>
      </c>
      <c r="G22">
        <v>0.244481720750237</v>
      </c>
      <c r="H22">
        <v>0.205439746403933</v>
      </c>
      <c r="I22">
        <v>8.7883689047413394E-2</v>
      </c>
      <c r="J22">
        <v>6.8216137254384093E-2</v>
      </c>
    </row>
    <row r="23" spans="1:10" x14ac:dyDescent="0.25">
      <c r="A23">
        <v>0</v>
      </c>
      <c r="B23">
        <v>1.9190644200666001E-2</v>
      </c>
      <c r="C23">
        <v>9.2561280496237602E-2</v>
      </c>
      <c r="D23">
        <v>7.4639931951464997E-2</v>
      </c>
      <c r="E23">
        <v>0.10690563546554301</v>
      </c>
      <c r="F23">
        <v>0.125407966816868</v>
      </c>
      <c r="G23">
        <v>0.13721637923386101</v>
      </c>
      <c r="H23">
        <v>0.19071539423287601</v>
      </c>
      <c r="I23">
        <v>0.15658323474043501</v>
      </c>
      <c r="J23">
        <v>9.6779532862047907E-2</v>
      </c>
    </row>
    <row r="24" spans="1:10" x14ac:dyDescent="0.25">
      <c r="A24">
        <v>0</v>
      </c>
      <c r="B24">
        <v>1.3742210268566099E-2</v>
      </c>
      <c r="C24">
        <v>7.3210320548667093E-2</v>
      </c>
      <c r="D24">
        <v>0.30882642955064699</v>
      </c>
      <c r="E24">
        <v>0.12344723938362701</v>
      </c>
      <c r="F24">
        <v>8.8706439589343697E-2</v>
      </c>
      <c r="G24">
        <v>8.4227542287510504E-2</v>
      </c>
      <c r="H24">
        <v>8.6733205860805407E-2</v>
      </c>
      <c r="I24">
        <v>0.11116033032339299</v>
      </c>
      <c r="J24">
        <v>0.109946282187441</v>
      </c>
    </row>
    <row r="25" spans="1:10" x14ac:dyDescent="0.25">
      <c r="A25">
        <v>0</v>
      </c>
      <c r="B25">
        <v>1.41005205957059E-2</v>
      </c>
      <c r="C25">
        <v>3.6441261826791103E-2</v>
      </c>
      <c r="D25">
        <v>0.187557800005905</v>
      </c>
      <c r="E25">
        <v>0.39724615183268203</v>
      </c>
      <c r="F25">
        <v>0.109229539784746</v>
      </c>
      <c r="G25">
        <v>5.5495038981901799E-2</v>
      </c>
      <c r="H25">
        <v>4.8971733246791598E-2</v>
      </c>
      <c r="I25">
        <v>5.5349832568701102E-2</v>
      </c>
      <c r="J25">
        <v>9.5608121156774598E-2</v>
      </c>
    </row>
    <row r="26" spans="1:10" x14ac:dyDescent="0.25">
      <c r="A26">
        <v>0</v>
      </c>
      <c r="B26">
        <v>3.70752591118505E-2</v>
      </c>
      <c r="C26">
        <v>3.7946268604931097E-2</v>
      </c>
      <c r="D26">
        <v>0.105942131865707</v>
      </c>
      <c r="E26">
        <v>0.25346924923993902</v>
      </c>
      <c r="F26">
        <v>0.31485649265725202</v>
      </c>
      <c r="G26">
        <v>8.6945370940325895E-2</v>
      </c>
      <c r="H26">
        <v>3.7310128292820398E-2</v>
      </c>
      <c r="I26">
        <v>4.3143423519741299E-2</v>
      </c>
      <c r="J26">
        <v>8.3311675767433105E-2</v>
      </c>
    </row>
    <row r="27" spans="1:10" x14ac:dyDescent="0.25">
      <c r="A27">
        <v>0</v>
      </c>
      <c r="B27">
        <v>0.14478069308386701</v>
      </c>
      <c r="C27">
        <v>7.8100580928958704E-2</v>
      </c>
      <c r="D27">
        <v>0.120865331415039</v>
      </c>
      <c r="E27">
        <v>0.13023257718324199</v>
      </c>
      <c r="F27">
        <v>0.18082461472286401</v>
      </c>
      <c r="G27">
        <v>0.19222364450730101</v>
      </c>
      <c r="H27">
        <v>5.7639430578842001E-2</v>
      </c>
      <c r="I27">
        <v>3.1932443934698101E-2</v>
      </c>
      <c r="J27">
        <v>6.3400683645187597E-2</v>
      </c>
    </row>
    <row r="28" spans="1:10" x14ac:dyDescent="0.25">
      <c r="A28">
        <v>0</v>
      </c>
      <c r="B28">
        <v>0.14749536108911901</v>
      </c>
      <c r="C28">
        <v>0.309243006278204</v>
      </c>
      <c r="D28">
        <v>0.13935152996849301</v>
      </c>
      <c r="E28">
        <v>9.1482192132899695E-2</v>
      </c>
      <c r="F28">
        <v>6.8686844186705606E-2</v>
      </c>
      <c r="G28">
        <v>8.5721504629007003E-2</v>
      </c>
      <c r="H28">
        <v>8.6982611624702499E-2</v>
      </c>
      <c r="I28">
        <v>3.3927575099257701E-2</v>
      </c>
      <c r="J28">
        <v>3.7109374991610301E-2</v>
      </c>
    </row>
    <row r="29" spans="1:10" x14ac:dyDescent="0.25">
      <c r="A29">
        <v>0</v>
      </c>
      <c r="B29">
        <v>3.51463572250778E-2</v>
      </c>
      <c r="C29">
        <v>0.31642934523307698</v>
      </c>
      <c r="D29">
        <v>0.37029250418687398</v>
      </c>
      <c r="E29">
        <v>9.6716427345914596E-2</v>
      </c>
      <c r="F29">
        <v>4.5195356798753E-2</v>
      </c>
      <c r="G29">
        <v>3.2364976645608202E-2</v>
      </c>
      <c r="H29">
        <v>3.8164937451519901E-2</v>
      </c>
      <c r="I29">
        <v>3.8574178374785897E-2</v>
      </c>
      <c r="J29">
        <v>2.7115916738389201E-2</v>
      </c>
    </row>
    <row r="30" spans="1:10" x14ac:dyDescent="0.25">
      <c r="A30">
        <v>0</v>
      </c>
      <c r="B30">
        <v>3.1089722241063902E-2</v>
      </c>
      <c r="C30">
        <v>7.8329840673560205E-2</v>
      </c>
      <c r="D30">
        <v>0.42651989637850701</v>
      </c>
      <c r="E30">
        <v>0.29027808572675301</v>
      </c>
      <c r="F30">
        <v>7.2672532486638894E-2</v>
      </c>
      <c r="G30">
        <v>3.00349578566553E-2</v>
      </c>
      <c r="H30">
        <v>2.0896570687819901E-2</v>
      </c>
      <c r="I30">
        <v>2.29471242205537E-2</v>
      </c>
      <c r="J30">
        <v>2.7231269728449001E-2</v>
      </c>
    </row>
    <row r="31" spans="1:10" x14ac:dyDescent="0.25">
      <c r="A31">
        <v>0</v>
      </c>
      <c r="B31">
        <v>4.7185395326754601E-2</v>
      </c>
      <c r="C31">
        <v>5.4593025795401401E-2</v>
      </c>
      <c r="D31">
        <v>0.109153928829956</v>
      </c>
      <c r="E31">
        <v>0.39007644231969202</v>
      </c>
      <c r="F31">
        <v>0.25284969991303302</v>
      </c>
      <c r="G31">
        <v>6.8354155402065894E-2</v>
      </c>
      <c r="H31">
        <v>2.6160407157057201E-2</v>
      </c>
      <c r="I31">
        <v>2.0188841967105201E-2</v>
      </c>
      <c r="J31">
        <v>3.1438103288934399E-2</v>
      </c>
    </row>
    <row r="32" spans="1:10" x14ac:dyDescent="0.25">
      <c r="A32">
        <v>0</v>
      </c>
      <c r="B32">
        <v>0.15607563034552399</v>
      </c>
      <c r="C32">
        <v>6.3335096613848701E-2</v>
      </c>
      <c r="D32">
        <v>7.5336118106635402E-2</v>
      </c>
      <c r="E32">
        <v>9.9473676189271207E-2</v>
      </c>
      <c r="F32">
        <v>0.295736250687265</v>
      </c>
      <c r="G32">
        <v>0.19713362708579099</v>
      </c>
      <c r="H32">
        <v>5.6949306093862798E-2</v>
      </c>
      <c r="I32">
        <v>2.3911957818945499E-2</v>
      </c>
      <c r="J32">
        <v>3.2048337058856402E-2</v>
      </c>
    </row>
    <row r="33" spans="1:10" x14ac:dyDescent="0.25">
      <c r="A33">
        <v>0</v>
      </c>
      <c r="B33">
        <v>0.30497181436819598</v>
      </c>
      <c r="C33">
        <v>0.159247639950783</v>
      </c>
      <c r="D33">
        <v>7.0043166447264396E-2</v>
      </c>
      <c r="E33">
        <v>5.0176023551017801E-2</v>
      </c>
      <c r="F33">
        <v>6.3898276686892103E-2</v>
      </c>
      <c r="G33">
        <v>0.171111465450733</v>
      </c>
      <c r="H33">
        <v>0.11662691246901601</v>
      </c>
      <c r="I33">
        <v>3.7748674499939398E-2</v>
      </c>
      <c r="J33">
        <v>2.6176026576159198E-2</v>
      </c>
    </row>
    <row r="34" spans="1:10" x14ac:dyDescent="0.25">
      <c r="A34">
        <v>0</v>
      </c>
      <c r="B34">
        <v>0.19197126971301001</v>
      </c>
      <c r="C34">
        <v>0.369794523962233</v>
      </c>
      <c r="D34">
        <v>0.145643876771435</v>
      </c>
      <c r="E34">
        <v>4.5112296985273199E-2</v>
      </c>
      <c r="F34">
        <v>2.83651720934152E-2</v>
      </c>
      <c r="G34">
        <v>3.7795391660471599E-2</v>
      </c>
      <c r="H34">
        <v>9.0848137403027801E-2</v>
      </c>
      <c r="I34">
        <v>6.1888370456278402E-2</v>
      </c>
      <c r="J34">
        <v>2.8580960954855902E-2</v>
      </c>
    </row>
    <row r="35" spans="1:10" x14ac:dyDescent="0.25">
      <c r="A35">
        <v>0</v>
      </c>
      <c r="B35">
        <v>0.144584121146515</v>
      </c>
      <c r="C35">
        <v>0.291243001874744</v>
      </c>
      <c r="D35">
        <v>0.34313065974013002</v>
      </c>
      <c r="E35">
        <v>9.1715586840773994E-2</v>
      </c>
      <c r="F35">
        <v>2.5142018729998598E-2</v>
      </c>
      <c r="G35">
        <v>1.4924178529266001E-2</v>
      </c>
      <c r="H35">
        <v>1.9452146828750301E-2</v>
      </c>
      <c r="I35">
        <v>4.0097545982315998E-2</v>
      </c>
      <c r="J35">
        <v>2.9710740327506299E-2</v>
      </c>
    </row>
    <row r="36" spans="1:10" x14ac:dyDescent="0.25">
      <c r="A36">
        <v>0</v>
      </c>
      <c r="B36">
        <v>5.4409619791473997E-2</v>
      </c>
      <c r="C36">
        <v>0.29495337678921302</v>
      </c>
      <c r="D36">
        <v>0.30393821303088803</v>
      </c>
      <c r="E36">
        <v>0.223709641083841</v>
      </c>
      <c r="F36">
        <v>6.0880150401050603E-2</v>
      </c>
      <c r="G36">
        <v>1.62929530959979E-2</v>
      </c>
      <c r="H36">
        <v>9.1197440509471796E-3</v>
      </c>
      <c r="I36">
        <v>1.14154266970216E-2</v>
      </c>
      <c r="J36">
        <v>2.5280875059565999E-2</v>
      </c>
    </row>
    <row r="37" spans="1:10" x14ac:dyDescent="0.25">
      <c r="A37">
        <v>0</v>
      </c>
      <c r="B37">
        <v>2.86956655285578E-2</v>
      </c>
      <c r="C37">
        <v>0.12495072327566301</v>
      </c>
      <c r="D37">
        <v>0.362086764061335</v>
      </c>
      <c r="E37">
        <v>0.23706250938211801</v>
      </c>
      <c r="F37">
        <v>0.15787460476072901</v>
      </c>
      <c r="G37">
        <v>4.6283770642264001E-2</v>
      </c>
      <c r="H37">
        <v>1.2194921006930501E-2</v>
      </c>
      <c r="I37">
        <v>9.8355463763525192E-3</v>
      </c>
      <c r="J37">
        <v>2.1015494966050801E-2</v>
      </c>
    </row>
    <row r="38" spans="1:10" x14ac:dyDescent="0.25">
      <c r="A38">
        <v>0</v>
      </c>
      <c r="B38">
        <v>3.1971607076375003E-2</v>
      </c>
      <c r="C38">
        <v>4.31650503016828E-2</v>
      </c>
      <c r="D38">
        <v>0.19692923535141599</v>
      </c>
      <c r="E38">
        <v>0.32331449812478602</v>
      </c>
      <c r="F38">
        <v>0.200152800176356</v>
      </c>
      <c r="G38">
        <v>0.12961246431351001</v>
      </c>
      <c r="H38">
        <v>4.0483941632690701E-2</v>
      </c>
      <c r="I38">
        <v>1.3652566113765601E-2</v>
      </c>
      <c r="J38">
        <v>2.0717836909417201E-2</v>
      </c>
    </row>
    <row r="39" spans="1:10" x14ac:dyDescent="0.25">
      <c r="A39">
        <v>0</v>
      </c>
      <c r="B39">
        <v>5.1746979872793197E-2</v>
      </c>
      <c r="C39">
        <v>0.12982775482889899</v>
      </c>
      <c r="D39">
        <v>8.9639057564482705E-2</v>
      </c>
      <c r="E39">
        <v>0.17957714890172199</v>
      </c>
      <c r="F39">
        <v>0.24295942294421999</v>
      </c>
      <c r="G39">
        <v>0.15416417870058699</v>
      </c>
      <c r="H39">
        <v>9.6771891439458094E-2</v>
      </c>
      <c r="I39">
        <v>3.38053762657008E-2</v>
      </c>
      <c r="J39">
        <v>2.1508189482137601E-2</v>
      </c>
    </row>
    <row r="40" spans="1:10" x14ac:dyDescent="0.25">
      <c r="A40">
        <v>0</v>
      </c>
      <c r="B40">
        <v>0.112625812494414</v>
      </c>
      <c r="C40">
        <v>3.4548752539252499E-2</v>
      </c>
      <c r="D40">
        <v>0.287742694743927</v>
      </c>
      <c r="E40">
        <v>8.9023085602172203E-2</v>
      </c>
      <c r="F40">
        <v>0.12251636878099</v>
      </c>
      <c r="G40">
        <v>0.159715712282546</v>
      </c>
      <c r="H40">
        <v>0.103011578775448</v>
      </c>
      <c r="I40">
        <v>6.1195623627147797E-2</v>
      </c>
      <c r="J40">
        <v>2.9620371154103299E-2</v>
      </c>
    </row>
    <row r="41" spans="1:10" x14ac:dyDescent="0.25">
      <c r="A41">
        <v>0</v>
      </c>
      <c r="B41">
        <v>2.3090128808844101E-2</v>
      </c>
      <c r="C41">
        <v>0.51698388179821497</v>
      </c>
      <c r="D41">
        <v>6.7440647240796403E-2</v>
      </c>
      <c r="E41">
        <v>0.16963431325404901</v>
      </c>
      <c r="F41">
        <v>4.5805206674255E-2</v>
      </c>
      <c r="G41">
        <v>5.0308479986249398E-2</v>
      </c>
      <c r="H41">
        <v>6.3071972913582505E-2</v>
      </c>
      <c r="I41">
        <v>3.9086512727010102E-2</v>
      </c>
      <c r="J41">
        <v>2.45788565969982E-2</v>
      </c>
    </row>
    <row r="42" spans="1:10" x14ac:dyDescent="0.25">
      <c r="A42">
        <v>0</v>
      </c>
      <c r="B42">
        <v>6.2310145375459405E-4</v>
      </c>
      <c r="C42">
        <v>6.4712834678109996E-2</v>
      </c>
      <c r="D42">
        <v>0.75556269963771205</v>
      </c>
      <c r="E42">
        <v>6.8450194065779096E-2</v>
      </c>
      <c r="F42">
        <v>4.9707166792286303E-2</v>
      </c>
      <c r="G42">
        <v>1.53386615512641E-2</v>
      </c>
      <c r="H42">
        <v>1.46733306105662E-2</v>
      </c>
      <c r="I42">
        <v>1.7342236073758802E-2</v>
      </c>
      <c r="J42">
        <v>1.35897751367691E-2</v>
      </c>
    </row>
    <row r="43" spans="1:10" x14ac:dyDescent="0.25">
      <c r="A43">
        <v>0</v>
      </c>
      <c r="B43">
        <v>7.9897732393093804E-4</v>
      </c>
      <c r="C43">
        <v>3.46974801365457E-3</v>
      </c>
      <c r="D43">
        <v>0.119599776434913</v>
      </c>
      <c r="E43">
        <v>0.71516361426360497</v>
      </c>
      <c r="F43">
        <v>8.6521968528220194E-2</v>
      </c>
      <c r="G43">
        <v>3.5778753035293397E-2</v>
      </c>
      <c r="H43">
        <v>1.24170619118588E-2</v>
      </c>
      <c r="I43">
        <v>1.06804535928066E-2</v>
      </c>
      <c r="J43">
        <v>1.5569646895717101E-2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sqref="A1:J43"/>
    </sheetView>
  </sheetViews>
  <sheetFormatPr defaultRowHeight="15" x14ac:dyDescent="0.25"/>
  <sheetData>
    <row r="1" spans="1:10" x14ac:dyDescent="0.25">
      <c r="A1">
        <v>0</v>
      </c>
      <c r="B1">
        <v>2.3599999999999999E-2</v>
      </c>
      <c r="C1">
        <v>0.54351000000000005</v>
      </c>
      <c r="D1">
        <v>0.16903000000000001</v>
      </c>
      <c r="E1">
        <v>0.14227999999999999</v>
      </c>
      <c r="F1">
        <v>6.6809999999999994E-2</v>
      </c>
      <c r="G1">
        <v>2.7730000000000001E-2</v>
      </c>
      <c r="H1">
        <v>2.7040000000000002E-2</v>
      </c>
      <c r="I1">
        <v>0</v>
      </c>
      <c r="J1">
        <v>0</v>
      </c>
    </row>
    <row r="2" spans="1:10" x14ac:dyDescent="0.25">
      <c r="A2">
        <v>0</v>
      </c>
      <c r="B2">
        <v>8.8699999999999994E-3</v>
      </c>
      <c r="C2">
        <v>0.10754</v>
      </c>
      <c r="D2">
        <v>0.57745999999999997</v>
      </c>
      <c r="E2">
        <v>0.18729999999999999</v>
      </c>
      <c r="F2">
        <v>7.7960000000000002E-2</v>
      </c>
      <c r="G2">
        <v>1.7229999999999999E-2</v>
      </c>
      <c r="H2">
        <v>1.3350000000000001E-2</v>
      </c>
      <c r="I2">
        <v>9.1800000000000007E-3</v>
      </c>
      <c r="J2">
        <v>1.1100000000000001E-3</v>
      </c>
    </row>
    <row r="3" spans="1:10" x14ac:dyDescent="0.25">
      <c r="A3">
        <v>0</v>
      </c>
      <c r="B3">
        <v>3.5929999999999997E-2</v>
      </c>
      <c r="C3">
        <v>6.0069999999999998E-2</v>
      </c>
      <c r="D3">
        <v>0.13766999999999999</v>
      </c>
      <c r="E3">
        <v>0.52207999999999999</v>
      </c>
      <c r="F3">
        <v>0.15082000000000001</v>
      </c>
      <c r="G3">
        <v>5.6550000000000003E-2</v>
      </c>
      <c r="H3">
        <v>1.469E-2</v>
      </c>
      <c r="I3">
        <v>1.298E-2</v>
      </c>
      <c r="J3">
        <v>9.2099999999999994E-3</v>
      </c>
    </row>
    <row r="4" spans="1:10" x14ac:dyDescent="0.25">
      <c r="A4">
        <v>0</v>
      </c>
      <c r="B4">
        <v>6.7720000000000002E-2</v>
      </c>
      <c r="C4">
        <v>0.20998</v>
      </c>
      <c r="D4">
        <v>0.14777000000000001</v>
      </c>
      <c r="E4">
        <v>0.14707999999999999</v>
      </c>
      <c r="F4">
        <v>0.28512999999999999</v>
      </c>
      <c r="G4">
        <v>8.2320000000000004E-2</v>
      </c>
      <c r="H4">
        <v>3.4970000000000001E-2</v>
      </c>
      <c r="I4">
        <v>1.302E-2</v>
      </c>
      <c r="J4">
        <v>1.201E-2</v>
      </c>
    </row>
    <row r="5" spans="1:10" x14ac:dyDescent="0.25">
      <c r="A5">
        <v>0</v>
      </c>
      <c r="B5">
        <v>1.8430200000000001E-2</v>
      </c>
      <c r="C5">
        <v>0.28249299999999999</v>
      </c>
      <c r="D5">
        <v>0.46221499999999999</v>
      </c>
      <c r="E5">
        <v>7.3630699999999993E-2</v>
      </c>
      <c r="F5">
        <v>4.89705E-2</v>
      </c>
      <c r="G5">
        <v>6.6950700000000002E-2</v>
      </c>
      <c r="H5">
        <v>3.0850300000000001E-2</v>
      </c>
      <c r="I5">
        <v>1.2010099999999999E-2</v>
      </c>
      <c r="J5">
        <v>4.4500399999999997E-3</v>
      </c>
    </row>
    <row r="6" spans="1:10" x14ac:dyDescent="0.25">
      <c r="A6">
        <v>0</v>
      </c>
      <c r="B6">
        <v>5.7189999999999998E-2</v>
      </c>
      <c r="C6">
        <v>0.15423999999999999</v>
      </c>
      <c r="D6">
        <v>0.32356000000000001</v>
      </c>
      <c r="E6">
        <v>0.23351</v>
      </c>
      <c r="F6">
        <v>7.7109999999999998E-2</v>
      </c>
      <c r="G6">
        <v>5.96E-2</v>
      </c>
      <c r="H6">
        <v>5.423E-2</v>
      </c>
      <c r="I6">
        <v>2.743E-2</v>
      </c>
      <c r="J6">
        <v>1.3129999999999999E-2</v>
      </c>
    </row>
    <row r="7" spans="1:10" x14ac:dyDescent="0.25">
      <c r="A7">
        <v>0</v>
      </c>
      <c r="B7">
        <v>2.3629799999999999E-2</v>
      </c>
      <c r="C7">
        <v>0.165768</v>
      </c>
      <c r="D7">
        <v>0.34346700000000002</v>
      </c>
      <c r="E7">
        <v>0.27584700000000001</v>
      </c>
      <c r="F7">
        <v>0.109649</v>
      </c>
      <c r="G7">
        <v>3.1579700000000002E-2</v>
      </c>
      <c r="H7">
        <v>2.73697E-2</v>
      </c>
      <c r="I7">
        <v>1.9499800000000001E-2</v>
      </c>
      <c r="J7">
        <v>3.1899699999999999E-3</v>
      </c>
    </row>
    <row r="8" spans="1:10" x14ac:dyDescent="0.25">
      <c r="A8">
        <v>0</v>
      </c>
      <c r="B8">
        <v>3.4910299999999998E-2</v>
      </c>
      <c r="C8">
        <v>0.15223200000000001</v>
      </c>
      <c r="D8">
        <v>0.33796300000000001</v>
      </c>
      <c r="E8">
        <v>0.26500299999999999</v>
      </c>
      <c r="F8">
        <v>0.15671199999999999</v>
      </c>
      <c r="G8">
        <v>3.9970400000000003E-2</v>
      </c>
      <c r="H8">
        <v>6.25006E-3</v>
      </c>
      <c r="I8">
        <v>4.0100400000000003E-3</v>
      </c>
      <c r="J8">
        <v>2.9500300000000002E-3</v>
      </c>
    </row>
    <row r="9" spans="1:10" x14ac:dyDescent="0.25">
      <c r="A9">
        <v>0</v>
      </c>
      <c r="B9">
        <v>1.9539999999999998E-2</v>
      </c>
      <c r="C9">
        <v>0.1187</v>
      </c>
      <c r="D9">
        <v>0.22877</v>
      </c>
      <c r="E9">
        <v>0.34192</v>
      </c>
      <c r="F9">
        <v>0.16678999999999999</v>
      </c>
      <c r="G9">
        <v>9.3020000000000005E-2</v>
      </c>
      <c r="H9">
        <v>2.4479999999999998E-2</v>
      </c>
      <c r="I9">
        <v>4.7800000000000004E-3</v>
      </c>
      <c r="J9">
        <v>2E-3</v>
      </c>
    </row>
    <row r="10" spans="1:10" x14ac:dyDescent="0.25">
      <c r="A10">
        <v>0</v>
      </c>
      <c r="B10">
        <v>1.48398E-2</v>
      </c>
      <c r="C10">
        <v>0.154668</v>
      </c>
      <c r="D10">
        <v>0.165548</v>
      </c>
      <c r="E10">
        <v>0.20285800000000001</v>
      </c>
      <c r="F10">
        <v>0.302207</v>
      </c>
      <c r="G10">
        <v>0.108859</v>
      </c>
      <c r="H10">
        <v>3.6989599999999997E-2</v>
      </c>
      <c r="I10">
        <v>1.22699E-2</v>
      </c>
      <c r="J10">
        <v>1.75998E-3</v>
      </c>
    </row>
    <row r="11" spans="1:10" x14ac:dyDescent="0.25">
      <c r="A11">
        <v>0</v>
      </c>
      <c r="B11">
        <v>3.5390699999999997E-2</v>
      </c>
      <c r="C11">
        <v>2.2270499999999999E-2</v>
      </c>
      <c r="D11">
        <v>0.108712</v>
      </c>
      <c r="E11">
        <v>0.11786199999999999</v>
      </c>
      <c r="F11">
        <v>0.211754</v>
      </c>
      <c r="G11">
        <v>0.35247699999999998</v>
      </c>
      <c r="H11">
        <v>0.110112</v>
      </c>
      <c r="I11">
        <v>3.0920599999999999E-2</v>
      </c>
      <c r="J11">
        <v>1.0500199999999999E-2</v>
      </c>
    </row>
    <row r="12" spans="1:10" x14ac:dyDescent="0.25">
      <c r="A12">
        <v>0</v>
      </c>
      <c r="B12">
        <v>8.4669999999999995E-2</v>
      </c>
      <c r="C12">
        <v>0.17624000000000001</v>
      </c>
      <c r="D12">
        <v>0.10569000000000001</v>
      </c>
      <c r="E12">
        <v>0.23361999999999999</v>
      </c>
      <c r="F12">
        <v>9.937E-2</v>
      </c>
      <c r="G12">
        <v>0.10827000000000001</v>
      </c>
      <c r="H12">
        <v>0.13094</v>
      </c>
      <c r="I12">
        <v>5.2299999999999999E-2</v>
      </c>
      <c r="J12">
        <v>8.8999999999999999E-3</v>
      </c>
    </row>
    <row r="13" spans="1:10" x14ac:dyDescent="0.25">
      <c r="A13">
        <v>0</v>
      </c>
      <c r="B13">
        <v>5.9280600000000003E-2</v>
      </c>
      <c r="C13">
        <v>8.9660900000000002E-2</v>
      </c>
      <c r="D13">
        <v>7.99208E-2</v>
      </c>
      <c r="E13">
        <v>9.2870900000000006E-2</v>
      </c>
      <c r="F13">
        <v>0.17489199999999999</v>
      </c>
      <c r="G13">
        <v>0.14979100000000001</v>
      </c>
      <c r="H13">
        <v>9.8520999999999997E-2</v>
      </c>
      <c r="I13">
        <v>0.218142</v>
      </c>
      <c r="J13">
        <v>3.6920399999999999E-2</v>
      </c>
    </row>
    <row r="14" spans="1:10" x14ac:dyDescent="0.25">
      <c r="A14">
        <v>0</v>
      </c>
      <c r="B14">
        <v>0.1158</v>
      </c>
      <c r="C14">
        <v>0.15146999999999999</v>
      </c>
      <c r="D14">
        <v>0.22892000000000001</v>
      </c>
      <c r="E14">
        <v>0.19200999999999999</v>
      </c>
      <c r="F14">
        <v>0.12672</v>
      </c>
      <c r="G14">
        <v>7.0650000000000004E-2</v>
      </c>
      <c r="H14">
        <v>3.2370000000000003E-2</v>
      </c>
      <c r="I14">
        <v>4.79E-3</v>
      </c>
      <c r="J14">
        <v>7.7270000000000005E-2</v>
      </c>
    </row>
    <row r="15" spans="1:10" x14ac:dyDescent="0.25">
      <c r="A15">
        <v>0</v>
      </c>
      <c r="B15">
        <v>3.9889599999999997E-2</v>
      </c>
      <c r="C15">
        <v>3.3829699999999997E-2</v>
      </c>
      <c r="D15">
        <v>0.32209700000000002</v>
      </c>
      <c r="E15">
        <v>0.36738599999999999</v>
      </c>
      <c r="F15">
        <v>0.12686900000000001</v>
      </c>
      <c r="G15">
        <v>4.8689499999999997E-2</v>
      </c>
      <c r="H15">
        <v>2.4749799999999999E-2</v>
      </c>
      <c r="I15">
        <v>1.0079899999999999E-2</v>
      </c>
      <c r="J15">
        <v>2.6409700000000001E-2</v>
      </c>
    </row>
    <row r="16" spans="1:10" x14ac:dyDescent="0.25">
      <c r="A16">
        <v>0</v>
      </c>
      <c r="B16">
        <v>1.384E-2</v>
      </c>
      <c r="C16">
        <v>1.7399999999999999E-2</v>
      </c>
      <c r="D16">
        <v>2.5610000000000001E-2</v>
      </c>
      <c r="E16">
        <v>0.14904999999999999</v>
      </c>
      <c r="F16">
        <v>0.46978999999999999</v>
      </c>
      <c r="G16">
        <v>0.16778000000000001</v>
      </c>
      <c r="H16">
        <v>9.5070000000000002E-2</v>
      </c>
      <c r="I16">
        <v>2.2960000000000001E-2</v>
      </c>
      <c r="J16">
        <v>3.85E-2</v>
      </c>
    </row>
    <row r="17" spans="1:10" x14ac:dyDescent="0.25">
      <c r="A17">
        <v>0</v>
      </c>
      <c r="B17">
        <v>1.23299E-2</v>
      </c>
      <c r="C17">
        <v>8.7829099999999993E-2</v>
      </c>
      <c r="D17">
        <v>4.7049500000000001E-2</v>
      </c>
      <c r="E17">
        <v>4.1479599999999998E-2</v>
      </c>
      <c r="F17">
        <v>8.0029199999999995E-2</v>
      </c>
      <c r="G17">
        <v>0.36788599999999999</v>
      </c>
      <c r="H17">
        <v>4.0619599999999999E-2</v>
      </c>
      <c r="I17">
        <v>0.20724799999999999</v>
      </c>
      <c r="J17">
        <v>0.11552900000000001</v>
      </c>
    </row>
    <row r="18" spans="1:10" x14ac:dyDescent="0.25">
      <c r="A18">
        <v>0</v>
      </c>
      <c r="B18">
        <v>1.617E-2</v>
      </c>
      <c r="C18">
        <v>3.218E-2</v>
      </c>
      <c r="D18">
        <v>0.20505999999999999</v>
      </c>
      <c r="E18">
        <v>0.21845999999999999</v>
      </c>
      <c r="F18">
        <v>0.11496000000000001</v>
      </c>
      <c r="G18">
        <v>8.3269999999999997E-2</v>
      </c>
      <c r="H18">
        <v>0.17258999999999999</v>
      </c>
      <c r="I18">
        <v>5.289E-2</v>
      </c>
      <c r="J18">
        <v>0.10442</v>
      </c>
    </row>
    <row r="19" spans="1:10" x14ac:dyDescent="0.25">
      <c r="A19">
        <v>0</v>
      </c>
      <c r="B19">
        <v>1.9899799999999999E-2</v>
      </c>
      <c r="C19">
        <v>6.7239300000000002E-2</v>
      </c>
      <c r="D19">
        <v>0.15851799999999999</v>
      </c>
      <c r="E19">
        <v>0.38022600000000001</v>
      </c>
      <c r="F19">
        <v>0.132659</v>
      </c>
      <c r="G19">
        <v>5.7309400000000003E-2</v>
      </c>
      <c r="H19">
        <v>5.4489500000000003E-2</v>
      </c>
      <c r="I19">
        <v>7.7359200000000003E-2</v>
      </c>
      <c r="J19">
        <v>5.2299499999999999E-2</v>
      </c>
    </row>
    <row r="20" spans="1:10" x14ac:dyDescent="0.25">
      <c r="A20">
        <v>0</v>
      </c>
      <c r="B20">
        <v>8.8500000000000002E-3</v>
      </c>
      <c r="C20">
        <v>3.8949999999999999E-2</v>
      </c>
      <c r="D20">
        <v>7.1120000000000003E-2</v>
      </c>
      <c r="E20">
        <v>0.3125</v>
      </c>
      <c r="F20">
        <v>0.27916999999999997</v>
      </c>
      <c r="G20">
        <v>0.11223</v>
      </c>
      <c r="H20">
        <v>4.9369999999999997E-2</v>
      </c>
      <c r="I20">
        <v>4.4159999999999998E-2</v>
      </c>
      <c r="J20">
        <v>8.3650000000000002E-2</v>
      </c>
    </row>
    <row r="21" spans="1:10" x14ac:dyDescent="0.25">
      <c r="A21">
        <v>0</v>
      </c>
      <c r="B21">
        <v>3.65E-3</v>
      </c>
      <c r="C21">
        <v>2.7130000000000001E-2</v>
      </c>
      <c r="D21">
        <v>7.5700000000000003E-2</v>
      </c>
      <c r="E21">
        <v>0.14863000000000001</v>
      </c>
      <c r="F21">
        <v>0.34519</v>
      </c>
      <c r="G21">
        <v>0.21382999999999999</v>
      </c>
      <c r="H21">
        <v>6.7559999999999995E-2</v>
      </c>
      <c r="I21">
        <v>3.2289999999999999E-2</v>
      </c>
      <c r="J21">
        <v>8.6019999999999999E-2</v>
      </c>
    </row>
    <row r="22" spans="1:10" x14ac:dyDescent="0.25">
      <c r="A22">
        <v>0</v>
      </c>
      <c r="B22">
        <v>1.7520000000000001E-2</v>
      </c>
      <c r="C22">
        <v>4.2509999999999999E-2</v>
      </c>
      <c r="D22">
        <v>3.1399999999999997E-2</v>
      </c>
      <c r="E22">
        <v>8.9300000000000004E-2</v>
      </c>
      <c r="F22">
        <v>0.12318999999999999</v>
      </c>
      <c r="G22">
        <v>0.23835999999999999</v>
      </c>
      <c r="H22">
        <v>0.25470999999999999</v>
      </c>
      <c r="I22">
        <v>8.3460000000000006E-2</v>
      </c>
      <c r="J22">
        <v>0.11955</v>
      </c>
    </row>
    <row r="23" spans="1:10" x14ac:dyDescent="0.25">
      <c r="A23">
        <v>0</v>
      </c>
      <c r="B23">
        <v>2.0799999999999999E-2</v>
      </c>
      <c r="C23">
        <v>9.0520000000000003E-2</v>
      </c>
      <c r="D23">
        <v>5.1279999999999999E-2</v>
      </c>
      <c r="E23">
        <v>5.3870000000000001E-2</v>
      </c>
      <c r="F23">
        <v>0.10351</v>
      </c>
      <c r="G23">
        <v>0.15528</v>
      </c>
      <c r="H23">
        <v>0.23616000000000001</v>
      </c>
      <c r="I23">
        <v>0.17252999999999999</v>
      </c>
      <c r="J23">
        <v>0.11605</v>
      </c>
    </row>
    <row r="24" spans="1:10" x14ac:dyDescent="0.25">
      <c r="A24">
        <v>0</v>
      </c>
      <c r="B24">
        <v>5.6699999999999997E-3</v>
      </c>
      <c r="C24">
        <v>0.1467</v>
      </c>
      <c r="D24">
        <v>0.25061</v>
      </c>
      <c r="E24">
        <v>0.11008999999999999</v>
      </c>
      <c r="F24">
        <v>6.4960000000000004E-2</v>
      </c>
      <c r="G24">
        <v>7.3810000000000001E-2</v>
      </c>
      <c r="H24">
        <v>8.6010000000000003E-2</v>
      </c>
      <c r="I24">
        <v>0.12501000000000001</v>
      </c>
      <c r="J24">
        <v>0.13714000000000001</v>
      </c>
    </row>
    <row r="25" spans="1:10" x14ac:dyDescent="0.25">
      <c r="A25">
        <v>0</v>
      </c>
      <c r="B25">
        <v>7.2399999999999999E-3</v>
      </c>
      <c r="C25">
        <v>2.5250000000000002E-2</v>
      </c>
      <c r="D25">
        <v>0.22161</v>
      </c>
      <c r="E25">
        <v>0.33334000000000003</v>
      </c>
      <c r="F25">
        <v>9.7530000000000006E-2</v>
      </c>
      <c r="G25">
        <v>7.2849999999999998E-2</v>
      </c>
      <c r="H25">
        <v>3.8710000000000001E-2</v>
      </c>
      <c r="I25">
        <v>5.9979999999999999E-2</v>
      </c>
      <c r="J25">
        <v>0.14349000000000001</v>
      </c>
    </row>
    <row r="26" spans="1:10" x14ac:dyDescent="0.25">
      <c r="A26">
        <v>0</v>
      </c>
      <c r="B26">
        <v>1.584E-2</v>
      </c>
      <c r="C26">
        <v>4.2659999999999997E-2</v>
      </c>
      <c r="D26">
        <v>5.2220000000000003E-2</v>
      </c>
      <c r="E26">
        <v>0.22042</v>
      </c>
      <c r="F26">
        <v>0.37042999999999998</v>
      </c>
      <c r="G26">
        <v>9.3850000000000003E-2</v>
      </c>
      <c r="H26">
        <v>7.6020000000000004E-2</v>
      </c>
      <c r="I26">
        <v>3.465E-2</v>
      </c>
      <c r="J26">
        <v>9.3909999999999993E-2</v>
      </c>
    </row>
    <row r="27" spans="1:10" x14ac:dyDescent="0.25">
      <c r="A27">
        <v>0</v>
      </c>
      <c r="B27">
        <v>0.150591</v>
      </c>
      <c r="C27">
        <v>9.13109E-2</v>
      </c>
      <c r="D27">
        <v>0.10172100000000001</v>
      </c>
      <c r="E27">
        <v>0.130521</v>
      </c>
      <c r="F27">
        <v>0.17447199999999999</v>
      </c>
      <c r="G27">
        <v>0.20011200000000001</v>
      </c>
      <c r="H27">
        <v>6.5520700000000001E-2</v>
      </c>
      <c r="I27">
        <v>3.7450400000000002E-2</v>
      </c>
      <c r="J27">
        <v>4.8300500000000003E-2</v>
      </c>
    </row>
    <row r="28" spans="1:10" x14ac:dyDescent="0.25">
      <c r="A28">
        <v>0</v>
      </c>
      <c r="B28">
        <v>0.18298800000000001</v>
      </c>
      <c r="C28">
        <v>0.30400700000000003</v>
      </c>
      <c r="D28">
        <v>9.9209000000000006E-2</v>
      </c>
      <c r="E28">
        <v>6.5629300000000002E-2</v>
      </c>
      <c r="F28">
        <v>0.128329</v>
      </c>
      <c r="G28">
        <v>7.8829200000000002E-2</v>
      </c>
      <c r="H28">
        <v>8.8869100000000006E-2</v>
      </c>
      <c r="I28">
        <v>1.9459799999999999E-2</v>
      </c>
      <c r="J28">
        <v>3.2679699999999999E-2</v>
      </c>
    </row>
    <row r="29" spans="1:10" x14ac:dyDescent="0.25">
      <c r="A29">
        <v>0</v>
      </c>
      <c r="B29">
        <v>4.1790000000000001E-2</v>
      </c>
      <c r="C29">
        <v>0.31673000000000001</v>
      </c>
      <c r="D29">
        <v>0.33854000000000001</v>
      </c>
      <c r="E29">
        <v>7.8560000000000005E-2</v>
      </c>
      <c r="F29">
        <v>4.8009999999999997E-2</v>
      </c>
      <c r="G29">
        <v>6.8699999999999997E-2</v>
      </c>
      <c r="H29">
        <v>5.5449999999999999E-2</v>
      </c>
      <c r="I29">
        <v>3.8109999999999998E-2</v>
      </c>
      <c r="J29">
        <v>1.4109999999999999E-2</v>
      </c>
    </row>
    <row r="30" spans="1:10" x14ac:dyDescent="0.25">
      <c r="A30">
        <v>0</v>
      </c>
      <c r="B30">
        <v>8.0809199999999998E-2</v>
      </c>
      <c r="C30">
        <v>0.13500899999999999</v>
      </c>
      <c r="D30">
        <v>0.360786</v>
      </c>
      <c r="E30">
        <v>0.284277</v>
      </c>
      <c r="F30">
        <v>6.7729300000000006E-2</v>
      </c>
      <c r="G30">
        <v>2.75497E-2</v>
      </c>
      <c r="H30">
        <v>2.9829700000000001E-2</v>
      </c>
      <c r="I30">
        <v>8.6899100000000003E-3</v>
      </c>
      <c r="J30">
        <v>5.3199500000000004E-3</v>
      </c>
    </row>
    <row r="31" spans="1:10" x14ac:dyDescent="0.25">
      <c r="A31">
        <v>0</v>
      </c>
      <c r="B31">
        <v>2.7319699999999999E-2</v>
      </c>
      <c r="C31">
        <v>6.19894E-2</v>
      </c>
      <c r="D31">
        <v>7.9719200000000004E-2</v>
      </c>
      <c r="E31">
        <v>0.48012500000000002</v>
      </c>
      <c r="F31">
        <v>0.25289699999999998</v>
      </c>
      <c r="G31">
        <v>7.1029300000000004E-2</v>
      </c>
      <c r="H31">
        <v>8.6599099999999998E-3</v>
      </c>
      <c r="I31">
        <v>1.0549899999999999E-2</v>
      </c>
      <c r="J31">
        <v>7.7099200000000003E-3</v>
      </c>
    </row>
    <row r="32" spans="1:10" x14ac:dyDescent="0.25">
      <c r="A32">
        <v>0</v>
      </c>
      <c r="B32">
        <v>0.14867</v>
      </c>
      <c r="C32">
        <v>6.191E-2</v>
      </c>
      <c r="D32">
        <v>4.0890000000000003E-2</v>
      </c>
      <c r="E32">
        <v>8.8779999999999998E-2</v>
      </c>
      <c r="F32">
        <v>0.40737000000000001</v>
      </c>
      <c r="G32">
        <v>0.19036</v>
      </c>
      <c r="H32">
        <v>3.6409999999999998E-2</v>
      </c>
      <c r="I32">
        <v>1.2330000000000001E-2</v>
      </c>
      <c r="J32">
        <v>1.328E-2</v>
      </c>
    </row>
    <row r="33" spans="1:10" x14ac:dyDescent="0.25">
      <c r="A33">
        <v>0</v>
      </c>
      <c r="B33">
        <v>0.36055700000000002</v>
      </c>
      <c r="C33">
        <v>0.13641300000000001</v>
      </c>
      <c r="D33">
        <v>4.59409E-2</v>
      </c>
      <c r="E33">
        <v>4.2310800000000003E-2</v>
      </c>
      <c r="F33">
        <v>6.5551300000000007E-2</v>
      </c>
      <c r="G33">
        <v>0.18643399999999999</v>
      </c>
      <c r="H33">
        <v>0.12248199999999999</v>
      </c>
      <c r="I33">
        <v>2.9090600000000001E-2</v>
      </c>
      <c r="J33">
        <v>1.12202E-2</v>
      </c>
    </row>
    <row r="34" spans="1:10" x14ac:dyDescent="0.25">
      <c r="A34">
        <v>0</v>
      </c>
      <c r="B34">
        <v>0.12993099999999999</v>
      </c>
      <c r="C34">
        <v>0.43107400000000001</v>
      </c>
      <c r="D34">
        <v>0.13284099999999999</v>
      </c>
      <c r="E34">
        <v>4.2310399999999998E-2</v>
      </c>
      <c r="F34">
        <v>2.2740199999999999E-2</v>
      </c>
      <c r="G34">
        <v>4.4650500000000003E-2</v>
      </c>
      <c r="H34">
        <v>0.109941</v>
      </c>
      <c r="I34">
        <v>5.5830600000000001E-2</v>
      </c>
      <c r="J34">
        <v>3.0680300000000001E-2</v>
      </c>
    </row>
    <row r="35" spans="1:10" x14ac:dyDescent="0.25">
      <c r="A35">
        <v>0</v>
      </c>
      <c r="B35">
        <v>0.14552100000000001</v>
      </c>
      <c r="C35">
        <v>0.32617299999999999</v>
      </c>
      <c r="D35">
        <v>0.29596299999999998</v>
      </c>
      <c r="E35">
        <v>8.3870799999999995E-2</v>
      </c>
      <c r="F35">
        <v>2.6070300000000001E-2</v>
      </c>
      <c r="G35">
        <v>1.5850199999999998E-2</v>
      </c>
      <c r="H35">
        <v>2.09202E-2</v>
      </c>
      <c r="I35">
        <v>4.1770399999999999E-2</v>
      </c>
      <c r="J35">
        <v>4.3860400000000001E-2</v>
      </c>
    </row>
    <row r="36" spans="1:10" x14ac:dyDescent="0.25">
      <c r="A36">
        <v>0</v>
      </c>
      <c r="B36">
        <v>6.9409299999999993E-2</v>
      </c>
      <c r="C36">
        <v>0.30602699999999999</v>
      </c>
      <c r="D36">
        <v>0.27941700000000003</v>
      </c>
      <c r="E36">
        <v>0.237648</v>
      </c>
      <c r="F36">
        <v>4.8169499999999997E-2</v>
      </c>
      <c r="G36">
        <v>1.4559799999999999E-2</v>
      </c>
      <c r="H36">
        <v>9.5399000000000005E-3</v>
      </c>
      <c r="I36">
        <v>1.20299E-2</v>
      </c>
      <c r="J36">
        <v>2.31998E-2</v>
      </c>
    </row>
    <row r="37" spans="1:10" x14ac:dyDescent="0.25">
      <c r="A37">
        <v>0</v>
      </c>
      <c r="B37">
        <v>3.0980000000000001E-2</v>
      </c>
      <c r="C37">
        <v>0.15145</v>
      </c>
      <c r="D37">
        <v>0.33312999999999998</v>
      </c>
      <c r="E37">
        <v>0.25964999999999999</v>
      </c>
      <c r="F37">
        <v>0.16319</v>
      </c>
      <c r="G37">
        <v>3.6979999999999999E-2</v>
      </c>
      <c r="H37">
        <v>7.5900000000000004E-3</v>
      </c>
      <c r="I37">
        <v>4.7800000000000004E-3</v>
      </c>
      <c r="J37">
        <v>1.225E-2</v>
      </c>
    </row>
    <row r="38" spans="1:10" x14ac:dyDescent="0.25">
      <c r="A38">
        <v>0</v>
      </c>
      <c r="B38">
        <v>8.4499199999999997E-3</v>
      </c>
      <c r="C38">
        <v>5.6469400000000003E-2</v>
      </c>
      <c r="D38">
        <v>0.164238</v>
      </c>
      <c r="E38">
        <v>0.363066</v>
      </c>
      <c r="F38">
        <v>0.26083699999999999</v>
      </c>
      <c r="G38">
        <v>0.108779</v>
      </c>
      <c r="H38">
        <v>2.3679800000000001E-2</v>
      </c>
      <c r="I38">
        <v>5.2899499999999999E-3</v>
      </c>
      <c r="J38">
        <v>9.1899100000000008E-3</v>
      </c>
    </row>
    <row r="39" spans="1:10" x14ac:dyDescent="0.25">
      <c r="A39">
        <v>0</v>
      </c>
      <c r="B39">
        <v>4.7359499999999999E-2</v>
      </c>
      <c r="C39">
        <v>0.14734900000000001</v>
      </c>
      <c r="D39">
        <v>7.6659199999999997E-2</v>
      </c>
      <c r="E39">
        <v>0.18779799999999999</v>
      </c>
      <c r="F39">
        <v>0.24817800000000001</v>
      </c>
      <c r="G39">
        <v>0.181538</v>
      </c>
      <c r="H39">
        <v>7.4129299999999995E-2</v>
      </c>
      <c r="I39">
        <v>1.45498E-2</v>
      </c>
      <c r="J39">
        <v>2.2439799999999999E-2</v>
      </c>
    </row>
    <row r="40" spans="1:10" x14ac:dyDescent="0.25">
      <c r="A40">
        <v>0</v>
      </c>
      <c r="B40">
        <v>8.4320000000000006E-2</v>
      </c>
      <c r="C40">
        <v>5.3609999999999998E-2</v>
      </c>
      <c r="D40">
        <v>0.25052999999999997</v>
      </c>
      <c r="E40">
        <v>9.69E-2</v>
      </c>
      <c r="F40">
        <v>0.11960999999999999</v>
      </c>
      <c r="G40">
        <v>0.17477999999999999</v>
      </c>
      <c r="H40">
        <v>0.14019999999999999</v>
      </c>
      <c r="I40">
        <v>5.5210000000000002E-2</v>
      </c>
      <c r="J40">
        <v>2.4840000000000001E-2</v>
      </c>
    </row>
    <row r="41" spans="1:10" x14ac:dyDescent="0.25">
      <c r="A41">
        <v>0</v>
      </c>
      <c r="B41">
        <v>4.1489600000000001E-2</v>
      </c>
      <c r="C41">
        <v>0.51885499999999996</v>
      </c>
      <c r="D41">
        <v>7.4069300000000005E-2</v>
      </c>
      <c r="E41">
        <v>0.15521799999999999</v>
      </c>
      <c r="F41">
        <v>4.8349499999999997E-2</v>
      </c>
      <c r="G41">
        <v>5.9249400000000001E-2</v>
      </c>
      <c r="H41">
        <v>5.7779400000000002E-2</v>
      </c>
      <c r="I41">
        <v>2.7989699999999999E-2</v>
      </c>
      <c r="J41">
        <v>1.6999799999999999E-2</v>
      </c>
    </row>
    <row r="42" spans="1:10" x14ac:dyDescent="0.25">
      <c r="A42">
        <v>0</v>
      </c>
      <c r="B42">
        <v>4.21996E-3</v>
      </c>
      <c r="C42">
        <v>5.0509499999999999E-2</v>
      </c>
      <c r="D42">
        <v>0.86224100000000004</v>
      </c>
      <c r="E42">
        <v>3.5319700000000002E-2</v>
      </c>
      <c r="F42">
        <v>3.3909700000000001E-2</v>
      </c>
      <c r="G42">
        <v>7.6599199999999997E-3</v>
      </c>
      <c r="H42">
        <v>3.55996E-3</v>
      </c>
      <c r="I42">
        <v>1.4999900000000001E-3</v>
      </c>
      <c r="J42">
        <v>1.0799900000000001E-3</v>
      </c>
    </row>
    <row r="43" spans="1:10" x14ac:dyDescent="0.25">
      <c r="A43">
        <v>0</v>
      </c>
      <c r="B43">
        <v>0</v>
      </c>
      <c r="C43">
        <v>3.2000000000000003E-4</v>
      </c>
      <c r="D43">
        <v>6.5549300000000005E-2</v>
      </c>
      <c r="E43">
        <v>0.90677099999999999</v>
      </c>
      <c r="F43">
        <v>1.6179800000000001E-2</v>
      </c>
      <c r="G43">
        <v>1.03599E-2</v>
      </c>
      <c r="H43">
        <v>3.6000000000000002E-4</v>
      </c>
      <c r="I43">
        <v>3.4000000000000002E-4</v>
      </c>
      <c r="J43">
        <v>1.2E-4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B1" sqref="B1"/>
    </sheetView>
  </sheetViews>
  <sheetFormatPr defaultRowHeight="15" x14ac:dyDescent="0.25"/>
  <sheetData>
    <row r="1" spans="1:10" x14ac:dyDescent="0.25">
      <c r="A1">
        <v>0</v>
      </c>
      <c r="B1">
        <v>2.2337300000000001E-2</v>
      </c>
      <c r="C1">
        <v>0.28707199999999999</v>
      </c>
      <c r="D1">
        <v>0.300008</v>
      </c>
      <c r="E1">
        <v>0.21313399999999999</v>
      </c>
      <c r="F1">
        <v>6.3928600000000002E-2</v>
      </c>
      <c r="G1">
        <v>3.2930099999999997E-2</v>
      </c>
      <c r="H1">
        <v>2.5484099999999999E-2</v>
      </c>
      <c r="I1">
        <v>2.28801E-2</v>
      </c>
      <c r="J1">
        <v>3.2194500000000001E-2</v>
      </c>
    </row>
    <row r="2" spans="1:10" x14ac:dyDescent="0.25">
      <c r="A2">
        <v>0</v>
      </c>
      <c r="B2">
        <v>1.56303E-2</v>
      </c>
      <c r="C2">
        <v>7.3139700000000002E-2</v>
      </c>
      <c r="D2">
        <v>0.55301100000000003</v>
      </c>
      <c r="E2">
        <v>0.19843</v>
      </c>
      <c r="F2">
        <v>9.02226E-2</v>
      </c>
      <c r="G2">
        <v>2.7035199999999999E-2</v>
      </c>
      <c r="H2">
        <v>1.29389E-2</v>
      </c>
      <c r="I2">
        <v>1.17219E-2</v>
      </c>
      <c r="J2">
        <v>1.78408E-2</v>
      </c>
    </row>
    <row r="3" spans="1:10" x14ac:dyDescent="0.25">
      <c r="A3">
        <v>0</v>
      </c>
      <c r="B3">
        <v>4.2456399999999998E-2</v>
      </c>
      <c r="C3">
        <v>5.0630599999999998E-2</v>
      </c>
      <c r="D3">
        <v>0.169963</v>
      </c>
      <c r="E3">
        <v>0.49402400000000002</v>
      </c>
      <c r="F3">
        <v>0.144845</v>
      </c>
      <c r="G3">
        <v>5.5529000000000002E-2</v>
      </c>
      <c r="H3">
        <v>1.72374E-2</v>
      </c>
      <c r="I3">
        <v>9.7179399999999996E-3</v>
      </c>
      <c r="J3">
        <v>1.5524400000000001E-2</v>
      </c>
    </row>
    <row r="4" spans="1:10" x14ac:dyDescent="0.25">
      <c r="A4">
        <v>0</v>
      </c>
      <c r="B4">
        <v>7.0868700000000007E-2</v>
      </c>
      <c r="C4">
        <v>0.20277000000000001</v>
      </c>
      <c r="D4">
        <v>0.152892</v>
      </c>
      <c r="E4">
        <v>0.14829400000000001</v>
      </c>
      <c r="F4">
        <v>0.27963900000000003</v>
      </c>
      <c r="G4">
        <v>8.9225499999999999E-2</v>
      </c>
      <c r="H4">
        <v>3.1605800000000003E-2</v>
      </c>
      <c r="I4">
        <v>1.1797E-2</v>
      </c>
      <c r="J4">
        <v>1.28564E-2</v>
      </c>
    </row>
    <row r="5" spans="1:10" x14ac:dyDescent="0.25">
      <c r="A5">
        <v>0</v>
      </c>
      <c r="B5">
        <v>7.1009900000000001E-2</v>
      </c>
      <c r="C5">
        <v>0.21523</v>
      </c>
      <c r="D5">
        <v>0.39234999999999998</v>
      </c>
      <c r="E5">
        <v>0.103322</v>
      </c>
      <c r="F5">
        <v>6.1483299999999998E-2</v>
      </c>
      <c r="G5">
        <v>0.100829</v>
      </c>
      <c r="H5">
        <v>3.5368499999999997E-2</v>
      </c>
      <c r="I5">
        <v>1.22071E-2</v>
      </c>
      <c r="J5">
        <v>8.1763200000000008E-3</v>
      </c>
    </row>
    <row r="6" spans="1:10" x14ac:dyDescent="0.25">
      <c r="A6">
        <v>0</v>
      </c>
      <c r="B6">
        <v>5.79292E-2</v>
      </c>
      <c r="C6">
        <v>0.15694900000000001</v>
      </c>
      <c r="D6">
        <v>0.372664</v>
      </c>
      <c r="E6">
        <v>0.25868799999999997</v>
      </c>
      <c r="F6">
        <v>5.8095099999999997E-2</v>
      </c>
      <c r="G6">
        <v>2.9112300000000001E-2</v>
      </c>
      <c r="H6">
        <v>4.33119E-2</v>
      </c>
      <c r="I6">
        <v>1.6340899999999998E-2</v>
      </c>
      <c r="J6">
        <v>6.8728399999999999E-3</v>
      </c>
    </row>
    <row r="7" spans="1:10" x14ac:dyDescent="0.25">
      <c r="A7">
        <v>0</v>
      </c>
      <c r="B7">
        <v>2.8866099999999999E-2</v>
      </c>
      <c r="C7">
        <v>0.19742799999999999</v>
      </c>
      <c r="D7">
        <v>0.326264</v>
      </c>
      <c r="E7">
        <v>0.26289699999999999</v>
      </c>
      <c r="F7">
        <v>0.12128899999999999</v>
      </c>
      <c r="G7">
        <v>2.7462899999999998E-2</v>
      </c>
      <c r="H7">
        <v>1.22144E-2</v>
      </c>
      <c r="I7">
        <v>1.59311E-2</v>
      </c>
      <c r="J7">
        <v>7.6058999999999996E-3</v>
      </c>
    </row>
    <row r="8" spans="1:10" x14ac:dyDescent="0.25">
      <c r="A8">
        <v>0</v>
      </c>
      <c r="B8">
        <v>2.0402699999999999E-2</v>
      </c>
      <c r="C8">
        <v>0.117535</v>
      </c>
      <c r="D8">
        <v>0.42834100000000003</v>
      </c>
      <c r="E8">
        <v>0.236483</v>
      </c>
      <c r="F8">
        <v>0.122348</v>
      </c>
      <c r="G8">
        <v>5.2447199999999999E-2</v>
      </c>
      <c r="H8">
        <v>1.2474600000000001E-2</v>
      </c>
      <c r="I8">
        <v>4.4709800000000003E-3</v>
      </c>
      <c r="J8">
        <v>5.4562600000000001E-3</v>
      </c>
    </row>
    <row r="9" spans="1:10" x14ac:dyDescent="0.25">
      <c r="A9">
        <v>0</v>
      </c>
      <c r="B9">
        <v>2.4410299999999999E-2</v>
      </c>
      <c r="C9">
        <v>7.6446200000000006E-2</v>
      </c>
      <c r="D9">
        <v>0.247253</v>
      </c>
      <c r="E9">
        <v>0.36684</v>
      </c>
      <c r="F9">
        <v>0.16190199999999999</v>
      </c>
      <c r="G9">
        <v>7.7108399999999994E-2</v>
      </c>
      <c r="H9">
        <v>3.2706800000000001E-2</v>
      </c>
      <c r="I9">
        <v>8.4906700000000005E-3</v>
      </c>
      <c r="J9">
        <v>4.7805E-3</v>
      </c>
    </row>
    <row r="10" spans="1:10" x14ac:dyDescent="0.25">
      <c r="A10">
        <v>0</v>
      </c>
      <c r="B10">
        <v>2.6196899999999999E-2</v>
      </c>
      <c r="C10">
        <v>8.6257600000000004E-2</v>
      </c>
      <c r="D10">
        <v>0.15962799999999999</v>
      </c>
      <c r="E10">
        <v>0.237538</v>
      </c>
      <c r="F10">
        <v>0.27571000000000001</v>
      </c>
      <c r="G10">
        <v>0.125224</v>
      </c>
      <c r="H10">
        <v>5.7498800000000003E-2</v>
      </c>
      <c r="I10">
        <v>2.3571600000000002E-2</v>
      </c>
      <c r="J10">
        <v>8.3103699999999992E-3</v>
      </c>
    </row>
    <row r="11" spans="1:10" x14ac:dyDescent="0.25">
      <c r="A11">
        <v>0</v>
      </c>
      <c r="B11">
        <v>3.5640999999999999E-2</v>
      </c>
      <c r="C11">
        <v>5.8750700000000003E-2</v>
      </c>
      <c r="D11">
        <v>0.16721900000000001</v>
      </c>
      <c r="E11">
        <v>0.163939</v>
      </c>
      <c r="F11">
        <v>0.19608300000000001</v>
      </c>
      <c r="G11">
        <v>0.21619099999999999</v>
      </c>
      <c r="H11">
        <v>0.101799</v>
      </c>
      <c r="I11">
        <v>4.2652500000000003E-2</v>
      </c>
      <c r="J11">
        <v>1.7667700000000001E-2</v>
      </c>
    </row>
    <row r="12" spans="1:10" x14ac:dyDescent="0.25">
      <c r="A12">
        <v>0</v>
      </c>
      <c r="B12">
        <v>7.0356500000000002E-2</v>
      </c>
      <c r="C12">
        <v>8.6964E-2</v>
      </c>
      <c r="D12">
        <v>0.150558</v>
      </c>
      <c r="E12">
        <v>0.18237800000000001</v>
      </c>
      <c r="F12">
        <v>0.128132</v>
      </c>
      <c r="G12">
        <v>0.139435</v>
      </c>
      <c r="H12">
        <v>0.14646999999999999</v>
      </c>
      <c r="I12">
        <v>6.7367800000000005E-2</v>
      </c>
      <c r="J12">
        <v>2.8289700000000001E-2</v>
      </c>
    </row>
    <row r="13" spans="1:10" x14ac:dyDescent="0.25">
      <c r="A13">
        <v>0</v>
      </c>
      <c r="B13">
        <v>2.45778E-2</v>
      </c>
      <c r="C13">
        <v>0.182643</v>
      </c>
      <c r="D13">
        <v>0.173376</v>
      </c>
      <c r="E13">
        <v>0.15218599999999999</v>
      </c>
      <c r="F13">
        <v>0.13738500000000001</v>
      </c>
      <c r="G13">
        <v>9.4216800000000003E-2</v>
      </c>
      <c r="H13">
        <v>9.6813200000000002E-2</v>
      </c>
      <c r="I13">
        <v>9.1977600000000007E-2</v>
      </c>
      <c r="J13">
        <v>4.6783999999999999E-2</v>
      </c>
    </row>
    <row r="14" spans="1:10" x14ac:dyDescent="0.25">
      <c r="A14">
        <v>0</v>
      </c>
      <c r="B14">
        <v>1.50384E-2</v>
      </c>
      <c r="C14">
        <v>6.8007899999999996E-2</v>
      </c>
      <c r="D14">
        <v>0.36753599999999997</v>
      </c>
      <c r="E14">
        <v>0.180646</v>
      </c>
      <c r="F14">
        <v>0.110248</v>
      </c>
      <c r="G14">
        <v>9.0194999999999997E-2</v>
      </c>
      <c r="H14">
        <v>6.1023000000000001E-2</v>
      </c>
      <c r="I14">
        <v>5.4706699999999997E-2</v>
      </c>
      <c r="J14">
        <v>5.2562200000000003E-2</v>
      </c>
    </row>
    <row r="15" spans="1:10" x14ac:dyDescent="0.25">
      <c r="A15">
        <v>0</v>
      </c>
      <c r="B15">
        <v>2.8851999999999999E-2</v>
      </c>
      <c r="C15">
        <v>2.2666700000000001E-2</v>
      </c>
      <c r="D15">
        <v>0.13605100000000001</v>
      </c>
      <c r="E15">
        <v>0.40321600000000002</v>
      </c>
      <c r="F15">
        <v>0.158911</v>
      </c>
      <c r="G15">
        <v>8.4715899999999997E-2</v>
      </c>
      <c r="H15">
        <v>6.5609100000000004E-2</v>
      </c>
      <c r="I15">
        <v>4.5949700000000003E-2</v>
      </c>
      <c r="J15">
        <v>5.3959500000000001E-2</v>
      </c>
    </row>
    <row r="16" spans="1:10" x14ac:dyDescent="0.25">
      <c r="A16">
        <v>0</v>
      </c>
      <c r="B16">
        <v>2.9539200000000002E-2</v>
      </c>
      <c r="C16">
        <v>3.4733600000000003E-2</v>
      </c>
      <c r="D16">
        <v>4.8965099999999998E-2</v>
      </c>
      <c r="E16">
        <v>0.17544599999999999</v>
      </c>
      <c r="F16">
        <v>0.367645</v>
      </c>
      <c r="G16">
        <v>0.14826400000000001</v>
      </c>
      <c r="H16">
        <v>7.3082300000000003E-2</v>
      </c>
      <c r="I16">
        <v>5.8311000000000002E-2</v>
      </c>
      <c r="J16">
        <v>6.39435E-2</v>
      </c>
    </row>
    <row r="17" spans="1:10" x14ac:dyDescent="0.25">
      <c r="A17">
        <v>0</v>
      </c>
      <c r="B17">
        <v>1.8611699999999998E-2</v>
      </c>
      <c r="C17">
        <v>7.1338100000000002E-2</v>
      </c>
      <c r="D17">
        <v>0.101243</v>
      </c>
      <c r="E17">
        <v>8.0047900000000005E-2</v>
      </c>
      <c r="F17">
        <v>0.17054</v>
      </c>
      <c r="G17">
        <v>0.29789399999999999</v>
      </c>
      <c r="H17">
        <v>0.125967</v>
      </c>
      <c r="I17">
        <v>6.2497999999999998E-2</v>
      </c>
      <c r="J17">
        <v>7.1806900000000007E-2</v>
      </c>
    </row>
    <row r="18" spans="1:10" x14ac:dyDescent="0.25">
      <c r="A18">
        <v>0</v>
      </c>
      <c r="B18">
        <v>9.2691300000000004E-3</v>
      </c>
      <c r="C18">
        <v>6.3510800000000006E-2</v>
      </c>
      <c r="D18">
        <v>0.232126</v>
      </c>
      <c r="E18">
        <v>0.17755199999999999</v>
      </c>
      <c r="F18">
        <v>7.5084700000000004E-2</v>
      </c>
      <c r="G18">
        <v>0.114055</v>
      </c>
      <c r="H18">
        <v>0.17962</v>
      </c>
      <c r="I18">
        <v>8.4345299999999998E-2</v>
      </c>
      <c r="J18">
        <v>6.4394999999999994E-2</v>
      </c>
    </row>
    <row r="19" spans="1:10" x14ac:dyDescent="0.25">
      <c r="A19">
        <v>0</v>
      </c>
      <c r="B19">
        <v>7.11949E-3</v>
      </c>
      <c r="C19">
        <v>3.1530799999999998E-2</v>
      </c>
      <c r="D19">
        <v>0.193576</v>
      </c>
      <c r="E19">
        <v>0.35192400000000001</v>
      </c>
      <c r="F19">
        <v>0.14816099999999999</v>
      </c>
      <c r="G19">
        <v>4.9556599999999999E-2</v>
      </c>
      <c r="H19">
        <v>6.2191299999999998E-2</v>
      </c>
      <c r="I19">
        <v>9.1838000000000003E-2</v>
      </c>
      <c r="J19">
        <v>6.4045000000000005E-2</v>
      </c>
    </row>
    <row r="20" spans="1:10" x14ac:dyDescent="0.25">
      <c r="A20">
        <v>0</v>
      </c>
      <c r="B20">
        <v>6.3363999999999998E-3</v>
      </c>
      <c r="C20">
        <v>2.1750800000000001E-2</v>
      </c>
      <c r="D20">
        <v>9.4609299999999993E-2</v>
      </c>
      <c r="E20">
        <v>0.30194500000000002</v>
      </c>
      <c r="F20">
        <v>0.31307499999999999</v>
      </c>
      <c r="G20">
        <v>0.117974</v>
      </c>
      <c r="H20">
        <v>3.6777600000000001E-2</v>
      </c>
      <c r="I20">
        <v>4.0331499999999999E-2</v>
      </c>
      <c r="J20">
        <v>6.7126500000000006E-2</v>
      </c>
    </row>
    <row r="21" spans="1:10" x14ac:dyDescent="0.25">
      <c r="A21">
        <v>0</v>
      </c>
      <c r="B21">
        <v>1.38496E-2</v>
      </c>
      <c r="C21">
        <v>1.8231500000000001E-2</v>
      </c>
      <c r="D21">
        <v>7.0930099999999996E-2</v>
      </c>
      <c r="E21">
        <v>0.155866</v>
      </c>
      <c r="F21">
        <v>0.28931200000000001</v>
      </c>
      <c r="G21">
        <v>0.25393700000000002</v>
      </c>
      <c r="H21">
        <v>9.6502000000000004E-2</v>
      </c>
      <c r="I21">
        <v>3.77848E-2</v>
      </c>
      <c r="J21">
        <v>6.3517000000000004E-2</v>
      </c>
    </row>
    <row r="22" spans="1:10" x14ac:dyDescent="0.25">
      <c r="A22">
        <v>0</v>
      </c>
      <c r="B22">
        <v>2.7555799999999998E-2</v>
      </c>
      <c r="C22">
        <v>2.11018E-2</v>
      </c>
      <c r="D22">
        <v>6.0679799999999999E-2</v>
      </c>
      <c r="E22">
        <v>0.12428599999999999</v>
      </c>
      <c r="F22">
        <v>0.160327</v>
      </c>
      <c r="G22">
        <v>0.24446499999999999</v>
      </c>
      <c r="H22">
        <v>0.205429</v>
      </c>
      <c r="I22">
        <v>8.7881899999999999E-2</v>
      </c>
      <c r="J22">
        <v>6.8216100000000002E-2</v>
      </c>
    </row>
    <row r="23" spans="1:10" x14ac:dyDescent="0.25">
      <c r="A23">
        <v>0</v>
      </c>
      <c r="B23">
        <v>1.9190599999999999E-2</v>
      </c>
      <c r="C23">
        <v>9.2561299999999999E-2</v>
      </c>
      <c r="D23">
        <v>7.4639300000000006E-2</v>
      </c>
      <c r="E23">
        <v>0.106895</v>
      </c>
      <c r="F23">
        <v>0.12539600000000001</v>
      </c>
      <c r="G23">
        <v>0.137207</v>
      </c>
      <c r="H23">
        <v>0.19070699999999999</v>
      </c>
      <c r="I23">
        <v>0.156581</v>
      </c>
      <c r="J23">
        <v>9.6779500000000004E-2</v>
      </c>
    </row>
    <row r="24" spans="1:10" x14ac:dyDescent="0.25">
      <c r="A24">
        <v>0</v>
      </c>
      <c r="B24">
        <v>1.37422E-2</v>
      </c>
      <c r="C24">
        <v>7.3210300000000006E-2</v>
      </c>
      <c r="D24">
        <v>0.30882599999999999</v>
      </c>
      <c r="E24">
        <v>0.12343700000000001</v>
      </c>
      <c r="F24">
        <v>8.8697899999999996E-2</v>
      </c>
      <c r="G24">
        <v>8.4221599999999994E-2</v>
      </c>
      <c r="H24">
        <v>8.6729600000000004E-2</v>
      </c>
      <c r="I24">
        <v>0.11115999999999999</v>
      </c>
      <c r="J24">
        <v>0.109946</v>
      </c>
    </row>
    <row r="25" spans="1:10" x14ac:dyDescent="0.25">
      <c r="A25">
        <v>0</v>
      </c>
      <c r="B25">
        <v>1.41005E-2</v>
      </c>
      <c r="C25">
        <v>3.6441300000000003E-2</v>
      </c>
      <c r="D25">
        <v>0.187554</v>
      </c>
      <c r="E25">
        <v>0.39720699999999998</v>
      </c>
      <c r="F25">
        <v>0.109219</v>
      </c>
      <c r="G25">
        <v>5.5491100000000002E-2</v>
      </c>
      <c r="H25">
        <v>4.8969499999999999E-2</v>
      </c>
      <c r="I25">
        <v>5.5349500000000003E-2</v>
      </c>
      <c r="J25">
        <v>9.5608299999999993E-2</v>
      </c>
    </row>
    <row r="26" spans="1:10" x14ac:dyDescent="0.25">
      <c r="A26">
        <v>0</v>
      </c>
      <c r="B26">
        <v>3.7075299999999999E-2</v>
      </c>
      <c r="C26">
        <v>3.7946399999999998E-2</v>
      </c>
      <c r="D26">
        <v>0.10594000000000001</v>
      </c>
      <c r="E26">
        <v>0.253444</v>
      </c>
      <c r="F26">
        <v>0.31482500000000002</v>
      </c>
      <c r="G26">
        <v>8.6938100000000004E-2</v>
      </c>
      <c r="H26">
        <v>3.7308399999999999E-2</v>
      </c>
      <c r="I26">
        <v>4.31432E-2</v>
      </c>
      <c r="J26">
        <v>8.3311999999999997E-2</v>
      </c>
    </row>
    <row r="27" spans="1:10" x14ac:dyDescent="0.25">
      <c r="A27">
        <v>0</v>
      </c>
      <c r="B27">
        <v>0.14477999999999999</v>
      </c>
      <c r="C27">
        <v>7.8100600000000006E-2</v>
      </c>
      <c r="D27">
        <v>0.120865</v>
      </c>
      <c r="E27">
        <v>0.13022</v>
      </c>
      <c r="F27">
        <v>0.180807</v>
      </c>
      <c r="G27">
        <v>0.19220999999999999</v>
      </c>
      <c r="H27">
        <v>5.7636199999999999E-2</v>
      </c>
      <c r="I27">
        <v>3.1932200000000001E-2</v>
      </c>
      <c r="J27">
        <v>6.3400899999999996E-2</v>
      </c>
    </row>
    <row r="28" spans="1:10" x14ac:dyDescent="0.25">
      <c r="A28">
        <v>0</v>
      </c>
      <c r="B28">
        <v>0.14749499999999999</v>
      </c>
      <c r="C28">
        <v>0.30924299999999999</v>
      </c>
      <c r="D28">
        <v>0.139351</v>
      </c>
      <c r="E28">
        <v>9.1473899999999997E-2</v>
      </c>
      <c r="F28">
        <v>6.8680199999999997E-2</v>
      </c>
      <c r="G28">
        <v>8.5715700000000006E-2</v>
      </c>
      <c r="H28">
        <v>8.6978299999999995E-2</v>
      </c>
      <c r="I28">
        <v>3.39268E-2</v>
      </c>
      <c r="J28">
        <v>3.7109400000000001E-2</v>
      </c>
    </row>
    <row r="29" spans="1:10" x14ac:dyDescent="0.25">
      <c r="A29">
        <v>0</v>
      </c>
      <c r="B29">
        <v>3.5146299999999998E-2</v>
      </c>
      <c r="C29">
        <v>0.31642900000000002</v>
      </c>
      <c r="D29">
        <v>0.37029200000000001</v>
      </c>
      <c r="E29">
        <v>9.6709100000000006E-2</v>
      </c>
      <c r="F29">
        <v>4.5190899999999999E-2</v>
      </c>
      <c r="G29">
        <v>3.2362700000000001E-2</v>
      </c>
      <c r="H29">
        <v>3.8163299999999997E-2</v>
      </c>
      <c r="I29">
        <v>3.8573900000000001E-2</v>
      </c>
      <c r="J29">
        <v>2.7115899999999998E-2</v>
      </c>
    </row>
    <row r="30" spans="1:10" x14ac:dyDescent="0.25">
      <c r="A30">
        <v>0</v>
      </c>
      <c r="B30">
        <v>3.1089599999999998E-2</v>
      </c>
      <c r="C30">
        <v>7.8329999999999997E-2</v>
      </c>
      <c r="D30">
        <v>0.42651699999999998</v>
      </c>
      <c r="E30">
        <v>0.29025099999999998</v>
      </c>
      <c r="F30">
        <v>7.2665400000000005E-2</v>
      </c>
      <c r="G30">
        <v>3.0032699999999999E-2</v>
      </c>
      <c r="H30">
        <v>2.08956E-2</v>
      </c>
      <c r="I30">
        <v>2.2946999999999999E-2</v>
      </c>
      <c r="J30">
        <v>2.72313E-2</v>
      </c>
    </row>
    <row r="31" spans="1:10" x14ac:dyDescent="0.25">
      <c r="A31">
        <v>0</v>
      </c>
      <c r="B31">
        <v>4.7185400000000002E-2</v>
      </c>
      <c r="C31">
        <v>5.4593000000000003E-2</v>
      </c>
      <c r="D31">
        <v>0.10915</v>
      </c>
      <c r="E31">
        <v>0.390038</v>
      </c>
      <c r="F31">
        <v>0.25282399999999999</v>
      </c>
      <c r="G31">
        <v>6.8348500000000006E-2</v>
      </c>
      <c r="H31">
        <v>2.6159100000000001E-2</v>
      </c>
      <c r="I31">
        <v>2.0188600000000001E-2</v>
      </c>
      <c r="J31">
        <v>3.1438099999999997E-2</v>
      </c>
    </row>
    <row r="32" spans="1:10" x14ac:dyDescent="0.25">
      <c r="A32">
        <v>0</v>
      </c>
      <c r="B32">
        <v>0.15607599999999999</v>
      </c>
      <c r="C32">
        <v>6.3335000000000002E-2</v>
      </c>
      <c r="D32">
        <v>7.5335399999999997E-2</v>
      </c>
      <c r="E32">
        <v>9.9464200000000003E-2</v>
      </c>
      <c r="F32">
        <v>0.29570800000000003</v>
      </c>
      <c r="G32">
        <v>0.19711899999999999</v>
      </c>
      <c r="H32">
        <v>5.6946099999999999E-2</v>
      </c>
      <c r="I32">
        <v>2.3911600000000002E-2</v>
      </c>
      <c r="J32">
        <v>3.2048300000000002E-2</v>
      </c>
    </row>
    <row r="33" spans="1:10" x14ac:dyDescent="0.25">
      <c r="A33">
        <v>0</v>
      </c>
      <c r="B33">
        <v>0.30497299999999999</v>
      </c>
      <c r="C33">
        <v>0.159248</v>
      </c>
      <c r="D33">
        <v>7.0042599999999997E-2</v>
      </c>
      <c r="E33">
        <v>5.0171300000000002E-2</v>
      </c>
      <c r="F33">
        <v>6.3892599999999994E-2</v>
      </c>
      <c r="G33">
        <v>0.171099</v>
      </c>
      <c r="H33">
        <v>0.116621</v>
      </c>
      <c r="I33">
        <v>3.7747700000000002E-2</v>
      </c>
      <c r="J33">
        <v>2.6176000000000001E-2</v>
      </c>
    </row>
    <row r="34" spans="1:10" x14ac:dyDescent="0.25">
      <c r="A34">
        <v>0</v>
      </c>
      <c r="B34">
        <v>0.191971</v>
      </c>
      <c r="C34">
        <v>0.36979499999999998</v>
      </c>
      <c r="D34">
        <v>0.145644</v>
      </c>
      <c r="E34">
        <v>4.5108500000000003E-2</v>
      </c>
      <c r="F34">
        <v>2.83623E-2</v>
      </c>
      <c r="G34">
        <v>3.7793E-2</v>
      </c>
      <c r="H34">
        <v>9.0844099999999997E-2</v>
      </c>
      <c r="I34">
        <v>6.1887499999999998E-2</v>
      </c>
      <c r="J34">
        <v>2.8580899999999999E-2</v>
      </c>
    </row>
    <row r="35" spans="1:10" x14ac:dyDescent="0.25">
      <c r="A35">
        <v>0</v>
      </c>
      <c r="B35">
        <v>0.14458399999999999</v>
      </c>
      <c r="C35">
        <v>0.29124299999999997</v>
      </c>
      <c r="D35">
        <v>0.34312999999999999</v>
      </c>
      <c r="E35">
        <v>9.1708499999999998E-2</v>
      </c>
      <c r="F35">
        <v>2.5139499999999999E-2</v>
      </c>
      <c r="G35">
        <v>1.49231E-2</v>
      </c>
      <c r="H35">
        <v>1.9451599999999999E-2</v>
      </c>
      <c r="I35">
        <v>4.0097500000000001E-2</v>
      </c>
      <c r="J35">
        <v>2.97107E-2</v>
      </c>
    </row>
    <row r="36" spans="1:10" x14ac:dyDescent="0.25">
      <c r="A36">
        <v>0</v>
      </c>
      <c r="B36">
        <v>5.4409600000000002E-2</v>
      </c>
      <c r="C36">
        <v>0.29495300000000002</v>
      </c>
      <c r="D36">
        <v>0.30393599999999998</v>
      </c>
      <c r="E36">
        <v>0.223689</v>
      </c>
      <c r="F36">
        <v>6.08741E-2</v>
      </c>
      <c r="G36">
        <v>1.62916E-2</v>
      </c>
      <c r="H36">
        <v>9.1192800000000004E-3</v>
      </c>
      <c r="I36">
        <v>1.1415399999999999E-2</v>
      </c>
      <c r="J36">
        <v>2.5280899999999999E-2</v>
      </c>
    </row>
    <row r="37" spans="1:10" x14ac:dyDescent="0.25">
      <c r="A37">
        <v>0</v>
      </c>
      <c r="B37">
        <v>2.8695700000000001E-2</v>
      </c>
      <c r="C37">
        <v>0.12495100000000001</v>
      </c>
      <c r="D37">
        <v>0.36208499999999999</v>
      </c>
      <c r="E37">
        <v>0.237041</v>
      </c>
      <c r="F37">
        <v>0.157859</v>
      </c>
      <c r="G37">
        <v>4.6280000000000002E-2</v>
      </c>
      <c r="H37">
        <v>1.21943E-2</v>
      </c>
      <c r="I37">
        <v>9.8354700000000007E-3</v>
      </c>
      <c r="J37">
        <v>2.1015499999999999E-2</v>
      </c>
    </row>
    <row r="38" spans="1:10" x14ac:dyDescent="0.25">
      <c r="A38">
        <v>0</v>
      </c>
      <c r="B38">
        <v>3.1971600000000003E-2</v>
      </c>
      <c r="C38">
        <v>4.3165099999999998E-2</v>
      </c>
      <c r="D38">
        <v>0.19692699999999999</v>
      </c>
      <c r="E38">
        <v>0.32328299999999999</v>
      </c>
      <c r="F38">
        <v>0.20013300000000001</v>
      </c>
      <c r="G38">
        <v>0.129603</v>
      </c>
      <c r="H38">
        <v>4.04816E-2</v>
      </c>
      <c r="I38">
        <v>1.3652299999999999E-2</v>
      </c>
      <c r="J38">
        <v>2.0717800000000001E-2</v>
      </c>
    </row>
    <row r="39" spans="1:10" x14ac:dyDescent="0.25">
      <c r="A39">
        <v>0</v>
      </c>
      <c r="B39">
        <v>5.1747000000000001E-2</v>
      </c>
      <c r="C39">
        <v>0.129828</v>
      </c>
      <c r="D39">
        <v>8.9637599999999998E-2</v>
      </c>
      <c r="E39">
        <v>0.17956</v>
      </c>
      <c r="F39">
        <v>0.24293600000000001</v>
      </c>
      <c r="G39">
        <v>0.15415300000000001</v>
      </c>
      <c r="H39">
        <v>9.67668E-2</v>
      </c>
      <c r="I39">
        <v>3.3804500000000001E-2</v>
      </c>
      <c r="J39">
        <v>2.1508200000000002E-2</v>
      </c>
    </row>
    <row r="40" spans="1:10" x14ac:dyDescent="0.25">
      <c r="A40">
        <v>0</v>
      </c>
      <c r="B40">
        <v>0.112626</v>
      </c>
      <c r="C40">
        <v>3.4548700000000002E-2</v>
      </c>
      <c r="D40">
        <v>0.287742</v>
      </c>
      <c r="E40">
        <v>8.9015999999999998E-2</v>
      </c>
      <c r="F40">
        <v>0.122505</v>
      </c>
      <c r="G40">
        <v>0.15970500000000001</v>
      </c>
      <c r="H40">
        <v>0.103007</v>
      </c>
      <c r="I40">
        <v>6.1194900000000003E-2</v>
      </c>
      <c r="J40">
        <v>2.9620400000000002E-2</v>
      </c>
    </row>
    <row r="41" spans="1:10" x14ac:dyDescent="0.25">
      <c r="A41">
        <v>0</v>
      </c>
      <c r="B41">
        <v>2.3090099999999999E-2</v>
      </c>
      <c r="C41">
        <v>0.516984</v>
      </c>
      <c r="D41">
        <v>6.7438999999999999E-2</v>
      </c>
      <c r="E41">
        <v>0.16961799999999999</v>
      </c>
      <c r="F41">
        <v>4.5800899999999999E-2</v>
      </c>
      <c r="G41">
        <v>5.0305099999999998E-2</v>
      </c>
      <c r="H41">
        <v>6.3069E-2</v>
      </c>
      <c r="I41">
        <v>3.90859E-2</v>
      </c>
      <c r="J41">
        <v>2.4578800000000001E-2</v>
      </c>
    </row>
    <row r="42" spans="1:10" x14ac:dyDescent="0.25">
      <c r="A42">
        <v>0</v>
      </c>
      <c r="B42">
        <v>6.2310399999999998E-4</v>
      </c>
      <c r="C42">
        <v>6.4712900000000004E-2</v>
      </c>
      <c r="D42">
        <v>0.75556199999999996</v>
      </c>
      <c r="E42">
        <v>6.8448200000000001E-2</v>
      </c>
      <c r="F42">
        <v>4.9702400000000001E-2</v>
      </c>
      <c r="G42">
        <v>1.53375E-2</v>
      </c>
      <c r="H42">
        <v>1.46728E-2</v>
      </c>
      <c r="I42">
        <v>1.7342099999999999E-2</v>
      </c>
      <c r="J42">
        <v>1.3589800000000001E-2</v>
      </c>
    </row>
    <row r="43" spans="1:10" x14ac:dyDescent="0.25">
      <c r="A43">
        <v>0</v>
      </c>
      <c r="B43">
        <v>7.9898000000000002E-4</v>
      </c>
      <c r="C43">
        <v>3.4697399999999998E-3</v>
      </c>
      <c r="D43">
        <v>0.119593</v>
      </c>
      <c r="E43">
        <v>0.71509299999999998</v>
      </c>
      <c r="F43">
        <v>8.6513499999999993E-2</v>
      </c>
      <c r="G43">
        <v>3.5776200000000001E-2</v>
      </c>
      <c r="H43">
        <v>1.2416399999999999E-2</v>
      </c>
      <c r="I43">
        <v>1.06804E-2</v>
      </c>
      <c r="J43">
        <v>1.5569599999999999E-2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31" workbookViewId="0">
      <selection activeCell="B1" sqref="B1:J43"/>
    </sheetView>
  </sheetViews>
  <sheetFormatPr defaultRowHeight="15" x14ac:dyDescent="0.25"/>
  <cols>
    <col min="2" max="2" width="12.7109375" bestFit="1" customWidth="1"/>
  </cols>
  <sheetData>
    <row r="1" spans="1:10" x14ac:dyDescent="0.25">
      <c r="A1">
        <f>'SAFE exp comp'!A1-'Ceattle exp comp'!A1</f>
        <v>0</v>
      </c>
      <c r="B1" s="1">
        <f>('SAFE exp comp'!B1-'Ceattle exp comp'!B1)/'SAFE exp comp'!B1</f>
        <v>-2.5744045604362354E-7</v>
      </c>
      <c r="C1" s="1">
        <f>('SAFE exp comp'!C1-'Ceattle exp comp'!C1)/'SAFE exp comp'!C1</f>
        <v>-7.5445939342703581E-7</v>
      </c>
      <c r="D1" s="1">
        <f>('SAFE exp comp'!D1-'Ceattle exp comp'!D1)/'SAFE exp comp'!D1</f>
        <v>-5.2297338104390677E-6</v>
      </c>
      <c r="E1" s="1">
        <f>('SAFE exp comp'!E1-'Ceattle exp comp'!E1)/'SAFE exp comp'!E1</f>
        <v>-9.1216280954760354E-5</v>
      </c>
      <c r="F1" s="1">
        <f>('SAFE exp comp'!F1-'Ceattle exp comp'!F1)/'SAFE exp comp'!F1</f>
        <v>-9.7835868836411319E-5</v>
      </c>
      <c r="G1" s="1">
        <f>('SAFE exp comp'!G1-'Ceattle exp comp'!G1)/'SAFE exp comp'!G1</f>
        <v>-7.3788387047130191E-5</v>
      </c>
      <c r="H1" s="1">
        <f>('SAFE exp comp'!H1-'Ceattle exp comp'!H1)/'SAFE exp comp'!H1</f>
        <v>-4.704421084910685E-5</v>
      </c>
      <c r="I1" s="1">
        <f>('SAFE exp comp'!I1-'Ceattle exp comp'!I1)/'SAFE exp comp'!I1</f>
        <v>-9.5677785543282033E-6</v>
      </c>
      <c r="J1" s="1">
        <f>('SAFE exp comp'!J1-'Ceattle exp comp'!J1)/'SAFE exp comp'!J1</f>
        <v>1.0793051857020498E-6</v>
      </c>
    </row>
    <row r="2" spans="1:10" x14ac:dyDescent="0.25">
      <c r="A2">
        <f>'SAFE exp comp'!A2-'Ceattle exp comp'!A2</f>
        <v>0</v>
      </c>
      <c r="B2" s="1">
        <f>('SAFE exp comp'!B2-'Ceattle exp comp'!B2)/'SAFE exp comp'!B2</f>
        <v>-5.5141111183974962E-7</v>
      </c>
      <c r="C2" s="1">
        <f>('SAFE exp comp'!C2-'Ceattle exp comp'!C2)/'SAFE exp comp'!C2</f>
        <v>-5.7406523947172773E-7</v>
      </c>
      <c r="D2" s="1">
        <f>('SAFE exp comp'!D2-'Ceattle exp comp'!D2)/'SAFE exp comp'!D2</f>
        <v>-2.5314752852664823E-6</v>
      </c>
      <c r="E2" s="1">
        <f>('SAFE exp comp'!E2-'Ceattle exp comp'!E2)/'SAFE exp comp'!E2</f>
        <v>-8.2762469515788436E-5</v>
      </c>
      <c r="F2" s="1">
        <f>('SAFE exp comp'!F2-'Ceattle exp comp'!F2)/'SAFE exp comp'!F2</f>
        <v>-9.8035106243866887E-5</v>
      </c>
      <c r="G2" s="1">
        <f>('SAFE exp comp'!G2-'Ceattle exp comp'!G2)/'SAFE exp comp'!G2</f>
        <v>-7.9210634998120081E-5</v>
      </c>
      <c r="H2" s="1">
        <f>('SAFE exp comp'!H2-'Ceattle exp comp'!H2)/'SAFE exp comp'!H2</f>
        <v>-4.853066977873179E-5</v>
      </c>
      <c r="I2" s="1">
        <f>('SAFE exp comp'!I2-'Ceattle exp comp'!I2)/'SAFE exp comp'!I2</f>
        <v>-7.0727145512993016E-6</v>
      </c>
      <c r="J2" s="1">
        <f>('SAFE exp comp'!J2-'Ceattle exp comp'!J2)/'SAFE exp comp'!J2</f>
        <v>-1.6595187603877203E-6</v>
      </c>
    </row>
    <row r="3" spans="1:10" x14ac:dyDescent="0.25">
      <c r="A3">
        <f>'SAFE exp comp'!A3-'Ceattle exp comp'!A3</f>
        <v>0</v>
      </c>
      <c r="B3" s="1">
        <f>('SAFE exp comp'!B3-'Ceattle exp comp'!B3)/'SAFE exp comp'!B3</f>
        <v>-1.0612393326504091E-6</v>
      </c>
      <c r="C3" s="1">
        <f>('SAFE exp comp'!C3-'Ceattle exp comp'!C3)/'SAFE exp comp'!C3</f>
        <v>-2.6952602774496729E-6</v>
      </c>
      <c r="D3" s="1">
        <f>('SAFE exp comp'!D3-'Ceattle exp comp'!D3)/'SAFE exp comp'!D3</f>
        <v>-2.8685648841175728E-5</v>
      </c>
      <c r="E3" s="1">
        <f>('SAFE exp comp'!E3-'Ceattle exp comp'!E3)/'SAFE exp comp'!E3</f>
        <v>-9.7347724782576121E-5</v>
      </c>
      <c r="F3" s="1">
        <f>('SAFE exp comp'!F3-'Ceattle exp comp'!F3)/'SAFE exp comp'!F3</f>
        <v>-9.5386567344440428E-5</v>
      </c>
      <c r="G3" s="1">
        <f>('SAFE exp comp'!G3-'Ceattle exp comp'!G3)/'SAFE exp comp'!G3</f>
        <v>-7.7038013122813969E-5</v>
      </c>
      <c r="H3" s="1">
        <f>('SAFE exp comp'!H3-'Ceattle exp comp'!H3)/'SAFE exp comp'!H3</f>
        <v>-5.6304272436735323E-5</v>
      </c>
      <c r="I3" s="1">
        <f>('SAFE exp comp'!I3-'Ceattle exp comp'!I3)/'SAFE exp comp'!I3</f>
        <v>-9.9925084216416135E-6</v>
      </c>
      <c r="J3" s="1">
        <f>('SAFE exp comp'!J3-'Ceattle exp comp'!J3)/'SAFE exp comp'!J3</f>
        <v>3.2778986498582986E-6</v>
      </c>
    </row>
    <row r="4" spans="1:10" x14ac:dyDescent="0.25">
      <c r="A4">
        <f>'SAFE exp comp'!A4-'Ceattle exp comp'!A4</f>
        <v>0</v>
      </c>
      <c r="B4" s="1">
        <f>('SAFE exp comp'!B4-'Ceattle exp comp'!B4)/'SAFE exp comp'!B4</f>
        <v>-6.4298600497533141E-7</v>
      </c>
      <c r="C4" s="1">
        <f>('SAFE exp comp'!C4-'Ceattle exp comp'!C4)/'SAFE exp comp'!C4</f>
        <v>1.8622855649447554E-6</v>
      </c>
      <c r="D4" s="1">
        <f>('SAFE exp comp'!D4-'Ceattle exp comp'!D4)/'SAFE exp comp'!D4</f>
        <v>-7.0723838722894339E-6</v>
      </c>
      <c r="E4" s="1">
        <f>('SAFE exp comp'!E4-'Ceattle exp comp'!E4)/'SAFE exp comp'!E4</f>
        <v>-9.6461238215831904E-5</v>
      </c>
      <c r="F4" s="1">
        <f>('SAFE exp comp'!F4-'Ceattle exp comp'!F4)/'SAFE exp comp'!F4</f>
        <v>-9.8081736721231341E-5</v>
      </c>
      <c r="G4" s="1">
        <f>('SAFE exp comp'!G4-'Ceattle exp comp'!G4)/'SAFE exp comp'!G4</f>
        <v>-8.1243449035331129E-5</v>
      </c>
      <c r="H4" s="1">
        <f>('SAFE exp comp'!H4-'Ceattle exp comp'!H4)/'SAFE exp comp'!H4</f>
        <v>-5.2035796337987054E-5</v>
      </c>
      <c r="I4" s="1">
        <f>('SAFE exp comp'!I4-'Ceattle exp comp'!I4)/'SAFE exp comp'!I4</f>
        <v>-1.6346824870641619E-5</v>
      </c>
      <c r="J4" s="1">
        <f>('SAFE exp comp'!J4-'Ceattle exp comp'!J4)/'SAFE exp comp'!J4</f>
        <v>-2.5023867490163796E-6</v>
      </c>
    </row>
    <row r="5" spans="1:10" x14ac:dyDescent="0.25">
      <c r="A5">
        <f>'SAFE exp comp'!A5-'Ceattle exp comp'!A5</f>
        <v>0</v>
      </c>
      <c r="B5" s="1">
        <f>('SAFE exp comp'!B5-'Ceattle exp comp'!B5)/'SAFE exp comp'!B5</f>
        <v>-9.8852007824500738E-7</v>
      </c>
      <c r="C5" s="1">
        <f>('SAFE exp comp'!C5-'Ceattle exp comp'!C5)/'SAFE exp comp'!C5</f>
        <v>3.3556049249332814E-6</v>
      </c>
      <c r="D5" s="1">
        <f>('SAFE exp comp'!D5-'Ceattle exp comp'!D5)/'SAFE exp comp'!D5</f>
        <v>-5.3417651339599197E-7</v>
      </c>
      <c r="E5" s="1">
        <f>('SAFE exp comp'!E5-'Ceattle exp comp'!E5)/'SAFE exp comp'!E5</f>
        <v>-8.1809617593570281E-5</v>
      </c>
      <c r="F5" s="1">
        <f>('SAFE exp comp'!F5-'Ceattle exp comp'!F5)/'SAFE exp comp'!F5</f>
        <v>-9.5521819736426195E-5</v>
      </c>
      <c r="G5" s="1">
        <f>('SAFE exp comp'!G5-'Ceattle exp comp'!G5)/'SAFE exp comp'!G5</f>
        <v>-7.5578331224082626E-5</v>
      </c>
      <c r="H5" s="1">
        <f>('SAFE exp comp'!H5-'Ceattle exp comp'!H5)/'SAFE exp comp'!H5</f>
        <v>-5.955051349651271E-5</v>
      </c>
      <c r="I5" s="1">
        <f>('SAFE exp comp'!I5-'Ceattle exp comp'!I5)/'SAFE exp comp'!I5</f>
        <v>-1.9354021725017067E-5</v>
      </c>
      <c r="J5" s="1">
        <f>('SAFE exp comp'!J5-'Ceattle exp comp'!J5)/'SAFE exp comp'!J5</f>
        <v>-4.1291925107672945E-6</v>
      </c>
    </row>
    <row r="6" spans="1:10" x14ac:dyDescent="0.25">
      <c r="A6">
        <f>'SAFE exp comp'!A6-'Ceattle exp comp'!A6</f>
        <v>0</v>
      </c>
      <c r="B6" s="1">
        <f>('SAFE exp comp'!B6-'Ceattle exp comp'!B6)/'SAFE exp comp'!B6</f>
        <v>2.5377036801367518E-7</v>
      </c>
      <c r="C6" s="1">
        <f>('SAFE exp comp'!C6-'Ceattle exp comp'!C6)/'SAFE exp comp'!C6</f>
        <v>3.4156099757184561E-7</v>
      </c>
      <c r="D6" s="1">
        <f>('SAFE exp comp'!D6-'Ceattle exp comp'!D6)/'SAFE exp comp'!D6</f>
        <v>-6.5506993699589891E-6</v>
      </c>
      <c r="E6" s="1">
        <f>('SAFE exp comp'!E6-'Ceattle exp comp'!E6)/'SAFE exp comp'!E6</f>
        <v>-9.168222476114132E-5</v>
      </c>
      <c r="F6" s="1">
        <f>('SAFE exp comp'!F6-'Ceattle exp comp'!F6)/'SAFE exp comp'!F6</f>
        <v>-9.9829312532447603E-5</v>
      </c>
      <c r="G6" s="1">
        <f>('SAFE exp comp'!G6-'Ceattle exp comp'!G6)/'SAFE exp comp'!G6</f>
        <v>-7.1340831071327036E-5</v>
      </c>
      <c r="H6" s="1">
        <f>('SAFE exp comp'!H6-'Ceattle exp comp'!H6)/'SAFE exp comp'!H6</f>
        <v>-5.1633365181364638E-5</v>
      </c>
      <c r="I6" s="1">
        <f>('SAFE exp comp'!I6-'Ceattle exp comp'!I6)/'SAFE exp comp'!I6</f>
        <v>-3.2813126914729247E-5</v>
      </c>
      <c r="J6" s="1">
        <f>('SAFE exp comp'!J6-'Ceattle exp comp'!J6)/'SAFE exp comp'!J6</f>
        <v>-3.0529498489745889E-6</v>
      </c>
    </row>
    <row r="7" spans="1:10" x14ac:dyDescent="0.25">
      <c r="A7">
        <f>'SAFE exp comp'!A7-'Ceattle exp comp'!A7</f>
        <v>0</v>
      </c>
      <c r="B7" s="1">
        <f>('SAFE exp comp'!B7-'Ceattle exp comp'!B7)/'SAFE exp comp'!B7</f>
        <v>2.4762060202148253E-6</v>
      </c>
      <c r="C7" s="1">
        <f>('SAFE exp comp'!C7-'Ceattle exp comp'!C7)/'SAFE exp comp'!C7</f>
        <v>-5.7799618179014384E-8</v>
      </c>
      <c r="D7" s="1">
        <f>('SAFE exp comp'!D7-'Ceattle exp comp'!D7)/'SAFE exp comp'!D7</f>
        <v>-6.1282149026733201E-6</v>
      </c>
      <c r="E7" s="1">
        <f>('SAFE exp comp'!E7-'Ceattle exp comp'!E7)/'SAFE exp comp'!E7</f>
        <v>-9.2697632909591771E-5</v>
      </c>
      <c r="F7" s="1">
        <f>('SAFE exp comp'!F7-'Ceattle exp comp'!F7)/'SAFE exp comp'!F7</f>
        <v>-1.0213381038679348E-4</v>
      </c>
      <c r="G7" s="1">
        <f>('SAFE exp comp'!G7-'Ceattle exp comp'!G7)/'SAFE exp comp'!G7</f>
        <v>-8.5898983745357645E-5</v>
      </c>
      <c r="H7" s="1">
        <f>('SAFE exp comp'!H7-'Ceattle exp comp'!H7)/'SAFE exp comp'!H7</f>
        <v>-3.5824256844401245E-5</v>
      </c>
      <c r="I7" s="1">
        <f>('SAFE exp comp'!I7-'Ceattle exp comp'!I7)/'SAFE exp comp'!I7</f>
        <v>-5.1682602268368851E-6</v>
      </c>
      <c r="J7" s="1">
        <f>('SAFE exp comp'!J7-'Ceattle exp comp'!J7)/'SAFE exp comp'!J7</f>
        <v>-3.1647587307377214E-6</v>
      </c>
    </row>
    <row r="8" spans="1:10" x14ac:dyDescent="0.25">
      <c r="A8">
        <f>'SAFE exp comp'!A8-'Ceattle exp comp'!A8</f>
        <v>0</v>
      </c>
      <c r="B8" s="1">
        <f>('SAFE exp comp'!B8-'Ceattle exp comp'!B8)/'SAFE exp comp'!B8</f>
        <v>-1.7588491915015958E-6</v>
      </c>
      <c r="C8" s="1">
        <f>('SAFE exp comp'!C8-'Ceattle exp comp'!C8)/'SAFE exp comp'!C8</f>
        <v>-2.5604667886310557E-6</v>
      </c>
      <c r="D8" s="1">
        <f>('SAFE exp comp'!D8-'Ceattle exp comp'!D8)/'SAFE exp comp'!D8</f>
        <v>-3.8314009048074504E-6</v>
      </c>
      <c r="E8" s="1">
        <f>('SAFE exp comp'!E8-'Ceattle exp comp'!E8)/'SAFE exp comp'!E8</f>
        <v>-9.1845798476016384E-5</v>
      </c>
      <c r="F8" s="1">
        <f>('SAFE exp comp'!F8-'Ceattle exp comp'!F8)/'SAFE exp comp'!F8</f>
        <v>-1.0309630305355724E-4</v>
      </c>
      <c r="G8" s="1">
        <f>('SAFE exp comp'!G8-'Ceattle exp comp'!G8)/'SAFE exp comp'!G8</f>
        <v>-7.9195406542185336E-5</v>
      </c>
      <c r="H8" s="1">
        <f>('SAFE exp comp'!H8-'Ceattle exp comp'!H8)/'SAFE exp comp'!H8</f>
        <v>-5.7511820378961892E-5</v>
      </c>
      <c r="I8" s="1">
        <f>('SAFE exp comp'!I8-'Ceattle exp comp'!I8)/'SAFE exp comp'!I8</f>
        <v>-1.3207796628406168E-5</v>
      </c>
      <c r="J8" s="1">
        <f>('SAFE exp comp'!J8-'Ceattle exp comp'!J8)/'SAFE exp comp'!J8</f>
        <v>-3.3652439821005861E-6</v>
      </c>
    </row>
    <row r="9" spans="1:10" x14ac:dyDescent="0.25">
      <c r="A9">
        <f>'SAFE exp comp'!A9-'Ceattle exp comp'!A9</f>
        <v>0</v>
      </c>
      <c r="B9" s="1">
        <f>('SAFE exp comp'!B9-'Ceattle exp comp'!B9)/'SAFE exp comp'!B9</f>
        <v>-6.1586501272665715E-6</v>
      </c>
      <c r="C9" s="1">
        <f>('SAFE exp comp'!C9-'Ceattle exp comp'!C9)/'SAFE exp comp'!C9</f>
        <v>-1.5015619167301154E-6</v>
      </c>
      <c r="D9" s="1">
        <f>('SAFE exp comp'!D9-'Ceattle exp comp'!D9)/'SAFE exp comp'!D9</f>
        <v>-1.2182930144437736E-5</v>
      </c>
      <c r="E9" s="1">
        <f>('SAFE exp comp'!E9-'Ceattle exp comp'!E9)/'SAFE exp comp'!E9</f>
        <v>-9.6919910890371226E-5</v>
      </c>
      <c r="F9" s="1">
        <f>('SAFE exp comp'!F9-'Ceattle exp comp'!F9)/'SAFE exp comp'!F9</f>
        <v>-9.5122532884080546E-5</v>
      </c>
      <c r="G9" s="1">
        <f>('SAFE exp comp'!G9-'Ceattle exp comp'!G9)/'SAFE exp comp'!G9</f>
        <v>-7.6058411516864783E-5</v>
      </c>
      <c r="H9" s="1">
        <f>('SAFE exp comp'!H9-'Ceattle exp comp'!H9)/'SAFE exp comp'!H9</f>
        <v>-5.3864082839050823E-5</v>
      </c>
      <c r="I9" s="1">
        <f>('SAFE exp comp'!I9-'Ceattle exp comp'!I9)/'SAFE exp comp'!I9</f>
        <v>-3.0217475054391097E-5</v>
      </c>
      <c r="J9" s="1">
        <f>('SAFE exp comp'!J9-'Ceattle exp comp'!J9)/'SAFE exp comp'!J9</f>
        <v>-3.127608170641387E-6</v>
      </c>
    </row>
    <row r="10" spans="1:10" x14ac:dyDescent="0.25">
      <c r="A10">
        <f>'SAFE exp comp'!A10-'Ceattle exp comp'!A10</f>
        <v>0</v>
      </c>
      <c r="B10" s="1">
        <f>('SAFE exp comp'!B10-'Ceattle exp comp'!B10)/'SAFE exp comp'!B10</f>
        <v>-4.1323681886927372E-6</v>
      </c>
      <c r="C10" s="1">
        <f>('SAFE exp comp'!C10-'Ceattle exp comp'!C10)/'SAFE exp comp'!C10</f>
        <v>-4.8887528158660388E-6</v>
      </c>
      <c r="D10" s="1">
        <f>('SAFE exp comp'!D10-'Ceattle exp comp'!D10)/'SAFE exp comp'!D10</f>
        <v>-1.6112522596330211E-5</v>
      </c>
      <c r="E10" s="1">
        <f>('SAFE exp comp'!E10-'Ceattle exp comp'!E10)/'SAFE exp comp'!E10</f>
        <v>-9.4608253917258719E-5</v>
      </c>
      <c r="F10" s="1">
        <f>('SAFE exp comp'!F10-'Ceattle exp comp'!F10)/'SAFE exp comp'!F10</f>
        <v>-9.7125279993484916E-5</v>
      </c>
      <c r="G10" s="1">
        <f>('SAFE exp comp'!G10-'Ceattle exp comp'!G10)/'SAFE exp comp'!G10</f>
        <v>-7.2067006268805665E-5</v>
      </c>
      <c r="H10" s="1">
        <f>('SAFE exp comp'!H10-'Ceattle exp comp'!H10)/'SAFE exp comp'!H10</f>
        <v>-5.05352866859582E-5</v>
      </c>
      <c r="I10" s="1">
        <f>('SAFE exp comp'!I10-'Ceattle exp comp'!I10)/'SAFE exp comp'!I10</f>
        <v>-1.8780421150809254E-5</v>
      </c>
      <c r="J10" s="1">
        <f>('SAFE exp comp'!J10-'Ceattle exp comp'!J10)/'SAFE exp comp'!J10</f>
        <v>-4.3979336427794557E-7</v>
      </c>
    </row>
    <row r="11" spans="1:10" x14ac:dyDescent="0.25">
      <c r="A11">
        <f>'SAFE exp comp'!A11-'Ceattle exp comp'!A11</f>
        <v>0</v>
      </c>
      <c r="B11" s="1">
        <f>('SAFE exp comp'!B11-'Ceattle exp comp'!B11)/'SAFE exp comp'!B11</f>
        <v>-7.601178142375206E-8</v>
      </c>
      <c r="C11" s="1">
        <f>('SAFE exp comp'!C11-'Ceattle exp comp'!C11)/'SAFE exp comp'!C11</f>
        <v>-8.5546818300938275E-6</v>
      </c>
      <c r="D11" s="1">
        <f>('SAFE exp comp'!D11-'Ceattle exp comp'!D11)/'SAFE exp comp'!D11</f>
        <v>-1.1818300725346351E-5</v>
      </c>
      <c r="E11" s="1">
        <f>('SAFE exp comp'!E11-'Ceattle exp comp'!E11)/'SAFE exp comp'!E11</f>
        <v>-9.6666429055849632E-5</v>
      </c>
      <c r="F11" s="1">
        <f>('SAFE exp comp'!F11-'Ceattle exp comp'!F11)/'SAFE exp comp'!F11</f>
        <v>-9.2154723494559333E-5</v>
      </c>
      <c r="G11" s="1">
        <f>('SAFE exp comp'!G11-'Ceattle exp comp'!G11)/'SAFE exp comp'!G11</f>
        <v>-6.8724949475295182E-5</v>
      </c>
      <c r="H11" s="1">
        <f>('SAFE exp comp'!H11-'Ceattle exp comp'!H11)/'SAFE exp comp'!H11</f>
        <v>-5.3070293372249737E-5</v>
      </c>
      <c r="I11" s="1">
        <f>('SAFE exp comp'!I11-'Ceattle exp comp'!I11)/'SAFE exp comp'!I11</f>
        <v>-1.1971058915623268E-5</v>
      </c>
      <c r="J11" s="1">
        <f>('SAFE exp comp'!J11-'Ceattle exp comp'!J11)/'SAFE exp comp'!J11</f>
        <v>3.9469432184269064E-6</v>
      </c>
    </row>
    <row r="12" spans="1:10" x14ac:dyDescent="0.25">
      <c r="A12">
        <f>'SAFE exp comp'!A12-'Ceattle exp comp'!A12</f>
        <v>0</v>
      </c>
      <c r="B12" s="1">
        <f>('SAFE exp comp'!B12-'Ceattle exp comp'!B12)/'SAFE exp comp'!B12</f>
        <v>-1.6910624319779158E-6</v>
      </c>
      <c r="C12" s="1">
        <f>('SAFE exp comp'!C12-'Ceattle exp comp'!C12)/'SAFE exp comp'!C12</f>
        <v>1.5326800803300901E-6</v>
      </c>
      <c r="D12" s="1">
        <f>('SAFE exp comp'!D12-'Ceattle exp comp'!D12)/'SAFE exp comp'!D12</f>
        <v>-1.3600745094922142E-5</v>
      </c>
      <c r="E12" s="1">
        <f>('SAFE exp comp'!E12-'Ceattle exp comp'!E12)/'SAFE exp comp'!E12</f>
        <v>-9.5543812548632752E-5</v>
      </c>
      <c r="F12" s="1">
        <f>('SAFE exp comp'!F12-'Ceattle exp comp'!F12)/'SAFE exp comp'!F12</f>
        <v>-9.4974715754085059E-5</v>
      </c>
      <c r="G12" s="1">
        <f>('SAFE exp comp'!G12-'Ceattle exp comp'!G12)/'SAFE exp comp'!G12</f>
        <v>-6.5490174497125826E-5</v>
      </c>
      <c r="H12" s="1">
        <f>('SAFE exp comp'!H12-'Ceattle exp comp'!H12)/'SAFE exp comp'!H12</f>
        <v>-4.9278924557980839E-5</v>
      </c>
      <c r="I12" s="1">
        <f>('SAFE exp comp'!I12-'Ceattle exp comp'!I12)/'SAFE exp comp'!I12</f>
        <v>-1.7060883635721593E-5</v>
      </c>
      <c r="J12" s="1">
        <f>('SAFE exp comp'!J12-'Ceattle exp comp'!J12)/'SAFE exp comp'!J12</f>
        <v>4.4765658455661188E-6</v>
      </c>
    </row>
    <row r="13" spans="1:10" x14ac:dyDescent="0.25">
      <c r="A13">
        <f>'SAFE exp comp'!A13-'Ceattle exp comp'!A13</f>
        <v>0</v>
      </c>
      <c r="B13" s="1">
        <f>('SAFE exp comp'!B13-'Ceattle exp comp'!B13)/'SAFE exp comp'!B13</f>
        <v>-5.9944791559152714E-6</v>
      </c>
      <c r="C13" s="1">
        <f>('SAFE exp comp'!C13-'Ceattle exp comp'!C13)/'SAFE exp comp'!C13</f>
        <v>-1.1676647887944825E-7</v>
      </c>
      <c r="D13" s="1">
        <f>('SAFE exp comp'!D13-'Ceattle exp comp'!D13)/'SAFE exp comp'!D13</f>
        <v>-4.8357822132738365E-6</v>
      </c>
      <c r="E13" s="1">
        <f>('SAFE exp comp'!E13-'Ceattle exp comp'!E13)/'SAFE exp comp'!E13</f>
        <v>-9.8117137075838821E-5</v>
      </c>
      <c r="F13" s="1">
        <f>('SAFE exp comp'!F13-'Ceattle exp comp'!F13)/'SAFE exp comp'!F13</f>
        <v>-1.0034864904450631E-4</v>
      </c>
      <c r="G13" s="1">
        <f>('SAFE exp comp'!G13-'Ceattle exp comp'!G13)/'SAFE exp comp'!G13</f>
        <v>-7.3909596117594577E-5</v>
      </c>
      <c r="H13" s="1">
        <f>('SAFE exp comp'!H13-'Ceattle exp comp'!H13)/'SAFE exp comp'!H13</f>
        <v>-3.8446690152698876E-5</v>
      </c>
      <c r="I13" s="1">
        <f>('SAFE exp comp'!I13-'Ceattle exp comp'!I13)/'SAFE exp comp'!I13</f>
        <v>-3.6180912591586081E-6</v>
      </c>
      <c r="J13" s="1">
        <f>('SAFE exp comp'!J13-'Ceattle exp comp'!J13)/'SAFE exp comp'!J13</f>
        <v>3.0774651226339632E-6</v>
      </c>
    </row>
    <row r="14" spans="1:10" x14ac:dyDescent="0.25">
      <c r="A14">
        <f>'SAFE exp comp'!A14-'Ceattle exp comp'!A14</f>
        <v>0</v>
      </c>
      <c r="B14" s="1">
        <f>('SAFE exp comp'!B14-'Ceattle exp comp'!B14)/'SAFE exp comp'!B14</f>
        <v>-3.94960939988677E-6</v>
      </c>
      <c r="C14" s="1">
        <f>('SAFE exp comp'!C14-'Ceattle exp comp'!C14)/'SAFE exp comp'!C14</f>
        <v>-8.5596783460968917E-7</v>
      </c>
      <c r="D14" s="1">
        <f>('SAFE exp comp'!D14-'Ceattle exp comp'!D14)/'SAFE exp comp'!D14</f>
        <v>-1.0265537336390627E-6</v>
      </c>
      <c r="E14" s="1">
        <f>('SAFE exp comp'!E14-'Ceattle exp comp'!E14)/'SAFE exp comp'!E14</f>
        <v>-8.6491045630731868E-5</v>
      </c>
      <c r="F14" s="1">
        <f>('SAFE exp comp'!F14-'Ceattle exp comp'!F14)/'SAFE exp comp'!F14</f>
        <v>-9.7583202107973929E-5</v>
      </c>
      <c r="G14" s="1">
        <f>('SAFE exp comp'!G14-'Ceattle exp comp'!G14)/'SAFE exp comp'!G14</f>
        <v>-7.4461219227255209E-5</v>
      </c>
      <c r="H14" s="1">
        <f>('SAFE exp comp'!H14-'Ceattle exp comp'!H14)/'SAFE exp comp'!H14</f>
        <v>-4.7401237652972418E-5</v>
      </c>
      <c r="I14" s="1">
        <f>('SAFE exp comp'!I14-'Ceattle exp comp'!I14)/'SAFE exp comp'!I14</f>
        <v>-6.5700605484532114E-6</v>
      </c>
      <c r="J14" s="1">
        <f>('SAFE exp comp'!J14-'Ceattle exp comp'!J14)/'SAFE exp comp'!J14</f>
        <v>8.6639930220130806E-7</v>
      </c>
    </row>
    <row r="15" spans="1:10" x14ac:dyDescent="0.25">
      <c r="A15">
        <f>'SAFE exp comp'!A15-'Ceattle exp comp'!A15</f>
        <v>0</v>
      </c>
      <c r="B15" s="1">
        <f>('SAFE exp comp'!B15-'Ceattle exp comp'!B15)/'SAFE exp comp'!B15</f>
        <v>1.2935826286495686E-7</v>
      </c>
      <c r="C15" s="1">
        <f>('SAFE exp comp'!C15-'Ceattle exp comp'!C15)/'SAFE exp comp'!C15</f>
        <v>-7.2759759024685724E-7</v>
      </c>
      <c r="D15" s="1">
        <f>('SAFE exp comp'!D15-'Ceattle exp comp'!D15)/'SAFE exp comp'!D15</f>
        <v>-2.8114778737435771E-5</v>
      </c>
      <c r="E15" s="1">
        <f>('SAFE exp comp'!E15-'Ceattle exp comp'!E15)/'SAFE exp comp'!E15</f>
        <v>-9.7629530536970729E-5</v>
      </c>
      <c r="F15" s="1">
        <f>('SAFE exp comp'!F15-'Ceattle exp comp'!F15)/'SAFE exp comp'!F15</f>
        <v>-9.8794097702577396E-5</v>
      </c>
      <c r="G15" s="1">
        <f>('SAFE exp comp'!G15-'Ceattle exp comp'!G15)/'SAFE exp comp'!G15</f>
        <v>-7.7516678374476148E-5</v>
      </c>
      <c r="H15" s="1">
        <f>('SAFE exp comp'!H15-'Ceattle exp comp'!H15)/'SAFE exp comp'!H15</f>
        <v>-5.0116922358376416E-5</v>
      </c>
      <c r="I15" s="1">
        <f>('SAFE exp comp'!I15-'Ceattle exp comp'!I15)/'SAFE exp comp'!I15</f>
        <v>-1.2117373643335099E-5</v>
      </c>
      <c r="J15" s="1">
        <f>('SAFE exp comp'!J15-'Ceattle exp comp'!J15)/'SAFE exp comp'!J15</f>
        <v>3.9821055773447896E-6</v>
      </c>
    </row>
    <row r="16" spans="1:10" x14ac:dyDescent="0.25">
      <c r="A16">
        <f>'SAFE exp comp'!A16-'Ceattle exp comp'!A16</f>
        <v>0</v>
      </c>
      <c r="B16" s="1">
        <f>('SAFE exp comp'!B16-'Ceattle exp comp'!B16)/'SAFE exp comp'!B16</f>
        <v>-9.2025950262802967E-7</v>
      </c>
      <c r="C16" s="1">
        <f>('SAFE exp comp'!C16-'Ceattle exp comp'!C16)/'SAFE exp comp'!C16</f>
        <v>5.4168429712224214E-7</v>
      </c>
      <c r="D16" s="1">
        <f>('SAFE exp comp'!D16-'Ceattle exp comp'!D16)/'SAFE exp comp'!D16</f>
        <v>-2.2466054512408532E-5</v>
      </c>
      <c r="E16" s="1">
        <f>('SAFE exp comp'!E16-'Ceattle exp comp'!E16)/'SAFE exp comp'!E16</f>
        <v>-9.836212995461138E-5</v>
      </c>
      <c r="F16" s="1">
        <f>('SAFE exp comp'!F16-'Ceattle exp comp'!F16)/'SAFE exp comp'!F16</f>
        <v>-9.7157614554839518E-5</v>
      </c>
      <c r="G16" s="1">
        <f>('SAFE exp comp'!G16-'Ceattle exp comp'!G16)/'SAFE exp comp'!G16</f>
        <v>-7.9469905850346943E-5</v>
      </c>
      <c r="H16" s="1">
        <f>('SAFE exp comp'!H16-'Ceattle exp comp'!H16)/'SAFE exp comp'!H16</f>
        <v>-5.2069715665694823E-5</v>
      </c>
      <c r="I16" s="1">
        <f>('SAFE exp comp'!I16-'Ceattle exp comp'!I16)/'SAFE exp comp'!I16</f>
        <v>-1.157792684395988E-5</v>
      </c>
      <c r="J16" s="1">
        <f>('SAFE exp comp'!J16-'Ceattle exp comp'!J16)/'SAFE exp comp'!J16</f>
        <v>7.5373320049667601E-7</v>
      </c>
    </row>
    <row r="17" spans="1:10" x14ac:dyDescent="0.25">
      <c r="A17">
        <f>'SAFE exp comp'!A17-'Ceattle exp comp'!A17</f>
        <v>0</v>
      </c>
      <c r="B17" s="1">
        <f>('SAFE exp comp'!B17-'Ceattle exp comp'!B17)/'SAFE exp comp'!B17</f>
        <v>-8.6461457584350896E-7</v>
      </c>
      <c r="C17" s="1">
        <f>('SAFE exp comp'!C17-'Ceattle exp comp'!C17)/'SAFE exp comp'!C17</f>
        <v>-2.2937691366080786E-7</v>
      </c>
      <c r="D17" s="1">
        <f>('SAFE exp comp'!D17-'Ceattle exp comp'!D17)/'SAFE exp comp'!D17</f>
        <v>-8.4620254041655177E-6</v>
      </c>
      <c r="E17" s="1">
        <f>('SAFE exp comp'!E17-'Ceattle exp comp'!E17)/'SAFE exp comp'!E17</f>
        <v>-9.0576773246918557E-5</v>
      </c>
      <c r="F17" s="1">
        <f>('SAFE exp comp'!F17-'Ceattle exp comp'!F17)/'SAFE exp comp'!F17</f>
        <v>-9.0851305682015997E-5</v>
      </c>
      <c r="G17" s="1">
        <f>('SAFE exp comp'!G17-'Ceattle exp comp'!G17)/'SAFE exp comp'!G17</f>
        <v>-7.1062800841972373E-5</v>
      </c>
      <c r="H17" s="1">
        <f>('SAFE exp comp'!H17-'Ceattle exp comp'!H17)/'SAFE exp comp'!H17</f>
        <v>-5.761344889535032E-5</v>
      </c>
      <c r="I17" s="1">
        <f>('SAFE exp comp'!I17-'Ceattle exp comp'!I17)/'SAFE exp comp'!I17</f>
        <v>-1.6755896292718478E-5</v>
      </c>
      <c r="J17" s="1">
        <f>('SAFE exp comp'!J17-'Ceattle exp comp'!J17)/'SAFE exp comp'!J17</f>
        <v>-4.0772742743252738E-6</v>
      </c>
    </row>
    <row r="18" spans="1:10" x14ac:dyDescent="0.25">
      <c r="A18">
        <f>'SAFE exp comp'!A18-'Ceattle exp comp'!A18</f>
        <v>0</v>
      </c>
      <c r="B18" s="1">
        <f>('SAFE exp comp'!B18-'Ceattle exp comp'!B18)/'SAFE exp comp'!B18</f>
        <v>-1.1307059033585952E-6</v>
      </c>
      <c r="C18" s="1">
        <f>('SAFE exp comp'!C18-'Ceattle exp comp'!C18)/'SAFE exp comp'!C18</f>
        <v>-1.8796549940107967E-6</v>
      </c>
      <c r="D18" s="1">
        <f>('SAFE exp comp'!D18-'Ceattle exp comp'!D18)/'SAFE exp comp'!D18</f>
        <v>-6.7121118014086794E-6</v>
      </c>
      <c r="E18" s="1">
        <f>('SAFE exp comp'!E18-'Ceattle exp comp'!E18)/'SAFE exp comp'!E18</f>
        <v>-8.7829103575388801E-5</v>
      </c>
      <c r="F18" s="1">
        <f>('SAFE exp comp'!F18-'Ceattle exp comp'!F18)/'SAFE exp comp'!F18</f>
        <v>-9.2532800834154309E-5</v>
      </c>
      <c r="G18" s="1">
        <f>('SAFE exp comp'!G18-'Ceattle exp comp'!G18)/'SAFE exp comp'!G18</f>
        <v>-6.4091084617024061E-5</v>
      </c>
      <c r="H18" s="1">
        <f>('SAFE exp comp'!H18-'Ceattle exp comp'!H18)/'SAFE exp comp'!H18</f>
        <v>-4.9279440619067308E-5</v>
      </c>
      <c r="I18" s="1">
        <f>('SAFE exp comp'!I18-'Ceattle exp comp'!I18)/'SAFE exp comp'!I18</f>
        <v>-2.0201571854007451E-5</v>
      </c>
      <c r="J18" s="1">
        <f>('SAFE exp comp'!J18-'Ceattle exp comp'!J18)/'SAFE exp comp'!J18</f>
        <v>3.9342687923309447E-7</v>
      </c>
    </row>
    <row r="19" spans="1:10" x14ac:dyDescent="0.25">
      <c r="A19">
        <f>'SAFE exp comp'!A19-'Ceattle exp comp'!A19</f>
        <v>0</v>
      </c>
      <c r="B19" s="1">
        <f>('SAFE exp comp'!B19-'Ceattle exp comp'!B19)/'SAFE exp comp'!B19</f>
        <v>-1.2295618870963426E-6</v>
      </c>
      <c r="C19" s="1">
        <f>('SAFE exp comp'!C19-'Ceattle exp comp'!C19)/'SAFE exp comp'!C19</f>
        <v>-2.4574445050814189E-6</v>
      </c>
      <c r="D19" s="1">
        <f>('SAFE exp comp'!D19-'Ceattle exp comp'!D19)/'SAFE exp comp'!D19</f>
        <v>-1.7281640270565278E-5</v>
      </c>
      <c r="E19" s="1">
        <f>('SAFE exp comp'!E19-'Ceattle exp comp'!E19)/'SAFE exp comp'!E19</f>
        <v>-9.5959151930478961E-5</v>
      </c>
      <c r="F19" s="1">
        <f>('SAFE exp comp'!F19-'Ceattle exp comp'!F19)/'SAFE exp comp'!F19</f>
        <v>-9.66195283442075E-5</v>
      </c>
      <c r="G19" s="1">
        <f>('SAFE exp comp'!G19-'Ceattle exp comp'!G19)/'SAFE exp comp'!G19</f>
        <v>-7.4709238158065418E-5</v>
      </c>
      <c r="H19" s="1">
        <f>('SAFE exp comp'!H19-'Ceattle exp comp'!H19)/'SAFE exp comp'!H19</f>
        <v>-3.4708794599914973E-5</v>
      </c>
      <c r="I19" s="1">
        <f>('SAFE exp comp'!I19-'Ceattle exp comp'!I19)/'SAFE exp comp'!I19</f>
        <v>-5.1328918279642129E-6</v>
      </c>
      <c r="J19" s="1">
        <f>('SAFE exp comp'!J19-'Ceattle exp comp'!J19)/'SAFE exp comp'!J19</f>
        <v>6.1581346865125763E-7</v>
      </c>
    </row>
    <row r="20" spans="1:10" x14ac:dyDescent="0.25">
      <c r="A20">
        <f>'SAFE exp comp'!A20-'Ceattle exp comp'!A20</f>
        <v>0</v>
      </c>
      <c r="B20" s="1">
        <f>('SAFE exp comp'!B20-'Ceattle exp comp'!B20)/'SAFE exp comp'!B20</f>
        <v>2.319249096871654E-8</v>
      </c>
      <c r="C20" s="1">
        <f>('SAFE exp comp'!C20-'Ceattle exp comp'!C20)/'SAFE exp comp'!C20</f>
        <v>-3.1946082212360274E-6</v>
      </c>
      <c r="D20" s="1">
        <f>('SAFE exp comp'!D20-'Ceattle exp comp'!D20)/'SAFE exp comp'!D20</f>
        <v>-2.8501140064529287E-5</v>
      </c>
      <c r="E20" s="1">
        <f>('SAFE exp comp'!E20-'Ceattle exp comp'!E20)/'SAFE exp comp'!E20</f>
        <v>-9.82907781813363E-5</v>
      </c>
      <c r="F20" s="1">
        <f>('SAFE exp comp'!F20-'Ceattle exp comp'!F20)/'SAFE exp comp'!F20</f>
        <v>-9.7901972782968785E-5</v>
      </c>
      <c r="G20" s="1">
        <f>('SAFE exp comp'!G20-'Ceattle exp comp'!G20)/'SAFE exp comp'!G20</f>
        <v>-7.5312735026432894E-5</v>
      </c>
      <c r="H20" s="1">
        <f>('SAFE exp comp'!H20-'Ceattle exp comp'!H20)/'SAFE exp comp'!H20</f>
        <v>-4.8129991195765195E-5</v>
      </c>
      <c r="I20" s="1">
        <f>('SAFE exp comp'!I20-'Ceattle exp comp'!I20)/'SAFE exp comp'!I20</f>
        <v>-3.5695912401738328E-6</v>
      </c>
      <c r="J20" s="1">
        <f>('SAFE exp comp'!J20-'Ceattle exp comp'!J20)/'SAFE exp comp'!J20</f>
        <v>-9.0910142614934522E-8</v>
      </c>
    </row>
    <row r="21" spans="1:10" x14ac:dyDescent="0.25">
      <c r="A21">
        <f>'SAFE exp comp'!A21-'Ceattle exp comp'!A21</f>
        <v>0</v>
      </c>
      <c r="B21" s="1">
        <f>('SAFE exp comp'!B21-'Ceattle exp comp'!B21)/'SAFE exp comp'!B21</f>
        <v>9.7895142814795046E-7</v>
      </c>
      <c r="C21" s="1">
        <f>('SAFE exp comp'!C21-'Ceattle exp comp'!C21)/'SAFE exp comp'!C21</f>
        <v>-2.899558505877324E-6</v>
      </c>
      <c r="D21" s="1">
        <f>('SAFE exp comp'!D21-'Ceattle exp comp'!D21)/'SAFE exp comp'!D21</f>
        <v>-1.7719074352191075E-5</v>
      </c>
      <c r="E21" s="1">
        <f>('SAFE exp comp'!E21-'Ceattle exp comp'!E21)/'SAFE exp comp'!E21</f>
        <v>-9.9566825317803155E-5</v>
      </c>
      <c r="F21" s="1">
        <f>('SAFE exp comp'!F21-'Ceattle exp comp'!F21)/'SAFE exp comp'!F21</f>
        <v>-9.7446968898635031E-5</v>
      </c>
      <c r="G21" s="1">
        <f>('SAFE exp comp'!G21-'Ceattle exp comp'!G21)/'SAFE exp comp'!G21</f>
        <v>-7.5956398078909086E-5</v>
      </c>
      <c r="H21" s="1">
        <f>('SAFE exp comp'!H21-'Ceattle exp comp'!H21)/'SAFE exp comp'!H21</f>
        <v>-5.6158314316752151E-5</v>
      </c>
      <c r="I21" s="1">
        <f>('SAFE exp comp'!I21-'Ceattle exp comp'!I21)/'SAFE exp comp'!I21</f>
        <v>-1.3681141908874158E-5</v>
      </c>
      <c r="J21" s="1">
        <f>('SAFE exp comp'!J21-'Ceattle exp comp'!J21)/'SAFE exp comp'!J21</f>
        <v>3.6564999890418641E-6</v>
      </c>
    </row>
    <row r="22" spans="1:10" x14ac:dyDescent="0.25">
      <c r="A22">
        <f>'SAFE exp comp'!A22-'Ceattle exp comp'!A22</f>
        <v>0</v>
      </c>
      <c r="B22" s="1">
        <f>('SAFE exp comp'!B22-'Ceattle exp comp'!B22)/'SAFE exp comp'!B22</f>
        <v>3.7009220127359973E-6</v>
      </c>
      <c r="C22" s="1">
        <f>('SAFE exp comp'!C22-'Ceattle exp comp'!C22)/'SAFE exp comp'!C22</f>
        <v>4.00101334954557E-6</v>
      </c>
      <c r="D22" s="1">
        <f>('SAFE exp comp'!D22-'Ceattle exp comp'!D22)/'SAFE exp comp'!D22</f>
        <v>-1.735408743603012E-5</v>
      </c>
      <c r="E22" s="1">
        <f>('SAFE exp comp'!E22-'Ceattle exp comp'!E22)/'SAFE exp comp'!E22</f>
        <v>-9.8759205638694204E-5</v>
      </c>
      <c r="F22" s="1">
        <f>('SAFE exp comp'!F22-'Ceattle exp comp'!F22)/'SAFE exp comp'!F22</f>
        <v>-9.4591212309920109E-5</v>
      </c>
      <c r="G22" s="1">
        <f>('SAFE exp comp'!G22-'Ceattle exp comp'!G22)/'SAFE exp comp'!G22</f>
        <v>-6.8397317558788594E-5</v>
      </c>
      <c r="H22" s="1">
        <f>('SAFE exp comp'!H22-'Ceattle exp comp'!H22)/'SAFE exp comp'!H22</f>
        <v>-5.231201014951189E-5</v>
      </c>
      <c r="I22" s="1">
        <f>('SAFE exp comp'!I22-'Ceattle exp comp'!I22)/'SAFE exp comp'!I22</f>
        <v>-2.0357404805707379E-5</v>
      </c>
      <c r="J22" s="1">
        <f>('SAFE exp comp'!J22-'Ceattle exp comp'!J22)/'SAFE exp comp'!J22</f>
        <v>-5.4612304267647852E-7</v>
      </c>
    </row>
    <row r="23" spans="1:10" x14ac:dyDescent="0.25">
      <c r="A23">
        <f>'SAFE exp comp'!A23-'Ceattle exp comp'!A23</f>
        <v>0</v>
      </c>
      <c r="B23" s="1">
        <f>('SAFE exp comp'!B23-'Ceattle exp comp'!B23)/'SAFE exp comp'!B23</f>
        <v>-2.3032456516369005E-6</v>
      </c>
      <c r="C23" s="1">
        <f>('SAFE exp comp'!C23-'Ceattle exp comp'!C23)/'SAFE exp comp'!C23</f>
        <v>2.10711846060812E-7</v>
      </c>
      <c r="D23" s="1">
        <f>('SAFE exp comp'!D23-'Ceattle exp comp'!D23)/'SAFE exp comp'!D23</f>
        <v>-8.4667389028442806E-6</v>
      </c>
      <c r="E23" s="1">
        <f>('SAFE exp comp'!E23-'Ceattle exp comp'!E23)/'SAFE exp comp'!E23</f>
        <v>-9.9494509032245439E-5</v>
      </c>
      <c r="F23" s="1">
        <f>('SAFE exp comp'!F23-'Ceattle exp comp'!F23)/'SAFE exp comp'!F23</f>
        <v>-9.543220571622745E-5</v>
      </c>
      <c r="G23" s="1">
        <f>('SAFE exp comp'!G23-'Ceattle exp comp'!G23)/'SAFE exp comp'!G23</f>
        <v>-6.8358275168305471E-5</v>
      </c>
      <c r="H23" s="1">
        <f>('SAFE exp comp'!H23-'Ceattle exp comp'!H23)/'SAFE exp comp'!H23</f>
        <v>-4.4016385743674463E-5</v>
      </c>
      <c r="I23" s="1">
        <f>('SAFE exp comp'!I23-'Ceattle exp comp'!I23)/'SAFE exp comp'!I23</f>
        <v>-1.427210475733779E-5</v>
      </c>
      <c r="J23" s="1">
        <f>('SAFE exp comp'!J23-'Ceattle exp comp'!J23)/'SAFE exp comp'!J23</f>
        <v>-3.3955587601006013E-7</v>
      </c>
    </row>
    <row r="24" spans="1:10" x14ac:dyDescent="0.25">
      <c r="A24">
        <f>'SAFE exp comp'!A24-'Ceattle exp comp'!A24</f>
        <v>0</v>
      </c>
      <c r="B24" s="1">
        <f>('SAFE exp comp'!B24-'Ceattle exp comp'!B24)/'SAFE exp comp'!B24</f>
        <v>-7.4722868971891478E-7</v>
      </c>
      <c r="C24" s="1">
        <f>('SAFE exp comp'!C24-'Ceattle exp comp'!C24)/'SAFE exp comp'!C24</f>
        <v>-2.8068000113834981E-7</v>
      </c>
      <c r="D24" s="1">
        <f>('SAFE exp comp'!D24-'Ceattle exp comp'!D24)/'SAFE exp comp'!D24</f>
        <v>-1.3909147772417388E-6</v>
      </c>
      <c r="E24" s="1">
        <f>('SAFE exp comp'!E24-'Ceattle exp comp'!E24)/'SAFE exp comp'!E24</f>
        <v>-8.2952304633135816E-5</v>
      </c>
      <c r="F24" s="1">
        <f>('SAFE exp comp'!F24-'Ceattle exp comp'!F24)/'SAFE exp comp'!F24</f>
        <v>-9.6277243809613232E-5</v>
      </c>
      <c r="G24" s="1">
        <f>('SAFE exp comp'!G24-'Ceattle exp comp'!G24)/'SAFE exp comp'!G24</f>
        <v>-7.0555386154030455E-5</v>
      </c>
      <c r="H24" s="1">
        <f>('SAFE exp comp'!H24-'Ceattle exp comp'!H24)/'SAFE exp comp'!H24</f>
        <v>-4.1575895719603538E-5</v>
      </c>
      <c r="I24" s="1">
        <f>('SAFE exp comp'!I24-'Ceattle exp comp'!I24)/'SAFE exp comp'!I24</f>
        <v>-2.971603031662955E-6</v>
      </c>
      <c r="J24" s="1">
        <f>('SAFE exp comp'!J24-'Ceattle exp comp'!J24)/'SAFE exp comp'!J24</f>
        <v>-2.5666003401443036E-6</v>
      </c>
    </row>
    <row r="25" spans="1:10" x14ac:dyDescent="0.25">
      <c r="A25">
        <f>'SAFE exp comp'!A25-'Ceattle exp comp'!A25</f>
        <v>0</v>
      </c>
      <c r="B25" s="1">
        <f>('SAFE exp comp'!B25-'Ceattle exp comp'!B25)/'SAFE exp comp'!B25</f>
        <v>-1.4606365660381194E-6</v>
      </c>
      <c r="C25" s="1">
        <f>('SAFE exp comp'!C25-'Ceattle exp comp'!C25)/'SAFE exp comp'!C25</f>
        <v>1.0475259910987804E-6</v>
      </c>
      <c r="D25" s="1">
        <f>('SAFE exp comp'!D25-'Ceattle exp comp'!D25)/'SAFE exp comp'!D25</f>
        <v>-2.0260863031430743E-5</v>
      </c>
      <c r="E25" s="1">
        <f>('SAFE exp comp'!E25-'Ceattle exp comp'!E25)/'SAFE exp comp'!E25</f>
        <v>-9.856783158919523E-5</v>
      </c>
      <c r="F25" s="1">
        <f>('SAFE exp comp'!F25-'Ceattle exp comp'!F25)/'SAFE exp comp'!F25</f>
        <v>-9.6501384795760268E-5</v>
      </c>
      <c r="G25" s="1">
        <f>('SAFE exp comp'!G25-'Ceattle exp comp'!G25)/'SAFE exp comp'!G25</f>
        <v>-7.0984029903857057E-5</v>
      </c>
      <c r="H25" s="1">
        <f>('SAFE exp comp'!H25-'Ceattle exp comp'!H25)/'SAFE exp comp'!H25</f>
        <v>-4.5604851828145366E-5</v>
      </c>
      <c r="I25" s="1">
        <f>('SAFE exp comp'!I25-'Ceattle exp comp'!I25)/'SAFE exp comp'!I25</f>
        <v>-6.0085222287251592E-6</v>
      </c>
      <c r="J25" s="1">
        <f>('SAFE exp comp'!J25-'Ceattle exp comp'!J25)/'SAFE exp comp'!J25</f>
        <v>1.8705826313797203E-6</v>
      </c>
    </row>
    <row r="26" spans="1:10" x14ac:dyDescent="0.25">
      <c r="A26">
        <f>'SAFE exp comp'!A26-'Ceattle exp comp'!A26</f>
        <v>0</v>
      </c>
      <c r="B26" s="1">
        <f>('SAFE exp comp'!B26-'Ceattle exp comp'!B26)/'SAFE exp comp'!B26</f>
        <v>1.1028406917314974E-6</v>
      </c>
      <c r="C26" s="1">
        <f>('SAFE exp comp'!C26-'Ceattle exp comp'!C26)/'SAFE exp comp'!C26</f>
        <v>3.4626491288143481E-6</v>
      </c>
      <c r="D26" s="1">
        <f>('SAFE exp comp'!D26-'Ceattle exp comp'!D26)/'SAFE exp comp'!D26</f>
        <v>-2.0123331196853312E-5</v>
      </c>
      <c r="E26" s="1">
        <f>('SAFE exp comp'!E26-'Ceattle exp comp'!E26)/'SAFE exp comp'!E26</f>
        <v>-9.9624532200478464E-5</v>
      </c>
      <c r="F26" s="1">
        <f>('SAFE exp comp'!F26-'Ceattle exp comp'!F26)/'SAFE exp comp'!F26</f>
        <v>-1.0003226316841707E-4</v>
      </c>
      <c r="G26" s="1">
        <f>('SAFE exp comp'!G26-'Ceattle exp comp'!G26)/'SAFE exp comp'!G26</f>
        <v>-8.3633531511388711E-5</v>
      </c>
      <c r="H26" s="1">
        <f>('SAFE exp comp'!H26-'Ceattle exp comp'!H26)/'SAFE exp comp'!H26</f>
        <v>-4.6324495834700073E-5</v>
      </c>
      <c r="I26" s="1">
        <f>('SAFE exp comp'!I26-'Ceattle exp comp'!I26)/'SAFE exp comp'!I26</f>
        <v>-5.1808799833854243E-6</v>
      </c>
      <c r="J26" s="1">
        <f>('SAFE exp comp'!J26-'Ceattle exp comp'!J26)/'SAFE exp comp'!J26</f>
        <v>3.8917871002051412E-6</v>
      </c>
    </row>
    <row r="27" spans="1:10" x14ac:dyDescent="0.25">
      <c r="A27">
        <f>'SAFE exp comp'!A27-'Ceattle exp comp'!A27</f>
        <v>0</v>
      </c>
      <c r="B27" s="1">
        <f>('SAFE exp comp'!B27-'Ceattle exp comp'!B27)/'SAFE exp comp'!B27</f>
        <v>-4.7871520031806477E-6</v>
      </c>
      <c r="C27" s="1">
        <f>('SAFE exp comp'!C27-'Ceattle exp comp'!C27)/'SAFE exp comp'!C27</f>
        <v>2.4418559270634841E-7</v>
      </c>
      <c r="D27" s="1">
        <f>('SAFE exp comp'!D27-'Ceattle exp comp'!D27)/'SAFE exp comp'!D27</f>
        <v>-2.7420265502459362E-6</v>
      </c>
      <c r="E27" s="1">
        <f>('SAFE exp comp'!E27-'Ceattle exp comp'!E27)/'SAFE exp comp'!E27</f>
        <v>-9.6584113361931749E-5</v>
      </c>
      <c r="F27" s="1">
        <f>('SAFE exp comp'!F27-'Ceattle exp comp'!F27)/'SAFE exp comp'!F27</f>
        <v>-9.7422792613216153E-5</v>
      </c>
      <c r="G27" s="1">
        <f>('SAFE exp comp'!G27-'Ceattle exp comp'!G27)/'SAFE exp comp'!G27</f>
        <v>-7.09874996150765E-5</v>
      </c>
      <c r="H27" s="1">
        <f>('SAFE exp comp'!H27-'Ceattle exp comp'!H27)/'SAFE exp comp'!H27</f>
        <v>-5.6051211599689216E-5</v>
      </c>
      <c r="I27" s="1">
        <f>('SAFE exp comp'!I27-'Ceattle exp comp'!I27)/'SAFE exp comp'!I27</f>
        <v>-7.6391447535914859E-6</v>
      </c>
      <c r="J27" s="1">
        <f>('SAFE exp comp'!J27-'Ceattle exp comp'!J27)/'SAFE exp comp'!J27</f>
        <v>3.4124880309114086E-6</v>
      </c>
    </row>
    <row r="28" spans="1:10" x14ac:dyDescent="0.25">
      <c r="A28">
        <f>'SAFE exp comp'!A28-'Ceattle exp comp'!A28</f>
        <v>0</v>
      </c>
      <c r="B28" s="1">
        <f>('SAFE exp comp'!B28-'Ceattle exp comp'!B28)/'SAFE exp comp'!B28</f>
        <v>-2.4481448118376596E-6</v>
      </c>
      <c r="C28" s="1">
        <f>('SAFE exp comp'!C28-'Ceattle exp comp'!C28)/'SAFE exp comp'!C28</f>
        <v>-2.0301846807275291E-8</v>
      </c>
      <c r="D28" s="1">
        <f>('SAFE exp comp'!D28-'Ceattle exp comp'!D28)/'SAFE exp comp'!D28</f>
        <v>-3.8031194107478733E-6</v>
      </c>
      <c r="E28" s="1">
        <f>('SAFE exp comp'!E28-'Ceattle exp comp'!E28)/'SAFE exp comp'!E28</f>
        <v>-9.0650260890791942E-5</v>
      </c>
      <c r="F28" s="1">
        <f>('SAFE exp comp'!F28-'Ceattle exp comp'!F28)/'SAFE exp comp'!F28</f>
        <v>-9.6740934150008309E-5</v>
      </c>
      <c r="G28" s="1">
        <f>('SAFE exp comp'!G28-'Ceattle exp comp'!G28)/'SAFE exp comp'!G28</f>
        <v>-6.7719554375655889E-5</v>
      </c>
      <c r="H28" s="1">
        <f>('SAFE exp comp'!H28-'Ceattle exp comp'!H28)/'SAFE exp comp'!H28</f>
        <v>-4.9571268954496719E-5</v>
      </c>
      <c r="I28" s="1">
        <f>('SAFE exp comp'!I28-'Ceattle exp comp'!I28)/'SAFE exp comp'!I28</f>
        <v>-2.2846223566642034E-5</v>
      </c>
      <c r="J28" s="1">
        <f>('SAFE exp comp'!J28-'Ceattle exp comp'!J28)/'SAFE exp comp'!J28</f>
        <v>6.7390983684395082E-7</v>
      </c>
    </row>
    <row r="29" spans="1:10" x14ac:dyDescent="0.25">
      <c r="A29">
        <f>'SAFE exp comp'!A29-'Ceattle exp comp'!A29</f>
        <v>0</v>
      </c>
      <c r="B29" s="1">
        <f>('SAFE exp comp'!B29-'Ceattle exp comp'!B29)/'SAFE exp comp'!B29</f>
        <v>-1.6281963621027119E-6</v>
      </c>
      <c r="C29" s="1">
        <f>('SAFE exp comp'!C29-'Ceattle exp comp'!C29)/'SAFE exp comp'!C29</f>
        <v>-1.0910285623609977E-6</v>
      </c>
      <c r="D29" s="1">
        <f>('SAFE exp comp'!D29-'Ceattle exp comp'!D29)/'SAFE exp comp'!D29</f>
        <v>-1.3615926727367121E-6</v>
      </c>
      <c r="E29" s="1">
        <f>('SAFE exp comp'!E29-'Ceattle exp comp'!E29)/'SAFE exp comp'!E29</f>
        <v>-7.5766871107166292E-5</v>
      </c>
      <c r="F29" s="1">
        <f>('SAFE exp comp'!F29-'Ceattle exp comp'!F29)/'SAFE exp comp'!F29</f>
        <v>-9.8621597556170496E-5</v>
      </c>
      <c r="G29" s="1">
        <f>('SAFE exp comp'!G29-'Ceattle exp comp'!G29)/'SAFE exp comp'!G29</f>
        <v>-7.0347826609068109E-5</v>
      </c>
      <c r="H29" s="1">
        <f>('SAFE exp comp'!H29-'Ceattle exp comp'!H29)/'SAFE exp comp'!H29</f>
        <v>-4.2906444670758994E-5</v>
      </c>
      <c r="I29" s="1">
        <f>('SAFE exp comp'!I29-'Ceattle exp comp'!I29)/'SAFE exp comp'!I29</f>
        <v>-7.2166616778742003E-6</v>
      </c>
      <c r="J29" s="1">
        <f>('SAFE exp comp'!J29-'Ceattle exp comp'!J29)/'SAFE exp comp'!J29</f>
        <v>-6.1729056392980423E-7</v>
      </c>
    </row>
    <row r="30" spans="1:10" x14ac:dyDescent="0.25">
      <c r="A30">
        <f>'SAFE exp comp'!A30-'Ceattle exp comp'!A30</f>
        <v>0</v>
      </c>
      <c r="B30" s="1">
        <f>('SAFE exp comp'!B30-'Ceattle exp comp'!B30)/'SAFE exp comp'!B30</f>
        <v>-3.9318956790432644E-6</v>
      </c>
      <c r="C30" s="1">
        <f>('SAFE exp comp'!C30-'Ceattle exp comp'!C30)/'SAFE exp comp'!C30</f>
        <v>2.0340411054696881E-6</v>
      </c>
      <c r="D30" s="1">
        <f>('SAFE exp comp'!D30-'Ceattle exp comp'!D30)/'SAFE exp comp'!D30</f>
        <v>-6.7907692003683411E-6</v>
      </c>
      <c r="E30" s="1">
        <f>('SAFE exp comp'!E30-'Ceattle exp comp'!E30)/'SAFE exp comp'!E30</f>
        <v>-9.331828918084312E-5</v>
      </c>
      <c r="F30" s="1">
        <f>('SAFE exp comp'!F30-'Ceattle exp comp'!F30)/'SAFE exp comp'!F30</f>
        <v>-9.815519681841535E-5</v>
      </c>
      <c r="G30" s="1">
        <f>('SAFE exp comp'!G30-'Ceattle exp comp'!G30)/'SAFE exp comp'!G30</f>
        <v>-7.5179942372840806E-5</v>
      </c>
      <c r="H30" s="1">
        <f>('SAFE exp comp'!H30-'Ceattle exp comp'!H30)/'SAFE exp comp'!H30</f>
        <v>-4.6454173122627378E-5</v>
      </c>
      <c r="I30" s="1">
        <f>('SAFE exp comp'!I30-'Ceattle exp comp'!I30)/'SAFE exp comp'!I30</f>
        <v>-5.413367921774281E-6</v>
      </c>
      <c r="J30" s="1">
        <f>('SAFE exp comp'!J30-'Ceattle exp comp'!J30)/'SAFE exp comp'!J30</f>
        <v>1.1116454593986687E-6</v>
      </c>
    </row>
    <row r="31" spans="1:10" x14ac:dyDescent="0.25">
      <c r="A31">
        <f>'SAFE exp comp'!A31-'Ceattle exp comp'!A31</f>
        <v>0</v>
      </c>
      <c r="B31" s="1">
        <f>('SAFE exp comp'!B31-'Ceattle exp comp'!B31)/'SAFE exp comp'!B31</f>
        <v>9.9040071754505806E-8</v>
      </c>
      <c r="C31" s="1">
        <f>('SAFE exp comp'!C31-'Ceattle exp comp'!C31)/'SAFE exp comp'!C31</f>
        <v>-4.7250382646572088E-7</v>
      </c>
      <c r="D31" s="1">
        <f>('SAFE exp comp'!D31-'Ceattle exp comp'!D31)/'SAFE exp comp'!D31</f>
        <v>-3.5994777425624949E-5</v>
      </c>
      <c r="E31" s="1">
        <f>('SAFE exp comp'!E31-'Ceattle exp comp'!E31)/'SAFE exp comp'!E31</f>
        <v>-9.8560447166744E-5</v>
      </c>
      <c r="F31" s="1">
        <f>('SAFE exp comp'!F31-'Ceattle exp comp'!F31)/'SAFE exp comp'!F31</f>
        <v>-1.0165139794097163E-4</v>
      </c>
      <c r="G31" s="1">
        <f>('SAFE exp comp'!G31-'Ceattle exp comp'!G31)/'SAFE exp comp'!G31</f>
        <v>-8.2743616405448118E-5</v>
      </c>
      <c r="H31" s="1">
        <f>('SAFE exp comp'!H31-'Ceattle exp comp'!H31)/'SAFE exp comp'!H31</f>
        <v>-4.9969496549941764E-5</v>
      </c>
      <c r="I31" s="1">
        <f>('SAFE exp comp'!I31-'Ceattle exp comp'!I31)/'SAFE exp comp'!I31</f>
        <v>-1.1985333564463378E-5</v>
      </c>
      <c r="J31" s="1">
        <f>('SAFE exp comp'!J31-'Ceattle exp comp'!J31)/'SAFE exp comp'!J31</f>
        <v>-1.0461619508179659E-7</v>
      </c>
    </row>
    <row r="32" spans="1:10" x14ac:dyDescent="0.25">
      <c r="A32">
        <f>'SAFE exp comp'!A32-'Ceattle exp comp'!A32</f>
        <v>0</v>
      </c>
      <c r="B32" s="1">
        <f>('SAFE exp comp'!B32-'Ceattle exp comp'!B32)/'SAFE exp comp'!B32</f>
        <v>2.3684261257415327E-6</v>
      </c>
      <c r="C32" s="1">
        <f>('SAFE exp comp'!C32-'Ceattle exp comp'!C32)/'SAFE exp comp'!C32</f>
        <v>-1.5254416783623372E-6</v>
      </c>
      <c r="D32" s="1">
        <f>('SAFE exp comp'!D32-'Ceattle exp comp'!D32)/'SAFE exp comp'!D32</f>
        <v>-9.5321274647192837E-6</v>
      </c>
      <c r="E32" s="1">
        <f>('SAFE exp comp'!E32-'Ceattle exp comp'!E32)/'SAFE exp comp'!E32</f>
        <v>-9.5272362027786823E-5</v>
      </c>
      <c r="F32" s="1">
        <f>('SAFE exp comp'!F32-'Ceattle exp comp'!F32)/'SAFE exp comp'!F32</f>
        <v>-9.5535755762355407E-5</v>
      </c>
      <c r="G32" s="1">
        <f>('SAFE exp comp'!G32-'Ceattle exp comp'!G32)/'SAFE exp comp'!G32</f>
        <v>-7.4204342508852372E-5</v>
      </c>
      <c r="H32" s="1">
        <f>('SAFE exp comp'!H32-'Ceattle exp comp'!H32)/'SAFE exp comp'!H32</f>
        <v>-5.6300499293158474E-5</v>
      </c>
      <c r="I32" s="1">
        <f>('SAFE exp comp'!I32-'Ceattle exp comp'!I32)/'SAFE exp comp'!I32</f>
        <v>-1.4964241016814521E-5</v>
      </c>
      <c r="J32" s="1">
        <f>('SAFE exp comp'!J32-'Ceattle exp comp'!J32)/'SAFE exp comp'!J32</f>
        <v>-1.1563439059252047E-6</v>
      </c>
    </row>
    <row r="33" spans="1:10" x14ac:dyDescent="0.25">
      <c r="A33">
        <f>'SAFE exp comp'!A33-'Ceattle exp comp'!A33</f>
        <v>0</v>
      </c>
      <c r="B33" s="1">
        <f>('SAFE exp comp'!B33-'Ceattle exp comp'!B33)/'SAFE exp comp'!B33</f>
        <v>3.8876615438502906E-6</v>
      </c>
      <c r="C33" s="1">
        <f>('SAFE exp comp'!C33-'Ceattle exp comp'!C33)/'SAFE exp comp'!C33</f>
        <v>2.2609339960087049E-6</v>
      </c>
      <c r="D33" s="1">
        <f>('SAFE exp comp'!D33-'Ceattle exp comp'!D33)/'SAFE exp comp'!D33</f>
        <v>-8.087182149143283E-6</v>
      </c>
      <c r="E33" s="1">
        <f>('SAFE exp comp'!E33-'Ceattle exp comp'!E33)/'SAFE exp comp'!E33</f>
        <v>-9.4148467705620076E-5</v>
      </c>
      <c r="F33" s="1">
        <f>('SAFE exp comp'!F33-'Ceattle exp comp'!F33)/'SAFE exp comp'!F33</f>
        <v>-8.8847329614208254E-5</v>
      </c>
      <c r="G33" s="1">
        <f>('SAFE exp comp'!G33-'Ceattle exp comp'!G33)/'SAFE exp comp'!G33</f>
        <v>-7.2855193385091462E-5</v>
      </c>
      <c r="H33" s="1">
        <f>('SAFE exp comp'!H33-'Ceattle exp comp'!H33)/'SAFE exp comp'!H33</f>
        <v>-5.0698150556103928E-5</v>
      </c>
      <c r="I33" s="1">
        <f>('SAFE exp comp'!I33-'Ceattle exp comp'!I33)/'SAFE exp comp'!I33</f>
        <v>-2.581614083497127E-5</v>
      </c>
      <c r="J33" s="1">
        <f>('SAFE exp comp'!J33-'Ceattle exp comp'!J33)/'SAFE exp comp'!J33</f>
        <v>-1.0152872553840842E-6</v>
      </c>
    </row>
    <row r="34" spans="1:10" x14ac:dyDescent="0.25">
      <c r="A34">
        <f>'SAFE exp comp'!A34-'Ceattle exp comp'!A34</f>
        <v>0</v>
      </c>
      <c r="B34" s="1">
        <f>('SAFE exp comp'!B34-'Ceattle exp comp'!B34)/'SAFE exp comp'!B34</f>
        <v>-1.4049674690934122E-6</v>
      </c>
      <c r="C34" s="1">
        <f>('SAFE exp comp'!C34-'Ceattle exp comp'!C34)/'SAFE exp comp'!C34</f>
        <v>1.2873017941920237E-6</v>
      </c>
      <c r="D34" s="1">
        <f>('SAFE exp comp'!D34-'Ceattle exp comp'!D34)/'SAFE exp comp'!D34</f>
        <v>8.4609434642710436E-7</v>
      </c>
      <c r="E34" s="1">
        <f>('SAFE exp comp'!E34-'Ceattle exp comp'!E34)/'SAFE exp comp'!E34</f>
        <v>-8.4174496451815459E-5</v>
      </c>
      <c r="F34" s="1">
        <f>('SAFE exp comp'!F34-'Ceattle exp comp'!F34)/'SAFE exp comp'!F34</f>
        <v>-1.0126447485571241E-4</v>
      </c>
      <c r="G34" s="1">
        <f>('SAFE exp comp'!G34-'Ceattle exp comp'!G34)/'SAFE exp comp'!G34</f>
        <v>-6.3283160151309624E-5</v>
      </c>
      <c r="H34" s="1">
        <f>('SAFE exp comp'!H34-'Ceattle exp comp'!H34)/'SAFE exp comp'!H34</f>
        <v>-4.4443205753637016E-5</v>
      </c>
      <c r="I34" s="1">
        <f>('SAFE exp comp'!I34-'Ceattle exp comp'!I34)/'SAFE exp comp'!I34</f>
        <v>-1.4065138814849299E-5</v>
      </c>
      <c r="J34" s="1">
        <f>('SAFE exp comp'!J34-'Ceattle exp comp'!J34)/'SAFE exp comp'!J34</f>
        <v>-2.132712962234331E-6</v>
      </c>
    </row>
    <row r="35" spans="1:10" x14ac:dyDescent="0.25">
      <c r="A35">
        <f>'SAFE exp comp'!A35-'Ceattle exp comp'!A35</f>
        <v>0</v>
      </c>
      <c r="B35" s="1">
        <f>('SAFE exp comp'!B35-'Ceattle exp comp'!B35)/'SAFE exp comp'!B35</f>
        <v>-8.3789710489513958E-7</v>
      </c>
      <c r="C35" s="1">
        <f>('SAFE exp comp'!C35-'Ceattle exp comp'!C35)/'SAFE exp comp'!C35</f>
        <v>-6.4370440720855602E-9</v>
      </c>
      <c r="D35" s="1">
        <f>('SAFE exp comp'!D35-'Ceattle exp comp'!D35)/'SAFE exp comp'!D35</f>
        <v>-1.9227118877008332E-6</v>
      </c>
      <c r="E35" s="1">
        <f>('SAFE exp comp'!E35-'Ceattle exp comp'!E35)/'SAFE exp comp'!E35</f>
        <v>-7.7275724431164641E-5</v>
      </c>
      <c r="F35" s="1">
        <f>('SAFE exp comp'!F35-'Ceattle exp comp'!F35)/'SAFE exp comp'!F35</f>
        <v>-1.0019013896854464E-4</v>
      </c>
      <c r="G35" s="1">
        <f>('SAFE exp comp'!G35-'Ceattle exp comp'!G35)/'SAFE exp comp'!G35</f>
        <v>-7.227246791890832E-5</v>
      </c>
      <c r="H35" s="1">
        <f>('SAFE exp comp'!H35-'Ceattle exp comp'!H35)/'SAFE exp comp'!H35</f>
        <v>-2.8112276126467636E-5</v>
      </c>
      <c r="I35" s="1">
        <f>('SAFE exp comp'!I35-'Ceattle exp comp'!I35)/'SAFE exp comp'!I35</f>
        <v>-1.146762665914501E-6</v>
      </c>
      <c r="J35" s="1">
        <f>('SAFE exp comp'!J35-'Ceattle exp comp'!J35)/'SAFE exp comp'!J35</f>
        <v>-1.3573394871080118E-6</v>
      </c>
    </row>
    <row r="36" spans="1:10" x14ac:dyDescent="0.25">
      <c r="A36">
        <f>'SAFE exp comp'!A36-'Ceattle exp comp'!A36</f>
        <v>0</v>
      </c>
      <c r="B36" s="1">
        <f>('SAFE exp comp'!B36-'Ceattle exp comp'!B36)/'SAFE exp comp'!B36</f>
        <v>-3.6374966907293046E-7</v>
      </c>
      <c r="C36" s="1">
        <f>('SAFE exp comp'!C36-'Ceattle exp comp'!C36)/'SAFE exp comp'!C36</f>
        <v>-1.2774550962251151E-6</v>
      </c>
      <c r="D36" s="1">
        <f>('SAFE exp comp'!D36-'Ceattle exp comp'!D36)/'SAFE exp comp'!D36</f>
        <v>-7.2812397611439011E-6</v>
      </c>
      <c r="E36" s="1">
        <f>('SAFE exp comp'!E36-'Ceattle exp comp'!E36)/'SAFE exp comp'!E36</f>
        <v>-9.2275810795369381E-5</v>
      </c>
      <c r="F36" s="1">
        <f>('SAFE exp comp'!F36-'Ceattle exp comp'!F36)/'SAFE exp comp'!F36</f>
        <v>-9.9392041124270411E-5</v>
      </c>
      <c r="G36" s="1">
        <f>('SAFE exp comp'!G36-'Ceattle exp comp'!G36)/'SAFE exp comp'!G36</f>
        <v>-8.3054825670878126E-5</v>
      </c>
      <c r="H36" s="1">
        <f>('SAFE exp comp'!H36-'Ceattle exp comp'!H36)/'SAFE exp comp'!H36</f>
        <v>-5.088679667464255E-5</v>
      </c>
      <c r="I36" s="1">
        <f>('SAFE exp comp'!I36-'Ceattle exp comp'!I36)/'SAFE exp comp'!I36</f>
        <v>-2.3386847241754639E-6</v>
      </c>
      <c r="J36" s="1">
        <f>('SAFE exp comp'!J36-'Ceattle exp comp'!J36)/'SAFE exp comp'!J36</f>
        <v>9.8653267879237027E-7</v>
      </c>
    </row>
    <row r="37" spans="1:10" x14ac:dyDescent="0.25">
      <c r="A37">
        <f>'SAFE exp comp'!A37-'Ceattle exp comp'!A37</f>
        <v>0</v>
      </c>
      <c r="B37" s="1">
        <f>('SAFE exp comp'!B37-'Ceattle exp comp'!B37)/'SAFE exp comp'!B37</f>
        <v>1.2012755291106633E-6</v>
      </c>
      <c r="C37" s="1">
        <f>('SAFE exp comp'!C37-'Ceattle exp comp'!C37)/'SAFE exp comp'!C37</f>
        <v>2.2146628438391413E-6</v>
      </c>
      <c r="D37" s="1">
        <f>('SAFE exp comp'!D37-'Ceattle exp comp'!D37)/'SAFE exp comp'!D37</f>
        <v>-4.8719536435031509E-6</v>
      </c>
      <c r="E37" s="1">
        <f>('SAFE exp comp'!E37-'Ceattle exp comp'!E37)/'SAFE exp comp'!E37</f>
        <v>-9.0741188731092052E-5</v>
      </c>
      <c r="F37" s="1">
        <f>('SAFE exp comp'!F37-'Ceattle exp comp'!F37)/'SAFE exp comp'!F37</f>
        <v>-9.8852524905199948E-5</v>
      </c>
      <c r="G37" s="1">
        <f>('SAFE exp comp'!G37-'Ceattle exp comp'!G37)/'SAFE exp comp'!G37</f>
        <v>-8.1474551944664885E-5</v>
      </c>
      <c r="H37" s="1">
        <f>('SAFE exp comp'!H37-'Ceattle exp comp'!H37)/'SAFE exp comp'!H37</f>
        <v>-5.0926000713495059E-5</v>
      </c>
      <c r="I37" s="1">
        <f>('SAFE exp comp'!I37-'Ceattle exp comp'!I37)/'SAFE exp comp'!I37</f>
        <v>-7.7653993676448226E-6</v>
      </c>
      <c r="J37" s="1">
        <f>('SAFE exp comp'!J37-'Ceattle exp comp'!J37)/'SAFE exp comp'!J37</f>
        <v>2.3953506690097569E-7</v>
      </c>
    </row>
    <row r="38" spans="1:10" x14ac:dyDescent="0.25">
      <c r="A38">
        <f>'SAFE exp comp'!A38-'Ceattle exp comp'!A38</f>
        <v>0</v>
      </c>
      <c r="B38" s="1">
        <f>('SAFE exp comp'!B38-'Ceattle exp comp'!B38)/'SAFE exp comp'!B38</f>
        <v>-2.2133315191792863E-7</v>
      </c>
      <c r="C38" s="1">
        <f>('SAFE exp comp'!C38-'Ceattle exp comp'!C38)/'SAFE exp comp'!C38</f>
        <v>1.1513541541129167E-6</v>
      </c>
      <c r="D38" s="1">
        <f>('SAFE exp comp'!D38-'Ceattle exp comp'!D38)/'SAFE exp comp'!D38</f>
        <v>-1.1351167772812939E-5</v>
      </c>
      <c r="E38" s="1">
        <f>('SAFE exp comp'!E38-'Ceattle exp comp'!E38)/'SAFE exp comp'!E38</f>
        <v>-9.7432048038509705E-5</v>
      </c>
      <c r="F38" s="1">
        <f>('SAFE exp comp'!F38-'Ceattle exp comp'!F38)/'SAFE exp comp'!F38</f>
        <v>-9.8935089945184561E-5</v>
      </c>
      <c r="G38" s="1">
        <f>('SAFE exp comp'!G38-'Ceattle exp comp'!G38)/'SAFE exp comp'!G38</f>
        <v>-7.302542001350519E-5</v>
      </c>
      <c r="H38" s="1">
        <f>('SAFE exp comp'!H38-'Ceattle exp comp'!H38)/'SAFE exp comp'!H38</f>
        <v>-5.7844371040210055E-5</v>
      </c>
      <c r="I38" s="1">
        <f>('SAFE exp comp'!I38-'Ceattle exp comp'!I38)/'SAFE exp comp'!I38</f>
        <v>-1.9492229558507232E-5</v>
      </c>
      <c r="J38" s="1">
        <f>('SAFE exp comp'!J38-'Ceattle exp comp'!J38)/'SAFE exp comp'!J38</f>
        <v>-1.7815316877113081E-6</v>
      </c>
    </row>
    <row r="39" spans="1:10" x14ac:dyDescent="0.25">
      <c r="A39">
        <f>'SAFE exp comp'!A39-'Ceattle exp comp'!A39</f>
        <v>0</v>
      </c>
      <c r="B39" s="1">
        <f>('SAFE exp comp'!B39-'Ceattle exp comp'!B39)/'SAFE exp comp'!B39</f>
        <v>3.8895408050706831E-7</v>
      </c>
      <c r="C39" s="1">
        <f>('SAFE exp comp'!C39-'Ceattle exp comp'!C39)/'SAFE exp comp'!C39</f>
        <v>1.8884300844525412E-6</v>
      </c>
      <c r="D39" s="1">
        <f>('SAFE exp comp'!D39-'Ceattle exp comp'!D39)/'SAFE exp comp'!D39</f>
        <v>-1.6260637084292219E-5</v>
      </c>
      <c r="E39" s="1">
        <f>('SAFE exp comp'!E39-'Ceattle exp comp'!E39)/'SAFE exp comp'!E39</f>
        <v>-9.5505133225647326E-5</v>
      </c>
      <c r="F39" s="1">
        <f>('SAFE exp comp'!F39-'Ceattle exp comp'!F39)/'SAFE exp comp'!F39</f>
        <v>-9.641611049813593E-5</v>
      </c>
      <c r="G39" s="1">
        <f>('SAFE exp comp'!G39-'Ceattle exp comp'!G39)/'SAFE exp comp'!G39</f>
        <v>-7.2516918820768298E-5</v>
      </c>
      <c r="H39" s="1">
        <f>('SAFE exp comp'!H39-'Ceattle exp comp'!H39)/'SAFE exp comp'!H39</f>
        <v>-5.261556089582015E-5</v>
      </c>
      <c r="I39" s="1">
        <f>('SAFE exp comp'!I39-'Ceattle exp comp'!I39)/'SAFE exp comp'!I39</f>
        <v>-2.5921569637134627E-5</v>
      </c>
      <c r="J39" s="1">
        <f>('SAFE exp comp'!J39-'Ceattle exp comp'!J39)/'SAFE exp comp'!J39</f>
        <v>4.8901639376944755E-7</v>
      </c>
    </row>
    <row r="40" spans="1:10" x14ac:dyDescent="0.25">
      <c r="A40">
        <f>'SAFE exp comp'!A40-'Ceattle exp comp'!A40</f>
        <v>0</v>
      </c>
      <c r="B40" s="1">
        <f>('SAFE exp comp'!B40-'Ceattle exp comp'!B40)/'SAFE exp comp'!B40</f>
        <v>1.6648516861322826E-6</v>
      </c>
      <c r="C40" s="1">
        <f>('SAFE exp comp'!C40-'Ceattle exp comp'!C40)/'SAFE exp comp'!C40</f>
        <v>-1.5207302300002002E-6</v>
      </c>
      <c r="D40" s="1">
        <f>('SAFE exp comp'!D40-'Ceattle exp comp'!D40)/'SAFE exp comp'!D40</f>
        <v>-2.4144682632318682E-6</v>
      </c>
      <c r="E40" s="1">
        <f>('SAFE exp comp'!E40-'Ceattle exp comp'!E40)/'SAFE exp comp'!E40</f>
        <v>-7.9599197584758757E-5</v>
      </c>
      <c r="F40" s="1">
        <f>('SAFE exp comp'!F40-'Ceattle exp comp'!F40)/'SAFE exp comp'!F40</f>
        <v>-9.2802587567794058E-5</v>
      </c>
      <c r="G40" s="1">
        <f>('SAFE exp comp'!G40-'Ceattle exp comp'!G40)/'SAFE exp comp'!G40</f>
        <v>-6.7075436247973852E-5</v>
      </c>
      <c r="H40" s="1">
        <f>('SAFE exp comp'!H40-'Ceattle exp comp'!H40)/'SAFE exp comp'!H40</f>
        <v>-4.4451109613934572E-5</v>
      </c>
      <c r="I40" s="1">
        <f>('SAFE exp comp'!I40-'Ceattle exp comp'!I40)/'SAFE exp comp'!I40</f>
        <v>-1.1824958416356846E-5</v>
      </c>
      <c r="J40" s="1">
        <f>('SAFE exp comp'!J40-'Ceattle exp comp'!J40)/'SAFE exp comp'!J40</f>
        <v>9.7385236872281802E-7</v>
      </c>
    </row>
    <row r="41" spans="1:10" x14ac:dyDescent="0.25">
      <c r="A41">
        <f>'SAFE exp comp'!A41-'Ceattle exp comp'!A41</f>
        <v>0</v>
      </c>
      <c r="B41" s="1">
        <f>('SAFE exp comp'!B41-'Ceattle exp comp'!B41)/'SAFE exp comp'!B41</f>
        <v>-1.2476708243769531E-6</v>
      </c>
      <c r="C41" s="1">
        <f>('SAFE exp comp'!C41-'Ceattle exp comp'!C41)/'SAFE exp comp'!C41</f>
        <v>2.2863722093242389E-7</v>
      </c>
      <c r="D41" s="1">
        <f>('SAFE exp comp'!D41-'Ceattle exp comp'!D41)/'SAFE exp comp'!D41</f>
        <v>-2.442564089627817E-5</v>
      </c>
      <c r="E41" s="1">
        <f>('SAFE exp comp'!E41-'Ceattle exp comp'!E41)/'SAFE exp comp'!E41</f>
        <v>-9.6176432035643869E-5</v>
      </c>
      <c r="F41" s="1">
        <f>('SAFE exp comp'!F41-'Ceattle exp comp'!F41)/'SAFE exp comp'!F41</f>
        <v>-9.4030341216036931E-5</v>
      </c>
      <c r="G41" s="1">
        <f>('SAFE exp comp'!G41-'Ceattle exp comp'!G41)/'SAFE exp comp'!G41</f>
        <v>-6.7189733235783081E-5</v>
      </c>
      <c r="H41" s="1">
        <f>('SAFE exp comp'!H41-'Ceattle exp comp'!H41)/'SAFE exp comp'!H41</f>
        <v>-4.7137477722893605E-5</v>
      </c>
      <c r="I41" s="1">
        <f>('SAFE exp comp'!I41-'Ceattle exp comp'!I41)/'SAFE exp comp'!I41</f>
        <v>-1.5676420655580515E-5</v>
      </c>
      <c r="J41" s="1">
        <f>('SAFE exp comp'!J41-'Ceattle exp comp'!J41)/'SAFE exp comp'!J41</f>
        <v>-2.3026754031585885E-6</v>
      </c>
    </row>
    <row r="42" spans="1:10" x14ac:dyDescent="0.25">
      <c r="A42">
        <f>'SAFE exp comp'!A42-'Ceattle exp comp'!A42</f>
        <v>0</v>
      </c>
      <c r="B42" s="1">
        <f>('SAFE exp comp'!B42-'Ceattle exp comp'!B42)/'SAFE exp comp'!B42</f>
        <v>4.0863891195166812E-6</v>
      </c>
      <c r="C42" s="1">
        <f>('SAFE exp comp'!C42-'Ceattle exp comp'!C42)/'SAFE exp comp'!C42</f>
        <v>1.0094106431358406E-6</v>
      </c>
      <c r="D42" s="1">
        <f>('SAFE exp comp'!D42-'Ceattle exp comp'!D42)/'SAFE exp comp'!D42</f>
        <v>-9.2598319144986705E-7</v>
      </c>
      <c r="E42" s="1">
        <f>('SAFE exp comp'!E42-'Ceattle exp comp'!E42)/'SAFE exp comp'!E42</f>
        <v>-2.9132479438402561E-5</v>
      </c>
      <c r="F42" s="1">
        <f>('SAFE exp comp'!F42-'Ceattle exp comp'!F42)/'SAFE exp comp'!F42</f>
        <v>-9.5906682299090883E-5</v>
      </c>
      <c r="G42" s="1">
        <f>('SAFE exp comp'!G42-'Ceattle exp comp'!G42)/'SAFE exp comp'!G42</f>
        <v>-7.5732763755492335E-5</v>
      </c>
      <c r="H42" s="1">
        <f>('SAFE exp comp'!H42-'Ceattle exp comp'!H42)/'SAFE exp comp'!H42</f>
        <v>-3.6162870495089643E-5</v>
      </c>
      <c r="I42" s="1">
        <f>('SAFE exp comp'!I42-'Ceattle exp comp'!I42)/'SAFE exp comp'!I42</f>
        <v>-7.8464406734146451E-6</v>
      </c>
      <c r="J42" s="1">
        <f>('SAFE exp comp'!J42-'Ceattle exp comp'!J42)/'SAFE exp comp'!J42</f>
        <v>1.8295509059147968E-6</v>
      </c>
    </row>
    <row r="43" spans="1:10" x14ac:dyDescent="0.25">
      <c r="A43">
        <f>'SAFE exp comp'!A43-'Ceattle exp comp'!A43</f>
        <v>0</v>
      </c>
      <c r="B43" s="1">
        <f>('SAFE exp comp'!B43-'Ceattle exp comp'!B43)/'SAFE exp comp'!B43</f>
        <v>3.3493567573462376E-6</v>
      </c>
      <c r="C43" s="1">
        <f>('SAFE exp comp'!C43-'Ceattle exp comp'!C43)/'SAFE exp comp'!C43</f>
        <v>-2.3095835913417437E-6</v>
      </c>
      <c r="D43" s="1">
        <f>('SAFE exp comp'!D43-'Ceattle exp comp'!D43)/'SAFE exp comp'!D43</f>
        <v>-5.6662471156292685E-5</v>
      </c>
      <c r="E43" s="1">
        <f>('SAFE exp comp'!E43-'Ceattle exp comp'!E43)/'SAFE exp comp'!E43</f>
        <v>-9.8748363646400627E-5</v>
      </c>
      <c r="F43" s="1">
        <f>('SAFE exp comp'!F43-'Ceattle exp comp'!F43)/'SAFE exp comp'!F43</f>
        <v>-9.7886783221130547E-5</v>
      </c>
      <c r="G43" s="1">
        <f>('SAFE exp comp'!G43-'Ceattle exp comp'!G43)/'SAFE exp comp'!G43</f>
        <v>-7.1361276306470972E-5</v>
      </c>
      <c r="H43" s="1">
        <f>('SAFE exp comp'!H43-'Ceattle exp comp'!H43)/'SAFE exp comp'!H43</f>
        <v>-5.3309482523197661E-5</v>
      </c>
      <c r="I43" s="1">
        <f>('SAFE exp comp'!I43-'Ceattle exp comp'!I43)/'SAFE exp comp'!I43</f>
        <v>-5.0178651174620279E-6</v>
      </c>
      <c r="J43" s="1">
        <f>('SAFE exp comp'!J43-'Ceattle exp comp'!J43)/'SAFE exp comp'!J43</f>
        <v>-3.0120052603315759E-6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4"/>
  <sheetViews>
    <sheetView topLeftCell="S1" workbookViewId="0">
      <selection activeCell="AB16" sqref="AB16"/>
    </sheetView>
  </sheetViews>
  <sheetFormatPr defaultRowHeight="15" x14ac:dyDescent="0.25"/>
  <cols>
    <col min="1" max="1" width="12" bestFit="1" customWidth="1"/>
  </cols>
  <sheetData>
    <row r="1" spans="1:68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V1" t="s">
        <v>22</v>
      </c>
      <c r="W1" t="s">
        <v>21</v>
      </c>
      <c r="Y1" t="s">
        <v>2</v>
      </c>
    </row>
    <row r="2" spans="1:68" x14ac:dyDescent="0.25">
      <c r="A2">
        <v>0.35469218899999999</v>
      </c>
      <c r="B2" t="e">
        <f>$A2*('SAFE obs comp'!A1+$Y$2)*LOG(('SAFE exp comp'!#REF!+$Y$2)/('SAFE obs comp'!A1+$Y$2))</f>
        <v>#REF!</v>
      </c>
      <c r="C2" t="e">
        <f>$A2*('SAFE obs comp'!B1+$Y$2)*LOG(('SAFE exp comp'!#REF!+$Y$2)/('SAFE obs comp'!B1+$Y$2))</f>
        <v>#REF!</v>
      </c>
      <c r="D2" t="e">
        <f>$A2*('SAFE obs comp'!C1+$Y$2)*LOG(('SAFE exp comp'!#REF!+$Y$2)/('SAFE obs comp'!C1+$Y$2))</f>
        <v>#REF!</v>
      </c>
      <c r="E2" t="e">
        <f>$A2*('SAFE obs comp'!D1+$Y$2)*LOG(('SAFE exp comp'!#REF!+$Y$2)/('SAFE obs comp'!D1+$Y$2))</f>
        <v>#REF!</v>
      </c>
      <c r="F2" t="e">
        <f>$A2*('SAFE obs comp'!E1+$Y$2)*LOG(('SAFE exp comp'!#REF!+$Y$2)/('SAFE obs comp'!E1+$Y$2))</f>
        <v>#REF!</v>
      </c>
      <c r="G2" t="e">
        <f>$A2*('SAFE obs comp'!F1+$Y$2)*LOG(('SAFE exp comp'!#REF!+$Y$2)/('SAFE obs comp'!F1+$Y$2))</f>
        <v>#REF!</v>
      </c>
      <c r="H2" t="e">
        <f>$A2*('SAFE obs comp'!G1+$Y$2)*LOG(('SAFE exp comp'!#REF!+$Y$2)/('SAFE obs comp'!G1+$Y$2))</f>
        <v>#REF!</v>
      </c>
      <c r="I2" t="e">
        <f>$A2*('SAFE obs comp'!H1+$Y$2)*LOG(('SAFE exp comp'!#REF!+$Y$2)/('SAFE obs comp'!H1+$Y$2))</f>
        <v>#REF!</v>
      </c>
      <c r="J2" t="e">
        <f>$A2*('SAFE obs comp'!I1+$Y$2)*LOG(('SAFE exp comp'!#REF!+$Y$2)/('SAFE obs comp'!I1+$Y$2))</f>
        <v>#REF!</v>
      </c>
      <c r="L2">
        <f>($A2*('SAFE obs comp'!A1+'log-lik'!$Y$2)*LOG(('Ceattle exp comp'!B1+$Y$2)/('SAFE obs comp'!A1+$Y$2)))</f>
        <v>1.1879440073375855E-5</v>
      </c>
      <c r="M2">
        <f>($A2*('SAFE obs comp'!B1+'log-lik'!$Y$2)*LOG(('Ceattle exp comp'!C1+$Y$2)/('SAFE obs comp'!B1+$Y$2)))</f>
        <v>9.0853454597561601E-3</v>
      </c>
      <c r="N2">
        <f>($A2*('SAFE obs comp'!C1+'log-lik'!$Y$2)*LOG(('Ceattle exp comp'!D1+$Y$2)/('SAFE obs comp'!C1+$Y$2)))</f>
        <v>-4.9750546397081812E-2</v>
      </c>
      <c r="O2">
        <f>($A2*('SAFE obs comp'!D1+'log-lik'!$Y$2)*LOG(('Ceattle exp comp'!E1+$Y$2)/('SAFE obs comp'!D1+$Y$2)))</f>
        <v>6.0390801122862468E-3</v>
      </c>
      <c r="P2">
        <f>($A2*('SAFE obs comp'!E1+'log-lik'!$Y$2)*LOG(('Ceattle exp comp'!F1+$Y$2)/('SAFE obs comp'!E1+$Y$2)))</f>
        <v>-1.7531407397091227E-2</v>
      </c>
      <c r="Q2">
        <f>($A2*('SAFE obs comp'!F1+'log-lik'!$Y$2)*LOG(('Ceattle exp comp'!G1+$Y$2)/('SAFE obs comp'!F1+$Y$2)))</f>
        <v>-7.279607121020111E-3</v>
      </c>
      <c r="R2">
        <f>($A2*('SAFE obs comp'!G1+'log-lik'!$Y$2)*LOG(('Ceattle exp comp'!H1+$Y$2)/('SAFE obs comp'!G1+$Y$2)))</f>
        <v>-3.6056934171246527E-4</v>
      </c>
      <c r="S2">
        <f>($A2*('SAFE obs comp'!H1+'log-lik'!$Y$2)*LOG(('Ceattle exp comp'!I1+$Y$2)/('SAFE obs comp'!H1+$Y$2)))</f>
        <v>-6.9574372333672122E-4</v>
      </c>
      <c r="T2">
        <f>($A2*('SAFE obs comp'!I1+'log-lik'!$Y$2)*LOG(('Ceattle exp comp'!J1+$Y$2)/('SAFE obs comp'!I1+$Y$2)))</f>
        <v>1.2442304375680695E-5</v>
      </c>
      <c r="V2" t="e">
        <f>SUM(B2:J2)</f>
        <v>#REF!</v>
      </c>
      <c r="W2">
        <f>SUM(L2:T2)</f>
        <v>-6.0469126663750872E-2</v>
      </c>
      <c r="Y2">
        <v>1.0000000000000001E-5</v>
      </c>
      <c r="AA2" t="s">
        <v>0</v>
      </c>
    </row>
    <row r="3" spans="1:68" x14ac:dyDescent="0.25">
      <c r="A3">
        <v>7.8032281609999998</v>
      </c>
      <c r="B3" t="e">
        <f>$A3*('SAFE obs comp'!A2+$Y$2)*LOG(('SAFE exp comp'!#REF!+$Y$2)/('SAFE obs comp'!A2+$Y$2))</f>
        <v>#REF!</v>
      </c>
      <c r="C3" t="e">
        <f>$A3*('SAFE obs comp'!B2+$Y$2)*LOG(('SAFE exp comp'!#REF!+$Y$2)/('SAFE obs comp'!B2+$Y$2))</f>
        <v>#REF!</v>
      </c>
      <c r="D3" t="e">
        <f>$A3*('SAFE obs comp'!C2+$Y$2)*LOG(('SAFE exp comp'!#REF!+$Y$2)/('SAFE obs comp'!C2+$Y$2))</f>
        <v>#REF!</v>
      </c>
      <c r="E3" t="e">
        <f>$A3*('SAFE obs comp'!D2+$Y$2)*LOG(('SAFE exp comp'!#REF!+$Y$2)/('SAFE obs comp'!D2+$Y$2))</f>
        <v>#REF!</v>
      </c>
      <c r="F3" t="e">
        <f>$A3*('SAFE obs comp'!E2+$Y$2)*LOG(('SAFE exp comp'!#REF!+$Y$2)/('SAFE obs comp'!E2+$Y$2))</f>
        <v>#REF!</v>
      </c>
      <c r="G3" t="e">
        <f>$A3*('SAFE obs comp'!F2+$Y$2)*LOG(('SAFE exp comp'!#REF!+$Y$2)/('SAFE obs comp'!F2+$Y$2))</f>
        <v>#REF!</v>
      </c>
      <c r="H3" t="e">
        <f>$A3*('SAFE obs comp'!G2+$Y$2)*LOG(('SAFE exp comp'!#REF!+$Y$2)/('SAFE obs comp'!G2+$Y$2))</f>
        <v>#REF!</v>
      </c>
      <c r="I3" t="e">
        <f>$A3*('SAFE obs comp'!H2+$Y$2)*LOG(('SAFE exp comp'!#REF!+$Y$2)/('SAFE obs comp'!H2+$Y$2))</f>
        <v>#REF!</v>
      </c>
      <c r="J3" t="e">
        <f>$A3*('SAFE obs comp'!I2+$Y$2)*LOG(('SAFE exp comp'!#REF!+$Y$2)/('SAFE obs comp'!I2+$Y$2))</f>
        <v>#REF!</v>
      </c>
      <c r="L3">
        <f>($A3*('SAFE obs comp'!A2+'log-lik'!$Y$2)*LOG(('Ceattle exp comp'!B2+$Y$2)/('SAFE obs comp'!A2+$Y$2)))</f>
        <v>2.4925425021855862E-4</v>
      </c>
      <c r="M3">
        <f>($A3*('SAFE obs comp'!B2+'log-lik'!$Y$2)*LOG(('Ceattle exp comp'!C2+$Y$2)/('SAFE obs comp'!B2+$Y$2)))</f>
        <v>6.3458212004084899E-2</v>
      </c>
      <c r="N3">
        <f>($A3*('SAFE obs comp'!C2+'log-lik'!$Y$2)*LOG(('Ceattle exp comp'!D2+$Y$2)/('SAFE obs comp'!C2+$Y$2)))</f>
        <v>0.59680867884321798</v>
      </c>
      <c r="O3">
        <f>($A3*('SAFE obs comp'!D2+'log-lik'!$Y$2)*LOG(('Ceattle exp comp'!E2+$Y$2)/('SAFE obs comp'!D2+$Y$2)))</f>
        <v>-2.090232774974714</v>
      </c>
      <c r="P3">
        <f>($A3*('SAFE obs comp'!E2+'log-lik'!$Y$2)*LOG(('Ceattle exp comp'!F2+$Y$2)/('SAFE obs comp'!E2+$Y$2)))</f>
        <v>-0.4635608244570758</v>
      </c>
      <c r="Q3">
        <f>($A3*('SAFE obs comp'!F2+'log-lik'!$Y$2)*LOG(('Ceattle exp comp'!G2+$Y$2)/('SAFE obs comp'!F2+$Y$2)))</f>
        <v>-0.27975225325186664</v>
      </c>
      <c r="R3">
        <f>($A3*('SAFE obs comp'!G2+'log-lik'!$Y$2)*LOG(('Ceattle exp comp'!H2+$Y$2)/('SAFE obs comp'!G2+$Y$2)))</f>
        <v>-1.6719544040840237E-2</v>
      </c>
      <c r="S3">
        <f>($A3*('SAFE obs comp'!H2+'log-lik'!$Y$2)*LOG(('Ceattle exp comp'!I2+$Y$2)/('SAFE obs comp'!H2+$Y$2)))</f>
        <v>-5.8834162403298904E-3</v>
      </c>
      <c r="T3">
        <f>($A3*('SAFE obs comp'!I2+'log-lik'!$Y$2)*LOG(('Ceattle exp comp'!J2+$Y$2)/('SAFE obs comp'!I2+$Y$2)))</f>
        <v>2.0677549475443969E-2</v>
      </c>
      <c r="V3" t="e">
        <f t="shared" ref="V3:V44" si="0">SUM(B3:J3)</f>
        <v>#REF!</v>
      </c>
      <c r="W3">
        <f t="shared" ref="W3:W44" si="1">SUM(L3:T3)</f>
        <v>-2.1749551183918614</v>
      </c>
    </row>
    <row r="4" spans="1:68" x14ac:dyDescent="0.25">
      <c r="A4">
        <v>68.100900319999994</v>
      </c>
      <c r="B4" t="e">
        <f>$A4*('SAFE obs comp'!A3+$Y$2)*LOG(('SAFE exp comp'!#REF!+$Y$2)/('SAFE obs comp'!A3+$Y$2))</f>
        <v>#REF!</v>
      </c>
      <c r="C4" t="e">
        <f>$A4*('SAFE obs comp'!B3+$Y$2)*LOG(('SAFE exp comp'!#REF!+$Y$2)/('SAFE obs comp'!B3+$Y$2))</f>
        <v>#REF!</v>
      </c>
      <c r="D4" t="e">
        <f>$A4*('SAFE obs comp'!C3+$Y$2)*LOG(('SAFE exp comp'!#REF!+$Y$2)/('SAFE obs comp'!C3+$Y$2))</f>
        <v>#REF!</v>
      </c>
      <c r="E4" t="e">
        <f>$A4*('SAFE obs comp'!D3+$Y$2)*LOG(('SAFE exp comp'!#REF!+$Y$2)/('SAFE obs comp'!D3+$Y$2))</f>
        <v>#REF!</v>
      </c>
      <c r="F4" t="e">
        <f>$A4*('SAFE obs comp'!E3+$Y$2)*LOG(('SAFE exp comp'!#REF!+$Y$2)/('SAFE obs comp'!E3+$Y$2))</f>
        <v>#REF!</v>
      </c>
      <c r="G4" t="e">
        <f>$A4*('SAFE obs comp'!F3+$Y$2)*LOG(('SAFE exp comp'!#REF!+$Y$2)/('SAFE obs comp'!F3+$Y$2))</f>
        <v>#REF!</v>
      </c>
      <c r="H4" t="e">
        <f>$A4*('SAFE obs comp'!G3+$Y$2)*LOG(('SAFE exp comp'!#REF!+$Y$2)/('SAFE obs comp'!G3+$Y$2))</f>
        <v>#REF!</v>
      </c>
      <c r="I4" t="e">
        <f>$A4*('SAFE obs comp'!H3+$Y$2)*LOG(('SAFE exp comp'!#REF!+$Y$2)/('SAFE obs comp'!H3+$Y$2))</f>
        <v>#REF!</v>
      </c>
      <c r="J4" t="e">
        <f>$A4*('SAFE obs comp'!I3+$Y$2)*LOG(('SAFE exp comp'!#REF!+$Y$2)/('SAFE obs comp'!I3+$Y$2))</f>
        <v>#REF!</v>
      </c>
      <c r="L4">
        <f>($A4*('SAFE obs comp'!A3+'log-lik'!$Y$2)*LOG(('Ceattle exp comp'!B3+$Y$2)/('SAFE obs comp'!A3+$Y$2)))</f>
        <v>2.4707319266414306E-3</v>
      </c>
      <c r="M4">
        <f>($A4*('SAFE obs comp'!B3+'log-lik'!$Y$2)*LOG(('Ceattle exp comp'!C3+$Y$2)/('SAFE obs comp'!B3+$Y$2)))</f>
        <v>0.36449335223711243</v>
      </c>
      <c r="N4">
        <f>($A4*('SAFE obs comp'!C3+'log-lik'!$Y$2)*LOG(('Ceattle exp comp'!D3+$Y$2)/('SAFE obs comp'!C3+$Y$2)))</f>
        <v>1.8479779521081565</v>
      </c>
      <c r="O4">
        <f>($A4*('SAFE obs comp'!D3+'log-lik'!$Y$2)*LOG(('Ceattle exp comp'!E3+$Y$2)/('SAFE obs comp'!D3+$Y$2)))</f>
        <v>5.2030805539811613</v>
      </c>
      <c r="P4">
        <f>($A4*('SAFE obs comp'!E3+'log-lik'!$Y$2)*LOG(('Ceattle exp comp'!F3+$Y$2)/('SAFE obs comp'!E3+$Y$2)))</f>
        <v>-19.795861942843455</v>
      </c>
      <c r="Q4">
        <f>($A4*('SAFE obs comp'!F3+'log-lik'!$Y$2)*LOG(('Ceattle exp comp'!G3+$Y$2)/('SAFE obs comp'!F3+$Y$2)))</f>
        <v>-4.4564231127093157</v>
      </c>
      <c r="R4">
        <f>($A4*('SAFE obs comp'!G3+'log-lik'!$Y$2)*LOG(('Ceattle exp comp'!H3+$Y$2)/('SAFE obs comp'!G3+$Y$2)))</f>
        <v>-1.986602735888318</v>
      </c>
      <c r="S4">
        <f>($A4*('SAFE obs comp'!H3+'log-lik'!$Y$2)*LOG(('Ceattle exp comp'!I3+$Y$2)/('SAFE obs comp'!H3+$Y$2)))</f>
        <v>-0.17948633168718048</v>
      </c>
      <c r="T4">
        <f>($A4*('SAFE obs comp'!I3+'log-lik'!$Y$2)*LOG(('Ceattle exp comp'!J3+$Y$2)/('SAFE obs comp'!I3+$Y$2)))</f>
        <v>6.8721571315717739E-2</v>
      </c>
      <c r="V4" t="e">
        <f t="shared" si="0"/>
        <v>#REF!</v>
      </c>
      <c r="W4">
        <f t="shared" si="1"/>
        <v>-18.93162996155948</v>
      </c>
    </row>
    <row r="5" spans="1:68" x14ac:dyDescent="0.25">
      <c r="A5">
        <v>70.938437829999998</v>
      </c>
      <c r="B5" t="e">
        <f>$A5*('SAFE obs comp'!A4+$Y$2)*LOG(('SAFE exp comp'!#REF!+$Y$2)/('SAFE obs comp'!A4+$Y$2))</f>
        <v>#REF!</v>
      </c>
      <c r="C5" t="e">
        <f>$A5*('SAFE obs comp'!B4+$Y$2)*LOG(('SAFE exp comp'!#REF!+$Y$2)/('SAFE obs comp'!B4+$Y$2))</f>
        <v>#REF!</v>
      </c>
      <c r="D5" t="e">
        <f>$A5*('SAFE obs comp'!C4+$Y$2)*LOG(('SAFE exp comp'!#REF!+$Y$2)/('SAFE obs comp'!C4+$Y$2))</f>
        <v>#REF!</v>
      </c>
      <c r="E5" t="e">
        <f>$A5*('SAFE obs comp'!D4+$Y$2)*LOG(('SAFE exp comp'!#REF!+$Y$2)/('SAFE obs comp'!D4+$Y$2))</f>
        <v>#REF!</v>
      </c>
      <c r="F5" t="e">
        <f>$A5*('SAFE obs comp'!E4+$Y$2)*LOG(('SAFE exp comp'!#REF!+$Y$2)/('SAFE obs comp'!E4+$Y$2))</f>
        <v>#REF!</v>
      </c>
      <c r="G5" t="e">
        <f>$A5*('SAFE obs comp'!F4+$Y$2)*LOG(('SAFE exp comp'!#REF!+$Y$2)/('SAFE obs comp'!F4+$Y$2))</f>
        <v>#REF!</v>
      </c>
      <c r="H5" t="e">
        <f>$A5*('SAFE obs comp'!G4+$Y$2)*LOG(('SAFE exp comp'!#REF!+$Y$2)/('SAFE obs comp'!G4+$Y$2))</f>
        <v>#REF!</v>
      </c>
      <c r="I5" t="e">
        <f>$A5*('SAFE obs comp'!H4+$Y$2)*LOG(('SAFE exp comp'!#REF!+$Y$2)/('SAFE obs comp'!H4+$Y$2))</f>
        <v>#REF!</v>
      </c>
      <c r="J5" t="e">
        <f>$A5*('SAFE obs comp'!I4+$Y$2)*LOG(('SAFE exp comp'!#REF!+$Y$2)/('SAFE obs comp'!I4+$Y$2))</f>
        <v>#REF!</v>
      </c>
      <c r="L5">
        <f>($A5*('SAFE obs comp'!A4+'log-lik'!$Y$2)*LOG(('Ceattle exp comp'!B4+$Y$2)/('SAFE obs comp'!A4+$Y$2)))</f>
        <v>2.7314959148819081E-3</v>
      </c>
      <c r="M5">
        <f>($A5*('SAFE obs comp'!B4+'log-lik'!$Y$2)*LOG(('Ceattle exp comp'!C4+$Y$2)/('SAFE obs comp'!B4+$Y$2)))</f>
        <v>2.2881870062008587</v>
      </c>
      <c r="N5">
        <f>($A5*('SAFE obs comp'!C4+'log-lik'!$Y$2)*LOG(('Ceattle exp comp'!D4+$Y$2)/('SAFE obs comp'!C4+$Y$2)))</f>
        <v>-2.0524562291434632</v>
      </c>
      <c r="O5">
        <f>($A5*('SAFE obs comp'!D4+'log-lik'!$Y$2)*LOG(('Ceattle exp comp'!E4+$Y$2)/('SAFE obs comp'!D4+$Y$2)))</f>
        <v>1.6554049778701976E-2</v>
      </c>
      <c r="P5">
        <f>($A5*('SAFE obs comp'!E4+'log-lik'!$Y$2)*LOG(('Ceattle exp comp'!F4+$Y$2)/('SAFE obs comp'!E4+$Y$2)))</f>
        <v>2.9119381522250452</v>
      </c>
      <c r="Q5">
        <f>($A5*('SAFE obs comp'!F4+'log-lik'!$Y$2)*LOG(('Ceattle exp comp'!G4+$Y$2)/('SAFE obs comp'!F4+$Y$2)))</f>
        <v>-10.204417068475788</v>
      </c>
      <c r="R5">
        <f>($A5*('SAFE obs comp'!G4+'log-lik'!$Y$2)*LOG(('Ceattle exp comp'!H4+$Y$2)/('SAFE obs comp'!G4+$Y$2)))</f>
        <v>-2.4274373630946862</v>
      </c>
      <c r="S5">
        <f>($A5*('SAFE obs comp'!H4+'log-lik'!$Y$2)*LOG(('Ceattle exp comp'!I4+$Y$2)/('SAFE obs comp'!H4+$Y$2)))</f>
        <v>-1.1704222764487524</v>
      </c>
      <c r="T5">
        <f>($A5*('SAFE obs comp'!I4+'log-lik'!$Y$2)*LOG(('Ceattle exp comp'!J4+$Y$2)/('SAFE obs comp'!I4+$Y$2)))</f>
        <v>-5.0711221537465302E-3</v>
      </c>
      <c r="V5" t="e">
        <f t="shared" si="0"/>
        <v>#REF!</v>
      </c>
      <c r="W5">
        <f t="shared" si="1"/>
        <v>-10.640393355196949</v>
      </c>
      <c r="Y5" t="s">
        <v>23</v>
      </c>
      <c r="Z5" t="e">
        <f>SUM(V2:V44)</f>
        <v>#REF!</v>
      </c>
    </row>
    <row r="6" spans="1:68" x14ac:dyDescent="0.25">
      <c r="A6">
        <v>70.938437829999998</v>
      </c>
      <c r="B6" t="e">
        <f>$A6*('SAFE obs comp'!A5+$Y$2)*LOG(('SAFE exp comp'!#REF!+$Y$2)/('SAFE obs comp'!A5+$Y$2))</f>
        <v>#REF!</v>
      </c>
      <c r="C6" t="e">
        <f>$A6*('SAFE obs comp'!B5+$Y$2)*LOG(('SAFE exp comp'!#REF!+$Y$2)/('SAFE obs comp'!B5+$Y$2))</f>
        <v>#REF!</v>
      </c>
      <c r="D6" t="e">
        <f>$A6*('SAFE obs comp'!C5+$Y$2)*LOG(('SAFE exp comp'!#REF!+$Y$2)/('SAFE obs comp'!C5+$Y$2))</f>
        <v>#REF!</v>
      </c>
      <c r="E6" t="e">
        <f>$A6*('SAFE obs comp'!D5+$Y$2)*LOG(('SAFE exp comp'!#REF!+$Y$2)/('SAFE obs comp'!D5+$Y$2))</f>
        <v>#REF!</v>
      </c>
      <c r="F6" t="e">
        <f>$A6*('SAFE obs comp'!E5+$Y$2)*LOG(('SAFE exp comp'!#REF!+$Y$2)/('SAFE obs comp'!E5+$Y$2))</f>
        <v>#REF!</v>
      </c>
      <c r="G6" t="e">
        <f>$A6*('SAFE obs comp'!F5+$Y$2)*LOG(('SAFE exp comp'!#REF!+$Y$2)/('SAFE obs comp'!F5+$Y$2))</f>
        <v>#REF!</v>
      </c>
      <c r="H6" t="e">
        <f>$A6*('SAFE obs comp'!G5+$Y$2)*LOG(('SAFE exp comp'!#REF!+$Y$2)/('SAFE obs comp'!G5+$Y$2))</f>
        <v>#REF!</v>
      </c>
      <c r="I6" t="e">
        <f>$A6*('SAFE obs comp'!H5+$Y$2)*LOG(('SAFE exp comp'!#REF!+$Y$2)/('SAFE obs comp'!H5+$Y$2))</f>
        <v>#REF!</v>
      </c>
      <c r="J6" t="e">
        <f>$A6*('SAFE obs comp'!I5+$Y$2)*LOG(('SAFE exp comp'!#REF!+$Y$2)/('SAFE obs comp'!I5+$Y$2))</f>
        <v>#REF!</v>
      </c>
      <c r="L6">
        <f>($A6*('SAFE obs comp'!A5+'log-lik'!$Y$2)*LOG(('Ceattle exp comp'!B5+$Y$2)/('SAFE obs comp'!A5+$Y$2)))</f>
        <v>2.7321091514473221E-3</v>
      </c>
      <c r="M6">
        <f>($A6*('SAFE obs comp'!B5+'log-lik'!$Y$2)*LOG(('Ceattle exp comp'!C5+$Y$2)/('SAFE obs comp'!B5+$Y$2)))</f>
        <v>1.3959668875567552</v>
      </c>
      <c r="N6">
        <f>($A6*('SAFE obs comp'!C5+'log-lik'!$Y$2)*LOG(('Ceattle exp comp'!D5+$Y$2)/('SAFE obs comp'!C5+$Y$2)))</f>
        <v>2.8589902166375856</v>
      </c>
      <c r="O6">
        <f>($A6*('SAFE obs comp'!D5+'log-lik'!$Y$2)*LOG(('Ceattle exp comp'!E5+$Y$2)/('SAFE obs comp'!D5+$Y$2)))</f>
        <v>-21.33230625360105</v>
      </c>
      <c r="P6">
        <f>($A6*('SAFE obs comp'!E5+'log-lik'!$Y$2)*LOG(('Ceattle exp comp'!F5+$Y$2)/('SAFE obs comp'!E5+$Y$2)))</f>
        <v>-0.4087674298263404</v>
      </c>
      <c r="Q6">
        <f>($A6*('SAFE obs comp'!F5+'log-lik'!$Y$2)*LOG(('Ceattle exp comp'!G5+$Y$2)/('SAFE obs comp'!F5+$Y$2)))</f>
        <v>1.0897671115882439</v>
      </c>
      <c r="R6">
        <f>($A6*('SAFE obs comp'!G5+'log-lik'!$Y$2)*LOG(('Ceattle exp comp'!H5+$Y$2)/('SAFE obs comp'!G5+$Y$2)))</f>
        <v>-1.3160341268640396</v>
      </c>
      <c r="S6">
        <f>($A6*('SAFE obs comp'!H5+'log-lik'!$Y$2)*LOG(('Ceattle exp comp'!I5+$Y$2)/('SAFE obs comp'!H5+$Y$2)))</f>
        <v>-0.88097832561218437</v>
      </c>
      <c r="T6">
        <f>($A6*('SAFE obs comp'!I5+'log-lik'!$Y$2)*LOG(('Ceattle exp comp'!J5+$Y$2)/('SAFE obs comp'!I5+$Y$2)))</f>
        <v>-0.14224319498835078</v>
      </c>
      <c r="V6" t="e">
        <f t="shared" si="0"/>
        <v>#REF!</v>
      </c>
      <c r="W6">
        <f t="shared" si="1"/>
        <v>-18.732873005957931</v>
      </c>
      <c r="Y6" t="s">
        <v>24</v>
      </c>
      <c r="Z6">
        <f>SUM(W2:W44)</f>
        <v>-498.18258176167387</v>
      </c>
    </row>
    <row r="7" spans="1:68" x14ac:dyDescent="0.25">
      <c r="A7">
        <v>70.938437829999998</v>
      </c>
      <c r="B7">
        <f>$A7*('SAFE obs comp'!A6+$Y$2)*LOG(('SAFE exp comp'!A1+$Y$2)/('SAFE obs comp'!A6+$Y$2))</f>
        <v>0</v>
      </c>
      <c r="C7">
        <f>$A7*('SAFE obs comp'!B6+$Y$2)*LOG(('SAFE exp comp'!B1+$Y$2)/('SAFE obs comp'!B6+$Y$2))</f>
        <v>-1.6562266263942691</v>
      </c>
      <c r="D7">
        <f>$A7*('SAFE obs comp'!C6+$Y$2)*LOG(('SAFE exp comp'!C1+$Y$2)/('SAFE obs comp'!C6+$Y$2))</f>
        <v>2.9520099428704136</v>
      </c>
      <c r="E7">
        <f>$A7*('SAFE obs comp'!D6+$Y$2)*LOG(('SAFE exp comp'!D1+$Y$2)/('SAFE obs comp'!D6+$Y$2))</f>
        <v>-0.75335703634542095</v>
      </c>
      <c r="F7">
        <f>$A7*('SAFE obs comp'!E6+$Y$2)*LOG(('SAFE exp comp'!E1+$Y$2)/('SAFE obs comp'!E6+$Y$2))</f>
        <v>-0.65683989168962464</v>
      </c>
      <c r="G7">
        <f>$A7*('SAFE obs comp'!F6+$Y$2)*LOG(('SAFE exp comp'!F1+$Y$2)/('SAFE obs comp'!F6+$Y$2))</f>
        <v>-0.44534219329100011</v>
      </c>
      <c r="H7">
        <f>$A7*('SAFE obs comp'!G6+$Y$2)*LOG(('SAFE exp comp'!G1+$Y$2)/('SAFE obs comp'!G6+$Y$2))</f>
        <v>-1.0892732459518861</v>
      </c>
      <c r="I7">
        <f>$A7*('SAFE obs comp'!H6+$Y$2)*LOG(('SAFE exp comp'!H1+$Y$2)/('SAFE obs comp'!H6+$Y$2))</f>
        <v>-1.2615841446863558</v>
      </c>
      <c r="J7">
        <f>$A7*('SAFE obs comp'!I6+$Y$2)*LOG(('SAFE exp comp'!I1+$Y$2)/('SAFE obs comp'!I6+$Y$2))</f>
        <v>-0.15326443041205876</v>
      </c>
      <c r="L7">
        <f>($A7*('SAFE obs comp'!A6+'log-lik'!$Y$2)*LOG(('Ceattle exp comp'!B6+$Y$2)/('SAFE obs comp'!A6+$Y$2)))</f>
        <v>2.6693938252990556E-3</v>
      </c>
      <c r="M7">
        <f>($A7*('SAFE obs comp'!B6+'log-lik'!$Y$2)*LOG(('Ceattle exp comp'!C6+$Y$2)/('SAFE obs comp'!B6+$Y$2)))</f>
        <v>1.7788459273159147</v>
      </c>
      <c r="N7">
        <f>($A7*('SAFE obs comp'!C6+'log-lik'!$Y$2)*LOG(('Ceattle exp comp'!D6+$Y$2)/('SAFE obs comp'!C6+$Y$2)))</f>
        <v>4.1920515664210098</v>
      </c>
      <c r="O7">
        <f>($A7*('SAFE obs comp'!D6+'log-lik'!$Y$2)*LOG(('Ceattle exp comp'!E6+$Y$2)/('SAFE obs comp'!D6+$Y$2)))</f>
        <v>-2.2296014664051138</v>
      </c>
      <c r="P7">
        <f>($A7*('SAFE obs comp'!E6+'log-lik'!$Y$2)*LOG(('Ceattle exp comp'!F6+$Y$2)/('SAFE obs comp'!E6+$Y$2)))</f>
        <v>-10.006689909819814</v>
      </c>
      <c r="Q7">
        <f>($A7*('SAFE obs comp'!F6+'log-lik'!$Y$2)*LOG(('Ceattle exp comp'!G6+$Y$2)/('SAFE obs comp'!F6+$Y$2)))</f>
        <v>-2.3136463938419523</v>
      </c>
      <c r="R7">
        <f>($A7*('SAFE obs comp'!G6+'log-lik'!$Y$2)*LOG(('Ceattle exp comp'!H6+$Y$2)/('SAFE obs comp'!G6+$Y$2)))</f>
        <v>-0.58604390701871822</v>
      </c>
      <c r="S7">
        <f>($A7*('SAFE obs comp'!H6+'log-lik'!$Y$2)*LOG(('Ceattle exp comp'!I6+$Y$2)/('SAFE obs comp'!H6+$Y$2)))</f>
        <v>-2.0037432359307061</v>
      </c>
      <c r="T7">
        <f>($A7*('SAFE obs comp'!I6+'log-lik'!$Y$2)*LOG(('Ceattle exp comp'!J6+$Y$2)/('SAFE obs comp'!I6+$Y$2)))</f>
        <v>-1.1691277815363377</v>
      </c>
      <c r="V7">
        <f t="shared" si="0"/>
        <v>-3.0638776259002021</v>
      </c>
      <c r="W7">
        <f t="shared" si="1"/>
        <v>-12.335285806990417</v>
      </c>
    </row>
    <row r="8" spans="1:68" x14ac:dyDescent="0.25">
      <c r="A8">
        <v>70.938437829999998</v>
      </c>
      <c r="B8">
        <f>$A8*('SAFE obs comp'!A7+$Y$2)*LOG(('SAFE exp comp'!A2+$Y$2)/('SAFE obs comp'!A7+$Y$2))</f>
        <v>0</v>
      </c>
      <c r="C8">
        <f>$A8*('SAFE obs comp'!B7+$Y$2)*LOG(('SAFE exp comp'!B2+$Y$2)/('SAFE obs comp'!B7+$Y$2))</f>
        <v>-0.30084635614479405</v>
      </c>
      <c r="D8">
        <f>$A8*('SAFE obs comp'!C7+$Y$2)*LOG(('SAFE exp comp'!C2+$Y$2)/('SAFE obs comp'!C7+$Y$2))</f>
        <v>-4.1785082082264413</v>
      </c>
      <c r="E8">
        <f>$A8*('SAFE obs comp'!D7+$Y$2)*LOG(('SAFE exp comp'!D2+$Y$2)/('SAFE obs comp'!D7+$Y$2))</f>
        <v>5.0399024402457071</v>
      </c>
      <c r="F8">
        <f>$A8*('SAFE obs comp'!E7+$Y$2)*LOG(('SAFE exp comp'!E2+$Y$2)/('SAFE obs comp'!E7+$Y$2))</f>
        <v>-2.7994198319282835</v>
      </c>
      <c r="G8">
        <f>$A8*('SAFE obs comp'!F7+$Y$2)*LOG(('SAFE exp comp'!F2+$Y$2)/('SAFE obs comp'!F7+$Y$2))</f>
        <v>-0.65873524929722338</v>
      </c>
      <c r="H8">
        <f>$A8*('SAFE obs comp'!G7+$Y$2)*LOG(('SAFE exp comp'!G2+$Y$2)/('SAFE obs comp'!G7+$Y$2))</f>
        <v>-0.15116220787787021</v>
      </c>
      <c r="I8">
        <f>$A8*('SAFE obs comp'!H7+$Y$2)*LOG(('SAFE exp comp'!H2+$Y$2)/('SAFE obs comp'!H7+$Y$2))</f>
        <v>-0.63161908569234626</v>
      </c>
      <c r="J8">
        <f>$A8*('SAFE obs comp'!I7+$Y$2)*LOG(('SAFE exp comp'!I2+$Y$2)/('SAFE obs comp'!I7+$Y$2))</f>
        <v>-0.30570293626299583</v>
      </c>
      <c r="L8">
        <f>($A8*('SAFE obs comp'!A7+'log-lik'!$Y$2)*LOG(('Ceattle exp comp'!B7+$Y$2)/('SAFE obs comp'!A7+$Y$2)))</f>
        <v>2.4548512161393886E-3</v>
      </c>
      <c r="M8">
        <f>($A8*('SAFE obs comp'!B7+'log-lik'!$Y$2)*LOG(('Ceattle exp comp'!C7+$Y$2)/('SAFE obs comp'!B7+$Y$2)))</f>
        <v>1.545809540311565</v>
      </c>
      <c r="N8">
        <f>($A8*('SAFE obs comp'!C7+'log-lik'!$Y$2)*LOG(('Ceattle exp comp'!D7+$Y$2)/('SAFE obs comp'!C7+$Y$2)))</f>
        <v>3.4581343291559978</v>
      </c>
      <c r="O8">
        <f>($A8*('SAFE obs comp'!D7+'log-lik'!$Y$2)*LOG(('Ceattle exp comp'!E7+$Y$2)/('SAFE obs comp'!D7+$Y$2)))</f>
        <v>-2.8277701026403568</v>
      </c>
      <c r="P8">
        <f>($A8*('SAFE obs comp'!E7+'log-lik'!$Y$2)*LOG(('Ceattle exp comp'!F7+$Y$2)/('SAFE obs comp'!E7+$Y$2)))</f>
        <v>-6.9818272389296414</v>
      </c>
      <c r="Q8">
        <f>($A8*('SAFE obs comp'!F7+'log-lik'!$Y$2)*LOG(('Ceattle exp comp'!G7+$Y$2)/('SAFE obs comp'!F7+$Y$2)))</f>
        <v>-4.6759991694624441</v>
      </c>
      <c r="R8">
        <f>($A8*('SAFE obs comp'!G7+'log-lik'!$Y$2)*LOG(('Ceattle exp comp'!H7+$Y$2)/('SAFE obs comp'!G7+$Y$2)))</f>
        <v>-0.92393833993447194</v>
      </c>
      <c r="S8">
        <f>($A8*('SAFE obs comp'!H7+'log-lik'!$Y$2)*LOG(('Ceattle exp comp'!I7+$Y$2)/('SAFE obs comp'!H7+$Y$2)))</f>
        <v>-0.45625580315076525</v>
      </c>
      <c r="T8">
        <f>($A8*('SAFE obs comp'!I7+'log-lik'!$Y$2)*LOG(('Ceattle exp comp'!J7+$Y$2)/('SAFE obs comp'!I7+$Y$2)))</f>
        <v>-0.56540366193563651</v>
      </c>
      <c r="V8">
        <f t="shared" si="0"/>
        <v>-3.9860914351842469</v>
      </c>
      <c r="W8">
        <f t="shared" si="1"/>
        <v>-11.424795595369615</v>
      </c>
    </row>
    <row r="9" spans="1:68" x14ac:dyDescent="0.25">
      <c r="A9">
        <v>70.938437829999998</v>
      </c>
      <c r="B9">
        <f>$A9*('SAFE obs comp'!A8+$Y$2)*LOG(('SAFE exp comp'!A3+$Y$2)/('SAFE obs comp'!A8+$Y$2))</f>
        <v>0</v>
      </c>
      <c r="C9">
        <f>$A9*('SAFE obs comp'!B8+$Y$2)*LOG(('SAFE exp comp'!B3+$Y$2)/('SAFE obs comp'!B8+$Y$2))</f>
        <v>0.21048072202044607</v>
      </c>
      <c r="D9">
        <f>$A9*('SAFE obs comp'!C8+$Y$2)*LOG(('SAFE exp comp'!C3+$Y$2)/('SAFE obs comp'!C8+$Y$2))</f>
        <v>-5.1626938971762959</v>
      </c>
      <c r="E9">
        <f>$A9*('SAFE obs comp'!D8+$Y$2)*LOG(('SAFE exp comp'!D3+$Y$2)/('SAFE obs comp'!D8+$Y$2))</f>
        <v>-7.1566696368135618</v>
      </c>
      <c r="F9">
        <f>$A9*('SAFE obs comp'!E8+$Y$2)*LOG(('SAFE exp comp'!E3+$Y$2)/('SAFE obs comp'!E8+$Y$2))</f>
        <v>5.0850996402348345</v>
      </c>
      <c r="G9">
        <f>$A9*('SAFE obs comp'!F8+$Y$2)*LOG(('SAFE exp comp'!F3+$Y$2)/('SAFE obs comp'!F8+$Y$2))</f>
        <v>-0.38018320185261606</v>
      </c>
      <c r="H9">
        <f>$A9*('SAFE obs comp'!G8+$Y$2)*LOG(('SAFE exp comp'!G3+$Y$2)/('SAFE obs comp'!G8+$Y$2))</f>
        <v>0.40486261337744522</v>
      </c>
      <c r="I9">
        <f>$A9*('SAFE obs comp'!H8+$Y$2)*LOG(('SAFE exp comp'!H3+$Y$2)/('SAFE obs comp'!H8+$Y$2))</f>
        <v>0.19545915947080891</v>
      </c>
      <c r="J9">
        <f>$A9*('SAFE obs comp'!I8+$Y$2)*LOG(('SAFE exp comp'!I3+$Y$2)/('SAFE obs comp'!I8+$Y$2))</f>
        <v>0.10944759562269032</v>
      </c>
      <c r="L9">
        <f>($A9*('SAFE obs comp'!A8+'log-lik'!$Y$2)*LOG(('Ceattle exp comp'!B8+$Y$2)/('SAFE obs comp'!A8+$Y$2)))</f>
        <v>2.3479922166226631E-3</v>
      </c>
      <c r="M9">
        <f>($A9*('SAFE obs comp'!B8+'log-lik'!$Y$2)*LOG(('Ceattle exp comp'!C8+$Y$2)/('SAFE obs comp'!B8+$Y$2)))</f>
        <v>1.3057952983026504</v>
      </c>
      <c r="N9">
        <f>($A9*('SAFE obs comp'!C8+'log-lik'!$Y$2)*LOG(('Ceattle exp comp'!D8+$Y$2)/('SAFE obs comp'!C8+$Y$2)))</f>
        <v>4.8519977416324656</v>
      </c>
      <c r="O9">
        <f>($A9*('SAFE obs comp'!D8+'log-lik'!$Y$2)*LOG(('Ceattle exp comp'!E8+$Y$2)/('SAFE obs comp'!D8+$Y$2)))</f>
        <v>-3.7167392502920249</v>
      </c>
      <c r="P9">
        <f>($A9*('SAFE obs comp'!E8+'log-lik'!$Y$2)*LOG(('Ceattle exp comp'!F8+$Y$2)/('SAFE obs comp'!E8+$Y$2)))</f>
        <v>-6.3089612877112513</v>
      </c>
      <c r="Q9">
        <f>($A9*('SAFE obs comp'!F8+'log-lik'!$Y$2)*LOG(('Ceattle exp comp'!G8+$Y$2)/('SAFE obs comp'!F8+$Y$2)))</f>
        <v>-5.2840959519638906</v>
      </c>
      <c r="R9">
        <f>($A9*('SAFE obs comp'!G8+'log-lik'!$Y$2)*LOG(('Ceattle exp comp'!H8+$Y$2)/('SAFE obs comp'!G8+$Y$2)))</f>
        <v>-1.4335236023482776</v>
      </c>
      <c r="S9">
        <f>($A9*('SAFE obs comp'!H8+'log-lik'!$Y$2)*LOG(('Ceattle exp comp'!I8+$Y$2)/('SAFE obs comp'!H8+$Y$2)))</f>
        <v>-6.4480149486019545E-2</v>
      </c>
      <c r="T9">
        <f>($A9*('SAFE obs comp'!I8+'log-lik'!$Y$2)*LOG(('Ceattle exp comp'!J8+$Y$2)/('SAFE obs comp'!I8+$Y$2)))</f>
        <v>3.8059893713098064E-2</v>
      </c>
      <c r="V9">
        <f t="shared" si="0"/>
        <v>-6.6941970051162496</v>
      </c>
      <c r="W9">
        <f t="shared" si="1"/>
        <v>-10.609599315936626</v>
      </c>
    </row>
    <row r="10" spans="1:68" x14ac:dyDescent="0.25">
      <c r="A10">
        <v>70.938437829999998</v>
      </c>
      <c r="B10">
        <f>$A10*('SAFE obs comp'!A9+$Y$2)*LOG(('SAFE exp comp'!A4+$Y$2)/('SAFE obs comp'!A9+$Y$2))</f>
        <v>0</v>
      </c>
      <c r="C10">
        <f>$A10*('SAFE obs comp'!B9+$Y$2)*LOG(('SAFE exp comp'!B4+$Y$2)/('SAFE obs comp'!B9+$Y$2))</f>
        <v>0.77575889192404568</v>
      </c>
      <c r="D10">
        <f>$A10*('SAFE obs comp'!C9+$Y$2)*LOG(('SAFE exp comp'!C4+$Y$2)/('SAFE obs comp'!C9+$Y$2))</f>
        <v>1.9582246377915729</v>
      </c>
      <c r="E10">
        <f>$A10*('SAFE obs comp'!D9+$Y$2)*LOG(('SAFE exp comp'!D4+$Y$2)/('SAFE obs comp'!D9+$Y$2))</f>
        <v>-2.840206119601429</v>
      </c>
      <c r="F10">
        <f>$A10*('SAFE obs comp'!E9+$Y$2)*LOG(('SAFE exp comp'!E4+$Y$2)/('SAFE obs comp'!E9+$Y$2))</f>
        <v>-8.7996897478906941</v>
      </c>
      <c r="G10">
        <f>$A10*('SAFE obs comp'!F9+$Y$2)*LOG(('SAFE exp comp'!F4+$Y$2)/('SAFE obs comp'!F9+$Y$2))</f>
        <v>2.6554238607634941</v>
      </c>
      <c r="H10">
        <f>$A10*('SAFE obs comp'!G9+$Y$2)*LOG(('SAFE exp comp'!G4+$Y$2)/('SAFE obs comp'!G9+$Y$2))</f>
        <v>-0.1193525737555694</v>
      </c>
      <c r="I10">
        <f>$A10*('SAFE obs comp'!H9+$Y$2)*LOG(('SAFE exp comp'!H4+$Y$2)/('SAFE obs comp'!H9+$Y$2))</f>
        <v>0.19269134936313304</v>
      </c>
      <c r="J10">
        <f>$A10*('SAFE obs comp'!I9+$Y$2)*LOG(('SAFE exp comp'!I4+$Y$2)/('SAFE obs comp'!I9+$Y$2))</f>
        <v>0.13313310303201392</v>
      </c>
      <c r="L10">
        <f>($A10*('SAFE obs comp'!A9+'log-lik'!$Y$2)*LOG(('Ceattle exp comp'!B9+$Y$2)/('SAFE obs comp'!A9+$Y$2)))</f>
        <v>2.4032195299293667E-3</v>
      </c>
      <c r="M10">
        <f>($A10*('SAFE obs comp'!B9+'log-lik'!$Y$2)*LOG(('Ceattle exp comp'!C9+$Y$2)/('SAFE obs comp'!B9+$Y$2)))</f>
        <v>0.82138283645536381</v>
      </c>
      <c r="N10">
        <f>($A10*('SAFE obs comp'!C9+'log-lik'!$Y$2)*LOG(('Ceattle exp comp'!D9+$Y$2)/('SAFE obs comp'!C9+$Y$2)))</f>
        <v>2.6836125174142302</v>
      </c>
      <c r="O10">
        <f>($A10*('SAFE obs comp'!D9+'log-lik'!$Y$2)*LOG(('Ceattle exp comp'!E9+$Y$2)/('SAFE obs comp'!D9+$Y$2)))</f>
        <v>3.3288323506670046</v>
      </c>
      <c r="P10">
        <f>($A10*('SAFE obs comp'!E9+'log-lik'!$Y$2)*LOG(('Ceattle exp comp'!F9+$Y$2)/('SAFE obs comp'!E9+$Y$2)))</f>
        <v>-7.8739001326781919</v>
      </c>
      <c r="Q10">
        <f>($A10*('SAFE obs comp'!F9+'log-lik'!$Y$2)*LOG(('Ceattle exp comp'!G9+$Y$2)/('SAFE obs comp'!F9+$Y$2)))</f>
        <v>-3.9639573047223751</v>
      </c>
      <c r="R10">
        <f>($A10*('SAFE obs comp'!G9+'log-lik'!$Y$2)*LOG(('Ceattle exp comp'!H9+$Y$2)/('SAFE obs comp'!G9+$Y$2)))</f>
        <v>-2.994999196208235</v>
      </c>
      <c r="S10">
        <f>($A10*('SAFE obs comp'!H9+'log-lik'!$Y$2)*LOG(('Ceattle exp comp'!I9+$Y$2)/('SAFE obs comp'!H9+$Y$2)))</f>
        <v>-0.79832036080625546</v>
      </c>
      <c r="T10">
        <f>($A10*('SAFE obs comp'!I9+'log-lik'!$Y$2)*LOG(('Ceattle exp comp'!J9+$Y$2)/('SAFE obs comp'!I9+$Y$2)))</f>
        <v>1.5863862676872595E-5</v>
      </c>
      <c r="V10">
        <f t="shared" si="0"/>
        <v>-6.0440165983734326</v>
      </c>
      <c r="W10">
        <f t="shared" si="1"/>
        <v>-8.7949302064858532</v>
      </c>
    </row>
    <row r="11" spans="1:68" x14ac:dyDescent="0.25">
      <c r="A11">
        <v>70.938437829999998</v>
      </c>
      <c r="B11">
        <f>$A11*('SAFE obs comp'!A10+$Y$2)*LOG(('SAFE exp comp'!A5+$Y$2)/('SAFE obs comp'!A10+$Y$2))</f>
        <v>0</v>
      </c>
      <c r="C11">
        <f>$A11*('SAFE obs comp'!B10+$Y$2)*LOG(('SAFE exp comp'!B5+$Y$2)/('SAFE obs comp'!B10+$Y$2))</f>
        <v>0.71596795687710368</v>
      </c>
      <c r="D11">
        <f>$A11*('SAFE obs comp'!C10+$Y$2)*LOG(('SAFE exp comp'!C5+$Y$2)/('SAFE obs comp'!C10+$Y$2))</f>
        <v>1.5745092928478874</v>
      </c>
      <c r="E11">
        <f>$A11*('SAFE obs comp'!D10+$Y$2)*LOG(('SAFE exp comp'!D5+$Y$2)/('SAFE obs comp'!D10+$Y$2))</f>
        <v>4.40104220425102</v>
      </c>
      <c r="F11">
        <f>$A11*('SAFE obs comp'!E10+$Y$2)*LOG(('SAFE exp comp'!E5+$Y$2)/('SAFE obs comp'!E10+$Y$2))</f>
        <v>-4.2162973758314299</v>
      </c>
      <c r="G11">
        <f>$A11*('SAFE obs comp'!F10+$Y$2)*LOG(('SAFE exp comp'!F5+$Y$2)/('SAFE obs comp'!F10+$Y$2))</f>
        <v>-14.824740478134464</v>
      </c>
      <c r="H11">
        <f>$A11*('SAFE obs comp'!G10+$Y$2)*LOG(('SAFE exp comp'!G5+$Y$2)/('SAFE obs comp'!G10+$Y$2))</f>
        <v>-0.25698815184056129</v>
      </c>
      <c r="I11">
        <f>$A11*('SAFE obs comp'!H10+$Y$2)*LOG(('SAFE exp comp'!H5+$Y$2)/('SAFE obs comp'!H10+$Y$2))</f>
        <v>-5.1070277973944075E-2</v>
      </c>
      <c r="J11">
        <f>$A11*('SAFE obs comp'!I10+$Y$2)*LOG(('SAFE exp comp'!I5+$Y$2)/('SAFE obs comp'!I10+$Y$2))</f>
        <v>-1.9397173505066561E-3</v>
      </c>
      <c r="L11">
        <f>($A11*('SAFE obs comp'!A10+'log-lik'!$Y$2)*LOG(('Ceattle exp comp'!B10+$Y$2)/('SAFE obs comp'!A10+$Y$2)))</f>
        <v>2.4249719343473336E-3</v>
      </c>
      <c r="M11">
        <f>($A11*('SAFE obs comp'!B10+'log-lik'!$Y$2)*LOG(('Ceattle exp comp'!C10+$Y$2)/('SAFE obs comp'!B10+$Y$2)))</f>
        <v>0.80495025140238585</v>
      </c>
      <c r="N11">
        <f>($A11*('SAFE obs comp'!C10+'log-lik'!$Y$2)*LOG(('Ceattle exp comp'!D10+$Y$2)/('SAFE obs comp'!C10+$Y$2)))</f>
        <v>0.15048643155769839</v>
      </c>
      <c r="O11">
        <f>($A11*('SAFE obs comp'!D10+'log-lik'!$Y$2)*LOG(('Ceattle exp comp'!E10+$Y$2)/('SAFE obs comp'!D10+$Y$2)))</f>
        <v>1.8420226646955706</v>
      </c>
      <c r="P11">
        <f>($A11*('SAFE obs comp'!E10+'log-lik'!$Y$2)*LOG(('Ceattle exp comp'!F10+$Y$2)/('SAFE obs comp'!E10+$Y$2)))</f>
        <v>1.9182942103156713</v>
      </c>
      <c r="Q11">
        <f>($A11*('SAFE obs comp'!F10+'log-lik'!$Y$2)*LOG(('Ceattle exp comp'!G10+$Y$2)/('SAFE obs comp'!F10+$Y$2)))</f>
        <v>-8.201742594420395</v>
      </c>
      <c r="R11">
        <f>($A11*('SAFE obs comp'!G10+'log-lik'!$Y$2)*LOG(('Ceattle exp comp'!H10+$Y$2)/('SAFE obs comp'!G10+$Y$2)))</f>
        <v>-2.1404130012584246</v>
      </c>
      <c r="S11">
        <f>($A11*('SAFE obs comp'!H10+'log-lik'!$Y$2)*LOG(('Ceattle exp comp'!I10+$Y$2)/('SAFE obs comp'!H10+$Y$2)))</f>
        <v>-0.51343107784548325</v>
      </c>
      <c r="T11">
        <f>($A11*('SAFE obs comp'!I10+'log-lik'!$Y$2)*LOG(('Ceattle exp comp'!J10+$Y$2)/('SAFE obs comp'!I10+$Y$2)))</f>
        <v>-0.14726405800248699</v>
      </c>
      <c r="V11">
        <f t="shared" si="0"/>
        <v>-12.659516547154894</v>
      </c>
      <c r="W11">
        <f t="shared" si="1"/>
        <v>-6.2846722016211176</v>
      </c>
    </row>
    <row r="12" spans="1:68" x14ac:dyDescent="0.25">
      <c r="A12">
        <v>70.938437829999998</v>
      </c>
      <c r="B12">
        <f>$A12*('SAFE obs comp'!A11+$Y$2)*LOG(('SAFE exp comp'!A6+$Y$2)/('SAFE obs comp'!A11+$Y$2))</f>
        <v>0</v>
      </c>
      <c r="C12">
        <f>$A12*('SAFE obs comp'!B11+$Y$2)*LOG(('SAFE exp comp'!B6+$Y$2)/('SAFE obs comp'!B11+$Y$2))</f>
        <v>0.53731302432811578</v>
      </c>
      <c r="D12">
        <f>$A12*('SAFE obs comp'!C11+$Y$2)*LOG(('SAFE exp comp'!C6+$Y$2)/('SAFE obs comp'!C11+$Y$2))</f>
        <v>1.3400819601844043</v>
      </c>
      <c r="E12">
        <f>$A12*('SAFE obs comp'!D11+$Y$2)*LOG(('SAFE exp comp'!D6+$Y$2)/('SAFE obs comp'!D11+$Y$2))</f>
        <v>4.1263142714977343</v>
      </c>
      <c r="F12">
        <f>$A12*('SAFE obs comp'!E11+$Y$2)*LOG(('SAFE exp comp'!E6+$Y$2)/('SAFE obs comp'!E11+$Y$2))</f>
        <v>2.8545221937314724</v>
      </c>
      <c r="G12">
        <f>$A12*('SAFE obs comp'!F11+$Y$2)*LOG(('SAFE exp comp'!F6+$Y$2)/('SAFE obs comp'!F11+$Y$2))</f>
        <v>-8.4370406699692886</v>
      </c>
      <c r="H12">
        <f>$A12*('SAFE obs comp'!G11+$Y$2)*LOG(('SAFE exp comp'!G6+$Y$2)/('SAFE obs comp'!G11+$Y$2))</f>
        <v>-27.078217362584969</v>
      </c>
      <c r="I12">
        <f>$A12*('SAFE obs comp'!H11+$Y$2)*LOG(('SAFE exp comp'!H6+$Y$2)/('SAFE obs comp'!H11+$Y$2))</f>
        <v>-3.1651138923260076</v>
      </c>
      <c r="J12">
        <f>$A12*('SAFE obs comp'!I11+$Y$2)*LOG(('SAFE exp comp'!I6+$Y$2)/('SAFE obs comp'!I11+$Y$2))</f>
        <v>-0.60744825419999871</v>
      </c>
      <c r="L12">
        <f>($A12*('SAFE obs comp'!A11+'log-lik'!$Y$2)*LOG(('Ceattle exp comp'!B11+$Y$2)/('SAFE obs comp'!A11+$Y$2)))</f>
        <v>2.5197842094780367E-3</v>
      </c>
      <c r="M12">
        <f>($A12*('SAFE obs comp'!B11+'log-lik'!$Y$2)*LOG(('Ceattle exp comp'!C11+$Y$2)/('SAFE obs comp'!B11+$Y$2)))</f>
        <v>0.55267743097666799</v>
      </c>
      <c r="N12">
        <f>($A12*('SAFE obs comp'!C11+'log-lik'!$Y$2)*LOG(('Ceattle exp comp'!D11+$Y$2)/('SAFE obs comp'!C11+$Y$2)))</f>
        <v>1.3835951260967168</v>
      </c>
      <c r="O12">
        <f>($A12*('SAFE obs comp'!D11+'log-lik'!$Y$2)*LOG(('Ceattle exp comp'!E11+$Y$2)/('SAFE obs comp'!D11+$Y$2)))</f>
        <v>1.3761792347590083</v>
      </c>
      <c r="P12">
        <f>($A12*('SAFE obs comp'!E11+'log-lik'!$Y$2)*LOG(('Ceattle exp comp'!F11+$Y$2)/('SAFE obs comp'!E11+$Y$2)))</f>
        <v>1.8486906044203824</v>
      </c>
      <c r="Q12">
        <f>($A12*('SAFE obs comp'!F11+'log-lik'!$Y$2)*LOG(('Ceattle exp comp'!G11+$Y$2)/('SAFE obs comp'!F11+$Y$2)))</f>
        <v>0.13573181898370473</v>
      </c>
      <c r="R12">
        <f>($A12*('SAFE obs comp'!G11+'log-lik'!$Y$2)*LOG(('Ceattle exp comp'!H11+$Y$2)/('SAFE obs comp'!G11+$Y$2)))</f>
        <v>-13.485977593079109</v>
      </c>
      <c r="S12">
        <f>($A12*('SAFE obs comp'!H11+'log-lik'!$Y$2)*LOG(('Ceattle exp comp'!I11+$Y$2)/('SAFE obs comp'!H11+$Y$2)))</f>
        <v>-3.2171097561995334</v>
      </c>
      <c r="T12">
        <f>($A12*('SAFE obs comp'!I11+'log-lik'!$Y$2)*LOG(('Ceattle exp comp'!J11+$Y$2)/('SAFE obs comp'!I11+$Y$2)))</f>
        <v>-0.53310459684058475</v>
      </c>
      <c r="V12">
        <f t="shared" si="0"/>
        <v>-30.429588729338537</v>
      </c>
      <c r="W12">
        <f t="shared" si="1"/>
        <v>-11.93679794667327</v>
      </c>
      <c r="Z12">
        <v>-6.8586900000000006E-2</v>
      </c>
      <c r="AA12">
        <v>-0.20693500000000001</v>
      </c>
      <c r="AB12">
        <v>-0.53286299999999998</v>
      </c>
      <c r="AC12">
        <v>-6.6110699999999994E-2</v>
      </c>
      <c r="AD12">
        <v>-4.0482800000000001</v>
      </c>
      <c r="AE12">
        <v>-1.87127</v>
      </c>
      <c r="AF12">
        <v>-0.97979000000000005</v>
      </c>
      <c r="AG12">
        <v>-2.0966499999999999</v>
      </c>
      <c r="AH12">
        <v>-1.1972499999999999</v>
      </c>
      <c r="AI12">
        <v>-2.93113</v>
      </c>
      <c r="AJ12">
        <v>-5.2657499999999997</v>
      </c>
      <c r="AK12">
        <v>-2.1523300000000001</v>
      </c>
      <c r="AL12">
        <v>-1.7245200000000001</v>
      </c>
      <c r="AM12">
        <v>-3.0304600000000002</v>
      </c>
      <c r="AN12">
        <v>-4.0954899999999999</v>
      </c>
      <c r="AO12">
        <v>-2.2069999999999999</v>
      </c>
      <c r="AP12">
        <v>-13.129899999999999</v>
      </c>
      <c r="AQ12">
        <v>-2.3990100000000001</v>
      </c>
      <c r="AR12">
        <v>-1.6307799999999999</v>
      </c>
      <c r="AS12">
        <v>-0.84867499999999996</v>
      </c>
      <c r="AT12">
        <v>-0.874054</v>
      </c>
      <c r="AU12">
        <v>-1.15021</v>
      </c>
      <c r="AV12">
        <v>-1.5242599999999999</v>
      </c>
      <c r="AW12">
        <v>-2.29874</v>
      </c>
      <c r="AX12">
        <v>-1.9305000000000001</v>
      </c>
      <c r="AY12">
        <v>-3.4752700000000001</v>
      </c>
      <c r="AZ12">
        <v>-0.42676599999999998</v>
      </c>
      <c r="BA12">
        <v>-2.7902</v>
      </c>
      <c r="BB12">
        <v>-1.88046</v>
      </c>
      <c r="BC12">
        <v>-5.01783</v>
      </c>
      <c r="BD12">
        <v>-3.0655000000000001</v>
      </c>
      <c r="BE12">
        <v>-3.1205699999999998</v>
      </c>
      <c r="BF12">
        <v>-1.36555</v>
      </c>
      <c r="BG12">
        <v>-1.4371499999999999</v>
      </c>
      <c r="BH12">
        <v>-0.62664200000000003</v>
      </c>
      <c r="BI12">
        <v>-0.37079400000000001</v>
      </c>
      <c r="BJ12">
        <v>-0.76980800000000005</v>
      </c>
      <c r="BK12">
        <v>-2.9163600000000001</v>
      </c>
      <c r="BL12">
        <v>-1.0507899999999999</v>
      </c>
      <c r="BM12">
        <v>-1.3297699999999999</v>
      </c>
      <c r="BN12">
        <v>-0.78107700000000002</v>
      </c>
      <c r="BO12">
        <v>-3.99126</v>
      </c>
      <c r="BP12">
        <v>-9.3648399999999992</v>
      </c>
    </row>
    <row r="13" spans="1:68" x14ac:dyDescent="0.25">
      <c r="A13">
        <v>30.858220459999998</v>
      </c>
      <c r="B13">
        <f>$A13*('SAFE obs comp'!A12+$Y$2)*LOG(('SAFE exp comp'!A7+$Y$2)/('SAFE obs comp'!A12+$Y$2))</f>
        <v>0</v>
      </c>
      <c r="C13">
        <f>$A13*('SAFE obs comp'!B12+$Y$2)*LOG(('SAFE exp comp'!B7+$Y$2)/('SAFE obs comp'!B12+$Y$2))</f>
        <v>-1.2209387884578846</v>
      </c>
      <c r="D13">
        <f>$A13*('SAFE obs comp'!C12+$Y$2)*LOG(('SAFE exp comp'!C7+$Y$2)/('SAFE obs comp'!C12+$Y$2))</f>
        <v>0.2681397315731574</v>
      </c>
      <c r="E13">
        <f>$A13*('SAFE obs comp'!D12+$Y$2)*LOG(('SAFE exp comp'!D7+$Y$2)/('SAFE obs comp'!D12+$Y$2))</f>
        <v>1.5966333528350092</v>
      </c>
      <c r="F13">
        <f>$A13*('SAFE obs comp'!E12+$Y$2)*LOG(('SAFE exp comp'!E7+$Y$2)/('SAFE obs comp'!E12+$Y$2))</f>
        <v>0.36965177316197112</v>
      </c>
      <c r="G13">
        <f>$A13*('SAFE obs comp'!F12+$Y$2)*LOG(('SAFE exp comp'!F7+$Y$2)/('SAFE obs comp'!F12+$Y$2))</f>
        <v>0.26544724817104021</v>
      </c>
      <c r="H13">
        <f>$A13*('SAFE obs comp'!G12+$Y$2)*LOG(('SAFE exp comp'!G7+$Y$2)/('SAFE obs comp'!G12+$Y$2))</f>
        <v>-1.9902411787082908</v>
      </c>
      <c r="I13">
        <f>$A13*('SAFE obs comp'!H12+$Y$2)*LOG(('SAFE exp comp'!H7+$Y$2)/('SAFE obs comp'!H12+$Y$2))</f>
        <v>-4.1616173006694694</v>
      </c>
      <c r="J13">
        <f>$A13*('SAFE obs comp'!I12+$Y$2)*LOG(('SAFE exp comp'!I7+$Y$2)/('SAFE obs comp'!I12+$Y$2))</f>
        <v>-0.83303108944584103</v>
      </c>
      <c r="L13">
        <f>($A13*('SAFE obs comp'!A12+'log-lik'!$Y$2)*LOG(('Ceattle exp comp'!B12+$Y$2)/('SAFE obs comp'!A12+$Y$2)))</f>
        <v>1.1872288933318562E-3</v>
      </c>
      <c r="M13">
        <f>($A13*('SAFE obs comp'!B12+'log-lik'!$Y$2)*LOG(('Ceattle exp comp'!C12+$Y$2)/('SAFE obs comp'!B12+$Y$2)))</f>
        <v>3.0332379140885182E-2</v>
      </c>
      <c r="N13">
        <f>($A13*('SAFE obs comp'!C12+'log-lik'!$Y$2)*LOG(('Ceattle exp comp'!D12+$Y$2)/('SAFE obs comp'!C12+$Y$2)))</f>
        <v>-0.37195981343386397</v>
      </c>
      <c r="O13">
        <f>($A13*('SAFE obs comp'!D12+'log-lik'!$Y$2)*LOG(('Ceattle exp comp'!E12+$Y$2)/('SAFE obs comp'!D12+$Y$2)))</f>
        <v>0.77290474054641145</v>
      </c>
      <c r="P13">
        <f>($A13*('SAFE obs comp'!E12+'log-lik'!$Y$2)*LOG(('Ceattle exp comp'!F12+$Y$2)/('SAFE obs comp'!E12+$Y$2)))</f>
        <v>-1.8801833156327072</v>
      </c>
      <c r="Q13">
        <f>($A13*('SAFE obs comp'!F12+'log-lik'!$Y$2)*LOG(('Ceattle exp comp'!G12+$Y$2)/('SAFE obs comp'!F12+$Y$2)))</f>
        <v>0.45120943166665201</v>
      </c>
      <c r="R13">
        <f>($A13*('SAFE obs comp'!G12+'log-lik'!$Y$2)*LOG(('Ceattle exp comp'!H12+$Y$2)/('SAFE obs comp'!G12+$Y$2)))</f>
        <v>0.43855427239113215</v>
      </c>
      <c r="S13">
        <f>($A13*('SAFE obs comp'!H12+'log-lik'!$Y$2)*LOG(('Ceattle exp comp'!I12+$Y$2)/('SAFE obs comp'!H12+$Y$2)))</f>
        <v>-1.1661234199050901</v>
      </c>
      <c r="T13">
        <f>($A13*('SAFE obs comp'!I12+'log-lik'!$Y$2)*LOG(('Ceattle exp comp'!J12+$Y$2)/('SAFE obs comp'!I12+$Y$2)))</f>
        <v>-0.43067462856607208</v>
      </c>
      <c r="V13">
        <f t="shared" si="0"/>
        <v>-5.7059562515403082</v>
      </c>
      <c r="W13">
        <f t="shared" si="1"/>
        <v>-2.1547531248993206</v>
      </c>
    </row>
    <row r="14" spans="1:68" x14ac:dyDescent="0.25">
      <c r="A14">
        <v>9.9313812959999996</v>
      </c>
      <c r="B14">
        <f>$A14*('SAFE obs comp'!A13+$Y$2)*LOG(('SAFE exp comp'!A8+$Y$2)/('SAFE obs comp'!A13+$Y$2))</f>
        <v>0</v>
      </c>
      <c r="C14">
        <f>$A14*('SAFE obs comp'!B13+$Y$2)*LOG(('SAFE exp comp'!B8+$Y$2)/('SAFE obs comp'!B13+$Y$2))</f>
        <v>-0.27268207060096217</v>
      </c>
      <c r="D14">
        <f>$A14*('SAFE obs comp'!C13+$Y$2)*LOG(('SAFE exp comp'!C8+$Y$2)/('SAFE obs comp'!C13+$Y$2))</f>
        <v>0.10468718956357932</v>
      </c>
      <c r="E14">
        <f>$A14*('SAFE obs comp'!D13+$Y$2)*LOG(('SAFE exp comp'!D8+$Y$2)/('SAFE obs comp'!D13+$Y$2))</f>
        <v>0.57876512222371135</v>
      </c>
      <c r="F14">
        <f>$A14*('SAFE obs comp'!E13+$Y$2)*LOG(('SAFE exp comp'!E8+$Y$2)/('SAFE obs comp'!E13+$Y$2))</f>
        <v>0.37440912912333302</v>
      </c>
      <c r="G14">
        <f>$A14*('SAFE obs comp'!F13+$Y$2)*LOG(('SAFE exp comp'!F8+$Y$2)/('SAFE obs comp'!F13+$Y$2))</f>
        <v>-0.26951996224957547</v>
      </c>
      <c r="H14">
        <f>$A14*('SAFE obs comp'!G13+$Y$2)*LOG(('SAFE exp comp'!G8+$Y$2)/('SAFE obs comp'!G13+$Y$2))</f>
        <v>-0.67797324062880959</v>
      </c>
      <c r="I14">
        <f>$A14*('SAFE obs comp'!H13+$Y$2)*LOG(('SAFE exp comp'!H8+$Y$2)/('SAFE obs comp'!H13+$Y$2))</f>
        <v>-0.87795239594934971</v>
      </c>
      <c r="J14">
        <f>$A14*('SAFE obs comp'!I13+$Y$2)*LOG(('SAFE exp comp'!I8+$Y$2)/('SAFE obs comp'!I13+$Y$2))</f>
        <v>-3.6558077257814263</v>
      </c>
      <c r="L14">
        <f>($A14*('SAFE obs comp'!A13+'log-lik'!$Y$2)*LOG(('Ceattle exp comp'!B13+$Y$2)/('SAFE obs comp'!A13+$Y$2)))</f>
        <v>3.3674555773567086E-4</v>
      </c>
      <c r="M14">
        <f>($A14*('SAFE obs comp'!B13+'log-lik'!$Y$2)*LOG(('Ceattle exp comp'!C13+$Y$2)/('SAFE obs comp'!B13+$Y$2)))</f>
        <v>0.28773018105666626</v>
      </c>
      <c r="N14">
        <f>($A14*('SAFE obs comp'!C13+'log-lik'!$Y$2)*LOG(('Ceattle exp comp'!D13+$Y$2)/('SAFE obs comp'!C13+$Y$2)))</f>
        <v>0.25502368286871718</v>
      </c>
      <c r="O14">
        <f>($A14*('SAFE obs comp'!D13+'log-lik'!$Y$2)*LOG(('Ceattle exp comp'!E13+$Y$2)/('SAFE obs comp'!D13+$Y$2)))</f>
        <v>0.22205751641298405</v>
      </c>
      <c r="P14">
        <f>($A14*('SAFE obs comp'!E13+'log-lik'!$Y$2)*LOG(('Ceattle exp comp'!F13+$Y$2)/('SAFE obs comp'!E13+$Y$2)))</f>
        <v>0.15689531398237494</v>
      </c>
      <c r="Q14">
        <f>($A14*('SAFE obs comp'!F13+'log-lik'!$Y$2)*LOG(('Ceattle exp comp'!G13+$Y$2)/('SAFE obs comp'!F13+$Y$2)))</f>
        <v>-0.46654272742384462</v>
      </c>
      <c r="R14">
        <f>($A14*('SAFE obs comp'!G13+'log-lik'!$Y$2)*LOG(('Ceattle exp comp'!H13+$Y$2)/('SAFE obs comp'!G13+$Y$2)))</f>
        <v>-0.28195264610425913</v>
      </c>
      <c r="S14">
        <f>($A14*('SAFE obs comp'!H13+'log-lik'!$Y$2)*LOG(('Ceattle exp comp'!I13+$Y$2)/('SAFE obs comp'!H13+$Y$2)))</f>
        <v>-2.9201887817050642E-2</v>
      </c>
      <c r="T14">
        <f>($A14*('SAFE obs comp'!I13+'log-lik'!$Y$2)*LOG(('Ceattle exp comp'!J13+$Y$2)/('SAFE obs comp'!I13+$Y$2)))</f>
        <v>-1.4484915860429197</v>
      </c>
      <c r="V14">
        <f t="shared" si="0"/>
        <v>-4.6960739542995</v>
      </c>
      <c r="W14">
        <f t="shared" si="1"/>
        <v>-1.304145407509596</v>
      </c>
    </row>
    <row r="15" spans="1:68" x14ac:dyDescent="0.25">
      <c r="A15">
        <v>11.70484224</v>
      </c>
      <c r="B15">
        <f>$A15*('SAFE obs comp'!A14+$Y$2)*LOG(('SAFE exp comp'!A9+$Y$2)/('SAFE obs comp'!A14+$Y$2))</f>
        <v>0</v>
      </c>
      <c r="C15">
        <f>$A15*('SAFE obs comp'!B14+$Y$2)*LOG(('SAFE exp comp'!B9+$Y$2)/('SAFE obs comp'!B14+$Y$2))</f>
        <v>-0.91633685191295322</v>
      </c>
      <c r="D15">
        <f>$A15*('SAFE obs comp'!C14+$Y$2)*LOG(('SAFE exp comp'!C9+$Y$2)/('SAFE obs comp'!C14+$Y$2))</f>
        <v>-0.5264939068398663</v>
      </c>
      <c r="E15">
        <f>$A15*('SAFE obs comp'!D14+$Y$2)*LOG(('SAFE exp comp'!D9+$Y$2)/('SAFE obs comp'!D14+$Y$2))</f>
        <v>8.964948865276394E-2</v>
      </c>
      <c r="F15">
        <f>$A15*('SAFE obs comp'!E14+$Y$2)*LOG(('SAFE exp comp'!E9+$Y$2)/('SAFE obs comp'!E14+$Y$2))</f>
        <v>0.63188471428819881</v>
      </c>
      <c r="G15">
        <f>$A15*('SAFE obs comp'!F14+$Y$2)*LOG(('SAFE exp comp'!F9+$Y$2)/('SAFE obs comp'!F14+$Y$2))</f>
        <v>0.15782834591342951</v>
      </c>
      <c r="H15">
        <f>$A15*('SAFE obs comp'!G14+$Y$2)*LOG(('SAFE exp comp'!G9+$Y$2)/('SAFE obs comp'!G14+$Y$2))</f>
        <v>3.1415516945339957E-2</v>
      </c>
      <c r="I15">
        <f>$A15*('SAFE obs comp'!H14+$Y$2)*LOG(('SAFE exp comp'!H9+$Y$2)/('SAFE obs comp'!H14+$Y$2))</f>
        <v>1.7032289636654222E-3</v>
      </c>
      <c r="J15">
        <f>$A15*('SAFE obs comp'!I14+$Y$2)*LOG(('SAFE exp comp'!I9+$Y$2)/('SAFE obs comp'!I14+$Y$2))</f>
        <v>1.394535053358383E-2</v>
      </c>
      <c r="L15">
        <f>($A15*('SAFE obs comp'!A14+'log-lik'!$Y$2)*LOG(('Ceattle exp comp'!B14+$Y$2)/('SAFE obs comp'!A14+$Y$2)))</f>
        <v>3.7192043056230361E-4</v>
      </c>
      <c r="M15">
        <f>($A15*('SAFE obs comp'!B14+'log-lik'!$Y$2)*LOG(('Ceattle exp comp'!C14+$Y$2)/('SAFE obs comp'!B14+$Y$2)))</f>
        <v>-0.31329524070075848</v>
      </c>
      <c r="N15">
        <f>($A15*('SAFE obs comp'!C14+'log-lik'!$Y$2)*LOG(('Ceattle exp comp'!D14+$Y$2)/('SAFE obs comp'!C14+$Y$2)))</f>
        <v>0.68254755147744517</v>
      </c>
      <c r="O15">
        <f>($A15*('SAFE obs comp'!D14+'log-lik'!$Y$2)*LOG(('Ceattle exp comp'!E14+$Y$2)/('SAFE obs comp'!D14+$Y$2)))</f>
        <v>-0.27549599387469392</v>
      </c>
      <c r="P15">
        <f>($A15*('SAFE obs comp'!E14+'log-lik'!$Y$2)*LOG(('Ceattle exp comp'!F14+$Y$2)/('SAFE obs comp'!E14+$Y$2)))</f>
        <v>-0.54142459298462364</v>
      </c>
      <c r="Q15">
        <f>($A15*('SAFE obs comp'!F14+'log-lik'!$Y$2)*LOG(('Ceattle exp comp'!G14+$Y$2)/('SAFE obs comp'!F14+$Y$2)))</f>
        <v>-0.21896760896040857</v>
      </c>
      <c r="R15">
        <f>($A15*('SAFE obs comp'!G14+'log-lik'!$Y$2)*LOG(('Ceattle exp comp'!H14+$Y$2)/('SAFE obs comp'!G14+$Y$2)))</f>
        <v>-5.2591630906517244E-2</v>
      </c>
      <c r="S15">
        <f>($A15*('SAFE obs comp'!H14+'log-lik'!$Y$2)*LOG(('Ceattle exp comp'!I14+$Y$2)/('SAFE obs comp'!H14+$Y$2)))</f>
        <v>8.6354234197080812E-2</v>
      </c>
      <c r="T15">
        <f>($A15*('SAFE obs comp'!I14+'log-lik'!$Y$2)*LOG(('Ceattle exp comp'!J14+$Y$2)/('SAFE obs comp'!I14+$Y$2)))</f>
        <v>5.840329762343674E-2</v>
      </c>
      <c r="V15">
        <f t="shared" si="0"/>
        <v>-0.51640411345583814</v>
      </c>
      <c r="W15">
        <f t="shared" si="1"/>
        <v>-0.57409806369847682</v>
      </c>
    </row>
    <row r="16" spans="1:68" x14ac:dyDescent="0.25">
      <c r="A16">
        <v>26.247222000000001</v>
      </c>
      <c r="B16">
        <f>$A16*('SAFE obs comp'!A15+$Y$2)*LOG(('SAFE exp comp'!A10+$Y$2)/('SAFE obs comp'!A15+$Y$2))</f>
        <v>0</v>
      </c>
      <c r="C16">
        <f>$A16*('SAFE obs comp'!B15+$Y$2)*LOG(('SAFE exp comp'!B10+$Y$2)/('SAFE obs comp'!B15+$Y$2))</f>
        <v>-0.19117918232163739</v>
      </c>
      <c r="D16">
        <f>$A16*('SAFE obs comp'!C15+$Y$2)*LOG(('SAFE exp comp'!C10+$Y$2)/('SAFE obs comp'!C15+$Y$2))</f>
        <v>0.36098255550467639</v>
      </c>
      <c r="E16">
        <f>$A16*('SAFE obs comp'!D15+$Y$2)*LOG(('SAFE exp comp'!D10+$Y$2)/('SAFE obs comp'!D15+$Y$2))</f>
        <v>-2.57744547659787</v>
      </c>
      <c r="F16">
        <f>$A16*('SAFE obs comp'!E15+$Y$2)*LOG(('SAFE exp comp'!E10+$Y$2)/('SAFE obs comp'!E15+$Y$2))</f>
        <v>-1.8262442606178364</v>
      </c>
      <c r="G16">
        <f>$A16*('SAFE obs comp'!F15+$Y$2)*LOG(('SAFE exp comp'!F10+$Y$2)/('SAFE obs comp'!F15+$Y$2))</f>
        <v>1.1225460694992766</v>
      </c>
      <c r="H16">
        <f>$A16*('SAFE obs comp'!G15+$Y$2)*LOG(('SAFE exp comp'!G10+$Y$2)/('SAFE obs comp'!G15+$Y$2))</f>
        <v>0.52432567022844034</v>
      </c>
      <c r="I16">
        <f>$A16*('SAFE obs comp'!H15+$Y$2)*LOG(('SAFE exp comp'!H10+$Y$2)/('SAFE obs comp'!H15+$Y$2))</f>
        <v>0.23784626822060029</v>
      </c>
      <c r="J16">
        <f>$A16*('SAFE obs comp'!I15+$Y$2)*LOG(('SAFE exp comp'!I10+$Y$2)/('SAFE obs comp'!I15+$Y$2))</f>
        <v>9.7639901333103907E-2</v>
      </c>
      <c r="L16">
        <f>($A16*('SAFE obs comp'!A15+'log-lik'!$Y$2)*LOG(('Ceattle exp comp'!B15+$Y$2)/('SAFE obs comp'!A15+$Y$2)))</f>
        <v>9.0823954325901235E-4</v>
      </c>
      <c r="M16">
        <f>($A16*('SAFE obs comp'!B15+'log-lik'!$Y$2)*LOG(('Ceattle exp comp'!C15+$Y$2)/('SAFE obs comp'!B15+$Y$2)))</f>
        <v>-0.25698386975706622</v>
      </c>
      <c r="N16">
        <f>($A16*('SAFE obs comp'!C15+'log-lik'!$Y$2)*LOG(('Ceattle exp comp'!D15+$Y$2)/('SAFE obs comp'!C15+$Y$2)))</f>
        <v>0.5367553213870323</v>
      </c>
      <c r="O16">
        <f>($A16*('SAFE obs comp'!D15+'log-lik'!$Y$2)*LOG(('Ceattle exp comp'!E15+$Y$2)/('SAFE obs comp'!D15+$Y$2)))</f>
        <v>0.82507269420902463</v>
      </c>
      <c r="P16">
        <f>($A16*('SAFE obs comp'!E15+'log-lik'!$Y$2)*LOG(('Ceattle exp comp'!F15+$Y$2)/('SAFE obs comp'!E15+$Y$2)))</f>
        <v>-3.5092316432400903</v>
      </c>
      <c r="Q16">
        <f>($A16*('SAFE obs comp'!F15+'log-lik'!$Y$2)*LOG(('Ceattle exp comp'!G15+$Y$2)/('SAFE obs comp'!F15+$Y$2)))</f>
        <v>-0.58392065449431019</v>
      </c>
      <c r="R16">
        <f>($A16*('SAFE obs comp'!G15+'log-lik'!$Y$2)*LOG(('Ceattle exp comp'!H15+$Y$2)/('SAFE obs comp'!G15+$Y$2)))</f>
        <v>0.16556553121548187</v>
      </c>
      <c r="S16">
        <f>($A16*('SAFE obs comp'!H15+'log-lik'!$Y$2)*LOG(('Ceattle exp comp'!I15+$Y$2)/('SAFE obs comp'!H15+$Y$2)))</f>
        <v>0.17457963467134555</v>
      </c>
      <c r="T16">
        <f>($A16*('SAFE obs comp'!I15+'log-lik'!$Y$2)*LOG(('Ceattle exp comp'!J15+$Y$2)/('SAFE obs comp'!I15+$Y$2)))</f>
        <v>0.1928663875795138</v>
      </c>
      <c r="V16">
        <f t="shared" si="0"/>
        <v>-2.2515284547512464</v>
      </c>
      <c r="W16">
        <f t="shared" si="1"/>
        <v>-2.4543883588858098</v>
      </c>
    </row>
    <row r="17" spans="1:23" x14ac:dyDescent="0.25">
      <c r="A17">
        <v>39.016140810000003</v>
      </c>
      <c r="B17">
        <f>$A17*('SAFE obs comp'!A16+$Y$2)*LOG(('SAFE exp comp'!A11+$Y$2)/('SAFE obs comp'!A16+$Y$2))</f>
        <v>0</v>
      </c>
      <c r="C17">
        <f>$A17*('SAFE obs comp'!B16+$Y$2)*LOG(('SAFE exp comp'!B11+$Y$2)/('SAFE obs comp'!B16+$Y$2))</f>
        <v>0.22188923702303262</v>
      </c>
      <c r="D17">
        <f>$A17*('SAFE obs comp'!C16+$Y$2)*LOG(('SAFE exp comp'!C11+$Y$2)/('SAFE obs comp'!C16+$Y$2))</f>
        <v>0.35885085295631536</v>
      </c>
      <c r="E17">
        <f>$A17*('SAFE obs comp'!D16+$Y$2)*LOG(('SAFE exp comp'!D11+$Y$2)/('SAFE obs comp'!D16+$Y$2))</f>
        <v>0.81440130105832487</v>
      </c>
      <c r="F17">
        <f>$A17*('SAFE obs comp'!E16+$Y$2)*LOG(('SAFE exp comp'!E11+$Y$2)/('SAFE obs comp'!E16+$Y$2))</f>
        <v>0.24046745799375036</v>
      </c>
      <c r="G17">
        <f>$A17*('SAFE obs comp'!F16+$Y$2)*LOG(('SAFE exp comp'!F11+$Y$2)/('SAFE obs comp'!F16+$Y$2))</f>
        <v>-6.9552530351356321</v>
      </c>
      <c r="H17">
        <f>$A17*('SAFE obs comp'!G16+$Y$2)*LOG(('SAFE exp comp'!G11+$Y$2)/('SAFE obs comp'!G16+$Y$2))</f>
        <v>0.7207168296488814</v>
      </c>
      <c r="I17">
        <f>$A17*('SAFE obs comp'!H16+$Y$2)*LOG(('SAFE exp comp'!H11+$Y$2)/('SAFE obs comp'!H16+$Y$2))</f>
        <v>0.11016560961410846</v>
      </c>
      <c r="J17">
        <f>$A17*('SAFE obs comp'!I16+$Y$2)*LOG(('SAFE exp comp'!I11+$Y$2)/('SAFE obs comp'!I16+$Y$2))</f>
        <v>0.24097521416796155</v>
      </c>
      <c r="L17">
        <f>($A17*('SAFE obs comp'!A16+'log-lik'!$Y$2)*LOG(('Ceattle exp comp'!B16+$Y$2)/('SAFE obs comp'!A16+$Y$2)))</f>
        <v>1.3540731638007099E-3</v>
      </c>
      <c r="M17">
        <f>($A17*('SAFE obs comp'!B16+'log-lik'!$Y$2)*LOG(('Ceattle exp comp'!C16+$Y$2)/('SAFE obs comp'!B16+$Y$2)))</f>
        <v>0.21583860143925293</v>
      </c>
      <c r="N17">
        <f>($A17*('SAFE obs comp'!C16+'log-lik'!$Y$2)*LOG(('Ceattle exp comp'!D16+$Y$2)/('SAFE obs comp'!C16+$Y$2)))</f>
        <v>0.30511924260950457</v>
      </c>
      <c r="O17">
        <f>($A17*('SAFE obs comp'!D16+'log-lik'!$Y$2)*LOG(('Ceattle exp comp'!E16+$Y$2)/('SAFE obs comp'!D16+$Y$2)))</f>
        <v>0.83529215108150756</v>
      </c>
      <c r="P17">
        <f>($A17*('SAFE obs comp'!E16+'log-lik'!$Y$2)*LOG(('Ceattle exp comp'!F16+$Y$2)/('SAFE obs comp'!E16+$Y$2)))</f>
        <v>2.2804793249952557</v>
      </c>
      <c r="Q17">
        <f>($A17*('SAFE obs comp'!F16+'log-lik'!$Y$2)*LOG(('Ceattle exp comp'!G16+$Y$2)/('SAFE obs comp'!F16+$Y$2)))</f>
        <v>-9.1798027378946561</v>
      </c>
      <c r="R17">
        <f>($A17*('SAFE obs comp'!G16+'log-lik'!$Y$2)*LOG(('Ceattle exp comp'!H16+$Y$2)/('SAFE obs comp'!G16+$Y$2)))</f>
        <v>-2.3624540666970457</v>
      </c>
      <c r="S17">
        <f>($A17*('SAFE obs comp'!H16+'log-lik'!$Y$2)*LOG(('Ceattle exp comp'!I16+$Y$2)/('SAFE obs comp'!H16+$Y$2)))</f>
        <v>-0.78740827176286565</v>
      </c>
      <c r="T17">
        <f>($A17*('SAFE obs comp'!I16+'log-lik'!$Y$2)*LOG(('Ceattle exp comp'!J16+$Y$2)/('SAFE obs comp'!I16+$Y$2)))</f>
        <v>0.39854315936096124</v>
      </c>
      <c r="V17">
        <f t="shared" si="0"/>
        <v>-4.2477865326732571</v>
      </c>
      <c r="W17">
        <f t="shared" si="1"/>
        <v>-8.2930385237042845</v>
      </c>
    </row>
    <row r="18" spans="1:23" x14ac:dyDescent="0.25">
      <c r="A18">
        <v>58.524211209999997</v>
      </c>
      <c r="B18">
        <f>$A18*('SAFE obs comp'!A17+$Y$2)*LOG(('SAFE exp comp'!A12+$Y$2)/('SAFE obs comp'!A17+$Y$2))</f>
        <v>0</v>
      </c>
      <c r="C18">
        <f>$A18*('SAFE obs comp'!B17+$Y$2)*LOG(('SAFE exp comp'!B12+$Y$2)/('SAFE obs comp'!B17+$Y$2))</f>
        <v>0.54600950442591756</v>
      </c>
      <c r="D18">
        <f>$A18*('SAFE obs comp'!C17+$Y$2)*LOG(('SAFE exp comp'!C12+$Y$2)/('SAFE obs comp'!C17+$Y$2))</f>
        <v>-2.2097016312321947E-2</v>
      </c>
      <c r="E18">
        <f>$A18*('SAFE obs comp'!D17+$Y$2)*LOG(('SAFE exp comp'!D12+$Y$2)/('SAFE obs comp'!D17+$Y$2))</f>
        <v>1.3910657871860979</v>
      </c>
      <c r="F18">
        <f>$A18*('SAFE obs comp'!E17+$Y$2)*LOG(('SAFE exp comp'!E12+$Y$2)/('SAFE obs comp'!E17+$Y$2))</f>
        <v>1.5614363873520576</v>
      </c>
      <c r="G18">
        <f>$A18*('SAFE obs comp'!F17+$Y$2)*LOG(('SAFE exp comp'!F12+$Y$2)/('SAFE obs comp'!F17+$Y$2))</f>
        <v>0.95740416973819953</v>
      </c>
      <c r="H18">
        <f>$A18*('SAFE obs comp'!G17+$Y$2)*LOG(('SAFE exp comp'!G12+$Y$2)/('SAFE obs comp'!G17+$Y$2))</f>
        <v>-9.0714120639568137</v>
      </c>
      <c r="I18">
        <f>$A18*('SAFE obs comp'!H17+$Y$2)*LOG(('SAFE exp comp'!H12+$Y$2)/('SAFE obs comp'!H17+$Y$2))</f>
        <v>1.3242904251419187</v>
      </c>
      <c r="J18">
        <f>$A18*('SAFE obs comp'!I17+$Y$2)*LOG(('SAFE exp comp'!I12+$Y$2)/('SAFE obs comp'!I17+$Y$2))</f>
        <v>-5.9191831546807032</v>
      </c>
      <c r="L18">
        <f>($A18*('SAFE obs comp'!A17+'log-lik'!$Y$2)*LOG(('Ceattle exp comp'!B17+$Y$2)/('SAFE obs comp'!A17+$Y$2)))</f>
        <v>1.9137532364670077E-3</v>
      </c>
      <c r="M18">
        <f>($A18*('SAFE obs comp'!B17+'log-lik'!$Y$2)*LOG(('Ceattle exp comp'!C17+$Y$2)/('SAFE obs comp'!B17+$Y$2)))</f>
        <v>0.55035456270621008</v>
      </c>
      <c r="N18">
        <f>($A18*('SAFE obs comp'!C17+'log-lik'!$Y$2)*LOG(('Ceattle exp comp'!D17+$Y$2)/('SAFE obs comp'!C17+$Y$2)))</f>
        <v>0.31730387566192042</v>
      </c>
      <c r="O18">
        <f>($A18*('SAFE obs comp'!D17+'log-lik'!$Y$2)*LOG(('Ceattle exp comp'!E17+$Y$2)/('SAFE obs comp'!D17+$Y$2)))</f>
        <v>0.63564050063152533</v>
      </c>
      <c r="P18">
        <f>($A18*('SAFE obs comp'!E17+'log-lik'!$Y$2)*LOG(('Ceattle exp comp'!F17+$Y$2)/('SAFE obs comp'!E17+$Y$2)))</f>
        <v>1.4907649878710663</v>
      </c>
      <c r="Q18">
        <f>($A18*('SAFE obs comp'!F17+'log-lik'!$Y$2)*LOG(('Ceattle exp comp'!G17+$Y$2)/('SAFE obs comp'!F17+$Y$2)))</f>
        <v>2.6737799514420337</v>
      </c>
      <c r="R18">
        <f>($A18*('SAFE obs comp'!G17+'log-lik'!$Y$2)*LOG(('Ceattle exp comp'!H17+$Y$2)/('SAFE obs comp'!G17+$Y$2)))</f>
        <v>-10.020634280370633</v>
      </c>
      <c r="S18">
        <f>($A18*('SAFE obs comp'!H17+'log-lik'!$Y$2)*LOG(('Ceattle exp comp'!I17+$Y$2)/('SAFE obs comp'!H17+$Y$2)))</f>
        <v>0.44489003182743597</v>
      </c>
      <c r="T18">
        <f>($A18*('SAFE obs comp'!I17+'log-lik'!$Y$2)*LOG(('Ceattle exp comp'!J17+$Y$2)/('SAFE obs comp'!I17+$Y$2)))</f>
        <v>-5.5830522419995621</v>
      </c>
      <c r="V18">
        <f t="shared" si="0"/>
        <v>-9.2324859611056489</v>
      </c>
      <c r="W18">
        <f t="shared" si="1"/>
        <v>-9.4890388589935366</v>
      </c>
    </row>
    <row r="19" spans="1:23" x14ac:dyDescent="0.25">
      <c r="A19">
        <v>49.302214290000002</v>
      </c>
      <c r="B19">
        <f>$A19*('SAFE obs comp'!A18+$Y$2)*LOG(('SAFE exp comp'!A13+$Y$2)/('SAFE obs comp'!A18+$Y$2))</f>
        <v>0</v>
      </c>
      <c r="C19">
        <f>$A19*('SAFE obs comp'!B18+$Y$2)*LOG(('SAFE exp comp'!B13+$Y$2)/('SAFE obs comp'!B18+$Y$2))</f>
        <v>0.14497670502178214</v>
      </c>
      <c r="D19">
        <f>$A19*('SAFE obs comp'!C18+$Y$2)*LOG(('SAFE exp comp'!C13+$Y$2)/('SAFE obs comp'!C18+$Y$2))</f>
        <v>1.1964774150195219</v>
      </c>
      <c r="E19">
        <f>$A19*('SAFE obs comp'!D18+$Y$2)*LOG(('SAFE exp comp'!D13+$Y$2)/('SAFE obs comp'!D18+$Y$2))</f>
        <v>-0.73692825565889786</v>
      </c>
      <c r="F19">
        <f>$A19*('SAFE obs comp'!E18+$Y$2)*LOG(('SAFE exp comp'!E13+$Y$2)/('SAFE obs comp'!E18+$Y$2))</f>
        <v>-1.6909324854545953</v>
      </c>
      <c r="G19">
        <f>$A19*('SAFE obs comp'!F18+$Y$2)*LOG(('SAFE exp comp'!F13+$Y$2)/('SAFE obs comp'!F18+$Y$2))</f>
        <v>0.4386474244108482</v>
      </c>
      <c r="H19">
        <f>$A19*('SAFE obs comp'!G18+$Y$2)*LOG(('SAFE exp comp'!G13+$Y$2)/('SAFE obs comp'!G18+$Y$2))</f>
        <v>0.22021409358856872</v>
      </c>
      <c r="I19">
        <f>$A19*('SAFE obs comp'!H18+$Y$2)*LOG(('SAFE exp comp'!H13+$Y$2)/('SAFE obs comp'!H18+$Y$2))</f>
        <v>-2.1364222507262793</v>
      </c>
      <c r="J19">
        <f>$A19*('SAFE obs comp'!I18+$Y$2)*LOG(('SAFE exp comp'!I13+$Y$2)/('SAFE obs comp'!I18+$Y$2))</f>
        <v>0.62665452705308078</v>
      </c>
      <c r="L19">
        <f>($A19*('SAFE obs comp'!A18+'log-lik'!$Y$2)*LOG(('Ceattle exp comp'!B18+$Y$2)/('SAFE obs comp'!A18+$Y$2)))</f>
        <v>1.4630470298454214E-3</v>
      </c>
      <c r="M19">
        <f>($A19*('SAFE obs comp'!B18+'log-lik'!$Y$2)*LOG(('Ceattle exp comp'!C18+$Y$2)/('SAFE obs comp'!B18+$Y$2)))</f>
        <v>0.47379038516920535</v>
      </c>
      <c r="N19">
        <f>($A19*('SAFE obs comp'!C18+'log-lik'!$Y$2)*LOG(('Ceattle exp comp'!D18+$Y$2)/('SAFE obs comp'!C18+$Y$2)))</f>
        <v>1.361717621692937</v>
      </c>
      <c r="O19">
        <f>($A19*('SAFE obs comp'!D18+'log-lik'!$Y$2)*LOG(('Ceattle exp comp'!E18+$Y$2)/('SAFE obs comp'!D18+$Y$2)))</f>
        <v>-0.63204149357290718</v>
      </c>
      <c r="P19">
        <f>($A19*('SAFE obs comp'!E18+'log-lik'!$Y$2)*LOG(('Ceattle exp comp'!F18+$Y$2)/('SAFE obs comp'!E18+$Y$2)))</f>
        <v>-4.9949941665138509</v>
      </c>
      <c r="Q19">
        <f>($A19*('SAFE obs comp'!F18+'log-lik'!$Y$2)*LOG(('Ceattle exp comp'!G18+$Y$2)/('SAFE obs comp'!F18+$Y$2)))</f>
        <v>-1.9296484886534307E-2</v>
      </c>
      <c r="R19">
        <f>($A19*('SAFE obs comp'!G18+'log-lik'!$Y$2)*LOG(('Ceattle exp comp'!H18+$Y$2)/('SAFE obs comp'!G18+$Y$2)))</f>
        <v>1.3707900698192248</v>
      </c>
      <c r="S19">
        <f>($A19*('SAFE obs comp'!H18+'log-lik'!$Y$2)*LOG(('Ceattle exp comp'!I18+$Y$2)/('SAFE obs comp'!H18+$Y$2)))</f>
        <v>-2.6457900523812059</v>
      </c>
      <c r="T19">
        <f>($A19*('SAFE obs comp'!I18+'log-lik'!$Y$2)*LOG(('Ceattle exp comp'!J18+$Y$2)/('SAFE obs comp'!I18+$Y$2)))</f>
        <v>0.22289688530357749</v>
      </c>
      <c r="V19">
        <f t="shared" si="0"/>
        <v>-1.9373128267459709</v>
      </c>
      <c r="W19">
        <f t="shared" si="1"/>
        <v>-4.8614641883397081</v>
      </c>
    </row>
    <row r="20" spans="1:23" x14ac:dyDescent="0.25">
      <c r="A20">
        <v>51.430367429999997</v>
      </c>
      <c r="B20">
        <f>$A20*('SAFE obs comp'!A19+$Y$2)*LOG(('SAFE exp comp'!A14+$Y$2)/('SAFE obs comp'!A19+$Y$2))</f>
        <v>0</v>
      </c>
      <c r="C20">
        <f>$A20*('SAFE obs comp'!B19+$Y$2)*LOG(('SAFE exp comp'!B14+$Y$2)/('SAFE obs comp'!B19+$Y$2))</f>
        <v>-0.12449055809877069</v>
      </c>
      <c r="D20">
        <f>$A20*('SAFE obs comp'!C19+$Y$2)*LOG(('SAFE exp comp'!C14+$Y$2)/('SAFE obs comp'!C19+$Y$2))</f>
        <v>1.7070028879707672E-2</v>
      </c>
      <c r="E20">
        <f>$A20*('SAFE obs comp'!D19+$Y$2)*LOG(('SAFE exp comp'!D14+$Y$2)/('SAFE obs comp'!D19+$Y$2))</f>
        <v>2.9775782177593682</v>
      </c>
      <c r="F20">
        <f>$A20*('SAFE obs comp'!E19+$Y$2)*LOG(('SAFE exp comp'!E14+$Y$2)/('SAFE obs comp'!E19+$Y$2))</f>
        <v>-6.3204113448348478</v>
      </c>
      <c r="G20">
        <f>$A20*('SAFE obs comp'!F19+$Y$2)*LOG(('SAFE exp comp'!F14+$Y$2)/('SAFE obs comp'!F19+$Y$2))</f>
        <v>-0.54830912305895663</v>
      </c>
      <c r="H20">
        <f>$A20*('SAFE obs comp'!G19+$Y$2)*LOG(('SAFE exp comp'!G14+$Y$2)/('SAFE obs comp'!G19+$Y$2))</f>
        <v>0.5805383088927909</v>
      </c>
      <c r="I20">
        <f>$A20*('SAFE obs comp'!H19+$Y$2)*LOG(('SAFE exp comp'!H14+$Y$2)/('SAFE obs comp'!H19+$Y$2))</f>
        <v>0.13782619996718828</v>
      </c>
      <c r="J20">
        <f>$A20*('SAFE obs comp'!I19+$Y$2)*LOG(('SAFE exp comp'!I14+$Y$2)/('SAFE obs comp'!I19+$Y$2))</f>
        <v>-0.59865243919355771</v>
      </c>
      <c r="L20">
        <f>($A20*('SAFE obs comp'!A19+'log-lik'!$Y$2)*LOG(('Ceattle exp comp'!B19+$Y$2)/('SAFE obs comp'!A19+$Y$2)))</f>
        <v>1.467338725378709E-3</v>
      </c>
      <c r="M20">
        <f>($A20*('SAFE obs comp'!B19+'log-lik'!$Y$2)*LOG(('Ceattle exp comp'!C19+$Y$2)/('SAFE obs comp'!B19+$Y$2)))</f>
        <v>0.20459591103713493</v>
      </c>
      <c r="N20">
        <f>($A20*('SAFE obs comp'!C19+'log-lik'!$Y$2)*LOG(('Ceattle exp comp'!D19+$Y$2)/('SAFE obs comp'!C19+$Y$2)))</f>
        <v>1.5881930825672506</v>
      </c>
      <c r="O20">
        <f>($A20*('SAFE obs comp'!D19+'log-lik'!$Y$2)*LOG(('Ceattle exp comp'!E19+$Y$2)/('SAFE obs comp'!D19+$Y$2)))</f>
        <v>2.8242271579186538</v>
      </c>
      <c r="P20">
        <f>($A20*('SAFE obs comp'!E19+'log-lik'!$Y$2)*LOG(('Ceattle exp comp'!F19+$Y$2)/('SAFE obs comp'!E19+$Y$2)))</f>
        <v>-8.0031230347843305</v>
      </c>
      <c r="Q20">
        <f>($A20*('SAFE obs comp'!F19+'log-lik'!$Y$2)*LOG(('Ceattle exp comp'!G19+$Y$2)/('SAFE obs comp'!F19+$Y$2)))</f>
        <v>-2.9172513400366396</v>
      </c>
      <c r="R20">
        <f>($A20*('SAFE obs comp'!G19+'log-lik'!$Y$2)*LOG(('Ceattle exp comp'!H19+$Y$2)/('SAFE obs comp'!G19+$Y$2)))</f>
        <v>0.10469052164050441</v>
      </c>
      <c r="S20">
        <f>($A20*('SAFE obs comp'!H19+'log-lik'!$Y$2)*LOG(('Ceattle exp comp'!I19+$Y$2)/('SAFE obs comp'!H19+$Y$2)))</f>
        <v>0.63536637613376712</v>
      </c>
      <c r="T20">
        <f>($A20*('SAFE obs comp'!I19+'log-lik'!$Y$2)*LOG(('Ceattle exp comp'!J19+$Y$2)/('SAFE obs comp'!I19+$Y$2)))</f>
        <v>-0.32634939585586209</v>
      </c>
      <c r="V20">
        <f t="shared" si="0"/>
        <v>-3.8788507096870779</v>
      </c>
      <c r="W20">
        <f t="shared" si="1"/>
        <v>-5.8881833826541428</v>
      </c>
    </row>
    <row r="21" spans="1:23" x14ac:dyDescent="0.25">
      <c r="A21">
        <v>54.977289319999997</v>
      </c>
      <c r="B21">
        <f>$A21*('SAFE obs comp'!A20+$Y$2)*LOG(('SAFE exp comp'!A15+$Y$2)/('SAFE obs comp'!A20+$Y$2))</f>
        <v>0</v>
      </c>
      <c r="C21">
        <f>$A21*('SAFE obs comp'!B20+$Y$2)*LOG(('SAFE exp comp'!B15+$Y$2)/('SAFE obs comp'!B20+$Y$2))</f>
        <v>0.2498294103986762</v>
      </c>
      <c r="D21">
        <f>$A21*('SAFE obs comp'!C20+$Y$2)*LOG(('SAFE exp comp'!C15+$Y$2)/('SAFE obs comp'!C20+$Y$2))</f>
        <v>-0.50343380522987402</v>
      </c>
      <c r="E21">
        <f>$A21*('SAFE obs comp'!D20+$Y$2)*LOG(('SAFE exp comp'!D15+$Y$2)/('SAFE obs comp'!D20+$Y$2))</f>
        <v>1.1015227064850401</v>
      </c>
      <c r="F21">
        <f>$A21*('SAFE obs comp'!E20+$Y$2)*LOG(('SAFE exp comp'!E15+$Y$2)/('SAFE obs comp'!E20+$Y$2))</f>
        <v>1.9016670260024291</v>
      </c>
      <c r="G21">
        <f>$A21*('SAFE obs comp'!F20+$Y$2)*LOG(('SAFE exp comp'!F15+$Y$2)/('SAFE obs comp'!F20+$Y$2))</f>
        <v>-3.7558387988417765</v>
      </c>
      <c r="H21">
        <f>$A21*('SAFE obs comp'!G20+$Y$2)*LOG(('SAFE exp comp'!G15+$Y$2)/('SAFE obs comp'!G20+$Y$2))</f>
        <v>-0.75363065448873445</v>
      </c>
      <c r="I21">
        <f>$A21*('SAFE obs comp'!H20+$Y$2)*LOG(('SAFE exp comp'!H15+$Y$2)/('SAFE obs comp'!H20+$Y$2))</f>
        <v>0.33521863946261338</v>
      </c>
      <c r="J21">
        <f>$A21*('SAFE obs comp'!I20+$Y$2)*LOG(('SAFE exp comp'!I15+$Y$2)/('SAFE obs comp'!I20+$Y$2))</f>
        <v>4.1888463654289894E-2</v>
      </c>
      <c r="L21">
        <f>($A21*('SAFE obs comp'!A20+'log-lik'!$Y$2)*LOG(('Ceattle exp comp'!B20+$Y$2)/('SAFE obs comp'!A20+$Y$2)))</f>
        <v>1.5407536141350746E-3</v>
      </c>
      <c r="M21">
        <f>($A21*('SAFE obs comp'!B20+'log-lik'!$Y$2)*LOG(('Ceattle exp comp'!C20+$Y$2)/('SAFE obs comp'!B20+$Y$2)))</f>
        <v>0.19008665784111337</v>
      </c>
      <c r="N21">
        <f>($A21*('SAFE obs comp'!C20+'log-lik'!$Y$2)*LOG(('Ceattle exp comp'!D20+$Y$2)/('SAFE obs comp'!C20+$Y$2)))</f>
        <v>0.82543662377498106</v>
      </c>
      <c r="O21">
        <f>($A21*('SAFE obs comp'!D20+'log-lik'!$Y$2)*LOG(('Ceattle exp comp'!E20+$Y$2)/('SAFE obs comp'!D20+$Y$2)))</f>
        <v>2.4555501980329577</v>
      </c>
      <c r="P21">
        <f>($A21*('SAFE obs comp'!E20+'log-lik'!$Y$2)*LOG(('Ceattle exp comp'!F20+$Y$2)/('SAFE obs comp'!E20+$Y$2)))</f>
        <v>1.4446722572093637E-2</v>
      </c>
      <c r="Q21">
        <f>($A21*('SAFE obs comp'!F20+'log-lik'!$Y$2)*LOG(('Ceattle exp comp'!G20+$Y$2)/('SAFE obs comp'!F20+$Y$2)))</f>
        <v>-5.7407984768959492</v>
      </c>
      <c r="R21">
        <f>($A21*('SAFE obs comp'!G20+'log-lik'!$Y$2)*LOG(('Ceattle exp comp'!H20+$Y$2)/('SAFE obs comp'!G20+$Y$2)))</f>
        <v>-2.9892194760153128</v>
      </c>
      <c r="S21">
        <f>($A21*('SAFE obs comp'!H20+'log-lik'!$Y$2)*LOG(('Ceattle exp comp'!I20+$Y$2)/('SAFE obs comp'!H20+$Y$2)))</f>
        <v>-0.23835075145946374</v>
      </c>
      <c r="T21">
        <f>($A21*('SAFE obs comp'!I20+'log-lik'!$Y$2)*LOG(('Ceattle exp comp'!J20+$Y$2)/('SAFE obs comp'!I20+$Y$2)))</f>
        <v>0.44154955750360547</v>
      </c>
      <c r="V21">
        <f t="shared" si="0"/>
        <v>-1.3827770125573362</v>
      </c>
      <c r="W21">
        <f t="shared" si="1"/>
        <v>-5.0397581910318392</v>
      </c>
    </row>
    <row r="22" spans="1:23" x14ac:dyDescent="0.25">
      <c r="A22">
        <v>35.114526730000001</v>
      </c>
      <c r="B22">
        <f>$A22*('SAFE obs comp'!A21+$Y$2)*LOG(('SAFE exp comp'!A16+$Y$2)/('SAFE obs comp'!A21+$Y$2))</f>
        <v>0</v>
      </c>
      <c r="C22">
        <f>$A22*('SAFE obs comp'!B21+$Y$2)*LOG(('SAFE exp comp'!B16+$Y$2)/('SAFE obs comp'!B21+$Y$2))</f>
        <v>0.11657519297417683</v>
      </c>
      <c r="D22">
        <f>$A22*('SAFE obs comp'!C21+$Y$2)*LOG(('SAFE exp comp'!C16+$Y$2)/('SAFE obs comp'!C21+$Y$2))</f>
        <v>0.10222440485199472</v>
      </c>
      <c r="E22">
        <f>$A22*('SAFE obs comp'!D21+$Y$2)*LOG(('SAFE exp comp'!D16+$Y$2)/('SAFE obs comp'!D21+$Y$2))</f>
        <v>-0.50293342480827918</v>
      </c>
      <c r="F22">
        <f>$A22*('SAFE obs comp'!E21+$Y$2)*LOG(('SAFE exp comp'!E16+$Y$2)/('SAFE obs comp'!E21+$Y$2))</f>
        <v>0.37596824929737593</v>
      </c>
      <c r="G22">
        <f>$A22*('SAFE obs comp'!F21+$Y$2)*LOG(('SAFE exp comp'!F16+$Y$2)/('SAFE obs comp'!F21+$Y$2))</f>
        <v>0.33176264000536665</v>
      </c>
      <c r="H22">
        <f>$A22*('SAFE obs comp'!G21+$Y$2)*LOG(('SAFE exp comp'!G16+$Y$2)/('SAFE obs comp'!G21+$Y$2))</f>
        <v>-1.1940933510551142</v>
      </c>
      <c r="I22">
        <f>$A22*('SAFE obs comp'!H21+$Y$2)*LOG(('SAFE exp comp'!H16+$Y$2)/('SAFE obs comp'!H21+$Y$2))</f>
        <v>8.0950698563893378E-2</v>
      </c>
      <c r="J22">
        <f>$A22*('SAFE obs comp'!I21+$Y$2)*LOG(('SAFE exp comp'!I16+$Y$2)/('SAFE obs comp'!I21+$Y$2))</f>
        <v>0.29106096920383734</v>
      </c>
      <c r="L22">
        <f>($A22*('SAFE obs comp'!A21+'log-lik'!$Y$2)*LOG(('Ceattle exp comp'!B21+$Y$2)/('SAFE obs comp'!A21+$Y$2)))</f>
        <v>1.1032107388746571E-3</v>
      </c>
      <c r="M22">
        <f>($A22*('SAFE obs comp'!B21+'log-lik'!$Y$2)*LOG(('Ceattle exp comp'!C21+$Y$2)/('SAFE obs comp'!B21+$Y$2)))</f>
        <v>8.9652493720689355E-2</v>
      </c>
      <c r="N22">
        <f>($A22*('SAFE obs comp'!C21+'log-lik'!$Y$2)*LOG(('Ceattle exp comp'!D21+$Y$2)/('SAFE obs comp'!C21+$Y$2)))</f>
        <v>0.39768047865325434</v>
      </c>
      <c r="O22">
        <f>($A22*('SAFE obs comp'!D21+'log-lik'!$Y$2)*LOG(('Ceattle exp comp'!E21+$Y$2)/('SAFE obs comp'!D21+$Y$2)))</f>
        <v>0.83389621234167244</v>
      </c>
      <c r="P22">
        <f>($A22*('SAFE obs comp'!E21+'log-lik'!$Y$2)*LOG(('Ceattle exp comp'!F21+$Y$2)/('SAFE obs comp'!E21+$Y$2)))</f>
        <v>1.5099169268891106</v>
      </c>
      <c r="Q22">
        <f>($A22*('SAFE obs comp'!F21+'log-lik'!$Y$2)*LOG(('Ceattle exp comp'!G21+$Y$2)/('SAFE obs comp'!F21+$Y$2)))</f>
        <v>-1.6157365094131819</v>
      </c>
      <c r="R22">
        <f>($A22*('SAFE obs comp'!G21+'log-lik'!$Y$2)*LOG(('Ceattle exp comp'!H21+$Y$2)/('SAFE obs comp'!G21+$Y$2)))</f>
        <v>-2.5941958143067612</v>
      </c>
      <c r="S22">
        <f>($A22*('SAFE obs comp'!H21+'log-lik'!$Y$2)*LOG(('Ceattle exp comp'!I21+$Y$2)/('SAFE obs comp'!H21+$Y$2)))</f>
        <v>-0.59866711721318611</v>
      </c>
      <c r="T22">
        <f>($A22*('SAFE obs comp'!I21+'log-lik'!$Y$2)*LOG(('Ceattle exp comp'!J21+$Y$2)/('SAFE obs comp'!I21+$Y$2)))</f>
        <v>0.33317582408820601</v>
      </c>
      <c r="V22">
        <f t="shared" si="0"/>
        <v>-0.39848462096674858</v>
      </c>
      <c r="W22">
        <f t="shared" si="1"/>
        <v>-1.6431742945013217</v>
      </c>
    </row>
    <row r="23" spans="1:23" x14ac:dyDescent="0.25">
      <c r="A23">
        <v>22.700300110000001</v>
      </c>
      <c r="B23">
        <f>$A23*('SAFE obs comp'!A22+$Y$2)*LOG(('SAFE exp comp'!A17+$Y$2)/('SAFE obs comp'!A22+$Y$2))</f>
        <v>0</v>
      </c>
      <c r="C23">
        <f>$A23*('SAFE obs comp'!B22+$Y$2)*LOG(('SAFE exp comp'!B17+$Y$2)/('SAFE obs comp'!B22+$Y$2))</f>
        <v>1.0440816707620208E-2</v>
      </c>
      <c r="D23">
        <f>$A23*('SAFE obs comp'!C22+$Y$2)*LOG(('SAFE exp comp'!C17+$Y$2)/('SAFE obs comp'!C22+$Y$2))</f>
        <v>0.21697026146336365</v>
      </c>
      <c r="E23">
        <f>$A23*('SAFE obs comp'!D22+$Y$2)*LOG(('SAFE exp comp'!D17+$Y$2)/('SAFE obs comp'!D22+$Y$2))</f>
        <v>0.36245474404380335</v>
      </c>
      <c r="F23">
        <f>$A23*('SAFE obs comp'!E22+$Y$2)*LOG(('SAFE exp comp'!E17+$Y$2)/('SAFE obs comp'!E22+$Y$2))</f>
        <v>-9.6291459183770176E-2</v>
      </c>
      <c r="G23">
        <f>$A23*('SAFE obs comp'!F22+$Y$2)*LOG(('SAFE exp comp'!F17+$Y$2)/('SAFE obs comp'!F22+$Y$2))</f>
        <v>0.39500549693059839</v>
      </c>
      <c r="H23">
        <f>$A23*('SAFE obs comp'!G22+$Y$2)*LOG(('SAFE exp comp'!G17+$Y$2)/('SAFE obs comp'!G22+$Y$2))</f>
        <v>0.52392548766564295</v>
      </c>
      <c r="I23">
        <f>$A23*('SAFE obs comp'!H22+$Y$2)*LOG(('SAFE exp comp'!H17+$Y$2)/('SAFE obs comp'!H22+$Y$2))</f>
        <v>-1.7680398615351707</v>
      </c>
      <c r="J23">
        <f>$A23*('SAFE obs comp'!I22+$Y$2)*LOG(('SAFE exp comp'!I17+$Y$2)/('SAFE obs comp'!I22+$Y$2))</f>
        <v>-0.23797629876134099</v>
      </c>
      <c r="L23">
        <f>($A23*('SAFE obs comp'!A22+'log-lik'!$Y$2)*LOG(('Ceattle exp comp'!B22+$Y$2)/('SAFE obs comp'!A22+$Y$2)))</f>
        <v>7.8097408656388337E-4</v>
      </c>
      <c r="M23">
        <f>($A23*('SAFE obs comp'!B22+'log-lik'!$Y$2)*LOG(('Ceattle exp comp'!C22+$Y$2)/('SAFE obs comp'!B22+$Y$2)))</f>
        <v>3.2130014426405652E-2</v>
      </c>
      <c r="N23">
        <f>($A23*('SAFE obs comp'!C22+'log-lik'!$Y$2)*LOG(('Ceattle exp comp'!D22+$Y$2)/('SAFE obs comp'!C22+$Y$2)))</f>
        <v>0.14915493244148201</v>
      </c>
      <c r="O23">
        <f>($A23*('SAFE obs comp'!D22+'log-lik'!$Y$2)*LOG(('Ceattle exp comp'!E22+$Y$2)/('SAFE obs comp'!D22+$Y$2)))</f>
        <v>0.42597890194766486</v>
      </c>
      <c r="P23">
        <f>($A23*('SAFE obs comp'!E22+'log-lik'!$Y$2)*LOG(('Ceattle exp comp'!F22+$Y$2)/('SAFE obs comp'!E22+$Y$2)))</f>
        <v>0.51530466747128456</v>
      </c>
      <c r="Q23">
        <f>($A23*('SAFE obs comp'!F22+'log-lik'!$Y$2)*LOG(('Ceattle exp comp'!G22+$Y$2)/('SAFE obs comp'!F22+$Y$2)))</f>
        <v>0.8324405478084943</v>
      </c>
      <c r="R23">
        <f>($A23*('SAFE obs comp'!G22+'log-lik'!$Y$2)*LOG(('Ceattle exp comp'!H22+$Y$2)/('SAFE obs comp'!G22+$Y$2)))</f>
        <v>-0.34926288827809054</v>
      </c>
      <c r="S23">
        <f>($A23*('SAFE obs comp'!H22+'log-lik'!$Y$2)*LOG(('Ceattle exp comp'!I22+$Y$2)/('SAFE obs comp'!H22+$Y$2)))</f>
        <v>-2.6719950201345859</v>
      </c>
      <c r="T23">
        <f>($A23*('SAFE obs comp'!I22+'log-lik'!$Y$2)*LOG(('Ceattle exp comp'!J22+$Y$2)/('SAFE obs comp'!I22+$Y$2)))</f>
        <v>-0.16594536163161702</v>
      </c>
      <c r="V23">
        <f t="shared" si="0"/>
        <v>-0.59351081266925321</v>
      </c>
      <c r="W23">
        <f t="shared" si="1"/>
        <v>-1.2314132318623983</v>
      </c>
    </row>
    <row r="24" spans="1:23" x14ac:dyDescent="0.25">
      <c r="A24">
        <v>48.9475221</v>
      </c>
      <c r="B24">
        <f>$A24*('SAFE obs comp'!A23+$Y$2)*LOG(('SAFE exp comp'!A18+$Y$2)/('SAFE obs comp'!A23+$Y$2))</f>
        <v>0</v>
      </c>
      <c r="C24">
        <f>$A24*('SAFE obs comp'!B23+$Y$2)*LOG(('SAFE exp comp'!B18+$Y$2)/('SAFE obs comp'!B23+$Y$2))</f>
        <v>-0.35728832231577107</v>
      </c>
      <c r="D24">
        <f>$A24*('SAFE obs comp'!C23+$Y$2)*LOG(('SAFE exp comp'!C18+$Y$2)/('SAFE obs comp'!C23+$Y$2))</f>
        <v>-0.68186076904600224</v>
      </c>
      <c r="E24">
        <f>$A24*('SAFE obs comp'!D23+$Y$2)*LOG(('SAFE exp comp'!D18+$Y$2)/('SAFE obs comp'!D23+$Y$2))</f>
        <v>1.6461715176514933</v>
      </c>
      <c r="F24">
        <f>$A24*('SAFE obs comp'!E23+$Y$2)*LOG(('SAFE exp comp'!E18+$Y$2)/('SAFE obs comp'!E23+$Y$2))</f>
        <v>1.3659129646507222</v>
      </c>
      <c r="G24">
        <f>$A24*('SAFE obs comp'!F23+$Y$2)*LOG(('SAFE exp comp'!F18+$Y$2)/('SAFE obs comp'!F23+$Y$2))</f>
        <v>-0.70642230734540901</v>
      </c>
      <c r="H24">
        <f>$A24*('SAFE obs comp'!G23+$Y$2)*LOG(('SAFE exp comp'!G18+$Y$2)/('SAFE obs comp'!G23+$Y$2))</f>
        <v>-1.0184743723297904</v>
      </c>
      <c r="I24">
        <f>$A24*('SAFE obs comp'!H23+$Y$2)*LOG(('SAFE exp comp'!H18+$Y$2)/('SAFE obs comp'!H23+$Y$2))</f>
        <v>-1.3738505669752406</v>
      </c>
      <c r="J24">
        <f>$A24*('SAFE obs comp'!I23+$Y$2)*LOG(('SAFE exp comp'!I18+$Y$2)/('SAFE obs comp'!I23+$Y$2))</f>
        <v>-2.6246413157979442</v>
      </c>
      <c r="L24">
        <f>($A24*('SAFE obs comp'!A23+'log-lik'!$Y$2)*LOG(('Ceattle exp comp'!B23+$Y$2)/('SAFE obs comp'!A23+$Y$2)))</f>
        <v>1.607101726797633E-3</v>
      </c>
      <c r="M24">
        <f>($A24*('SAFE obs comp'!B23+'log-lik'!$Y$2)*LOG(('Ceattle exp comp'!C23+$Y$2)/('SAFE obs comp'!B23+$Y$2)))</f>
        <v>0.66025945030235644</v>
      </c>
      <c r="N24">
        <f>($A24*('SAFE obs comp'!C23+'log-lik'!$Y$2)*LOG(('Ceattle exp comp'!D23+$Y$2)/('SAFE obs comp'!C23+$Y$2)))</f>
        <v>-0.37117267354159145</v>
      </c>
      <c r="O24">
        <f>($A24*('SAFE obs comp'!D23+'log-lik'!$Y$2)*LOG(('Ceattle exp comp'!E23+$Y$2)/('SAFE obs comp'!D23+$Y$2)))</f>
        <v>0.80087676823814891</v>
      </c>
      <c r="P24">
        <f>($A24*('SAFE obs comp'!E23+'log-lik'!$Y$2)*LOG(('Ceattle exp comp'!F23+$Y$2)/('SAFE obs comp'!E23+$Y$2)))</f>
        <v>0.96770745387844048</v>
      </c>
      <c r="Q24">
        <f>($A24*('SAFE obs comp'!F23+'log-lik'!$Y$2)*LOG(('Ceattle exp comp'!G23+$Y$2)/('SAFE obs comp'!F23+$Y$2)))</f>
        <v>0.62027421277003636</v>
      </c>
      <c r="R24">
        <f>($A24*('SAFE obs comp'!G23+'log-lik'!$Y$2)*LOG(('Ceattle exp comp'!H23+$Y$2)/('SAFE obs comp'!G23+$Y$2)))</f>
        <v>0.67850892197677626</v>
      </c>
      <c r="S24">
        <f>($A24*('SAFE obs comp'!H23+'log-lik'!$Y$2)*LOG(('Ceattle exp comp'!I23+$Y$2)/('SAFE obs comp'!H23+$Y$2)))</f>
        <v>-2.0628906788134276</v>
      </c>
      <c r="T24">
        <f>($A24*('SAFE obs comp'!I23+'log-lik'!$Y$2)*LOG(('Ceattle exp comp'!J23+$Y$2)/('SAFE obs comp'!I23+$Y$2)))</f>
        <v>-2.1203153181764951</v>
      </c>
      <c r="V24">
        <f t="shared" si="0"/>
        <v>-3.7504531715079423</v>
      </c>
      <c r="W24">
        <f t="shared" si="1"/>
        <v>-0.825144761638958</v>
      </c>
    </row>
    <row r="25" spans="1:23" x14ac:dyDescent="0.25">
      <c r="A25">
        <v>49.656906480000004</v>
      </c>
      <c r="B25">
        <f>$A25*('SAFE obs comp'!A24+$Y$2)*LOG(('SAFE exp comp'!A19+$Y$2)/('SAFE obs comp'!A24+$Y$2))</f>
        <v>0</v>
      </c>
      <c r="C25">
        <f>$A25*('SAFE obs comp'!B24+$Y$2)*LOG(('SAFE exp comp'!B19+$Y$2)/('SAFE obs comp'!B24+$Y$2))</f>
        <v>2.7841313035566879E-2</v>
      </c>
      <c r="D25">
        <f>$A25*('SAFE obs comp'!C24+$Y$2)*LOG(('SAFE exp comp'!C19+$Y$2)/('SAFE obs comp'!C24+$Y$2))</f>
        <v>-4.8634813710091906</v>
      </c>
      <c r="E25">
        <f>$A25*('SAFE obs comp'!D24+$Y$2)*LOG(('SAFE exp comp'!D19+$Y$2)/('SAFE obs comp'!D24+$Y$2))</f>
        <v>-1.3956060036881972</v>
      </c>
      <c r="F25">
        <f>$A25*('SAFE obs comp'!E24+$Y$2)*LOG(('SAFE exp comp'!E19+$Y$2)/('SAFE obs comp'!E24+$Y$2))</f>
        <v>2.7591660029269476</v>
      </c>
      <c r="G25">
        <f>$A25*('SAFE obs comp'!F24+$Y$2)*LOG(('SAFE exp comp'!F19+$Y$2)/('SAFE obs comp'!F24+$Y$2))</f>
        <v>1.1551453226375081</v>
      </c>
      <c r="H25">
        <f>$A25*('SAFE obs comp'!G24+$Y$2)*LOG(('SAFE exp comp'!G19+$Y$2)/('SAFE obs comp'!G24+$Y$2))</f>
        <v>-0.63410609000950102</v>
      </c>
      <c r="I25">
        <f>$A25*('SAFE obs comp'!H24+$Y$2)*LOG(('SAFE exp comp'!H19+$Y$2)/('SAFE obs comp'!H24+$Y$2))</f>
        <v>-0.60142528362673442</v>
      </c>
      <c r="J25">
        <f>$A25*('SAFE obs comp'!I24+$Y$2)*LOG(('SAFE exp comp'!I19+$Y$2)/('SAFE obs comp'!I24+$Y$2))</f>
        <v>-0.83132623468200451</v>
      </c>
      <c r="L25">
        <f>($A25*('SAFE obs comp'!A24+'log-lik'!$Y$2)*LOG(('Ceattle exp comp'!B24+$Y$2)/('SAFE obs comp'!A24+$Y$2)))</f>
        <v>1.5584186993083983E-3</v>
      </c>
      <c r="M25">
        <f>($A25*('SAFE obs comp'!B24+'log-lik'!$Y$2)*LOG(('Ceattle exp comp'!C24+$Y$2)/('SAFE obs comp'!B24+$Y$2)))</f>
        <v>0.31315676630189687</v>
      </c>
      <c r="N25">
        <f>($A25*('SAFE obs comp'!C24+'log-lik'!$Y$2)*LOG(('Ceattle exp comp'!D24+$Y$2)/('SAFE obs comp'!C24+$Y$2)))</f>
        <v>2.3550665090611194</v>
      </c>
      <c r="O25">
        <f>($A25*('SAFE obs comp'!D24+'log-lik'!$Y$2)*LOG(('Ceattle exp comp'!E24+$Y$2)/('SAFE obs comp'!D24+$Y$2)))</f>
        <v>-3.8268313724499952</v>
      </c>
      <c r="P25">
        <f>($A25*('SAFE obs comp'!E24+'log-lik'!$Y$2)*LOG(('Ceattle exp comp'!F24+$Y$2)/('SAFE obs comp'!E24+$Y$2)))</f>
        <v>-0.51273397434494583</v>
      </c>
      <c r="Q25">
        <f>($A25*('SAFE obs comp'!F24+'log-lik'!$Y$2)*LOG(('Ceattle exp comp'!G24+$Y$2)/('SAFE obs comp'!F24+$Y$2)))</f>
        <v>0.36389323719546873</v>
      </c>
      <c r="R25">
        <f>($A25*('SAFE obs comp'!G24+'log-lik'!$Y$2)*LOG(('Ceattle exp comp'!H24+$Y$2)/('SAFE obs comp'!G24+$Y$2)))</f>
        <v>0.25682227324731105</v>
      </c>
      <c r="S25">
        <f>($A25*('SAFE obs comp'!H24+'log-lik'!$Y$2)*LOG(('Ceattle exp comp'!I24+$Y$2)/('SAFE obs comp'!H24+$Y$2)))</f>
        <v>0.47579863188067367</v>
      </c>
      <c r="T25">
        <f>($A25*('SAFE obs comp'!I24+'log-lik'!$Y$2)*LOG(('Ceattle exp comp'!J24+$Y$2)/('SAFE obs comp'!I24+$Y$2)))</f>
        <v>-0.34616058492688634</v>
      </c>
      <c r="V25">
        <f t="shared" si="0"/>
        <v>-4.3837923444156051</v>
      </c>
      <c r="W25">
        <f t="shared" si="1"/>
        <v>-0.91943009533604947</v>
      </c>
    </row>
    <row r="26" spans="1:23" x14ac:dyDescent="0.25">
      <c r="A26">
        <v>70.938437829999998</v>
      </c>
      <c r="B26">
        <f>$A26*('SAFE obs comp'!A25+$Y$2)*LOG(('SAFE exp comp'!A20+$Y$2)/('SAFE obs comp'!A25+$Y$2))</f>
        <v>0</v>
      </c>
      <c r="C26">
        <f>$A26*('SAFE obs comp'!B25+$Y$2)*LOG(('SAFE exp comp'!B20+$Y$2)/('SAFE obs comp'!B25+$Y$2))</f>
        <v>-2.9732186141605551E-2</v>
      </c>
      <c r="D26">
        <f>$A26*('SAFE obs comp'!C25+$Y$2)*LOG(('SAFE exp comp'!C20+$Y$2)/('SAFE obs comp'!C25+$Y$2))</f>
        <v>-0.11604105592100594</v>
      </c>
      <c r="E26">
        <f>$A26*('SAFE obs comp'!D25+$Y$2)*LOG(('SAFE exp comp'!D20+$Y$2)/('SAFE obs comp'!D25+$Y$2))</f>
        <v>-5.8110801631517033</v>
      </c>
      <c r="F26">
        <f>$A26*('SAFE obs comp'!E25+$Y$2)*LOG(('SAFE exp comp'!E20+$Y$2)/('SAFE obs comp'!E25+$Y$2))</f>
        <v>-1.0158474623607652</v>
      </c>
      <c r="G26">
        <f>$A26*('SAFE obs comp'!F25+$Y$2)*LOG(('SAFE exp comp'!F20+$Y$2)/('SAFE obs comp'!F25+$Y$2))</f>
        <v>3.5045015125150365</v>
      </c>
      <c r="H26">
        <f>$A26*('SAFE obs comp'!G25+$Y$2)*LOG(('SAFE exp comp'!G20+$Y$2)/('SAFE obs comp'!G25+$Y$2))</f>
        <v>1.0819581276979384</v>
      </c>
      <c r="I26">
        <f>$A26*('SAFE obs comp'!H25+$Y$2)*LOG(('SAFE exp comp'!H20+$Y$2)/('SAFE obs comp'!H25+$Y$2))</f>
        <v>-6.1070641225990902E-2</v>
      </c>
      <c r="J26">
        <f>$A26*('SAFE obs comp'!I25+$Y$2)*LOG(('SAFE exp comp'!I20+$Y$2)/('SAFE obs comp'!I25+$Y$2))</f>
        <v>-0.73335347668984618</v>
      </c>
      <c r="L26">
        <f>($A26*('SAFE obs comp'!A25+'log-lik'!$Y$2)*LOG(('Ceattle exp comp'!B25+$Y$2)/('SAFE obs comp'!A25+$Y$2)))</f>
        <v>2.2342366292150218E-3</v>
      </c>
      <c r="M26">
        <f>($A26*('SAFE obs comp'!B25+'log-lik'!$Y$2)*LOG(('Ceattle exp comp'!C25+$Y$2)/('SAFE obs comp'!B25+$Y$2)))</f>
        <v>0.36071951336783847</v>
      </c>
      <c r="N26">
        <f>($A26*('SAFE obs comp'!C25+'log-lik'!$Y$2)*LOG(('Ceattle exp comp'!D25+$Y$2)/('SAFE obs comp'!C25+$Y$2)))</f>
        <v>1.5602563180617419</v>
      </c>
      <c r="O26">
        <f>($A26*('SAFE obs comp'!D25+'log-lik'!$Y$2)*LOG(('Ceattle exp comp'!E25+$Y$2)/('SAFE obs comp'!D25+$Y$2)))</f>
        <v>3.984766535344106</v>
      </c>
      <c r="P26">
        <f>($A26*('SAFE obs comp'!E25+'log-lik'!$Y$2)*LOG(('Ceattle exp comp'!F25+$Y$2)/('SAFE obs comp'!E25+$Y$2)))</f>
        <v>-11.457617616330376</v>
      </c>
      <c r="Q26">
        <f>($A26*('SAFE obs comp'!F25+'log-lik'!$Y$2)*LOG(('Ceattle exp comp'!G25+$Y$2)/('SAFE obs comp'!F25+$Y$2)))</f>
        <v>-1.6942015774933676</v>
      </c>
      <c r="R26">
        <f>($A26*('SAFE obs comp'!G25+'log-lik'!$Y$2)*LOG(('Ceattle exp comp'!H25+$Y$2)/('SAFE obs comp'!G25+$Y$2)))</f>
        <v>-0.89134662272014764</v>
      </c>
      <c r="S26">
        <f>($A26*('SAFE obs comp'!H25+'log-lik'!$Y$2)*LOG(('Ceattle exp comp'!I25+$Y$2)/('SAFE obs comp'!H25+$Y$2)))</f>
        <v>0.4264566849637319</v>
      </c>
      <c r="T26">
        <f>($A26*('SAFE obs comp'!I25+'log-lik'!$Y$2)*LOG(('Ceattle exp comp'!J25+$Y$2)/('SAFE obs comp'!I25+$Y$2)))</f>
        <v>0.86159386434743113</v>
      </c>
      <c r="V26">
        <f t="shared" si="0"/>
        <v>-3.1806653452779425</v>
      </c>
      <c r="W26">
        <f t="shared" si="1"/>
        <v>-6.8471386638298268</v>
      </c>
    </row>
    <row r="27" spans="1:23" x14ac:dyDescent="0.25">
      <c r="A27">
        <v>70.938437829999998</v>
      </c>
      <c r="B27">
        <f>$A27*('SAFE obs comp'!A26+$Y$2)*LOG(('SAFE exp comp'!A21+$Y$2)/('SAFE obs comp'!A26+$Y$2))</f>
        <v>0</v>
      </c>
      <c r="C27">
        <f>$A27*('SAFE obs comp'!B26+$Y$2)*LOG(('SAFE exp comp'!B21+$Y$2)/('SAFE obs comp'!B26+$Y$2))</f>
        <v>-6.5526923065310119E-2</v>
      </c>
      <c r="D27">
        <f>$A27*('SAFE obs comp'!C26+$Y$2)*LOG(('SAFE exp comp'!C21+$Y$2)/('SAFE obs comp'!C26+$Y$2))</f>
        <v>-1.1171299785032509</v>
      </c>
      <c r="E27">
        <f>$A27*('SAFE obs comp'!D26+$Y$2)*LOG(('SAFE exp comp'!D21+$Y$2)/('SAFE obs comp'!D26+$Y$2))</f>
        <v>0.49267564930607999</v>
      </c>
      <c r="F27">
        <f>$A27*('SAFE obs comp'!E26+$Y$2)*LOG(('SAFE exp comp'!E21+$Y$2)/('SAFE obs comp'!E26+$Y$2))</f>
        <v>-2.353228730300517</v>
      </c>
      <c r="G27">
        <f>$A27*('SAFE obs comp'!F26+$Y$2)*LOG(('SAFE exp comp'!F21+$Y$2)/('SAFE obs comp'!F26+$Y$2))</f>
        <v>-2.820633046031443</v>
      </c>
      <c r="H27">
        <f>$A27*('SAFE obs comp'!G26+$Y$2)*LOG(('SAFE exp comp'!G21+$Y$2)/('SAFE obs comp'!G26+$Y$2))</f>
        <v>2.8781257705748784</v>
      </c>
      <c r="I27">
        <f>$A27*('SAFE obs comp'!H26+$Y$2)*LOG(('SAFE exp comp'!H21+$Y$2)/('SAFE obs comp'!H26+$Y$2))</f>
        <v>0.55874154000301302</v>
      </c>
      <c r="J27">
        <f>$A27*('SAFE obs comp'!I26+$Y$2)*LOG(('SAFE exp comp'!I21+$Y$2)/('SAFE obs comp'!I26+$Y$2))</f>
        <v>9.2456695858089064E-2</v>
      </c>
      <c r="L27">
        <f>($A27*('SAFE obs comp'!A26+'log-lik'!$Y$2)*LOG(('Ceattle exp comp'!B26+$Y$2)/('SAFE obs comp'!A26+$Y$2)))</f>
        <v>2.5319356578129039E-3</v>
      </c>
      <c r="M27">
        <f>($A27*('SAFE obs comp'!B26+'log-lik'!$Y$2)*LOG(('Ceattle exp comp'!C26+$Y$2)/('SAFE obs comp'!B26+$Y$2)))</f>
        <v>0.42642370310289379</v>
      </c>
      <c r="N27">
        <f>($A27*('SAFE obs comp'!C26+'log-lik'!$Y$2)*LOG(('Ceattle exp comp'!D26+$Y$2)/('SAFE obs comp'!C26+$Y$2)))</f>
        <v>1.1956033626181977</v>
      </c>
      <c r="O27">
        <f>($A27*('SAFE obs comp'!D26+'log-lik'!$Y$2)*LOG(('Ceattle exp comp'!E26+$Y$2)/('SAFE obs comp'!D26+$Y$2)))</f>
        <v>2.541791564858161</v>
      </c>
      <c r="P27">
        <f>($A27*('SAFE obs comp'!E26+'log-lik'!$Y$2)*LOG(('Ceattle exp comp'!F26+$Y$2)/('SAFE obs comp'!E26+$Y$2)))</f>
        <v>2.421473080682305</v>
      </c>
      <c r="Q27">
        <f>($A27*('SAFE obs comp'!F26+'log-lik'!$Y$2)*LOG(('Ceattle exp comp'!G26+$Y$2)/('SAFE obs comp'!F26+$Y$2)))</f>
        <v>-16.540210958209979</v>
      </c>
      <c r="R27">
        <f>($A27*('SAFE obs comp'!G26+'log-lik'!$Y$2)*LOG(('Ceattle exp comp'!H26+$Y$2)/('SAFE obs comp'!G26+$Y$2)))</f>
        <v>-2.6668910160345636</v>
      </c>
      <c r="S27">
        <f>($A27*('SAFE obs comp'!H26+'log-lik'!$Y$2)*LOG(('Ceattle exp comp'!I26+$Y$2)/('SAFE obs comp'!H26+$Y$2)))</f>
        <v>-1.3266253260051295</v>
      </c>
      <c r="T27">
        <f>($A27*('SAFE obs comp'!I26+'log-lik'!$Y$2)*LOG(('Ceattle exp comp'!J26+$Y$2)/('SAFE obs comp'!I26+$Y$2)))</f>
        <v>0.93660120941938563</v>
      </c>
      <c r="V27">
        <f t="shared" si="0"/>
        <v>-2.3345190221584611</v>
      </c>
      <c r="W27">
        <f t="shared" si="1"/>
        <v>-13.009302443910915</v>
      </c>
    </row>
    <row r="28" spans="1:23" x14ac:dyDescent="0.25">
      <c r="A28">
        <v>70.938437829999998</v>
      </c>
      <c r="B28">
        <f>$A28*('SAFE obs comp'!A27+$Y$2)*LOG(('SAFE exp comp'!A22+$Y$2)/('SAFE obs comp'!A27+$Y$2))</f>
        <v>0</v>
      </c>
      <c r="C28">
        <f>$A28*('SAFE obs comp'!B27+$Y$2)*LOG(('SAFE exp comp'!B22+$Y$2)/('SAFE obs comp'!B27+$Y$2))</f>
        <v>-7.8785505962420981</v>
      </c>
      <c r="D28">
        <f>$A28*('SAFE obs comp'!C27+$Y$2)*LOG(('SAFE exp comp'!C22+$Y$2)/('SAFE obs comp'!C27+$Y$2))</f>
        <v>-4.120402022714698</v>
      </c>
      <c r="E28">
        <f>$A28*('SAFE obs comp'!D27+$Y$2)*LOG(('SAFE exp comp'!D22+$Y$2)/('SAFE obs comp'!D27+$Y$2))</f>
        <v>-1.6189633505418759</v>
      </c>
      <c r="F28">
        <f>$A28*('SAFE obs comp'!E27+$Y$2)*LOG(('SAFE exp comp'!E22+$Y$2)/('SAFE obs comp'!E27+$Y$2))</f>
        <v>-0.19682818904647598</v>
      </c>
      <c r="G28">
        <f>$A28*('SAFE obs comp'!F27+$Y$2)*LOG(('SAFE exp comp'!F22+$Y$2)/('SAFE obs comp'!F27+$Y$2))</f>
        <v>-0.45446243276279935</v>
      </c>
      <c r="H28">
        <f>$A28*('SAFE obs comp'!G27+$Y$2)*LOG(('SAFE exp comp'!G22+$Y$2)/('SAFE obs comp'!G27+$Y$2))</f>
        <v>1.2342245875233706</v>
      </c>
      <c r="I28">
        <f>$A28*('SAFE obs comp'!H27+$Y$2)*LOG(('SAFE exp comp'!H22+$Y$2)/('SAFE obs comp'!H27+$Y$2))</f>
        <v>2.3068349361089795</v>
      </c>
      <c r="J28">
        <f>$A28*('SAFE obs comp'!I27+$Y$2)*LOG(('SAFE exp comp'!I22+$Y$2)/('SAFE obs comp'!I27+$Y$2))</f>
        <v>0.98423178647663079</v>
      </c>
      <c r="L28">
        <f>($A28*('SAFE obs comp'!A27+'log-lik'!$Y$2)*LOG(('Ceattle exp comp'!B27+$Y$2)/('SAFE obs comp'!A27+$Y$2)))</f>
        <v>2.9515644171380141E-3</v>
      </c>
      <c r="M28">
        <f>($A28*('SAFE obs comp'!B27+'log-lik'!$Y$2)*LOG(('Ceattle exp comp'!C27+$Y$2)/('SAFE obs comp'!B27+$Y$2)))</f>
        <v>-3.0460294187705039</v>
      </c>
      <c r="N28">
        <f>($A28*('SAFE obs comp'!C27+'log-lik'!$Y$2)*LOG(('Ceattle exp comp'!D27+$Y$2)/('SAFE obs comp'!C27+$Y$2)))</f>
        <v>0.78882955655863418</v>
      </c>
      <c r="O28">
        <f>($A28*('SAFE obs comp'!D27+'log-lik'!$Y$2)*LOG(('Ceattle exp comp'!E27+$Y$2)/('SAFE obs comp'!D27+$Y$2)))</f>
        <v>0.77434288274950991</v>
      </c>
      <c r="P28">
        <f>($A28*('SAFE obs comp'!E27+'log-lik'!$Y$2)*LOG(('Ceattle exp comp'!F27+$Y$2)/('SAFE obs comp'!E27+$Y$2)))</f>
        <v>1.3108713615465117</v>
      </c>
      <c r="Q28">
        <f>($A28*('SAFE obs comp'!F27+'log-lik'!$Y$2)*LOG(('Ceattle exp comp'!G27+$Y$2)/('SAFE obs comp'!F27+$Y$2)))</f>
        <v>0.52082914311658324</v>
      </c>
      <c r="R28">
        <f>($A28*('SAFE obs comp'!G27+'log-lik'!$Y$2)*LOG(('Ceattle exp comp'!H27+$Y$2)/('SAFE obs comp'!G27+$Y$2)))</f>
        <v>-7.6731202196854458</v>
      </c>
      <c r="S28">
        <f>($A28*('SAFE obs comp'!H27+'log-lik'!$Y$2)*LOG(('Ceattle exp comp'!I27+$Y$2)/('SAFE obs comp'!H27+$Y$2)))</f>
        <v>-1.4507337849477238</v>
      </c>
      <c r="T28">
        <f>($A28*('SAFE obs comp'!I27+'log-lik'!$Y$2)*LOG(('Ceattle exp comp'!J27+$Y$2)/('SAFE obs comp'!I27+$Y$2)))</f>
        <v>0.60745107645962426</v>
      </c>
      <c r="V28">
        <f t="shared" si="0"/>
        <v>-9.7439152811989675</v>
      </c>
      <c r="W28">
        <f t="shared" si="1"/>
        <v>-8.1646078385556731</v>
      </c>
    </row>
    <row r="29" spans="1:23" x14ac:dyDescent="0.25">
      <c r="A29">
        <v>70.938437829999998</v>
      </c>
      <c r="B29">
        <f>$A29*('SAFE obs comp'!A28+$Y$2)*LOG(('SAFE exp comp'!A23+$Y$2)/('SAFE obs comp'!A28+$Y$2))</f>
        <v>0</v>
      </c>
      <c r="C29">
        <f>$A29*('SAFE obs comp'!B28+$Y$2)*LOG(('SAFE exp comp'!B23+$Y$2)/('SAFE obs comp'!B28+$Y$2))</f>
        <v>-12.710686448029138</v>
      </c>
      <c r="D29">
        <f>$A29*('SAFE obs comp'!C28+$Y$2)*LOG(('SAFE exp comp'!C23+$Y$2)/('SAFE obs comp'!C28+$Y$2))</f>
        <v>-11.137399799151892</v>
      </c>
      <c r="E29">
        <f>$A29*('SAFE obs comp'!D28+$Y$2)*LOG(('SAFE exp comp'!D23+$Y$2)/('SAFE obs comp'!D28+$Y$2))</f>
        <v>-0.8697338448693962</v>
      </c>
      <c r="F29">
        <f>$A29*('SAFE obs comp'!E28+$Y$2)*LOG(('SAFE exp comp'!E23+$Y$2)/('SAFE obs comp'!E28+$Y$2))</f>
        <v>0.98637347740701875</v>
      </c>
      <c r="G29">
        <f>$A29*('SAFE obs comp'!F28+$Y$2)*LOG(('SAFE exp comp'!F23+$Y$2)/('SAFE obs comp'!F28+$Y$2))</f>
        <v>-9.1408901691624064E-2</v>
      </c>
      <c r="H29">
        <f>$A29*('SAFE obs comp'!G28+$Y$2)*LOG(('SAFE exp comp'!G23+$Y$2)/('SAFE obs comp'!G28+$Y$2))</f>
        <v>1.3459782683852584</v>
      </c>
      <c r="I29">
        <f>$A29*('SAFE obs comp'!H28+$Y$2)*LOG(('SAFE exp comp'!H23+$Y$2)/('SAFE obs comp'!H28+$Y$2))</f>
        <v>2.0906550265409098</v>
      </c>
      <c r="J29">
        <f>$A29*('SAFE obs comp'!I28+$Y$2)*LOG(('SAFE exp comp'!I23+$Y$2)/('SAFE obs comp'!I28+$Y$2))</f>
        <v>1.2505070561448237</v>
      </c>
      <c r="L29">
        <f>($A29*('SAFE obs comp'!A28+'log-lik'!$Y$2)*LOG(('Ceattle exp comp'!B28+$Y$2)/('SAFE obs comp'!A28+$Y$2)))</f>
        <v>2.9572871330403555E-3</v>
      </c>
      <c r="M29">
        <f>($A29*('SAFE obs comp'!B28+'log-lik'!$Y$2)*LOG(('Ceattle exp comp'!C28+$Y$2)/('SAFE obs comp'!B28+$Y$2)))</f>
        <v>2.9580840982243339</v>
      </c>
      <c r="N29">
        <f>($A29*('SAFE obs comp'!C28+'log-lik'!$Y$2)*LOG(('Ceattle exp comp'!D28+$Y$2)/('SAFE obs comp'!C28+$Y$2)))</f>
        <v>-7.3057558914695644</v>
      </c>
      <c r="O29">
        <f>($A29*('SAFE obs comp'!D28+'log-lik'!$Y$2)*LOG(('Ceattle exp comp'!E28+$Y$2)/('SAFE obs comp'!D28+$Y$2)))</f>
        <v>-0.2478292199153283</v>
      </c>
      <c r="P29">
        <f>($A29*('SAFE obs comp'!E28+'log-lik'!$Y$2)*LOG(('Ceattle exp comp'!F28+$Y$2)/('SAFE obs comp'!E28+$Y$2)))</f>
        <v>9.2069278934491502E-2</v>
      </c>
      <c r="Q29">
        <f>($A29*('SAFE obs comp'!F28+'log-lik'!$Y$2)*LOG(('Ceattle exp comp'!G28+$Y$2)/('SAFE obs comp'!F28+$Y$2)))</f>
        <v>-1.5952160064609595</v>
      </c>
      <c r="R29">
        <f>($A29*('SAFE obs comp'!G28+'log-lik'!$Y$2)*LOG(('Ceattle exp comp'!H28+$Y$2)/('SAFE obs comp'!G28+$Y$2)))</f>
        <v>0.23903416365098532</v>
      </c>
      <c r="S29">
        <f>($A29*('SAFE obs comp'!H28+'log-lik'!$Y$2)*LOG(('Ceattle exp comp'!I28+$Y$2)/('SAFE obs comp'!H28+$Y$2)))</f>
        <v>-2.636216086379493</v>
      </c>
      <c r="T29">
        <f>($A29*('SAFE obs comp'!I28+'log-lik'!$Y$2)*LOG(('Ceattle exp comp'!J28+$Y$2)/('SAFE obs comp'!I28+$Y$2)))</f>
        <v>0.38705433919018722</v>
      </c>
      <c r="V29">
        <f t="shared" si="0"/>
        <v>-19.135715165264042</v>
      </c>
      <c r="W29">
        <f t="shared" si="1"/>
        <v>-8.1058180370923054</v>
      </c>
    </row>
    <row r="30" spans="1:23" x14ac:dyDescent="0.25">
      <c r="A30">
        <v>70.938437829999998</v>
      </c>
      <c r="B30">
        <f>$A30*('SAFE obs comp'!A29+$Y$2)*LOG(('SAFE exp comp'!A24+$Y$2)/('SAFE obs comp'!A29+$Y$2))</f>
        <v>0</v>
      </c>
      <c r="C30">
        <f>$A30*('SAFE obs comp'!B29+$Y$2)*LOG(('SAFE exp comp'!B24+$Y$2)/('SAFE obs comp'!B29+$Y$2))</f>
        <v>-1.4316236148930097</v>
      </c>
      <c r="D30">
        <f>$A30*('SAFE obs comp'!C29+$Y$2)*LOG(('SAFE exp comp'!C24+$Y$2)/('SAFE obs comp'!C29+$Y$2))</f>
        <v>-14.291914426707928</v>
      </c>
      <c r="E30">
        <f>$A30*('SAFE obs comp'!D29+$Y$2)*LOG(('SAFE exp comp'!D24+$Y$2)/('SAFE obs comp'!D29+$Y$2))</f>
        <v>-0.95812420324830172</v>
      </c>
      <c r="F30">
        <f>$A30*('SAFE obs comp'!E29+$Y$2)*LOG(('SAFE exp comp'!E24+$Y$2)/('SAFE obs comp'!E29+$Y$2))</f>
        <v>1.0936793867667984</v>
      </c>
      <c r="G30">
        <f>$A30*('SAFE obs comp'!F29+$Y$2)*LOG(('SAFE exp comp'!F24+$Y$2)/('SAFE obs comp'!F29+$Y$2))</f>
        <v>0.90795934258668121</v>
      </c>
      <c r="H30">
        <f>$A30*('SAFE obs comp'!G29+$Y$2)*LOG(('SAFE exp comp'!G24+$Y$2)/('SAFE obs comp'!G29+$Y$2))</f>
        <v>0.43114609349420396</v>
      </c>
      <c r="I30">
        <f>$A30*('SAFE obs comp'!H29+$Y$2)*LOG(('SAFE exp comp'!H24+$Y$2)/('SAFE obs comp'!H29+$Y$2))</f>
        <v>0.76417825722970012</v>
      </c>
      <c r="J30">
        <f>$A30*('SAFE obs comp'!I29+$Y$2)*LOG(('SAFE exp comp'!I24+$Y$2)/('SAFE obs comp'!I29+$Y$2))</f>
        <v>1.2569935984815594</v>
      </c>
      <c r="L30">
        <f>($A30*('SAFE obs comp'!A29+'log-lik'!$Y$2)*LOG(('Ceattle exp comp'!B29+$Y$2)/('SAFE obs comp'!A29+$Y$2)))</f>
        <v>2.5154797498508929E-3</v>
      </c>
      <c r="M30">
        <f>($A30*('SAFE obs comp'!B29+'log-lik'!$Y$2)*LOG(('Ceattle exp comp'!C29+$Y$2)/('SAFE obs comp'!B29+$Y$2)))</f>
        <v>2.6067728857983763</v>
      </c>
      <c r="N30">
        <f>($A30*('SAFE obs comp'!C29+'log-lik'!$Y$2)*LOG(('Ceattle exp comp'!D29+$Y$2)/('SAFE obs comp'!C29+$Y$2)))</f>
        <v>1.5246083762097578</v>
      </c>
      <c r="O30">
        <f>($A30*('SAFE obs comp'!D29+'log-lik'!$Y$2)*LOG(('Ceattle exp comp'!E29+$Y$2)/('SAFE obs comp'!D29+$Y$2)))</f>
        <v>-13.066682584553201</v>
      </c>
      <c r="P30">
        <f>($A30*('SAFE obs comp'!E29+'log-lik'!$Y$2)*LOG(('Ceattle exp comp'!F29+$Y$2)/('SAFE obs comp'!E29+$Y$2)))</f>
        <v>-1.3380445415080298</v>
      </c>
      <c r="Q30">
        <f>($A30*('SAFE obs comp'!F29+'log-lik'!$Y$2)*LOG(('Ceattle exp comp'!G29+$Y$2)/('SAFE obs comp'!F29+$Y$2)))</f>
        <v>-0.58322983448650634</v>
      </c>
      <c r="R30">
        <f>($A30*('SAFE obs comp'!G29+'log-lik'!$Y$2)*LOG(('Ceattle exp comp'!H29+$Y$2)/('SAFE obs comp'!G29+$Y$2)))</f>
        <v>-1.2440935881852175</v>
      </c>
      <c r="S30">
        <f>($A30*('SAFE obs comp'!H29+'log-lik'!$Y$2)*LOG(('Ceattle exp comp'!I29+$Y$2)/('SAFE obs comp'!H29+$Y$2)))</f>
        <v>-0.61992149902400773</v>
      </c>
      <c r="T30">
        <f>($A30*('SAFE obs comp'!I29+'log-lik'!$Y$2)*LOG(('Ceattle exp comp'!J29+$Y$2)/('SAFE obs comp'!I29+$Y$2)))</f>
        <v>-0.39959153726470903</v>
      </c>
      <c r="V30">
        <f t="shared" si="0"/>
        <v>-12.227705566290297</v>
      </c>
      <c r="W30">
        <f t="shared" si="1"/>
        <v>-13.117666843263684</v>
      </c>
    </row>
    <row r="31" spans="1:23" x14ac:dyDescent="0.25">
      <c r="A31">
        <v>70.938437829999998</v>
      </c>
      <c r="B31">
        <f>$A31*('SAFE obs comp'!A30+$Y$2)*LOG(('SAFE exp comp'!A25+$Y$2)/('SAFE obs comp'!A30+$Y$2))</f>
        <v>0</v>
      </c>
      <c r="C31">
        <f>$A31*('SAFE obs comp'!B30+$Y$2)*LOG(('SAFE exp comp'!B25+$Y$2)/('SAFE obs comp'!B30+$Y$2))</f>
        <v>-4.3455966453886736</v>
      </c>
      <c r="D31">
        <f>$A31*('SAFE obs comp'!C30+$Y$2)*LOG(('SAFE exp comp'!C25+$Y$2)/('SAFE obs comp'!C30+$Y$2))</f>
        <v>-5.4468559133964698</v>
      </c>
      <c r="E31">
        <f>$A31*('SAFE obs comp'!D30+$Y$2)*LOG(('SAFE exp comp'!D25+$Y$2)/('SAFE obs comp'!D30+$Y$2))</f>
        <v>-7.2716549108076505</v>
      </c>
      <c r="F31">
        <f>$A31*('SAFE obs comp'!E30+$Y$2)*LOG(('SAFE exp comp'!E25+$Y$2)/('SAFE obs comp'!E30+$Y$2))</f>
        <v>2.9296586976389252</v>
      </c>
      <c r="G31">
        <f>$A31*('SAFE obs comp'!F30+$Y$2)*LOG(('SAFE exp comp'!F25+$Y$2)/('SAFE obs comp'!F30+$Y$2))</f>
        <v>0.99709072611648253</v>
      </c>
      <c r="H31">
        <f>$A31*('SAFE obs comp'!G30+$Y$2)*LOG(('SAFE exp comp'!G25+$Y$2)/('SAFE obs comp'!G30+$Y$2))</f>
        <v>0.59438577901745426</v>
      </c>
      <c r="I31">
        <f>$A31*('SAFE obs comp'!H30+$Y$2)*LOG(('SAFE exp comp'!H25+$Y$2)/('SAFE obs comp'!H30+$Y$2))</f>
        <v>0.45557353557179991</v>
      </c>
      <c r="J31">
        <f>$A31*('SAFE obs comp'!I30+$Y$2)*LOG(('SAFE exp comp'!I25+$Y$2)/('SAFE obs comp'!I30+$Y$2))</f>
        <v>0.4959959560812317</v>
      </c>
      <c r="L31">
        <f>($A31*('SAFE obs comp'!A30+'log-lik'!$Y$2)*LOG(('Ceattle exp comp'!B30+$Y$2)/('SAFE obs comp'!A30+$Y$2)))</f>
        <v>2.4777069055826242E-3</v>
      </c>
      <c r="M31">
        <f>($A31*('SAFE obs comp'!B30+'log-lik'!$Y$2)*LOG(('Ceattle exp comp'!C30+$Y$2)/('SAFE obs comp'!B30+$Y$2)))</f>
        <v>-7.7580713242306545E-2</v>
      </c>
      <c r="N31">
        <f>($A31*('SAFE obs comp'!C30+'log-lik'!$Y$2)*LOG(('Ceattle exp comp'!D30+$Y$2)/('SAFE obs comp'!C30+$Y$2)))</f>
        <v>4.7847523158633898</v>
      </c>
      <c r="O31">
        <f>($A31*('SAFE obs comp'!D30+'log-lik'!$Y$2)*LOG(('Ceattle exp comp'!E30+$Y$2)/('SAFE obs comp'!D30+$Y$2)))</f>
        <v>-2.4169342363265396</v>
      </c>
      <c r="P31">
        <f>($A31*('SAFE obs comp'!E30+'log-lik'!$Y$2)*LOG(('Ceattle exp comp'!F30+$Y$2)/('SAFE obs comp'!E30+$Y$2)))</f>
        <v>-11.945383948933538</v>
      </c>
      <c r="Q31">
        <f>($A31*('SAFE obs comp'!F30+'log-lik'!$Y$2)*LOG(('Ceattle exp comp'!G30+$Y$2)/('SAFE obs comp'!F30+$Y$2)))</f>
        <v>-1.6966100759151022</v>
      </c>
      <c r="R31">
        <f>($A31*('SAFE obs comp'!G30+'log-lik'!$Y$2)*LOG(('Ceattle exp comp'!H30+$Y$2)/('SAFE obs comp'!G30+$Y$2)))</f>
        <v>-0.23458879081972589</v>
      </c>
      <c r="S31">
        <f>($A31*('SAFE obs comp'!H30+'log-lik'!$Y$2)*LOG(('Ceattle exp comp'!I30+$Y$2)/('SAFE obs comp'!H30+$Y$2)))</f>
        <v>-0.24105268304981101</v>
      </c>
      <c r="T31">
        <f>($A31*('SAFE obs comp'!I30+'log-lik'!$Y$2)*LOG(('Ceattle exp comp'!J30+$Y$2)/('SAFE obs comp'!I30+$Y$2)))</f>
        <v>0.30593300067781937</v>
      </c>
      <c r="V31">
        <f t="shared" si="0"/>
        <v>-11.591402775166902</v>
      </c>
      <c r="W31">
        <f t="shared" si="1"/>
        <v>-11.51898742484023</v>
      </c>
    </row>
    <row r="32" spans="1:23" x14ac:dyDescent="0.25">
      <c r="A32">
        <v>70.938437829999998</v>
      </c>
      <c r="B32">
        <f>$A32*('SAFE obs comp'!A31+$Y$2)*LOG(('SAFE exp comp'!A26+$Y$2)/('SAFE obs comp'!A31+$Y$2))</f>
        <v>0</v>
      </c>
      <c r="C32">
        <f>$A32*('SAFE obs comp'!B31+$Y$2)*LOG(('SAFE exp comp'!B26+$Y$2)/('SAFE obs comp'!B31+$Y$2))</f>
        <v>0.2570109878054519</v>
      </c>
      <c r="D32">
        <f>$A32*('SAFE obs comp'!C31+$Y$2)*LOG(('SAFE exp comp'!C26+$Y$2)/('SAFE obs comp'!C31+$Y$2))</f>
        <v>-0.93725462973412954</v>
      </c>
      <c r="E32">
        <f>$A32*('SAFE obs comp'!D31+$Y$2)*LOG(('SAFE exp comp'!D26+$Y$2)/('SAFE obs comp'!D31+$Y$2))</f>
        <v>0.69840630202662746</v>
      </c>
      <c r="F32">
        <f>$A32*('SAFE obs comp'!E31+$Y$2)*LOG(('SAFE exp comp'!E26+$Y$2)/('SAFE obs comp'!E31+$Y$2))</f>
        <v>-9.4504386426073346</v>
      </c>
      <c r="G32">
        <f>$A32*('SAFE obs comp'!F31+$Y$2)*LOG(('SAFE exp comp'!F26+$Y$2)/('SAFE obs comp'!F31+$Y$2))</f>
        <v>1.7065702030059458</v>
      </c>
      <c r="H32">
        <f>$A32*('SAFE obs comp'!G31+$Y$2)*LOG(('SAFE exp comp'!G26+$Y$2)/('SAFE obs comp'!G31+$Y$2))</f>
        <v>0.44226640309127857</v>
      </c>
      <c r="I32">
        <f>$A32*('SAFE obs comp'!H31+$Y$2)*LOG(('SAFE exp comp'!H26+$Y$2)/('SAFE obs comp'!H31+$Y$2))</f>
        <v>0.38987261792506822</v>
      </c>
      <c r="J32">
        <f>$A32*('SAFE obs comp'!I31+$Y$2)*LOG(('SAFE exp comp'!I26+$Y$2)/('SAFE obs comp'!I31+$Y$2))</f>
        <v>0.45796640021831575</v>
      </c>
      <c r="L32">
        <f>($A32*('SAFE obs comp'!A31+'log-lik'!$Y$2)*LOG(('Ceattle exp comp'!B31+$Y$2)/('SAFE obs comp'!A31+$Y$2)))</f>
        <v>2.6062070037286647E-3</v>
      </c>
      <c r="M32">
        <f>($A32*('SAFE obs comp'!B31+'log-lik'!$Y$2)*LOG(('Ceattle exp comp'!C31+$Y$2)/('SAFE obs comp'!B31+$Y$2)))</f>
        <v>0.58274590568819284</v>
      </c>
      <c r="N32">
        <f>($A32*('SAFE obs comp'!C31+'log-lik'!$Y$2)*LOG(('Ceattle exp comp'!D31+$Y$2)/('SAFE obs comp'!C31+$Y$2)))</f>
        <v>1.080586508936541</v>
      </c>
      <c r="O32">
        <f>($A32*('SAFE obs comp'!D31+'log-lik'!$Y$2)*LOG(('Ceattle exp comp'!E31+$Y$2)/('SAFE obs comp'!D31+$Y$2)))</f>
        <v>3.8999645941012062</v>
      </c>
      <c r="P32">
        <f>($A32*('SAFE obs comp'!E31+'log-lik'!$Y$2)*LOG(('Ceattle exp comp'!F31+$Y$2)/('SAFE obs comp'!E31+$Y$2)))</f>
        <v>-9.485163910706671</v>
      </c>
      <c r="Q32">
        <f>($A32*('SAFE obs comp'!F31+'log-lik'!$Y$2)*LOG(('Ceattle exp comp'!G31+$Y$2)/('SAFE obs comp'!F31+$Y$2)))</f>
        <v>-10.192765334280297</v>
      </c>
      <c r="R32">
        <f>($A32*('SAFE obs comp'!G31+'log-lik'!$Y$2)*LOG(('Ceattle exp comp'!H31+$Y$2)/('SAFE obs comp'!G31+$Y$2)))</f>
        <v>-2.1855356428955486</v>
      </c>
      <c r="S32">
        <f>($A32*('SAFE obs comp'!H31+'log-lik'!$Y$2)*LOG(('Ceattle exp comp'!I31+$Y$2)/('SAFE obs comp'!H31+$Y$2)))</f>
        <v>0.2259077796806061</v>
      </c>
      <c r="T32">
        <f>($A32*('SAFE obs comp'!I31+'log-lik'!$Y$2)*LOG(('Ceattle exp comp'!J31+$Y$2)/('SAFE obs comp'!I31+$Y$2)))</f>
        <v>0.35502577916033645</v>
      </c>
      <c r="V32">
        <f t="shared" si="0"/>
        <v>-6.4356003582687764</v>
      </c>
      <c r="W32">
        <f t="shared" si="1"/>
        <v>-15.716628113311906</v>
      </c>
    </row>
    <row r="33" spans="1:23" x14ac:dyDescent="0.25">
      <c r="A33">
        <v>70.938437829999998</v>
      </c>
      <c r="B33">
        <f>$A33*('SAFE obs comp'!A32+$Y$2)*LOG(('SAFE exp comp'!A27+$Y$2)/('SAFE obs comp'!A32+$Y$2))</f>
        <v>0</v>
      </c>
      <c r="C33">
        <f>$A33*('SAFE obs comp'!B32+$Y$2)*LOG(('SAFE exp comp'!B27+$Y$2)/('SAFE obs comp'!B32+$Y$2))</f>
        <v>-0.12143945407485093</v>
      </c>
      <c r="D33">
        <f>$A33*('SAFE obs comp'!C32+$Y$2)*LOG(('SAFE exp comp'!C27+$Y$2)/('SAFE obs comp'!C32+$Y$2))</f>
        <v>0.4431119364581082</v>
      </c>
      <c r="E33">
        <f>$A33*('SAFE obs comp'!D32+$Y$2)*LOG(('SAFE exp comp'!D27+$Y$2)/('SAFE obs comp'!D32+$Y$2))</f>
        <v>1.3654286572281225</v>
      </c>
      <c r="F33">
        <f>$A33*('SAFE obs comp'!E32+$Y$2)*LOG(('SAFE exp comp'!E27+$Y$2)/('SAFE obs comp'!E32+$Y$2))</f>
        <v>1.0477570918613948</v>
      </c>
      <c r="G33">
        <f>$A33*('SAFE obs comp'!F32+$Y$2)*LOG(('SAFE exp comp'!F27+$Y$2)/('SAFE obs comp'!F32+$Y$2))</f>
        <v>-10.194389090330391</v>
      </c>
      <c r="H33">
        <f>$A33*('SAFE obs comp'!G32+$Y$2)*LOG(('SAFE exp comp'!G27+$Y$2)/('SAFE obs comp'!G32+$Y$2))</f>
        <v>5.6719962648192214E-2</v>
      </c>
      <c r="I33">
        <f>$A33*('SAFE obs comp'!H32+$Y$2)*LOG(('SAFE exp comp'!H27+$Y$2)/('SAFE obs comp'!H32+$Y$2))</f>
        <v>0.51524486058536167</v>
      </c>
      <c r="J33">
        <f>$A33*('SAFE obs comp'!I32+$Y$2)*LOG(('SAFE exp comp'!I27+$Y$2)/('SAFE obs comp'!I32+$Y$2))</f>
        <v>0.3615755490097633</v>
      </c>
      <c r="L33">
        <f>($A33*('SAFE obs comp'!A32+'log-lik'!$Y$2)*LOG(('Ceattle exp comp'!B32+$Y$2)/('SAFE obs comp'!A32+$Y$2)))</f>
        <v>2.9747061498406912E-3</v>
      </c>
      <c r="M33">
        <f>($A33*('SAFE obs comp'!B32+'log-lik'!$Y$2)*LOG(('Ceattle exp comp'!C32+$Y$2)/('SAFE obs comp'!B32+$Y$2)))</f>
        <v>-3.9081276641980871</v>
      </c>
      <c r="N33">
        <f>($A33*('SAFE obs comp'!C32+'log-lik'!$Y$2)*LOG(('Ceattle exp comp'!D32+$Y$2)/('SAFE obs comp'!C32+$Y$2)))</f>
        <v>0.37437317446086327</v>
      </c>
      <c r="O33">
        <f>($A33*('SAFE obs comp'!D32+'log-lik'!$Y$2)*LOG(('Ceattle exp comp'!E32+$Y$2)/('SAFE obs comp'!D32+$Y$2)))</f>
        <v>1.1200162327946714</v>
      </c>
      <c r="P33">
        <f>($A33*('SAFE obs comp'!E32+'log-lik'!$Y$2)*LOG(('Ceattle exp comp'!F32+$Y$2)/('SAFE obs comp'!E32+$Y$2)))</f>
        <v>3.291378616187755</v>
      </c>
      <c r="Q33">
        <f>($A33*('SAFE obs comp'!F32+'log-lik'!$Y$2)*LOG(('Ceattle exp comp'!G32+$Y$2)/('SAFE obs comp'!F32+$Y$2)))</f>
        <v>-9.1094236966146891</v>
      </c>
      <c r="R33">
        <f>($A33*('SAFE obs comp'!G32+'log-lik'!$Y$2)*LOG(('Ceattle exp comp'!H32+$Y$2)/('SAFE obs comp'!G32+$Y$2)))</f>
        <v>-7.0768411390004617</v>
      </c>
      <c r="S33">
        <f>($A33*('SAFE obs comp'!H32+'log-lik'!$Y$2)*LOG(('Ceattle exp comp'!I32+$Y$2)/('SAFE obs comp'!H32+$Y$2)))</f>
        <v>-0.47161463312454144</v>
      </c>
      <c r="T33">
        <f>($A33*('SAFE obs comp'!I32+'log-lik'!$Y$2)*LOG(('Ceattle exp comp'!J32+$Y$2)/('SAFE obs comp'!I32+$Y$2)))</f>
        <v>0.36295529381891206</v>
      </c>
      <c r="V33">
        <f t="shared" si="0"/>
        <v>-6.5259904866143001</v>
      </c>
      <c r="W33">
        <f t="shared" si="1"/>
        <v>-15.414309109525737</v>
      </c>
    </row>
    <row r="34" spans="1:23" x14ac:dyDescent="0.25">
      <c r="A34">
        <v>70.938437829999998</v>
      </c>
      <c r="B34">
        <f>$A34*('SAFE obs comp'!A33+$Y$2)*LOG(('SAFE exp comp'!A28+$Y$2)/('SAFE obs comp'!A33+$Y$2))</f>
        <v>0</v>
      </c>
      <c r="C34">
        <f>$A34*('SAFE obs comp'!B33+$Y$2)*LOG(('SAFE exp comp'!B28+$Y$2)/('SAFE obs comp'!B33+$Y$2))</f>
        <v>-9.9288716411673796</v>
      </c>
      <c r="D34">
        <f>$A34*('SAFE obs comp'!C33+$Y$2)*LOG(('SAFE exp comp'!C28+$Y$2)/('SAFE obs comp'!C33+$Y$2))</f>
        <v>3.4396860732749799</v>
      </c>
      <c r="E34">
        <f>$A34*('SAFE obs comp'!D33+$Y$2)*LOG(('SAFE exp comp'!D28+$Y$2)/('SAFE obs comp'!D33+$Y$2))</f>
        <v>1.5706702249087625</v>
      </c>
      <c r="F34">
        <f>$A34*('SAFE obs comp'!E33+$Y$2)*LOG(('SAFE exp comp'!E28+$Y$2)/('SAFE obs comp'!E33+$Y$2))</f>
        <v>1.0050993835164699</v>
      </c>
      <c r="G34">
        <f>$A34*('SAFE obs comp'!F33+$Y$2)*LOG(('SAFE exp comp'!F28+$Y$2)/('SAFE obs comp'!F33+$Y$2))</f>
        <v>9.4166119191145092E-2</v>
      </c>
      <c r="H34">
        <f>$A34*('SAFE obs comp'!G33+$Y$2)*LOG(('SAFE exp comp'!G28+$Y$2)/('SAFE obs comp'!G33+$Y$2))</f>
        <v>-4.4629622351379892</v>
      </c>
      <c r="I34">
        <f>$A34*('SAFE obs comp'!H33+$Y$2)*LOG(('SAFE exp comp'!H28+$Y$2)/('SAFE obs comp'!H33+$Y$2))</f>
        <v>-1.2916508984553543</v>
      </c>
      <c r="J34">
        <f>$A34*('SAFE obs comp'!I33+$Y$2)*LOG(('SAFE exp comp'!I28+$Y$2)/('SAFE obs comp'!I33+$Y$2))</f>
        <v>0.13783454655246991</v>
      </c>
      <c r="L34">
        <f>($A34*('SAFE obs comp'!A33+'log-lik'!$Y$2)*LOG(('Ceattle exp comp'!B33+$Y$2)/('SAFE obs comp'!A33+$Y$2)))</f>
        <v>3.1810738837186603E-3</v>
      </c>
      <c r="M34">
        <f>($A34*('SAFE obs comp'!B33+'log-lik'!$Y$2)*LOG(('Ceattle exp comp'!C33+$Y$2)/('SAFE obs comp'!B33+$Y$2)))</f>
        <v>-9.0772876484236598</v>
      </c>
      <c r="N34">
        <f>($A34*('SAFE obs comp'!C33+'log-lik'!$Y$2)*LOG(('Ceattle exp comp'!D33+$Y$2)/('SAFE obs comp'!C33+$Y$2)))</f>
        <v>-2.8012863916250255</v>
      </c>
      <c r="O34">
        <f>($A34*('SAFE obs comp'!D33+'log-lik'!$Y$2)*LOG(('Ceattle exp comp'!E33+$Y$2)/('SAFE obs comp'!D33+$Y$2)))</f>
        <v>0.12480931248632292</v>
      </c>
      <c r="P34">
        <f>($A34*('SAFE obs comp'!E33+'log-lik'!$Y$2)*LOG(('Ceattle exp comp'!F33+$Y$2)/('SAFE obs comp'!E33+$Y$2)))</f>
        <v>0.53739840904368052</v>
      </c>
      <c r="Q34">
        <f>($A34*('SAFE obs comp'!F33+'log-lik'!$Y$2)*LOG(('Ceattle exp comp'!G33+$Y$2)/('SAFE obs comp'!F33+$Y$2)))</f>
        <v>1.9377948215141998</v>
      </c>
      <c r="R34">
        <f>($A34*('SAFE obs comp'!G33+'log-lik'!$Y$2)*LOG(('Ceattle exp comp'!H33+$Y$2)/('SAFE obs comp'!G33+$Y$2)))</f>
        <v>-2.694309554425085</v>
      </c>
      <c r="S34">
        <f>($A34*('SAFE obs comp'!H33+'log-lik'!$Y$2)*LOG(('Ceattle exp comp'!I33+$Y$2)/('SAFE obs comp'!H33+$Y$2)))</f>
        <v>-4.4410694742436521</v>
      </c>
      <c r="T34">
        <f>($A34*('SAFE obs comp'!I33+'log-lik'!$Y$2)*LOG(('Ceattle exp comp'!J33+$Y$2)/('SAFE obs comp'!I33+$Y$2)))</f>
        <v>-9.4614039841495315E-2</v>
      </c>
      <c r="V34">
        <f t="shared" si="0"/>
        <v>-9.4360284273168968</v>
      </c>
      <c r="W34">
        <f t="shared" si="1"/>
        <v>-16.505383491630997</v>
      </c>
    </row>
    <row r="35" spans="1:23" x14ac:dyDescent="0.25">
      <c r="A35">
        <v>70.938437829999998</v>
      </c>
      <c r="B35">
        <f>$A35*('SAFE obs comp'!A34+$Y$2)*LOG(('SAFE exp comp'!A29+$Y$2)/('SAFE obs comp'!A34+$Y$2))</f>
        <v>0</v>
      </c>
      <c r="C35">
        <f>$A35*('SAFE obs comp'!B34+$Y$2)*LOG(('SAFE exp comp'!B29+$Y$2)/('SAFE obs comp'!B34+$Y$2))</f>
        <v>-5.2333483782734573</v>
      </c>
      <c r="D35">
        <f>$A35*('SAFE obs comp'!C34+$Y$2)*LOG(('SAFE exp comp'!C29+$Y$2)/('SAFE obs comp'!C34+$Y$2))</f>
        <v>-4.1060918573379155</v>
      </c>
      <c r="E35">
        <f>$A35*('SAFE obs comp'!D34+$Y$2)*LOG(('SAFE exp comp'!D29+$Y$2)/('SAFE obs comp'!D34+$Y$2))</f>
        <v>4.1955900666491486</v>
      </c>
      <c r="F35">
        <f>$A35*('SAFE obs comp'!E34+$Y$2)*LOG(('SAFE exp comp'!E29+$Y$2)/('SAFE obs comp'!E34+$Y$2))</f>
        <v>1.0776567279814182</v>
      </c>
      <c r="G35">
        <f>$A35*('SAFE obs comp'!F34+$Y$2)*LOG(('SAFE exp comp'!F29+$Y$2)/('SAFE obs comp'!F34+$Y$2))</f>
        <v>0.48119259238546069</v>
      </c>
      <c r="H35">
        <f>$A35*('SAFE obs comp'!G34+$Y$2)*LOG(('SAFE exp comp'!G29+$Y$2)/('SAFE obs comp'!G34+$Y$2))</f>
        <v>-0.44273149456453137</v>
      </c>
      <c r="I35">
        <f>$A35*('SAFE obs comp'!H34+$Y$2)*LOG(('SAFE exp comp'!H29+$Y$2)/('SAFE obs comp'!H34+$Y$2))</f>
        <v>-3.5835140707292501</v>
      </c>
      <c r="J35">
        <f>$A35*('SAFE obs comp'!I34+$Y$2)*LOG(('SAFE exp comp'!I29+$Y$2)/('SAFE obs comp'!I34+$Y$2))</f>
        <v>-0.63595391910220234</v>
      </c>
      <c r="L35">
        <f>($A35*('SAFE obs comp'!A34+'log-lik'!$Y$2)*LOG(('Ceattle exp comp'!B34+$Y$2)/('SAFE obs comp'!A34+$Y$2)))</f>
        <v>3.038476923255211E-3</v>
      </c>
      <c r="M35">
        <f>($A35*('SAFE obs comp'!B34+'log-lik'!$Y$2)*LOG(('Ceattle exp comp'!C34+$Y$2)/('SAFE obs comp'!B34+$Y$2)))</f>
        <v>4.1869698079863751</v>
      </c>
      <c r="N35">
        <f>($A35*('SAFE obs comp'!C34+'log-lik'!$Y$2)*LOG(('Ceattle exp comp'!D34+$Y$2)/('SAFE obs comp'!C34+$Y$2)))</f>
        <v>-14.41071531111327</v>
      </c>
      <c r="O35">
        <f>($A35*('SAFE obs comp'!D34+'log-lik'!$Y$2)*LOG(('Ceattle exp comp'!E34+$Y$2)/('SAFE obs comp'!D34+$Y$2)))</f>
        <v>-4.4197211529342439</v>
      </c>
      <c r="P35">
        <f>($A35*('SAFE obs comp'!E34+'log-lik'!$Y$2)*LOG(('Ceattle exp comp'!F34+$Y$2)/('SAFE obs comp'!E34+$Y$2)))</f>
        <v>-0.52120583918772612</v>
      </c>
      <c r="Q35">
        <f>($A35*('SAFE obs comp'!F34+'log-lik'!$Y$2)*LOG(('Ceattle exp comp'!G34+$Y$2)/('SAFE obs comp'!F34+$Y$2)))</f>
        <v>0.35596752078737853</v>
      </c>
      <c r="R35">
        <f>($A35*('SAFE obs comp'!G34+'log-lik'!$Y$2)*LOG(('Ceattle exp comp'!H34+$Y$2)/('SAFE obs comp'!G34+$Y$2)))</f>
        <v>0.97718377142189161</v>
      </c>
      <c r="S35">
        <f>($A35*('SAFE obs comp'!H34+'log-lik'!$Y$2)*LOG(('Ceattle exp comp'!I34+$Y$2)/('SAFE obs comp'!H34+$Y$2)))</f>
        <v>-1.9461939116597486</v>
      </c>
      <c r="T35">
        <f>($A35*('SAFE obs comp'!I34+'log-lik'!$Y$2)*LOG(('Ceattle exp comp'!J34+$Y$2)/('SAFE obs comp'!I34+$Y$2)))</f>
        <v>-1.15161836976443</v>
      </c>
      <c r="V35">
        <f t="shared" si="0"/>
        <v>-8.2472003329913299</v>
      </c>
      <c r="W35">
        <f t="shared" si="1"/>
        <v>-16.926295007540517</v>
      </c>
    </row>
    <row r="36" spans="1:23" x14ac:dyDescent="0.25">
      <c r="A36">
        <v>70.938437829999998</v>
      </c>
      <c r="B36">
        <f>$A36*('SAFE obs comp'!A35+$Y$2)*LOG(('SAFE exp comp'!A30+$Y$2)/('SAFE obs comp'!A35+$Y$2))</f>
        <v>0</v>
      </c>
      <c r="C36">
        <f>$A36*('SAFE obs comp'!B35+$Y$2)*LOG(('SAFE exp comp'!B30+$Y$2)/('SAFE obs comp'!B35+$Y$2))</f>
        <v>-6.9189790850628432</v>
      </c>
      <c r="D36">
        <f>$A36*('SAFE obs comp'!C35+$Y$2)*LOG(('SAFE exp comp'!C30+$Y$2)/('SAFE obs comp'!C35+$Y$2))</f>
        <v>-14.334041560275082</v>
      </c>
      <c r="E36">
        <f>$A36*('SAFE obs comp'!D35+$Y$2)*LOG(('SAFE exp comp'!D30+$Y$2)/('SAFE obs comp'!D35+$Y$2))</f>
        <v>3.3319264675485676</v>
      </c>
      <c r="F36">
        <f>$A36*('SAFE obs comp'!E35+$Y$2)*LOG(('SAFE exp comp'!E30+$Y$2)/('SAFE obs comp'!E35+$Y$2))</f>
        <v>3.2080014824750203</v>
      </c>
      <c r="G36">
        <f>$A36*('SAFE obs comp'!F35+$Y$2)*LOG(('SAFE exp comp'!F30+$Y$2)/('SAFE obs comp'!F35+$Y$2))</f>
        <v>0.82343108037112112</v>
      </c>
      <c r="H36">
        <f>$A36*('SAFE obs comp'!G35+$Y$2)*LOG(('SAFE exp comp'!G30+$Y$2)/('SAFE obs comp'!G35+$Y$2))</f>
        <v>0.31213622509447808</v>
      </c>
      <c r="I36">
        <f>$A36*('SAFE obs comp'!H35+$Y$2)*LOG(('SAFE exp comp'!H30+$Y$2)/('SAFE obs comp'!H35+$Y$2))</f>
        <v>-7.5832676517214334E-4</v>
      </c>
      <c r="J36">
        <f>$A36*('SAFE obs comp'!I35+$Y$2)*LOG(('SAFE exp comp'!I30+$Y$2)/('SAFE obs comp'!I35+$Y$2))</f>
        <v>-0.77076774007076054</v>
      </c>
      <c r="L36">
        <f>($A36*('SAFE obs comp'!A35+'log-lik'!$Y$2)*LOG(('Ceattle exp comp'!B35+$Y$2)/('SAFE obs comp'!A35+$Y$2)))</f>
        <v>2.9511458725074409E-3</v>
      </c>
      <c r="M36">
        <f>($A36*('SAFE obs comp'!B35+'log-lik'!$Y$2)*LOG(('Ceattle exp comp'!C35+$Y$2)/('SAFE obs comp'!B35+$Y$2)))</f>
        <v>3.1106971923997015</v>
      </c>
      <c r="N36">
        <f>($A36*('SAFE obs comp'!C35+'log-lik'!$Y$2)*LOG(('Ceattle exp comp'!D35+$Y$2)/('SAFE obs comp'!C35+$Y$2)))</f>
        <v>0.509307344036384</v>
      </c>
      <c r="O36">
        <f>($A36*('SAFE obs comp'!D35+'log-lik'!$Y$2)*LOG(('Ceattle exp comp'!E35+$Y$2)/('SAFE obs comp'!D35+$Y$2)))</f>
        <v>-10.681888384160073</v>
      </c>
      <c r="P36">
        <f>($A36*('SAFE obs comp'!E35+'log-lik'!$Y$2)*LOG(('Ceattle exp comp'!F35+$Y$2)/('SAFE obs comp'!E35+$Y$2)))</f>
        <v>-3.1125788790596771</v>
      </c>
      <c r="Q36">
        <f>($A36*('SAFE obs comp'!F35+'log-lik'!$Y$2)*LOG(('Ceattle exp comp'!G35+$Y$2)/('SAFE obs comp'!F35+$Y$2)))</f>
        <v>-0.44796598306589996</v>
      </c>
      <c r="R36">
        <f>($A36*('SAFE obs comp'!G35+'log-lik'!$Y$2)*LOG(('Ceattle exp comp'!H35+$Y$2)/('SAFE obs comp'!G35+$Y$2)))</f>
        <v>0.10000103949144207</v>
      </c>
      <c r="S36">
        <f>($A36*('SAFE obs comp'!H35+'log-lik'!$Y$2)*LOG(('Ceattle exp comp'!I35+$Y$2)/('SAFE obs comp'!H35+$Y$2)))</f>
        <v>0.41937327140234792</v>
      </c>
      <c r="T36">
        <f>($A36*('SAFE obs comp'!I35+'log-lik'!$Y$2)*LOG(('Ceattle exp comp'!J35+$Y$2)/('SAFE obs comp'!I35+$Y$2)))</f>
        <v>-0.43838983172359386</v>
      </c>
      <c r="V36">
        <f t="shared" si="0"/>
        <v>-14.349051456684675</v>
      </c>
      <c r="W36">
        <f t="shared" si="1"/>
        <v>-10.538493084806863</v>
      </c>
    </row>
    <row r="37" spans="1:23" x14ac:dyDescent="0.25">
      <c r="A37">
        <v>70.938437829999998</v>
      </c>
      <c r="B37">
        <f>$A37*('SAFE obs comp'!A36+$Y$2)*LOG(('SAFE exp comp'!A31+$Y$2)/('SAFE obs comp'!A36+$Y$2))</f>
        <v>0</v>
      </c>
      <c r="C37">
        <f>$A37*('SAFE obs comp'!B36+$Y$2)*LOG(('SAFE exp comp'!B31+$Y$2)/('SAFE obs comp'!B36+$Y$2))</f>
        <v>-0.82524990844079449</v>
      </c>
      <c r="D37">
        <f>$A37*('SAFE obs comp'!C36+$Y$2)*LOG(('SAFE exp comp'!C31+$Y$2)/('SAFE obs comp'!C36+$Y$2))</f>
        <v>-16.251022172570444</v>
      </c>
      <c r="E37">
        <f>$A37*('SAFE obs comp'!D36+$Y$2)*LOG(('SAFE exp comp'!D31+$Y$2)/('SAFE obs comp'!D36+$Y$2))</f>
        <v>-8.091483249391052</v>
      </c>
      <c r="F37">
        <f>$A37*('SAFE obs comp'!E36+$Y$2)*LOG(('SAFE exp comp'!E31+$Y$2)/('SAFE obs comp'!E36+$Y$2))</f>
        <v>3.6274959177481398</v>
      </c>
      <c r="G37">
        <f>$A37*('SAFE obs comp'!F36+$Y$2)*LOG(('SAFE exp comp'!F31+$Y$2)/('SAFE obs comp'!F36+$Y$2))</f>
        <v>2.4607088538830797</v>
      </c>
      <c r="H37">
        <f>$A37*('SAFE obs comp'!G36+$Y$2)*LOG(('SAFE exp comp'!G31+$Y$2)/('SAFE obs comp'!G36+$Y$2))</f>
        <v>0.69386829772316172</v>
      </c>
      <c r="I37">
        <f>$A37*('SAFE obs comp'!H36+$Y$2)*LOG(('SAFE exp comp'!H31+$Y$2)/('SAFE obs comp'!H36+$Y$2))</f>
        <v>0.29658299374327246</v>
      </c>
      <c r="J37">
        <f>$A37*('SAFE obs comp'!I36+$Y$2)*LOG(('SAFE exp comp'!I31+$Y$2)/('SAFE obs comp'!I36+$Y$2))</f>
        <v>0.19191302849524497</v>
      </c>
      <c r="L37">
        <f>($A37*('SAFE obs comp'!A36+'log-lik'!$Y$2)*LOG(('Ceattle exp comp'!B36+$Y$2)/('SAFE obs comp'!A36+$Y$2)))</f>
        <v>2.6500865951248876E-3</v>
      </c>
      <c r="M37">
        <f>($A37*('SAFE obs comp'!B36+'log-lik'!$Y$2)*LOG(('Ceattle exp comp'!C36+$Y$2)/('SAFE obs comp'!B36+$Y$2)))</f>
        <v>3.09400152309742</v>
      </c>
      <c r="N37">
        <f>($A37*('SAFE obs comp'!C36+'log-lik'!$Y$2)*LOG(('Ceattle exp comp'!D36+$Y$2)/('SAFE obs comp'!C36+$Y$2)))</f>
        <v>-6.4572321922078013E-2</v>
      </c>
      <c r="O37">
        <f>($A37*('SAFE obs comp'!D36+'log-lik'!$Y$2)*LOG(('Ceattle exp comp'!E36+$Y$2)/('SAFE obs comp'!D36+$Y$2)))</f>
        <v>-1.9141077381803702</v>
      </c>
      <c r="P37">
        <f>($A37*('SAFE obs comp'!E36+'log-lik'!$Y$2)*LOG(('Ceattle exp comp'!F36+$Y$2)/('SAFE obs comp'!E36+$Y$2)))</f>
        <v>-9.9705550956132321</v>
      </c>
      <c r="Q37">
        <f>($A37*('SAFE obs comp'!F36+'log-lik'!$Y$2)*LOG(('Ceattle exp comp'!G36+$Y$2)/('SAFE obs comp'!F36+$Y$2)))</f>
        <v>-1.608392907407544</v>
      </c>
      <c r="R37">
        <f>($A37*('SAFE obs comp'!G36+'log-lik'!$Y$2)*LOG(('Ceattle exp comp'!H36+$Y$2)/('SAFE obs comp'!G36+$Y$2)))</f>
        <v>-0.2098072664734745</v>
      </c>
      <c r="S37">
        <f>($A37*('SAFE obs comp'!H36+'log-lik'!$Y$2)*LOG(('Ceattle exp comp'!I36+$Y$2)/('SAFE obs comp'!H36+$Y$2)))</f>
        <v>5.2755861655017021E-2</v>
      </c>
      <c r="T37">
        <f>($A37*('SAFE obs comp'!I36+'log-lik'!$Y$2)*LOG(('Ceattle exp comp'!J36+$Y$2)/('SAFE obs comp'!I36+$Y$2)))</f>
        <v>0.27530875166593366</v>
      </c>
      <c r="V37">
        <f t="shared" si="0"/>
        <v>-17.897186238809397</v>
      </c>
      <c r="W37">
        <f t="shared" si="1"/>
        <v>-10.342719106583202</v>
      </c>
    </row>
    <row r="38" spans="1:23" x14ac:dyDescent="0.25">
      <c r="A38">
        <v>70.938437829999998</v>
      </c>
      <c r="B38">
        <f>$A38*('SAFE obs comp'!A37+$Y$2)*LOG(('SAFE exp comp'!A32+$Y$2)/('SAFE obs comp'!A37+$Y$2))</f>
        <v>0</v>
      </c>
      <c r="C38">
        <f>$A38*('SAFE obs comp'!B37+$Y$2)*LOG(('SAFE exp comp'!B32+$Y$2)/('SAFE obs comp'!B37+$Y$2))</f>
        <v>1.5435772906641234</v>
      </c>
      <c r="D38">
        <f>$A38*('SAFE obs comp'!C37+$Y$2)*LOG(('SAFE exp comp'!C32+$Y$2)/('SAFE obs comp'!C37+$Y$2))</f>
        <v>-4.0676509420894682</v>
      </c>
      <c r="E38">
        <f>$A38*('SAFE obs comp'!D37+$Y$2)*LOG(('SAFE exp comp'!D32+$Y$2)/('SAFE obs comp'!D37+$Y$2))</f>
        <v>-15.256389507380826</v>
      </c>
      <c r="F38">
        <f>$A38*('SAFE obs comp'!E37+$Y$2)*LOG(('SAFE exp comp'!E32+$Y$2)/('SAFE obs comp'!E37+$Y$2))</f>
        <v>-7.6754623047171435</v>
      </c>
      <c r="G38">
        <f>$A38*('SAFE obs comp'!F37+$Y$2)*LOG(('SAFE exp comp'!F32+$Y$2)/('SAFE obs comp'!F37+$Y$2))</f>
        <v>2.9887301154877299</v>
      </c>
      <c r="H38">
        <f>$A38*('SAFE obs comp'!G37+$Y$2)*LOG(('SAFE exp comp'!G32+$Y$2)/('SAFE obs comp'!G37+$Y$2))</f>
        <v>1.9067813884747671</v>
      </c>
      <c r="I38">
        <f>$A38*('SAFE obs comp'!H37+$Y$2)*LOG(('SAFE exp comp'!H32+$Y$2)/('SAFE obs comp'!H37+$Y$2))</f>
        <v>0.47159324065275038</v>
      </c>
      <c r="J38">
        <f>$A38*('SAFE obs comp'!I37+$Y$2)*LOG(('SAFE exp comp'!I32+$Y$2)/('SAFE obs comp'!I37+$Y$2))</f>
        <v>0.23733150029483296</v>
      </c>
      <c r="L38">
        <f>($A38*('SAFE obs comp'!A37+'log-lik'!$Y$2)*LOG(('Ceattle exp comp'!B37+$Y$2)/('SAFE obs comp'!A37+$Y$2)))</f>
        <v>2.453028210473906E-3</v>
      </c>
      <c r="M38">
        <f>($A38*('SAFE obs comp'!B37+'log-lik'!$Y$2)*LOG(('Ceattle exp comp'!C37+$Y$2)/('SAFE obs comp'!B37+$Y$2)))</f>
        <v>1.3312346298129591</v>
      </c>
      <c r="N38">
        <f>($A38*('SAFE obs comp'!C37+'log-lik'!$Y$2)*LOG(('Ceattle exp comp'!D37+$Y$2)/('SAFE obs comp'!C37+$Y$2)))</f>
        <v>4.0670178771434529</v>
      </c>
      <c r="O38">
        <f>($A38*('SAFE obs comp'!D37+'log-lik'!$Y$2)*LOG(('Ceattle exp comp'!E37+$Y$2)/('SAFE obs comp'!D37+$Y$2)))</f>
        <v>-3.4915873629942942</v>
      </c>
      <c r="P38">
        <f>($A38*('SAFE obs comp'!E37+'log-lik'!$Y$2)*LOG(('Ceattle exp comp'!F37+$Y$2)/('SAFE obs comp'!E37+$Y$2)))</f>
        <v>-3.9798951872078669</v>
      </c>
      <c r="Q38">
        <f>($A38*('SAFE obs comp'!F37+'log-lik'!$Y$2)*LOG(('Ceattle exp comp'!G37+$Y$2)/('SAFE obs comp'!F37+$Y$2)))</f>
        <v>-6.3349903516792576</v>
      </c>
      <c r="R38">
        <f>($A38*('SAFE obs comp'!G37+'log-lik'!$Y$2)*LOG(('Ceattle exp comp'!H37+$Y$2)/('SAFE obs comp'!G37+$Y$2)))</f>
        <v>-1.2635916876756428</v>
      </c>
      <c r="S38">
        <f>($A38*('SAFE obs comp'!H37+'log-lik'!$Y$2)*LOG(('Ceattle exp comp'!I37+$Y$2)/('SAFE obs comp'!H37+$Y$2)))</f>
        <v>6.0612592532784927E-2</v>
      </c>
      <c r="T38">
        <f>($A38*('SAFE obs comp'!I37+'log-lik'!$Y$2)*LOG(('Ceattle exp comp'!J37+$Y$2)/('SAFE obs comp'!I37+$Y$2)))</f>
        <v>0.21828802419857365</v>
      </c>
      <c r="V38">
        <f t="shared" si="0"/>
        <v>-19.851489218613235</v>
      </c>
      <c r="W38">
        <f t="shared" si="1"/>
        <v>-9.3904584376588165</v>
      </c>
    </row>
    <row r="39" spans="1:23" x14ac:dyDescent="0.25">
      <c r="A39">
        <v>70.938437829999998</v>
      </c>
      <c r="B39">
        <f>$A39*('SAFE obs comp'!A38+$Y$2)*LOG(('SAFE exp comp'!A33+$Y$2)/('SAFE obs comp'!A38+$Y$2))</f>
        <v>0</v>
      </c>
      <c r="C39">
        <f>$A39*('SAFE obs comp'!B38+$Y$2)*LOG(('SAFE exp comp'!B33+$Y$2)/('SAFE obs comp'!B38+$Y$2))</f>
        <v>0.93435348688921971</v>
      </c>
      <c r="D39">
        <f>$A39*('SAFE obs comp'!C38+$Y$2)*LOG(('SAFE exp comp'!C33+$Y$2)/('SAFE obs comp'!C38+$Y$2))</f>
        <v>1.8037983001208608</v>
      </c>
      <c r="E39">
        <f>$A39*('SAFE obs comp'!D38+$Y$2)*LOG(('SAFE exp comp'!D33+$Y$2)/('SAFE obs comp'!D38+$Y$2))</f>
        <v>-4.3119372660107755</v>
      </c>
      <c r="F39">
        <f>$A39*('SAFE obs comp'!E38+$Y$2)*LOG(('SAFE exp comp'!E33+$Y$2)/('SAFE obs comp'!E38+$Y$2))</f>
        <v>-22.136177348485109</v>
      </c>
      <c r="G39">
        <f>$A39*('SAFE obs comp'!F38+$Y$2)*LOG(('SAFE exp comp'!F33+$Y$2)/('SAFE obs comp'!F38+$Y$2))</f>
        <v>-11.303536916477753</v>
      </c>
      <c r="H39">
        <f>$A39*('SAFE obs comp'!G38+$Y$2)*LOG(('SAFE exp comp'!G33+$Y$2)/('SAFE obs comp'!G38+$Y$2))</f>
        <v>1.5179035582180938</v>
      </c>
      <c r="I39">
        <f>$A39*('SAFE obs comp'!H38+$Y$2)*LOG(('SAFE exp comp'!H33+$Y$2)/('SAFE obs comp'!H38+$Y$2))</f>
        <v>1.1633425511448936</v>
      </c>
      <c r="J39">
        <f>$A39*('SAFE obs comp'!I38+$Y$2)*LOG(('SAFE exp comp'!I33+$Y$2)/('SAFE obs comp'!I38+$Y$2))</f>
        <v>0.32060245940061172</v>
      </c>
      <c r="L39">
        <f>($A39*('SAFE obs comp'!A38+'log-lik'!$Y$2)*LOG(('Ceattle exp comp'!B38+$Y$2)/('SAFE obs comp'!A38+$Y$2)))</f>
        <v>2.4863215084472033E-3</v>
      </c>
      <c r="M39">
        <f>($A39*('SAFE obs comp'!B38+'log-lik'!$Y$2)*LOG(('Ceattle exp comp'!C38+$Y$2)/('SAFE obs comp'!B38+$Y$2)))</f>
        <v>0.42481446414055929</v>
      </c>
      <c r="N39">
        <f>($A39*('SAFE obs comp'!C38+'log-lik'!$Y$2)*LOG(('Ceattle exp comp'!D38+$Y$2)/('SAFE obs comp'!C38+$Y$2)))</f>
        <v>2.1733273324900684</v>
      </c>
      <c r="O39">
        <f>($A39*('SAFE obs comp'!D38+'log-lik'!$Y$2)*LOG(('Ceattle exp comp'!E38+$Y$2)/('SAFE obs comp'!D38+$Y$2)))</f>
        <v>3.4271539719407462</v>
      </c>
      <c r="P39">
        <f>($A39*('SAFE obs comp'!E38+'log-lik'!$Y$2)*LOG(('Ceattle exp comp'!F38+$Y$2)/('SAFE obs comp'!E38+$Y$2)))</f>
        <v>-6.6608781162036923</v>
      </c>
      <c r="Q39">
        <f>($A39*('SAFE obs comp'!F38+'log-lik'!$Y$2)*LOG(('Ceattle exp comp'!G38+$Y$2)/('SAFE obs comp'!F38+$Y$2)))</f>
        <v>-5.6197918128721618</v>
      </c>
      <c r="R39">
        <f>($A39*('SAFE obs comp'!G38+'log-lik'!$Y$2)*LOG(('Ceattle exp comp'!H38+$Y$2)/('SAFE obs comp'!G38+$Y$2)))</f>
        <v>-3.3122353690473094</v>
      </c>
      <c r="S39">
        <f>($A39*('SAFE obs comp'!H38+'log-lik'!$Y$2)*LOG(('Ceattle exp comp'!I38+$Y$2)/('SAFE obs comp'!H38+$Y$2)))</f>
        <v>-0.40169259246951589</v>
      </c>
      <c r="T39">
        <f>($A39*('SAFE obs comp'!I38+'log-lik'!$Y$2)*LOG(('Ceattle exp comp'!J38+$Y$2)/('SAFE obs comp'!I38+$Y$2)))</f>
        <v>0.22268044545655133</v>
      </c>
      <c r="V39">
        <f t="shared" si="0"/>
        <v>-32.011651175199958</v>
      </c>
      <c r="W39">
        <f t="shared" si="1"/>
        <v>-9.7441353550563061</v>
      </c>
    </row>
    <row r="40" spans="1:23" x14ac:dyDescent="0.25">
      <c r="A40">
        <v>70.938437829999998</v>
      </c>
      <c r="B40">
        <f>$A40*('SAFE obs comp'!A39+$Y$2)*LOG(('SAFE exp comp'!A34+$Y$2)/('SAFE obs comp'!A39+$Y$2))</f>
        <v>0</v>
      </c>
      <c r="C40">
        <f>$A40*('SAFE obs comp'!B39+$Y$2)*LOG(('SAFE exp comp'!B34+$Y$2)/('SAFE obs comp'!B39+$Y$2))</f>
        <v>2.0422652167872397</v>
      </c>
      <c r="D40">
        <f>$A40*('SAFE obs comp'!C39+$Y$2)*LOG(('SAFE exp comp'!C34+$Y$2)/('SAFE obs comp'!C39+$Y$2))</f>
        <v>4.177144906054223</v>
      </c>
      <c r="E40">
        <f>$A40*('SAFE obs comp'!D39+$Y$2)*LOG(('SAFE exp comp'!D34+$Y$2)/('SAFE obs comp'!D39+$Y$2))</f>
        <v>1.5157997587999088</v>
      </c>
      <c r="F40">
        <f>$A40*('SAFE obs comp'!E39+$Y$2)*LOG(('SAFE exp comp'!E34+$Y$2)/('SAFE obs comp'!E39+$Y$2))</f>
        <v>-8.2516056795765902</v>
      </c>
      <c r="G40">
        <f>$A40*('SAFE obs comp'!F39+$Y$2)*LOG(('SAFE exp comp'!F34+$Y$2)/('SAFE obs comp'!F39+$Y$2))</f>
        <v>-16.582914069581399</v>
      </c>
      <c r="H40">
        <f>$A40*('SAFE obs comp'!G39+$Y$2)*LOG(('SAFE exp comp'!G34+$Y$2)/('SAFE obs comp'!G39+$Y$2))</f>
        <v>-8.776407379010573</v>
      </c>
      <c r="I40">
        <f>$A40*('SAFE obs comp'!H39+$Y$2)*LOG(('SAFE exp comp'!H34+$Y$2)/('SAFE obs comp'!H39+$Y$2))</f>
        <v>0.46437771914315729</v>
      </c>
      <c r="J40">
        <f>$A40*('SAFE obs comp'!I39+$Y$2)*LOG(('SAFE exp comp'!I34+$Y$2)/('SAFE obs comp'!I39+$Y$2))</f>
        <v>0.64916417063932264</v>
      </c>
      <c r="L40">
        <f>($A40*('SAFE obs comp'!A39+'log-lik'!$Y$2)*LOG(('Ceattle exp comp'!B39+$Y$2)/('SAFE obs comp'!A39+$Y$2)))</f>
        <v>2.6346315378907893E-3</v>
      </c>
      <c r="M40">
        <f>($A40*('SAFE obs comp'!B39+'log-lik'!$Y$2)*LOG(('Ceattle exp comp'!C39+$Y$2)/('SAFE obs comp'!B39+$Y$2)))</f>
        <v>1.471490777555243</v>
      </c>
      <c r="N40">
        <f>($A40*('SAFE obs comp'!C39+'log-lik'!$Y$2)*LOG(('Ceattle exp comp'!D39+$Y$2)/('SAFE obs comp'!C39+$Y$2)))</f>
        <v>-2.256170844979732</v>
      </c>
      <c r="O40">
        <f>($A40*('SAFE obs comp'!D39+'log-lik'!$Y$2)*LOG(('Ceattle exp comp'!E39+$Y$2)/('SAFE obs comp'!D39+$Y$2)))</f>
        <v>2.0104734527138564</v>
      </c>
      <c r="P40">
        <f>($A40*('SAFE obs comp'!E39+'log-lik'!$Y$2)*LOG(('Ceattle exp comp'!F39+$Y$2)/('SAFE obs comp'!E39+$Y$2)))</f>
        <v>1.4899897890620433</v>
      </c>
      <c r="Q40">
        <f>($A40*('SAFE obs comp'!F39+'log-lik'!$Y$2)*LOG(('Ceattle exp comp'!G39+$Y$2)/('SAFE obs comp'!F39+$Y$2)))</f>
        <v>-3.6403916729413379</v>
      </c>
      <c r="R40">
        <f>($A40*('SAFE obs comp'!G39+'log-lik'!$Y$2)*LOG(('Ceattle exp comp'!H39+$Y$2)/('SAFE obs comp'!G39+$Y$2)))</f>
        <v>-3.5184354942656255</v>
      </c>
      <c r="S40">
        <f>($A40*('SAFE obs comp'!H39+'log-lik'!$Y$2)*LOG(('Ceattle exp comp'!I39+$Y$2)/('SAFE obs comp'!H39+$Y$2)))</f>
        <v>-1.7930844445098919</v>
      </c>
      <c r="T40">
        <f>($A40*('SAFE obs comp'!I39+'log-lik'!$Y$2)*LOG(('Ceattle exp comp'!J39+$Y$2)/('SAFE obs comp'!I39+$Y$2)))</f>
        <v>0.17522324064323092</v>
      </c>
      <c r="V40">
        <f t="shared" si="0"/>
        <v>-24.762175356744706</v>
      </c>
      <c r="W40">
        <f t="shared" si="1"/>
        <v>-6.0582705651843227</v>
      </c>
    </row>
    <row r="41" spans="1:23" x14ac:dyDescent="0.25">
      <c r="A41">
        <v>70.938437829999998</v>
      </c>
      <c r="B41">
        <f>$A41*('SAFE obs comp'!A40+$Y$2)*LOG(('SAFE exp comp'!A35+$Y$2)/('SAFE obs comp'!A40+$Y$2))</f>
        <v>0</v>
      </c>
      <c r="C41">
        <f>$A41*('SAFE obs comp'!B40+$Y$2)*LOG(('SAFE exp comp'!B35+$Y$2)/('SAFE obs comp'!B40+$Y$2))</f>
        <v>1.4008498436046486</v>
      </c>
      <c r="D41">
        <f>$A41*('SAFE obs comp'!C40+$Y$2)*LOG(('SAFE exp comp'!C35+$Y$2)/('SAFE obs comp'!C40+$Y$2))</f>
        <v>2.7955189536030636</v>
      </c>
      <c r="E41">
        <f>$A41*('SAFE obs comp'!D40+$Y$2)*LOG(('SAFE exp comp'!D35+$Y$2)/('SAFE obs comp'!D40+$Y$2))</f>
        <v>2.4276785843139699</v>
      </c>
      <c r="F41">
        <f>$A41*('SAFE obs comp'!E40+$Y$2)*LOG(('SAFE exp comp'!E35+$Y$2)/('SAFE obs comp'!E40+$Y$2))</f>
        <v>-0.16438408196024698</v>
      </c>
      <c r="G41">
        <f>$A41*('SAFE obs comp'!F40+$Y$2)*LOG(('SAFE exp comp'!F35+$Y$2)/('SAFE obs comp'!F40+$Y$2))</f>
        <v>-5.7471178944347336</v>
      </c>
      <c r="H41">
        <f>$A41*('SAFE obs comp'!G40+$Y$2)*LOG(('SAFE exp comp'!G35+$Y$2)/('SAFE obs comp'!G40+$Y$2))</f>
        <v>-13.247029663290446</v>
      </c>
      <c r="I41">
        <f>$A41*('SAFE obs comp'!H40+$Y$2)*LOG(('SAFE exp comp'!H35+$Y$2)/('SAFE obs comp'!H40+$Y$2))</f>
        <v>-8.529932776275821</v>
      </c>
      <c r="J41">
        <f>$A41*('SAFE obs comp'!I40+$Y$2)*LOG(('SAFE exp comp'!I35+$Y$2)/('SAFE obs comp'!I40+$Y$2))</f>
        <v>-0.54398758942992953</v>
      </c>
      <c r="L41">
        <f>($A41*('SAFE obs comp'!A40+'log-lik'!$Y$2)*LOG(('Ceattle exp comp'!B40+$Y$2)/('SAFE obs comp'!A40+$Y$2)))</f>
        <v>2.8741960123030382E-3</v>
      </c>
      <c r="M41">
        <f>($A41*('SAFE obs comp'!B40+'log-lik'!$Y$2)*LOG(('Ceattle exp comp'!C40+$Y$2)/('SAFE obs comp'!B40+$Y$2)))</f>
        <v>-2.3176630105172475</v>
      </c>
      <c r="N41">
        <f>($A41*('SAFE obs comp'!C40+'log-lik'!$Y$2)*LOG(('Ceattle exp comp'!D40+$Y$2)/('SAFE obs comp'!C40+$Y$2)))</f>
        <v>2.775545594389162</v>
      </c>
      <c r="O41">
        <f>($A41*('SAFE obs comp'!D40+'log-lik'!$Y$2)*LOG(('Ceattle exp comp'!E40+$Y$2)/('SAFE obs comp'!D40+$Y$2)))</f>
        <v>-7.9858270980807626</v>
      </c>
      <c r="P41">
        <f>($A41*('SAFE obs comp'!E40+'log-lik'!$Y$2)*LOG(('Ceattle exp comp'!F40+$Y$2)/('SAFE obs comp'!E40+$Y$2)))</f>
        <v>0.70025790234571217</v>
      </c>
      <c r="Q41">
        <f>($A41*('SAFE obs comp'!F40+'log-lik'!$Y$2)*LOG(('Ceattle exp comp'!G40+$Y$2)/('SAFE obs comp'!F40+$Y$2)))</f>
        <v>1.0655526018365069</v>
      </c>
      <c r="R41">
        <f>($A41*('SAFE obs comp'!G40+'log-lik'!$Y$2)*LOG(('Ceattle exp comp'!H40+$Y$2)/('SAFE obs comp'!G40+$Y$2)))</f>
        <v>-2.8467420006300257</v>
      </c>
      <c r="S41">
        <f>($A41*('SAFE obs comp'!H40+'log-lik'!$Y$2)*LOG(('Ceattle exp comp'!I40+$Y$2)/('SAFE obs comp'!H40+$Y$2)))</f>
        <v>-3.5805374950076159</v>
      </c>
      <c r="T41">
        <f>($A41*('SAFE obs comp'!I40+'log-lik'!$Y$2)*LOG(('Ceattle exp comp'!J40+$Y$2)/('SAFE obs comp'!I40+$Y$2)))</f>
        <v>-1.0590570444580014</v>
      </c>
      <c r="V41">
        <f t="shared" si="0"/>
        <v>-21.608404623869493</v>
      </c>
      <c r="W41">
        <f t="shared" si="1"/>
        <v>-13.245596354109967</v>
      </c>
    </row>
    <row r="42" spans="1:23" x14ac:dyDescent="0.25">
      <c r="A42">
        <v>70.938437829999998</v>
      </c>
      <c r="B42">
        <f>$A42*('SAFE obs comp'!A41+$Y$2)*LOG(('SAFE exp comp'!A36+$Y$2)/('SAFE obs comp'!A41+$Y$2))</f>
        <v>0</v>
      </c>
      <c r="C42">
        <f>$A42*('SAFE obs comp'!B41+$Y$2)*LOG(('SAFE exp comp'!B36+$Y$2)/('SAFE obs comp'!B41+$Y$2))</f>
        <v>0.34653266906349145</v>
      </c>
      <c r="D42">
        <f>$A42*('SAFE obs comp'!C41+$Y$2)*LOG(('SAFE exp comp'!C36+$Y$2)/('SAFE obs comp'!C41+$Y$2))</f>
        <v>-9.028388432034145</v>
      </c>
      <c r="E42">
        <f>$A42*('SAFE obs comp'!D41+$Y$2)*LOG(('SAFE exp comp'!D36+$Y$2)/('SAFE obs comp'!D41+$Y$2))</f>
        <v>3.2218810057349185</v>
      </c>
      <c r="F42">
        <f>$A42*('SAFE obs comp'!E41+$Y$2)*LOG(('SAFE exp comp'!E36+$Y$2)/('SAFE obs comp'!E41+$Y$2))</f>
        <v>1.7474796889812925</v>
      </c>
      <c r="G42">
        <f>$A42*('SAFE obs comp'!F41+$Y$2)*LOG(('SAFE exp comp'!F36+$Y$2)/('SAFE obs comp'!F41+$Y$2))</f>
        <v>0.34313051461157651</v>
      </c>
      <c r="H42">
        <f>$A42*('SAFE obs comp'!G41+$Y$2)*LOG(('SAFE exp comp'!G36+$Y$2)/('SAFE obs comp'!G41+$Y$2))</f>
        <v>-2.3563262471039685</v>
      </c>
      <c r="I42">
        <f>$A42*('SAFE obs comp'!H41+$Y$2)*LOG(('SAFE exp comp'!H36+$Y$2)/('SAFE obs comp'!H41+$Y$2))</f>
        <v>-3.2853788851683099</v>
      </c>
      <c r="J42">
        <f>$A42*('SAFE obs comp'!I41+$Y$2)*LOG(('SAFE exp comp'!I36+$Y$2)/('SAFE obs comp'!I41+$Y$2))</f>
        <v>-0.77321323997448554</v>
      </c>
      <c r="L42">
        <f>($A42*('SAFE obs comp'!A41+'log-lik'!$Y$2)*LOG(('Ceattle exp comp'!B41+$Y$2)/('SAFE obs comp'!A41+$Y$2)))</f>
        <v>2.3860955111003738E-3</v>
      </c>
      <c r="M42">
        <f>($A42*('SAFE obs comp'!B41+'log-lik'!$Y$2)*LOG(('Ceattle exp comp'!C41+$Y$2)/('SAFE obs comp'!B41+$Y$2)))</f>
        <v>3.2248886083629595</v>
      </c>
      <c r="N42">
        <f>($A42*('SAFE obs comp'!C41+'log-lik'!$Y$2)*LOG(('Ceattle exp comp'!D41+$Y$2)/('SAFE obs comp'!C41+$Y$2)))</f>
        <v>-32.613932967274557</v>
      </c>
      <c r="O42">
        <f>($A42*('SAFE obs comp'!D41+'log-lik'!$Y$2)*LOG(('Ceattle exp comp'!E41+$Y$2)/('SAFE obs comp'!D41+$Y$2)))</f>
        <v>1.8909971249488384</v>
      </c>
      <c r="P42">
        <f>($A42*('SAFE obs comp'!E41+'log-lik'!$Y$2)*LOG(('Ceattle exp comp'!F41+$Y$2)/('SAFE obs comp'!E41+$Y$2)))</f>
        <v>-5.8357289392767866</v>
      </c>
      <c r="Q42">
        <f>($A42*('SAFE obs comp'!F41+'log-lik'!$Y$2)*LOG(('Ceattle exp comp'!G41+$Y$2)/('SAFE obs comp'!F41+$Y$2)))</f>
        <v>5.9162230769990568E-2</v>
      </c>
      <c r="R42">
        <f>($A42*('SAFE obs comp'!G41+'log-lik'!$Y$2)*LOG(('Ceattle exp comp'!H41+$Y$2)/('SAFE obs comp'!G41+$Y$2)))</f>
        <v>0.11412400216406442</v>
      </c>
      <c r="S42">
        <f>($A42*('SAFE obs comp'!H41+'log-lik'!$Y$2)*LOG(('Ceattle exp comp'!I41+$Y$2)/('SAFE obs comp'!H41+$Y$2)))</f>
        <v>-0.69572507872355893</v>
      </c>
      <c r="T42">
        <f>($A42*('SAFE obs comp'!I41+'log-lik'!$Y$2)*LOG(('Ceattle exp comp'!J41+$Y$2)/('SAFE obs comp'!I41+$Y$2)))</f>
        <v>-0.11205466200476219</v>
      </c>
      <c r="V42">
        <f t="shared" si="0"/>
        <v>-9.7842829258896309</v>
      </c>
      <c r="W42">
        <f t="shared" si="1"/>
        <v>-33.965883585522711</v>
      </c>
    </row>
    <row r="43" spans="1:23" x14ac:dyDescent="0.25">
      <c r="A43">
        <v>70.938437829999998</v>
      </c>
      <c r="B43">
        <f>$A43*('SAFE obs comp'!A42+$Y$2)*LOG(('SAFE exp comp'!A37+$Y$2)/('SAFE obs comp'!A42+$Y$2))</f>
        <v>0</v>
      </c>
      <c r="C43">
        <f>$A43*('SAFE obs comp'!B42+$Y$2)*LOG(('SAFE exp comp'!B37+$Y$2)/('SAFE obs comp'!B42+$Y$2))</f>
        <v>0.24954507952432819</v>
      </c>
      <c r="D43">
        <f>$A43*('SAFE obs comp'!C42+$Y$2)*LOG(('SAFE exp comp'!C37+$Y$2)/('SAFE obs comp'!C42+$Y$2))</f>
        <v>1.409553838901709</v>
      </c>
      <c r="E43">
        <f>$A43*('SAFE obs comp'!D42+$Y$2)*LOG(('SAFE exp comp'!D37+$Y$2)/('SAFE obs comp'!D42+$Y$2))</f>
        <v>-23.04831101142199</v>
      </c>
      <c r="F43">
        <f>$A43*('SAFE obs comp'!E42+$Y$2)*LOG(('SAFE exp comp'!E37+$Y$2)/('SAFE obs comp'!E42+$Y$2))</f>
        <v>2.0719080387595827</v>
      </c>
      <c r="G43">
        <f>$A43*('SAFE obs comp'!F42+$Y$2)*LOG(('SAFE exp comp'!F37+$Y$2)/('SAFE obs comp'!F42+$Y$2))</f>
        <v>1.6069753234282584</v>
      </c>
      <c r="H43">
        <f>$A43*('SAFE obs comp'!G42+$Y$2)*LOG(('SAFE exp comp'!G37+$Y$2)/('SAFE obs comp'!G42+$Y$2))</f>
        <v>0.42477074834789025</v>
      </c>
      <c r="I43">
        <f>$A43*('SAFE obs comp'!H42+$Y$2)*LOG(('SAFE exp comp'!H37+$Y$2)/('SAFE obs comp'!H42+$Y$2))</f>
        <v>0.13519599638168384</v>
      </c>
      <c r="J43">
        <f>$A43*('SAFE obs comp'!I42+$Y$2)*LOG(('SAFE exp comp'!I37+$Y$2)/('SAFE obs comp'!I42+$Y$2))</f>
        <v>8.7220799435336088E-2</v>
      </c>
      <c r="L43">
        <f>($A43*('SAFE obs comp'!A42+'log-lik'!$Y$2)*LOG(('Ceattle exp comp'!B42+$Y$2)/('SAFE obs comp'!A42+$Y$2)))</f>
        <v>1.2779370245833079E-3</v>
      </c>
      <c r="M43">
        <f>($A43*('SAFE obs comp'!B42+'log-lik'!$Y$2)*LOG(('Ceattle exp comp'!C42+$Y$2)/('SAFE obs comp'!B42+$Y$2)))</f>
        <v>0.35549546625994022</v>
      </c>
      <c r="N43">
        <f>($A43*('SAFE obs comp'!C42+'log-lik'!$Y$2)*LOG(('Ceattle exp comp'!D42+$Y$2)/('SAFE obs comp'!C42+$Y$2)))</f>
        <v>4.2102798678358129</v>
      </c>
      <c r="O43">
        <f>($A43*('SAFE obs comp'!D42+'log-lik'!$Y$2)*LOG(('Ceattle exp comp'!E42+$Y$2)/('SAFE obs comp'!D42+$Y$2)))</f>
        <v>-67.295375893209822</v>
      </c>
      <c r="P43">
        <f>($A43*('SAFE obs comp'!E42+'log-lik'!$Y$2)*LOG(('Ceattle exp comp'!F42+$Y$2)/('SAFE obs comp'!E42+$Y$2)))</f>
        <v>0.37184093098052501</v>
      </c>
      <c r="Q43">
        <f>($A43*('SAFE obs comp'!F42+'log-lik'!$Y$2)*LOG(('Ceattle exp comp'!G42+$Y$2)/('SAFE obs comp'!F42+$Y$2)))</f>
        <v>-0.82865437424483035</v>
      </c>
      <c r="R43">
        <f>($A43*('SAFE obs comp'!G42+'log-lik'!$Y$2)*LOG(('Ceattle exp comp'!H42+$Y$2)/('SAFE obs comp'!G42+$Y$2)))</f>
        <v>0.15345234385122983</v>
      </c>
      <c r="S43">
        <f>($A43*('SAFE obs comp'!H42+'log-lik'!$Y$2)*LOG(('Ceattle exp comp'!I42+$Y$2)/('SAFE obs comp'!H42+$Y$2)))</f>
        <v>0.17390297834533416</v>
      </c>
      <c r="T43">
        <f>($A43*('SAFE obs comp'!I42+'log-lik'!$Y$2)*LOG(('Ceattle exp comp'!J42+$Y$2)/('SAFE obs comp'!I42+$Y$2)))</f>
        <v>0.10224871459737898</v>
      </c>
      <c r="V43">
        <f t="shared" si="0"/>
        <v>-17.063141186643207</v>
      </c>
      <c r="W43">
        <f t="shared" si="1"/>
        <v>-62.755532028559848</v>
      </c>
    </row>
    <row r="44" spans="1:23" x14ac:dyDescent="0.25">
      <c r="A44">
        <v>70.938437829999998</v>
      </c>
      <c r="B44">
        <f>$A44*('SAFE obs comp'!A43+$Y$2)*LOG(('SAFE exp comp'!A38+$Y$2)/('SAFE obs comp'!A43+$Y$2))</f>
        <v>0</v>
      </c>
      <c r="C44">
        <f>$A44*('SAFE obs comp'!B43+$Y$2)*LOG(('SAFE exp comp'!B38+$Y$2)/('SAFE obs comp'!B43+$Y$2))</f>
        <v>2.486321440279834E-3</v>
      </c>
      <c r="D44">
        <f>$A44*('SAFE obs comp'!C43+$Y$2)*LOG(('SAFE exp comp'!C38+$Y$2)/('SAFE obs comp'!C43+$Y$2))</f>
        <v>4.9551733581809095E-2</v>
      </c>
      <c r="E44">
        <f>$A44*('SAFE obs comp'!D43+$Y$2)*LOG(('SAFE exp comp'!D38+$Y$2)/('SAFE obs comp'!D43+$Y$2))</f>
        <v>2.2215946183232522</v>
      </c>
      <c r="F44">
        <f>$A44*('SAFE obs comp'!E43+$Y$2)*LOG(('SAFE exp comp'!E38+$Y$2)/('SAFE obs comp'!E43+$Y$2))</f>
        <v>-28.811841653642304</v>
      </c>
      <c r="G44">
        <f>$A44*('SAFE obs comp'!F43+$Y$2)*LOG(('SAFE exp comp'!F38+$Y$2)/('SAFE obs comp'!F43+$Y$2))</f>
        <v>1.254252809183122</v>
      </c>
      <c r="H44">
        <f>$A44*('SAFE obs comp'!G43+$Y$2)*LOG(('SAFE exp comp'!G38+$Y$2)/('SAFE obs comp'!G43+$Y$2))</f>
        <v>0.80688739081603522</v>
      </c>
      <c r="I44">
        <f>$A44*('SAFE obs comp'!H43+$Y$2)*LOG(('SAFE exp comp'!H38+$Y$2)/('SAFE obs comp'!H43+$Y$2))</f>
        <v>5.3522369563884856E-2</v>
      </c>
      <c r="J44">
        <f>$A44*('SAFE obs comp'!I43+$Y$2)*LOG(('SAFE exp comp'!I38+$Y$2)/('SAFE obs comp'!I43+$Y$2))</f>
        <v>3.9513385246580594E-2</v>
      </c>
      <c r="L44">
        <f>($A44*('SAFE obs comp'!A43+'log-lik'!$Y$2)*LOG(('Ceattle exp comp'!B43+$Y$2)/('SAFE obs comp'!A43+$Y$2)))</f>
        <v>1.3534602402571789E-3</v>
      </c>
      <c r="M44">
        <f>($A44*('SAFE obs comp'!B43+'log-lik'!$Y$2)*LOG(('Ceattle exp comp'!C43+$Y$2)/('SAFE obs comp'!B43+$Y$2)))</f>
        <v>1.802934302902347E-3</v>
      </c>
      <c r="N44">
        <f>($A44*('SAFE obs comp'!C43+'log-lik'!$Y$2)*LOG(('Ceattle exp comp'!D43+$Y$2)/('SAFE obs comp'!C43+$Y$2)))</f>
        <v>5.9911299128839648E-2</v>
      </c>
      <c r="O44">
        <f>($A44*('SAFE obs comp'!D43+'log-lik'!$Y$2)*LOG(('Ceattle exp comp'!E43+$Y$2)/('SAFE obs comp'!D43+$Y$2)))</f>
        <v>4.8263636667510568</v>
      </c>
      <c r="P44">
        <f>($A44*('SAFE obs comp'!E43+'log-lik'!$Y$2)*LOG(('Ceattle exp comp'!F43+$Y$2)/('SAFE obs comp'!E43+$Y$2)))</f>
        <v>-65.633099237556209</v>
      </c>
      <c r="Q44">
        <f>($A44*('SAFE obs comp'!F43+'log-lik'!$Y$2)*LOG(('Ceattle exp comp'!G43+$Y$2)/('SAFE obs comp'!F43+$Y$2)))</f>
        <v>0.39565689489656397</v>
      </c>
      <c r="R44">
        <f>($A44*('SAFE obs comp'!G43+'log-lik'!$Y$2)*LOG(('Ceattle exp comp'!H43+$Y$2)/('SAFE obs comp'!G43+$Y$2)))</f>
        <v>5.7815594208328547E-2</v>
      </c>
      <c r="S44">
        <f>($A44*('SAFE obs comp'!H43+'log-lik'!$Y$2)*LOG(('Ceattle exp comp'!I43+$Y$2)/('SAFE obs comp'!H43+$Y$2)))</f>
        <v>3.834179513254822E-2</v>
      </c>
      <c r="T44">
        <f>($A44*('SAFE obs comp'!I43+'log-lik'!$Y$2)*LOG(('Ceattle exp comp'!J43+$Y$2)/('SAFE obs comp'!I43+$Y$2)))</f>
        <v>4.0929446108073073E-2</v>
      </c>
      <c r="V44">
        <f t="shared" si="0"/>
        <v>-24.384033025487341</v>
      </c>
      <c r="W44">
        <f t="shared" si="1"/>
        <v>-60.210924146787647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Ceattle exp comp</vt:lpstr>
      <vt:lpstr>SAFE obs comp</vt:lpstr>
      <vt:lpstr>SAFE exp comp</vt:lpstr>
      <vt:lpstr>exp comp difference</vt:lpstr>
      <vt:lpstr>log-lik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2020-11-16T22:59:22Z</dcterms:created>
  <dcterms:modified xsi:type="dcterms:W3CDTF">2020-11-29T22:53:57Z</dcterms:modified>
</cp:coreProperties>
</file>