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rant Adams\Documents\GitHub\RceattleRuns\GOA\Model runs\GOA_18.5.1\Data\"/>
    </mc:Choice>
  </mc:AlternateContent>
  <bookViews>
    <workbookView xWindow="0" yWindow="0" windowWidth="16005" windowHeight="7470" firstSheet="1" activeTab="1"/>
  </bookViews>
  <sheets>
    <sheet name="Obs comp" sheetId="1" r:id="rId1"/>
    <sheet name="Ceattle exp comp" sheetId="3" r:id="rId2"/>
    <sheet name="SAFE Comp" sheetId="2" r:id="rId3"/>
    <sheet name="SAFE obs comp" sheetId="4" r:id="rId4"/>
    <sheet name="SAFE exp comp" sheetId="5" r:id="rId5"/>
    <sheet name="exp comp difference" sheetId="6" r:id="rId6"/>
    <sheet name="log-lik" sheetId="7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6" l="1"/>
  <c r="C2" i="6"/>
  <c r="D2" i="6"/>
  <c r="E2" i="6"/>
  <c r="F2" i="6"/>
  <c r="G2" i="6"/>
  <c r="H2" i="6"/>
  <c r="I2" i="6"/>
  <c r="J2" i="6"/>
  <c r="B3" i="6"/>
  <c r="C3" i="6"/>
  <c r="D3" i="6"/>
  <c r="E3" i="6"/>
  <c r="F3" i="6"/>
  <c r="G3" i="6"/>
  <c r="H3" i="6"/>
  <c r="I3" i="6"/>
  <c r="J3" i="6"/>
  <c r="B4" i="6"/>
  <c r="C4" i="6"/>
  <c r="D4" i="6"/>
  <c r="E4" i="6"/>
  <c r="F4" i="6"/>
  <c r="G4" i="6"/>
  <c r="H4" i="6"/>
  <c r="I4" i="6"/>
  <c r="J4" i="6"/>
  <c r="B5" i="6"/>
  <c r="C5" i="6"/>
  <c r="D5" i="6"/>
  <c r="E5" i="6"/>
  <c r="F5" i="6"/>
  <c r="G5" i="6"/>
  <c r="H5" i="6"/>
  <c r="I5" i="6"/>
  <c r="J5" i="6"/>
  <c r="B6" i="6"/>
  <c r="C6" i="6"/>
  <c r="D6" i="6"/>
  <c r="E6" i="6"/>
  <c r="F6" i="6"/>
  <c r="G6" i="6"/>
  <c r="H6" i="6"/>
  <c r="I6" i="6"/>
  <c r="J6" i="6"/>
  <c r="B7" i="6"/>
  <c r="C7" i="6"/>
  <c r="D7" i="6"/>
  <c r="E7" i="6"/>
  <c r="F7" i="6"/>
  <c r="G7" i="6"/>
  <c r="H7" i="6"/>
  <c r="I7" i="6"/>
  <c r="J7" i="6"/>
  <c r="B8" i="6"/>
  <c r="C8" i="6"/>
  <c r="D8" i="6"/>
  <c r="E8" i="6"/>
  <c r="F8" i="6"/>
  <c r="G8" i="6"/>
  <c r="H8" i="6"/>
  <c r="I8" i="6"/>
  <c r="J8" i="6"/>
  <c r="B9" i="6"/>
  <c r="C9" i="6"/>
  <c r="D9" i="6"/>
  <c r="E9" i="6"/>
  <c r="F9" i="6"/>
  <c r="G9" i="6"/>
  <c r="H9" i="6"/>
  <c r="I9" i="6"/>
  <c r="J9" i="6"/>
  <c r="B10" i="6"/>
  <c r="C10" i="6"/>
  <c r="D10" i="6"/>
  <c r="E10" i="6"/>
  <c r="F10" i="6"/>
  <c r="G10" i="6"/>
  <c r="H10" i="6"/>
  <c r="I10" i="6"/>
  <c r="J10" i="6"/>
  <c r="B11" i="6"/>
  <c r="C11" i="6"/>
  <c r="D11" i="6"/>
  <c r="E11" i="6"/>
  <c r="F11" i="6"/>
  <c r="G11" i="6"/>
  <c r="H11" i="6"/>
  <c r="I11" i="6"/>
  <c r="J11" i="6"/>
  <c r="B12" i="6"/>
  <c r="C12" i="6"/>
  <c r="D12" i="6"/>
  <c r="E12" i="6"/>
  <c r="F12" i="6"/>
  <c r="G12" i="6"/>
  <c r="H12" i="6"/>
  <c r="I12" i="6"/>
  <c r="J12" i="6"/>
  <c r="B13" i="6"/>
  <c r="C13" i="6"/>
  <c r="D13" i="6"/>
  <c r="E13" i="6"/>
  <c r="F13" i="6"/>
  <c r="G13" i="6"/>
  <c r="H13" i="6"/>
  <c r="I13" i="6"/>
  <c r="J13" i="6"/>
  <c r="B14" i="6"/>
  <c r="C14" i="6"/>
  <c r="D14" i="6"/>
  <c r="E14" i="6"/>
  <c r="F14" i="6"/>
  <c r="G14" i="6"/>
  <c r="H14" i="6"/>
  <c r="I14" i="6"/>
  <c r="J14" i="6"/>
  <c r="B15" i="6"/>
  <c r="C15" i="6"/>
  <c r="D15" i="6"/>
  <c r="E15" i="6"/>
  <c r="F15" i="6"/>
  <c r="G15" i="6"/>
  <c r="H15" i="6"/>
  <c r="I15" i="6"/>
  <c r="J15" i="6"/>
  <c r="B16" i="6"/>
  <c r="C16" i="6"/>
  <c r="D16" i="6"/>
  <c r="E16" i="6"/>
  <c r="F16" i="6"/>
  <c r="G16" i="6"/>
  <c r="H16" i="6"/>
  <c r="I16" i="6"/>
  <c r="J16" i="6"/>
  <c r="B17" i="6"/>
  <c r="C17" i="6"/>
  <c r="D17" i="6"/>
  <c r="E17" i="6"/>
  <c r="F17" i="6"/>
  <c r="G17" i="6"/>
  <c r="H17" i="6"/>
  <c r="I17" i="6"/>
  <c r="J17" i="6"/>
  <c r="B18" i="6"/>
  <c r="C18" i="6"/>
  <c r="D18" i="6"/>
  <c r="E18" i="6"/>
  <c r="F18" i="6"/>
  <c r="G18" i="6"/>
  <c r="H18" i="6"/>
  <c r="I18" i="6"/>
  <c r="J18" i="6"/>
  <c r="B19" i="6"/>
  <c r="C19" i="6"/>
  <c r="D19" i="6"/>
  <c r="E19" i="6"/>
  <c r="F19" i="6"/>
  <c r="G19" i="6"/>
  <c r="H19" i="6"/>
  <c r="I19" i="6"/>
  <c r="J19" i="6"/>
  <c r="B20" i="6"/>
  <c r="C20" i="6"/>
  <c r="D20" i="6"/>
  <c r="E20" i="6"/>
  <c r="F20" i="6"/>
  <c r="G20" i="6"/>
  <c r="H20" i="6"/>
  <c r="I20" i="6"/>
  <c r="J20" i="6"/>
  <c r="B21" i="6"/>
  <c r="C21" i="6"/>
  <c r="D21" i="6"/>
  <c r="E21" i="6"/>
  <c r="F21" i="6"/>
  <c r="G21" i="6"/>
  <c r="H21" i="6"/>
  <c r="I21" i="6"/>
  <c r="J21" i="6"/>
  <c r="B22" i="6"/>
  <c r="C22" i="6"/>
  <c r="D22" i="6"/>
  <c r="E22" i="6"/>
  <c r="F22" i="6"/>
  <c r="G22" i="6"/>
  <c r="H22" i="6"/>
  <c r="I22" i="6"/>
  <c r="J22" i="6"/>
  <c r="B23" i="6"/>
  <c r="C23" i="6"/>
  <c r="D23" i="6"/>
  <c r="E23" i="6"/>
  <c r="F23" i="6"/>
  <c r="G23" i="6"/>
  <c r="H23" i="6"/>
  <c r="I23" i="6"/>
  <c r="J23" i="6"/>
  <c r="B24" i="6"/>
  <c r="C24" i="6"/>
  <c r="D24" i="6"/>
  <c r="E24" i="6"/>
  <c r="F24" i="6"/>
  <c r="G24" i="6"/>
  <c r="H24" i="6"/>
  <c r="I24" i="6"/>
  <c r="J24" i="6"/>
  <c r="B25" i="6"/>
  <c r="C25" i="6"/>
  <c r="D25" i="6"/>
  <c r="E25" i="6"/>
  <c r="F25" i="6"/>
  <c r="G25" i="6"/>
  <c r="H25" i="6"/>
  <c r="I25" i="6"/>
  <c r="J25" i="6"/>
  <c r="B26" i="6"/>
  <c r="C26" i="6"/>
  <c r="D26" i="6"/>
  <c r="E26" i="6"/>
  <c r="F26" i="6"/>
  <c r="G26" i="6"/>
  <c r="H26" i="6"/>
  <c r="I26" i="6"/>
  <c r="J26" i="6"/>
  <c r="B27" i="6"/>
  <c r="C27" i="6"/>
  <c r="D27" i="6"/>
  <c r="E27" i="6"/>
  <c r="F27" i="6"/>
  <c r="G27" i="6"/>
  <c r="H27" i="6"/>
  <c r="I27" i="6"/>
  <c r="J27" i="6"/>
  <c r="B28" i="6"/>
  <c r="C28" i="6"/>
  <c r="D28" i="6"/>
  <c r="E28" i="6"/>
  <c r="F28" i="6"/>
  <c r="G28" i="6"/>
  <c r="H28" i="6"/>
  <c r="I28" i="6"/>
  <c r="J28" i="6"/>
  <c r="B29" i="6"/>
  <c r="C29" i="6"/>
  <c r="D29" i="6"/>
  <c r="E29" i="6"/>
  <c r="F29" i="6"/>
  <c r="G29" i="6"/>
  <c r="H29" i="6"/>
  <c r="I29" i="6"/>
  <c r="J29" i="6"/>
  <c r="B30" i="6"/>
  <c r="C30" i="6"/>
  <c r="D30" i="6"/>
  <c r="E30" i="6"/>
  <c r="F30" i="6"/>
  <c r="G30" i="6"/>
  <c r="H30" i="6"/>
  <c r="I30" i="6"/>
  <c r="J30" i="6"/>
  <c r="B31" i="6"/>
  <c r="C31" i="6"/>
  <c r="D31" i="6"/>
  <c r="E31" i="6"/>
  <c r="F31" i="6"/>
  <c r="G31" i="6"/>
  <c r="H31" i="6"/>
  <c r="I31" i="6"/>
  <c r="J31" i="6"/>
  <c r="B32" i="6"/>
  <c r="C32" i="6"/>
  <c r="D32" i="6"/>
  <c r="E32" i="6"/>
  <c r="F32" i="6"/>
  <c r="G32" i="6"/>
  <c r="H32" i="6"/>
  <c r="I32" i="6"/>
  <c r="J32" i="6"/>
  <c r="B33" i="6"/>
  <c r="C33" i="6"/>
  <c r="D33" i="6"/>
  <c r="E33" i="6"/>
  <c r="F33" i="6"/>
  <c r="G33" i="6"/>
  <c r="H33" i="6"/>
  <c r="I33" i="6"/>
  <c r="J33" i="6"/>
  <c r="B34" i="6"/>
  <c r="C34" i="6"/>
  <c r="D34" i="6"/>
  <c r="E34" i="6"/>
  <c r="F34" i="6"/>
  <c r="G34" i="6"/>
  <c r="H34" i="6"/>
  <c r="I34" i="6"/>
  <c r="J34" i="6"/>
  <c r="B35" i="6"/>
  <c r="C35" i="6"/>
  <c r="D35" i="6"/>
  <c r="E35" i="6"/>
  <c r="F35" i="6"/>
  <c r="G35" i="6"/>
  <c r="H35" i="6"/>
  <c r="I35" i="6"/>
  <c r="J35" i="6"/>
  <c r="B36" i="6"/>
  <c r="C36" i="6"/>
  <c r="D36" i="6"/>
  <c r="E36" i="6"/>
  <c r="F36" i="6"/>
  <c r="G36" i="6"/>
  <c r="H36" i="6"/>
  <c r="I36" i="6"/>
  <c r="J36" i="6"/>
  <c r="B37" i="6"/>
  <c r="C37" i="6"/>
  <c r="D37" i="6"/>
  <c r="E37" i="6"/>
  <c r="F37" i="6"/>
  <c r="G37" i="6"/>
  <c r="H37" i="6"/>
  <c r="I37" i="6"/>
  <c r="J37" i="6"/>
  <c r="B38" i="6"/>
  <c r="C38" i="6"/>
  <c r="D38" i="6"/>
  <c r="E38" i="6"/>
  <c r="F38" i="6"/>
  <c r="G38" i="6"/>
  <c r="H38" i="6"/>
  <c r="I38" i="6"/>
  <c r="J38" i="6"/>
  <c r="B39" i="6"/>
  <c r="C39" i="6"/>
  <c r="D39" i="6"/>
  <c r="E39" i="6"/>
  <c r="F39" i="6"/>
  <c r="G39" i="6"/>
  <c r="H39" i="6"/>
  <c r="I39" i="6"/>
  <c r="J39" i="6"/>
  <c r="B40" i="6"/>
  <c r="C40" i="6"/>
  <c r="D40" i="6"/>
  <c r="E40" i="6"/>
  <c r="F40" i="6"/>
  <c r="G40" i="6"/>
  <c r="H40" i="6"/>
  <c r="I40" i="6"/>
  <c r="J40" i="6"/>
  <c r="B41" i="6"/>
  <c r="C41" i="6"/>
  <c r="D41" i="6"/>
  <c r="E41" i="6"/>
  <c r="F41" i="6"/>
  <c r="G41" i="6"/>
  <c r="H41" i="6"/>
  <c r="I41" i="6"/>
  <c r="J41" i="6"/>
  <c r="B42" i="6"/>
  <c r="C42" i="6"/>
  <c r="D42" i="6"/>
  <c r="E42" i="6"/>
  <c r="F42" i="6"/>
  <c r="G42" i="6"/>
  <c r="H42" i="6"/>
  <c r="I42" i="6"/>
  <c r="J42" i="6"/>
  <c r="B43" i="6"/>
  <c r="C43" i="6"/>
  <c r="D43" i="6"/>
  <c r="E43" i="6"/>
  <c r="F43" i="6"/>
  <c r="G43" i="6"/>
  <c r="H43" i="6"/>
  <c r="I43" i="6"/>
  <c r="J43" i="6"/>
  <c r="C1" i="6"/>
  <c r="D1" i="6"/>
  <c r="E1" i="6"/>
  <c r="F1" i="6"/>
  <c r="G1" i="6"/>
  <c r="H1" i="6"/>
  <c r="I1" i="6"/>
  <c r="J1" i="6"/>
  <c r="B1" i="6"/>
  <c r="A2" i="6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1" i="6"/>
  <c r="B3" i="7"/>
  <c r="C3" i="7"/>
  <c r="D3" i="7"/>
  <c r="E3" i="7"/>
  <c r="F3" i="7"/>
  <c r="G3" i="7"/>
  <c r="H3" i="7"/>
  <c r="I3" i="7"/>
  <c r="J3" i="7"/>
  <c r="B4" i="7"/>
  <c r="C4" i="7"/>
  <c r="D4" i="7"/>
  <c r="E4" i="7"/>
  <c r="F4" i="7"/>
  <c r="G4" i="7"/>
  <c r="H4" i="7"/>
  <c r="I4" i="7"/>
  <c r="J4" i="7"/>
  <c r="B5" i="7"/>
  <c r="C5" i="7"/>
  <c r="D5" i="7"/>
  <c r="E5" i="7"/>
  <c r="F5" i="7"/>
  <c r="G5" i="7"/>
  <c r="H5" i="7"/>
  <c r="I5" i="7"/>
  <c r="J5" i="7"/>
  <c r="B6" i="7"/>
  <c r="C6" i="7"/>
  <c r="D6" i="7"/>
  <c r="E6" i="7"/>
  <c r="F6" i="7"/>
  <c r="G6" i="7"/>
  <c r="H6" i="7"/>
  <c r="I6" i="7"/>
  <c r="J6" i="7"/>
  <c r="B7" i="7"/>
  <c r="C7" i="7"/>
  <c r="D7" i="7"/>
  <c r="E7" i="7"/>
  <c r="F7" i="7"/>
  <c r="G7" i="7"/>
  <c r="H7" i="7"/>
  <c r="I7" i="7"/>
  <c r="J7" i="7"/>
  <c r="B8" i="7"/>
  <c r="C8" i="7"/>
  <c r="D8" i="7"/>
  <c r="E8" i="7"/>
  <c r="F8" i="7"/>
  <c r="G8" i="7"/>
  <c r="H8" i="7"/>
  <c r="I8" i="7"/>
  <c r="J8" i="7"/>
  <c r="B9" i="7"/>
  <c r="C9" i="7"/>
  <c r="D9" i="7"/>
  <c r="E9" i="7"/>
  <c r="F9" i="7"/>
  <c r="G9" i="7"/>
  <c r="H9" i="7"/>
  <c r="I9" i="7"/>
  <c r="J9" i="7"/>
  <c r="B10" i="7"/>
  <c r="C10" i="7"/>
  <c r="D10" i="7"/>
  <c r="E10" i="7"/>
  <c r="F10" i="7"/>
  <c r="G10" i="7"/>
  <c r="H10" i="7"/>
  <c r="I10" i="7"/>
  <c r="J10" i="7"/>
  <c r="B11" i="7"/>
  <c r="C11" i="7"/>
  <c r="D11" i="7"/>
  <c r="E11" i="7"/>
  <c r="F11" i="7"/>
  <c r="G11" i="7"/>
  <c r="H11" i="7"/>
  <c r="I11" i="7"/>
  <c r="J11" i="7"/>
  <c r="B12" i="7"/>
  <c r="C12" i="7"/>
  <c r="D12" i="7"/>
  <c r="E12" i="7"/>
  <c r="F12" i="7"/>
  <c r="G12" i="7"/>
  <c r="H12" i="7"/>
  <c r="I12" i="7"/>
  <c r="J12" i="7"/>
  <c r="B13" i="7"/>
  <c r="C13" i="7"/>
  <c r="D13" i="7"/>
  <c r="E13" i="7"/>
  <c r="F13" i="7"/>
  <c r="G13" i="7"/>
  <c r="H13" i="7"/>
  <c r="I13" i="7"/>
  <c r="J13" i="7"/>
  <c r="B14" i="7"/>
  <c r="C14" i="7"/>
  <c r="D14" i="7"/>
  <c r="E14" i="7"/>
  <c r="F14" i="7"/>
  <c r="G14" i="7"/>
  <c r="H14" i="7"/>
  <c r="I14" i="7"/>
  <c r="J14" i="7"/>
  <c r="B15" i="7"/>
  <c r="C15" i="7"/>
  <c r="D15" i="7"/>
  <c r="E15" i="7"/>
  <c r="F15" i="7"/>
  <c r="G15" i="7"/>
  <c r="H15" i="7"/>
  <c r="I15" i="7"/>
  <c r="J15" i="7"/>
  <c r="B16" i="7"/>
  <c r="C16" i="7"/>
  <c r="D16" i="7"/>
  <c r="E16" i="7"/>
  <c r="F16" i="7"/>
  <c r="G16" i="7"/>
  <c r="H16" i="7"/>
  <c r="I16" i="7"/>
  <c r="J16" i="7"/>
  <c r="B17" i="7"/>
  <c r="C17" i="7"/>
  <c r="D17" i="7"/>
  <c r="E17" i="7"/>
  <c r="F17" i="7"/>
  <c r="G17" i="7"/>
  <c r="H17" i="7"/>
  <c r="I17" i="7"/>
  <c r="J17" i="7"/>
  <c r="B18" i="7"/>
  <c r="C18" i="7"/>
  <c r="D18" i="7"/>
  <c r="E18" i="7"/>
  <c r="F18" i="7"/>
  <c r="G18" i="7"/>
  <c r="H18" i="7"/>
  <c r="I18" i="7"/>
  <c r="J18" i="7"/>
  <c r="B19" i="7"/>
  <c r="C19" i="7"/>
  <c r="D19" i="7"/>
  <c r="E19" i="7"/>
  <c r="F19" i="7"/>
  <c r="G19" i="7"/>
  <c r="H19" i="7"/>
  <c r="I19" i="7"/>
  <c r="J19" i="7"/>
  <c r="B20" i="7"/>
  <c r="C20" i="7"/>
  <c r="D20" i="7"/>
  <c r="E20" i="7"/>
  <c r="F20" i="7"/>
  <c r="G20" i="7"/>
  <c r="H20" i="7"/>
  <c r="I20" i="7"/>
  <c r="J20" i="7"/>
  <c r="B21" i="7"/>
  <c r="C21" i="7"/>
  <c r="D21" i="7"/>
  <c r="E21" i="7"/>
  <c r="F21" i="7"/>
  <c r="G21" i="7"/>
  <c r="H21" i="7"/>
  <c r="I21" i="7"/>
  <c r="J21" i="7"/>
  <c r="B22" i="7"/>
  <c r="C22" i="7"/>
  <c r="D22" i="7"/>
  <c r="E22" i="7"/>
  <c r="F22" i="7"/>
  <c r="G22" i="7"/>
  <c r="H22" i="7"/>
  <c r="I22" i="7"/>
  <c r="J22" i="7"/>
  <c r="B23" i="7"/>
  <c r="C23" i="7"/>
  <c r="D23" i="7"/>
  <c r="E23" i="7"/>
  <c r="F23" i="7"/>
  <c r="G23" i="7"/>
  <c r="H23" i="7"/>
  <c r="I23" i="7"/>
  <c r="J23" i="7"/>
  <c r="B24" i="7"/>
  <c r="C24" i="7"/>
  <c r="D24" i="7"/>
  <c r="E24" i="7"/>
  <c r="F24" i="7"/>
  <c r="G24" i="7"/>
  <c r="H24" i="7"/>
  <c r="I24" i="7"/>
  <c r="J24" i="7"/>
  <c r="B25" i="7"/>
  <c r="C25" i="7"/>
  <c r="D25" i="7"/>
  <c r="E25" i="7"/>
  <c r="F25" i="7"/>
  <c r="G25" i="7"/>
  <c r="H25" i="7"/>
  <c r="I25" i="7"/>
  <c r="J25" i="7"/>
  <c r="B26" i="7"/>
  <c r="C26" i="7"/>
  <c r="D26" i="7"/>
  <c r="E26" i="7"/>
  <c r="F26" i="7"/>
  <c r="G26" i="7"/>
  <c r="H26" i="7"/>
  <c r="I26" i="7"/>
  <c r="J26" i="7"/>
  <c r="B27" i="7"/>
  <c r="C27" i="7"/>
  <c r="D27" i="7"/>
  <c r="E27" i="7"/>
  <c r="F27" i="7"/>
  <c r="G27" i="7"/>
  <c r="H27" i="7"/>
  <c r="I27" i="7"/>
  <c r="J27" i="7"/>
  <c r="B28" i="7"/>
  <c r="C28" i="7"/>
  <c r="D28" i="7"/>
  <c r="E28" i="7"/>
  <c r="F28" i="7"/>
  <c r="G28" i="7"/>
  <c r="H28" i="7"/>
  <c r="I28" i="7"/>
  <c r="J28" i="7"/>
  <c r="B29" i="7"/>
  <c r="C29" i="7"/>
  <c r="D29" i="7"/>
  <c r="E29" i="7"/>
  <c r="F29" i="7"/>
  <c r="G29" i="7"/>
  <c r="H29" i="7"/>
  <c r="I29" i="7"/>
  <c r="J29" i="7"/>
  <c r="B30" i="7"/>
  <c r="C30" i="7"/>
  <c r="D30" i="7"/>
  <c r="E30" i="7"/>
  <c r="F30" i="7"/>
  <c r="G30" i="7"/>
  <c r="H30" i="7"/>
  <c r="I30" i="7"/>
  <c r="J30" i="7"/>
  <c r="B31" i="7"/>
  <c r="C31" i="7"/>
  <c r="D31" i="7"/>
  <c r="E31" i="7"/>
  <c r="F31" i="7"/>
  <c r="G31" i="7"/>
  <c r="H31" i="7"/>
  <c r="I31" i="7"/>
  <c r="J31" i="7"/>
  <c r="B32" i="7"/>
  <c r="C32" i="7"/>
  <c r="D32" i="7"/>
  <c r="E32" i="7"/>
  <c r="F32" i="7"/>
  <c r="G32" i="7"/>
  <c r="H32" i="7"/>
  <c r="I32" i="7"/>
  <c r="J32" i="7"/>
  <c r="B33" i="7"/>
  <c r="C33" i="7"/>
  <c r="D33" i="7"/>
  <c r="E33" i="7"/>
  <c r="F33" i="7"/>
  <c r="G33" i="7"/>
  <c r="H33" i="7"/>
  <c r="I33" i="7"/>
  <c r="J33" i="7"/>
  <c r="B34" i="7"/>
  <c r="C34" i="7"/>
  <c r="D34" i="7"/>
  <c r="E34" i="7"/>
  <c r="F34" i="7"/>
  <c r="G34" i="7"/>
  <c r="H34" i="7"/>
  <c r="I34" i="7"/>
  <c r="J34" i="7"/>
  <c r="B35" i="7"/>
  <c r="C35" i="7"/>
  <c r="D35" i="7"/>
  <c r="E35" i="7"/>
  <c r="F35" i="7"/>
  <c r="G35" i="7"/>
  <c r="H35" i="7"/>
  <c r="I35" i="7"/>
  <c r="J35" i="7"/>
  <c r="B36" i="7"/>
  <c r="C36" i="7"/>
  <c r="D36" i="7"/>
  <c r="E36" i="7"/>
  <c r="F36" i="7"/>
  <c r="G36" i="7"/>
  <c r="H36" i="7"/>
  <c r="I36" i="7"/>
  <c r="J36" i="7"/>
  <c r="B37" i="7"/>
  <c r="C37" i="7"/>
  <c r="D37" i="7"/>
  <c r="E37" i="7"/>
  <c r="F37" i="7"/>
  <c r="G37" i="7"/>
  <c r="H37" i="7"/>
  <c r="I37" i="7"/>
  <c r="J37" i="7"/>
  <c r="B38" i="7"/>
  <c r="C38" i="7"/>
  <c r="D38" i="7"/>
  <c r="E38" i="7"/>
  <c r="F38" i="7"/>
  <c r="G38" i="7"/>
  <c r="H38" i="7"/>
  <c r="I38" i="7"/>
  <c r="J38" i="7"/>
  <c r="B39" i="7"/>
  <c r="C39" i="7"/>
  <c r="D39" i="7"/>
  <c r="E39" i="7"/>
  <c r="F39" i="7"/>
  <c r="G39" i="7"/>
  <c r="H39" i="7"/>
  <c r="I39" i="7"/>
  <c r="J39" i="7"/>
  <c r="B40" i="7"/>
  <c r="C40" i="7"/>
  <c r="D40" i="7"/>
  <c r="E40" i="7"/>
  <c r="F40" i="7"/>
  <c r="G40" i="7"/>
  <c r="H40" i="7"/>
  <c r="I40" i="7"/>
  <c r="J40" i="7"/>
  <c r="B41" i="7"/>
  <c r="C41" i="7"/>
  <c r="D41" i="7"/>
  <c r="E41" i="7"/>
  <c r="F41" i="7"/>
  <c r="G41" i="7"/>
  <c r="H41" i="7"/>
  <c r="I41" i="7"/>
  <c r="J41" i="7"/>
  <c r="B42" i="7"/>
  <c r="C42" i="7"/>
  <c r="D42" i="7"/>
  <c r="E42" i="7"/>
  <c r="F42" i="7"/>
  <c r="G42" i="7"/>
  <c r="H42" i="7"/>
  <c r="I42" i="7"/>
  <c r="J42" i="7"/>
  <c r="B43" i="7"/>
  <c r="C43" i="7"/>
  <c r="D43" i="7"/>
  <c r="E43" i="7"/>
  <c r="F43" i="7"/>
  <c r="G43" i="7"/>
  <c r="H43" i="7"/>
  <c r="I43" i="7"/>
  <c r="J43" i="7"/>
  <c r="B44" i="7"/>
  <c r="C44" i="7"/>
  <c r="D44" i="7"/>
  <c r="E44" i="7"/>
  <c r="F44" i="7"/>
  <c r="G44" i="7"/>
  <c r="H44" i="7"/>
  <c r="I44" i="7"/>
  <c r="J44" i="7"/>
  <c r="C2" i="7"/>
  <c r="D2" i="7"/>
  <c r="E2" i="7"/>
  <c r="F2" i="7"/>
  <c r="G2" i="7"/>
  <c r="H2" i="7"/>
  <c r="I2" i="7"/>
  <c r="J2" i="7"/>
  <c r="B2" i="7"/>
  <c r="L3" i="7"/>
  <c r="M3" i="7"/>
  <c r="N3" i="7"/>
  <c r="O3" i="7"/>
  <c r="P3" i="7"/>
  <c r="Q3" i="7"/>
  <c r="R3" i="7"/>
  <c r="S3" i="7"/>
  <c r="T3" i="7"/>
  <c r="L4" i="7"/>
  <c r="M4" i="7"/>
  <c r="N4" i="7"/>
  <c r="O4" i="7"/>
  <c r="P4" i="7"/>
  <c r="Q4" i="7"/>
  <c r="R4" i="7"/>
  <c r="S4" i="7"/>
  <c r="T4" i="7"/>
  <c r="L5" i="7"/>
  <c r="M5" i="7"/>
  <c r="N5" i="7"/>
  <c r="O5" i="7"/>
  <c r="P5" i="7"/>
  <c r="Q5" i="7"/>
  <c r="R5" i="7"/>
  <c r="S5" i="7"/>
  <c r="T5" i="7"/>
  <c r="L6" i="7"/>
  <c r="M6" i="7"/>
  <c r="N6" i="7"/>
  <c r="O6" i="7"/>
  <c r="P6" i="7"/>
  <c r="Q6" i="7"/>
  <c r="R6" i="7"/>
  <c r="S6" i="7"/>
  <c r="T6" i="7"/>
  <c r="L7" i="7"/>
  <c r="M7" i="7"/>
  <c r="N7" i="7"/>
  <c r="O7" i="7"/>
  <c r="P7" i="7"/>
  <c r="Q7" i="7"/>
  <c r="R7" i="7"/>
  <c r="S7" i="7"/>
  <c r="T7" i="7"/>
  <c r="L8" i="7"/>
  <c r="M8" i="7"/>
  <c r="N8" i="7"/>
  <c r="O8" i="7"/>
  <c r="P8" i="7"/>
  <c r="Q8" i="7"/>
  <c r="R8" i="7"/>
  <c r="S8" i="7"/>
  <c r="T8" i="7"/>
  <c r="L9" i="7"/>
  <c r="M9" i="7"/>
  <c r="N9" i="7"/>
  <c r="O9" i="7"/>
  <c r="P9" i="7"/>
  <c r="Q9" i="7"/>
  <c r="R9" i="7"/>
  <c r="S9" i="7"/>
  <c r="T9" i="7"/>
  <c r="L10" i="7"/>
  <c r="M10" i="7"/>
  <c r="N10" i="7"/>
  <c r="O10" i="7"/>
  <c r="P10" i="7"/>
  <c r="Q10" i="7"/>
  <c r="R10" i="7"/>
  <c r="S10" i="7"/>
  <c r="T10" i="7"/>
  <c r="L11" i="7"/>
  <c r="M11" i="7"/>
  <c r="N11" i="7"/>
  <c r="O11" i="7"/>
  <c r="P11" i="7"/>
  <c r="Q11" i="7"/>
  <c r="R11" i="7"/>
  <c r="S11" i="7"/>
  <c r="T11" i="7"/>
  <c r="L12" i="7"/>
  <c r="M12" i="7"/>
  <c r="N12" i="7"/>
  <c r="O12" i="7"/>
  <c r="P12" i="7"/>
  <c r="Q12" i="7"/>
  <c r="R12" i="7"/>
  <c r="S12" i="7"/>
  <c r="T12" i="7"/>
  <c r="L13" i="7"/>
  <c r="M13" i="7"/>
  <c r="N13" i="7"/>
  <c r="O13" i="7"/>
  <c r="P13" i="7"/>
  <c r="Q13" i="7"/>
  <c r="R13" i="7"/>
  <c r="S13" i="7"/>
  <c r="T13" i="7"/>
  <c r="L14" i="7"/>
  <c r="M14" i="7"/>
  <c r="N14" i="7"/>
  <c r="O14" i="7"/>
  <c r="P14" i="7"/>
  <c r="Q14" i="7"/>
  <c r="R14" i="7"/>
  <c r="S14" i="7"/>
  <c r="T14" i="7"/>
  <c r="L15" i="7"/>
  <c r="M15" i="7"/>
  <c r="N15" i="7"/>
  <c r="O15" i="7"/>
  <c r="P15" i="7"/>
  <c r="Q15" i="7"/>
  <c r="R15" i="7"/>
  <c r="S15" i="7"/>
  <c r="T15" i="7"/>
  <c r="L16" i="7"/>
  <c r="M16" i="7"/>
  <c r="N16" i="7"/>
  <c r="O16" i="7"/>
  <c r="P16" i="7"/>
  <c r="Q16" i="7"/>
  <c r="R16" i="7"/>
  <c r="S16" i="7"/>
  <c r="T16" i="7"/>
  <c r="L17" i="7"/>
  <c r="M17" i="7"/>
  <c r="N17" i="7"/>
  <c r="O17" i="7"/>
  <c r="P17" i="7"/>
  <c r="Q17" i="7"/>
  <c r="R17" i="7"/>
  <c r="S17" i="7"/>
  <c r="T17" i="7"/>
  <c r="L18" i="7"/>
  <c r="M18" i="7"/>
  <c r="N18" i="7"/>
  <c r="O18" i="7"/>
  <c r="P18" i="7"/>
  <c r="Q18" i="7"/>
  <c r="R18" i="7"/>
  <c r="S18" i="7"/>
  <c r="T18" i="7"/>
  <c r="L19" i="7"/>
  <c r="M19" i="7"/>
  <c r="N19" i="7"/>
  <c r="O19" i="7"/>
  <c r="P19" i="7"/>
  <c r="Q19" i="7"/>
  <c r="R19" i="7"/>
  <c r="S19" i="7"/>
  <c r="T19" i="7"/>
  <c r="L20" i="7"/>
  <c r="M20" i="7"/>
  <c r="N20" i="7"/>
  <c r="O20" i="7"/>
  <c r="P20" i="7"/>
  <c r="Q20" i="7"/>
  <c r="R20" i="7"/>
  <c r="S20" i="7"/>
  <c r="T20" i="7"/>
  <c r="L21" i="7"/>
  <c r="M21" i="7"/>
  <c r="N21" i="7"/>
  <c r="O21" i="7"/>
  <c r="P21" i="7"/>
  <c r="Q21" i="7"/>
  <c r="R21" i="7"/>
  <c r="S21" i="7"/>
  <c r="T21" i="7"/>
  <c r="L22" i="7"/>
  <c r="M22" i="7"/>
  <c r="N22" i="7"/>
  <c r="O22" i="7"/>
  <c r="P22" i="7"/>
  <c r="Q22" i="7"/>
  <c r="R22" i="7"/>
  <c r="S22" i="7"/>
  <c r="T22" i="7"/>
  <c r="L23" i="7"/>
  <c r="M23" i="7"/>
  <c r="N23" i="7"/>
  <c r="O23" i="7"/>
  <c r="P23" i="7"/>
  <c r="Q23" i="7"/>
  <c r="R23" i="7"/>
  <c r="S23" i="7"/>
  <c r="T23" i="7"/>
  <c r="L24" i="7"/>
  <c r="M24" i="7"/>
  <c r="N24" i="7"/>
  <c r="O24" i="7"/>
  <c r="P24" i="7"/>
  <c r="Q24" i="7"/>
  <c r="R24" i="7"/>
  <c r="S24" i="7"/>
  <c r="T24" i="7"/>
  <c r="L25" i="7"/>
  <c r="M25" i="7"/>
  <c r="N25" i="7"/>
  <c r="O25" i="7"/>
  <c r="P25" i="7"/>
  <c r="Q25" i="7"/>
  <c r="R25" i="7"/>
  <c r="S25" i="7"/>
  <c r="T25" i="7"/>
  <c r="L26" i="7"/>
  <c r="M26" i="7"/>
  <c r="N26" i="7"/>
  <c r="O26" i="7"/>
  <c r="P26" i="7"/>
  <c r="Q26" i="7"/>
  <c r="R26" i="7"/>
  <c r="S26" i="7"/>
  <c r="T26" i="7"/>
  <c r="L27" i="7"/>
  <c r="M27" i="7"/>
  <c r="N27" i="7"/>
  <c r="O27" i="7"/>
  <c r="P27" i="7"/>
  <c r="Q27" i="7"/>
  <c r="R27" i="7"/>
  <c r="S27" i="7"/>
  <c r="T27" i="7"/>
  <c r="L28" i="7"/>
  <c r="M28" i="7"/>
  <c r="N28" i="7"/>
  <c r="O28" i="7"/>
  <c r="P28" i="7"/>
  <c r="Q28" i="7"/>
  <c r="R28" i="7"/>
  <c r="S28" i="7"/>
  <c r="T28" i="7"/>
  <c r="L29" i="7"/>
  <c r="M29" i="7"/>
  <c r="N29" i="7"/>
  <c r="O29" i="7"/>
  <c r="P29" i="7"/>
  <c r="Q29" i="7"/>
  <c r="R29" i="7"/>
  <c r="S29" i="7"/>
  <c r="T29" i="7"/>
  <c r="L30" i="7"/>
  <c r="M30" i="7"/>
  <c r="N30" i="7"/>
  <c r="O30" i="7"/>
  <c r="P30" i="7"/>
  <c r="Q30" i="7"/>
  <c r="R30" i="7"/>
  <c r="S30" i="7"/>
  <c r="T30" i="7"/>
  <c r="L31" i="7"/>
  <c r="M31" i="7"/>
  <c r="N31" i="7"/>
  <c r="O31" i="7"/>
  <c r="P31" i="7"/>
  <c r="Q31" i="7"/>
  <c r="R31" i="7"/>
  <c r="S31" i="7"/>
  <c r="T31" i="7"/>
  <c r="L32" i="7"/>
  <c r="M32" i="7"/>
  <c r="N32" i="7"/>
  <c r="O32" i="7"/>
  <c r="P32" i="7"/>
  <c r="Q32" i="7"/>
  <c r="R32" i="7"/>
  <c r="S32" i="7"/>
  <c r="T32" i="7"/>
  <c r="L33" i="7"/>
  <c r="M33" i="7"/>
  <c r="N33" i="7"/>
  <c r="O33" i="7"/>
  <c r="P33" i="7"/>
  <c r="Q33" i="7"/>
  <c r="R33" i="7"/>
  <c r="S33" i="7"/>
  <c r="T33" i="7"/>
  <c r="L34" i="7"/>
  <c r="M34" i="7"/>
  <c r="N34" i="7"/>
  <c r="O34" i="7"/>
  <c r="P34" i="7"/>
  <c r="Q34" i="7"/>
  <c r="R34" i="7"/>
  <c r="S34" i="7"/>
  <c r="T34" i="7"/>
  <c r="L35" i="7"/>
  <c r="M35" i="7"/>
  <c r="N35" i="7"/>
  <c r="O35" i="7"/>
  <c r="P35" i="7"/>
  <c r="Q35" i="7"/>
  <c r="R35" i="7"/>
  <c r="S35" i="7"/>
  <c r="T35" i="7"/>
  <c r="L36" i="7"/>
  <c r="M36" i="7"/>
  <c r="N36" i="7"/>
  <c r="O36" i="7"/>
  <c r="P36" i="7"/>
  <c r="Q36" i="7"/>
  <c r="R36" i="7"/>
  <c r="S36" i="7"/>
  <c r="T36" i="7"/>
  <c r="L37" i="7"/>
  <c r="M37" i="7"/>
  <c r="N37" i="7"/>
  <c r="O37" i="7"/>
  <c r="P37" i="7"/>
  <c r="Q37" i="7"/>
  <c r="R37" i="7"/>
  <c r="S37" i="7"/>
  <c r="T37" i="7"/>
  <c r="L38" i="7"/>
  <c r="M38" i="7"/>
  <c r="N38" i="7"/>
  <c r="O38" i="7"/>
  <c r="P38" i="7"/>
  <c r="Q38" i="7"/>
  <c r="R38" i="7"/>
  <c r="S38" i="7"/>
  <c r="T38" i="7"/>
  <c r="L39" i="7"/>
  <c r="M39" i="7"/>
  <c r="N39" i="7"/>
  <c r="O39" i="7"/>
  <c r="P39" i="7"/>
  <c r="Q39" i="7"/>
  <c r="R39" i="7"/>
  <c r="S39" i="7"/>
  <c r="T39" i="7"/>
  <c r="L40" i="7"/>
  <c r="M40" i="7"/>
  <c r="N40" i="7"/>
  <c r="O40" i="7"/>
  <c r="P40" i="7"/>
  <c r="Q40" i="7"/>
  <c r="R40" i="7"/>
  <c r="S40" i="7"/>
  <c r="T40" i="7"/>
  <c r="L41" i="7"/>
  <c r="M41" i="7"/>
  <c r="N41" i="7"/>
  <c r="O41" i="7"/>
  <c r="P41" i="7"/>
  <c r="Q41" i="7"/>
  <c r="R41" i="7"/>
  <c r="S41" i="7"/>
  <c r="T41" i="7"/>
  <c r="L42" i="7"/>
  <c r="M42" i="7"/>
  <c r="N42" i="7"/>
  <c r="O42" i="7"/>
  <c r="P42" i="7"/>
  <c r="Q42" i="7"/>
  <c r="R42" i="7"/>
  <c r="S42" i="7"/>
  <c r="T42" i="7"/>
  <c r="L43" i="7"/>
  <c r="M43" i="7"/>
  <c r="N43" i="7"/>
  <c r="O43" i="7"/>
  <c r="P43" i="7"/>
  <c r="Q43" i="7"/>
  <c r="R43" i="7"/>
  <c r="S43" i="7"/>
  <c r="T43" i="7"/>
  <c r="L44" i="7"/>
  <c r="M44" i="7"/>
  <c r="N44" i="7"/>
  <c r="O44" i="7"/>
  <c r="P44" i="7"/>
  <c r="Q44" i="7"/>
  <c r="R44" i="7"/>
  <c r="S44" i="7"/>
  <c r="T44" i="7"/>
  <c r="M2" i="7"/>
  <c r="N2" i="7"/>
  <c r="O2" i="7"/>
  <c r="P2" i="7"/>
  <c r="Q2" i="7"/>
  <c r="R2" i="7"/>
  <c r="S2" i="7"/>
  <c r="T2" i="7"/>
  <c r="L2" i="7"/>
  <c r="A30" i="2"/>
  <c r="B30" i="2"/>
  <c r="C30" i="2"/>
  <c r="D30" i="2"/>
  <c r="E30" i="2"/>
  <c r="F30" i="2"/>
  <c r="G30" i="2"/>
  <c r="H30" i="2"/>
  <c r="I30" i="2"/>
  <c r="J30" i="2"/>
  <c r="A31" i="2"/>
  <c r="B31" i="2"/>
  <c r="C31" i="2"/>
  <c r="D31" i="2"/>
  <c r="E31" i="2"/>
  <c r="F31" i="2"/>
  <c r="G31" i="2"/>
  <c r="H31" i="2"/>
  <c r="I31" i="2"/>
  <c r="J31" i="2"/>
  <c r="A32" i="2"/>
  <c r="B32" i="2"/>
  <c r="C32" i="2"/>
  <c r="D32" i="2"/>
  <c r="E32" i="2"/>
  <c r="F32" i="2"/>
  <c r="G32" i="2"/>
  <c r="H32" i="2"/>
  <c r="I32" i="2"/>
  <c r="J32" i="2"/>
  <c r="A33" i="2"/>
  <c r="B33" i="2"/>
  <c r="C33" i="2"/>
  <c r="D33" i="2"/>
  <c r="E33" i="2"/>
  <c r="F33" i="2"/>
  <c r="G33" i="2"/>
  <c r="H33" i="2"/>
  <c r="I33" i="2"/>
  <c r="J33" i="2"/>
  <c r="A34" i="2"/>
  <c r="B34" i="2"/>
  <c r="C34" i="2"/>
  <c r="D34" i="2"/>
  <c r="E34" i="2"/>
  <c r="F34" i="2"/>
  <c r="G34" i="2"/>
  <c r="H34" i="2"/>
  <c r="I34" i="2"/>
  <c r="J34" i="2"/>
  <c r="A35" i="2"/>
  <c r="B35" i="2"/>
  <c r="C35" i="2"/>
  <c r="D35" i="2"/>
  <c r="E35" i="2"/>
  <c r="F35" i="2"/>
  <c r="G35" i="2"/>
  <c r="H35" i="2"/>
  <c r="I35" i="2"/>
  <c r="J35" i="2"/>
  <c r="A36" i="2"/>
  <c r="B36" i="2"/>
  <c r="C36" i="2"/>
  <c r="D36" i="2"/>
  <c r="E36" i="2"/>
  <c r="F36" i="2"/>
  <c r="G36" i="2"/>
  <c r="H36" i="2"/>
  <c r="I36" i="2"/>
  <c r="J36" i="2"/>
  <c r="A37" i="2"/>
  <c r="B37" i="2"/>
  <c r="C37" i="2"/>
  <c r="D37" i="2"/>
  <c r="E37" i="2"/>
  <c r="F37" i="2"/>
  <c r="G37" i="2"/>
  <c r="H37" i="2"/>
  <c r="I37" i="2"/>
  <c r="J37" i="2"/>
  <c r="A38" i="2"/>
  <c r="B38" i="2"/>
  <c r="C38" i="2"/>
  <c r="D38" i="2"/>
  <c r="E38" i="2"/>
  <c r="F38" i="2"/>
  <c r="G38" i="2"/>
  <c r="H38" i="2"/>
  <c r="I38" i="2"/>
  <c r="J38" i="2"/>
  <c r="A39" i="2"/>
  <c r="B39" i="2"/>
  <c r="C39" i="2"/>
  <c r="D39" i="2"/>
  <c r="E39" i="2"/>
  <c r="F39" i="2"/>
  <c r="G39" i="2"/>
  <c r="H39" i="2"/>
  <c r="I39" i="2"/>
  <c r="J39" i="2"/>
  <c r="A40" i="2"/>
  <c r="B40" i="2"/>
  <c r="C40" i="2"/>
  <c r="D40" i="2"/>
  <c r="E40" i="2"/>
  <c r="F40" i="2"/>
  <c r="G40" i="2"/>
  <c r="H40" i="2"/>
  <c r="I40" i="2"/>
  <c r="J40" i="2"/>
  <c r="A41" i="2"/>
  <c r="B41" i="2"/>
  <c r="C41" i="2"/>
  <c r="D41" i="2"/>
  <c r="E41" i="2"/>
  <c r="F41" i="2"/>
  <c r="G41" i="2"/>
  <c r="H41" i="2"/>
  <c r="I41" i="2"/>
  <c r="J41" i="2"/>
  <c r="A42" i="2"/>
  <c r="B42" i="2"/>
  <c r="C42" i="2"/>
  <c r="D42" i="2"/>
  <c r="E42" i="2"/>
  <c r="F42" i="2"/>
  <c r="G42" i="2"/>
  <c r="H42" i="2"/>
  <c r="I42" i="2"/>
  <c r="J42" i="2"/>
  <c r="A43" i="2"/>
  <c r="B43" i="2"/>
  <c r="C43" i="2"/>
  <c r="D43" i="2"/>
  <c r="E43" i="2"/>
  <c r="F43" i="2"/>
  <c r="G43" i="2"/>
  <c r="H43" i="2"/>
  <c r="I43" i="2"/>
  <c r="J43" i="2"/>
  <c r="A2" i="2"/>
  <c r="B2" i="2"/>
  <c r="C2" i="2"/>
  <c r="D2" i="2"/>
  <c r="E2" i="2"/>
  <c r="F2" i="2"/>
  <c r="G2" i="2"/>
  <c r="H2" i="2"/>
  <c r="I2" i="2"/>
  <c r="J2" i="2"/>
  <c r="A3" i="2"/>
  <c r="B3" i="2"/>
  <c r="C3" i="2"/>
  <c r="D3" i="2"/>
  <c r="E3" i="2"/>
  <c r="F3" i="2"/>
  <c r="G3" i="2"/>
  <c r="H3" i="2"/>
  <c r="I3" i="2"/>
  <c r="J3" i="2"/>
  <c r="A4" i="2"/>
  <c r="B4" i="2"/>
  <c r="C4" i="2"/>
  <c r="D4" i="2"/>
  <c r="E4" i="2"/>
  <c r="F4" i="2"/>
  <c r="G4" i="2"/>
  <c r="H4" i="2"/>
  <c r="I4" i="2"/>
  <c r="J4" i="2"/>
  <c r="A5" i="2"/>
  <c r="B5" i="2"/>
  <c r="C5" i="2"/>
  <c r="D5" i="2"/>
  <c r="E5" i="2"/>
  <c r="F5" i="2"/>
  <c r="G5" i="2"/>
  <c r="H5" i="2"/>
  <c r="I5" i="2"/>
  <c r="J5" i="2"/>
  <c r="A6" i="2"/>
  <c r="B6" i="2"/>
  <c r="C6" i="2"/>
  <c r="D6" i="2"/>
  <c r="E6" i="2"/>
  <c r="F6" i="2"/>
  <c r="G6" i="2"/>
  <c r="H6" i="2"/>
  <c r="I6" i="2"/>
  <c r="J6" i="2"/>
  <c r="A7" i="2"/>
  <c r="B7" i="2"/>
  <c r="C7" i="2"/>
  <c r="D7" i="2"/>
  <c r="E7" i="2"/>
  <c r="F7" i="2"/>
  <c r="G7" i="2"/>
  <c r="H7" i="2"/>
  <c r="I7" i="2"/>
  <c r="J7" i="2"/>
  <c r="A8" i="2"/>
  <c r="B8" i="2"/>
  <c r="C8" i="2"/>
  <c r="D8" i="2"/>
  <c r="E8" i="2"/>
  <c r="F8" i="2"/>
  <c r="G8" i="2"/>
  <c r="H8" i="2"/>
  <c r="I8" i="2"/>
  <c r="J8" i="2"/>
  <c r="A9" i="2"/>
  <c r="B9" i="2"/>
  <c r="C9" i="2"/>
  <c r="D9" i="2"/>
  <c r="E9" i="2"/>
  <c r="F9" i="2"/>
  <c r="G9" i="2"/>
  <c r="H9" i="2"/>
  <c r="I9" i="2"/>
  <c r="J9" i="2"/>
  <c r="A10" i="2"/>
  <c r="B10" i="2"/>
  <c r="C10" i="2"/>
  <c r="D10" i="2"/>
  <c r="E10" i="2"/>
  <c r="F10" i="2"/>
  <c r="G10" i="2"/>
  <c r="H10" i="2"/>
  <c r="I10" i="2"/>
  <c r="J10" i="2"/>
  <c r="A11" i="2"/>
  <c r="B11" i="2"/>
  <c r="C11" i="2"/>
  <c r="D11" i="2"/>
  <c r="E11" i="2"/>
  <c r="F11" i="2"/>
  <c r="G11" i="2"/>
  <c r="H11" i="2"/>
  <c r="I11" i="2"/>
  <c r="J11" i="2"/>
  <c r="A12" i="2"/>
  <c r="B12" i="2"/>
  <c r="C12" i="2"/>
  <c r="D12" i="2"/>
  <c r="E12" i="2"/>
  <c r="F12" i="2"/>
  <c r="G12" i="2"/>
  <c r="H12" i="2"/>
  <c r="I12" i="2"/>
  <c r="J12" i="2"/>
  <c r="A13" i="2"/>
  <c r="B13" i="2"/>
  <c r="C13" i="2"/>
  <c r="D13" i="2"/>
  <c r="E13" i="2"/>
  <c r="F13" i="2"/>
  <c r="G13" i="2"/>
  <c r="H13" i="2"/>
  <c r="I13" i="2"/>
  <c r="J13" i="2"/>
  <c r="A14" i="2"/>
  <c r="B14" i="2"/>
  <c r="C14" i="2"/>
  <c r="D14" i="2"/>
  <c r="E14" i="2"/>
  <c r="F14" i="2"/>
  <c r="G14" i="2"/>
  <c r="H14" i="2"/>
  <c r="I14" i="2"/>
  <c r="J14" i="2"/>
  <c r="A15" i="2"/>
  <c r="B15" i="2"/>
  <c r="C15" i="2"/>
  <c r="D15" i="2"/>
  <c r="E15" i="2"/>
  <c r="F15" i="2"/>
  <c r="G15" i="2"/>
  <c r="H15" i="2"/>
  <c r="I15" i="2"/>
  <c r="J15" i="2"/>
  <c r="A16" i="2"/>
  <c r="B16" i="2"/>
  <c r="C16" i="2"/>
  <c r="D16" i="2"/>
  <c r="E16" i="2"/>
  <c r="F16" i="2"/>
  <c r="G16" i="2"/>
  <c r="H16" i="2"/>
  <c r="I16" i="2"/>
  <c r="J16" i="2"/>
  <c r="A17" i="2"/>
  <c r="B17" i="2"/>
  <c r="C17" i="2"/>
  <c r="D17" i="2"/>
  <c r="E17" i="2"/>
  <c r="F17" i="2"/>
  <c r="G17" i="2"/>
  <c r="H17" i="2"/>
  <c r="I17" i="2"/>
  <c r="J17" i="2"/>
  <c r="A18" i="2"/>
  <c r="B18" i="2"/>
  <c r="C18" i="2"/>
  <c r="D18" i="2"/>
  <c r="E18" i="2"/>
  <c r="F18" i="2"/>
  <c r="G18" i="2"/>
  <c r="H18" i="2"/>
  <c r="I18" i="2"/>
  <c r="J18" i="2"/>
  <c r="A19" i="2"/>
  <c r="B19" i="2"/>
  <c r="C19" i="2"/>
  <c r="D19" i="2"/>
  <c r="E19" i="2"/>
  <c r="F19" i="2"/>
  <c r="G19" i="2"/>
  <c r="H19" i="2"/>
  <c r="I19" i="2"/>
  <c r="J19" i="2"/>
  <c r="A20" i="2"/>
  <c r="B20" i="2"/>
  <c r="C20" i="2"/>
  <c r="D20" i="2"/>
  <c r="E20" i="2"/>
  <c r="F20" i="2"/>
  <c r="G20" i="2"/>
  <c r="H20" i="2"/>
  <c r="I20" i="2"/>
  <c r="J20" i="2"/>
  <c r="A21" i="2"/>
  <c r="B21" i="2"/>
  <c r="C21" i="2"/>
  <c r="D21" i="2"/>
  <c r="E21" i="2"/>
  <c r="F21" i="2"/>
  <c r="G21" i="2"/>
  <c r="H21" i="2"/>
  <c r="I21" i="2"/>
  <c r="J21" i="2"/>
  <c r="A22" i="2"/>
  <c r="B22" i="2"/>
  <c r="C22" i="2"/>
  <c r="D22" i="2"/>
  <c r="E22" i="2"/>
  <c r="F22" i="2"/>
  <c r="G22" i="2"/>
  <c r="H22" i="2"/>
  <c r="I22" i="2"/>
  <c r="J22" i="2"/>
  <c r="A23" i="2"/>
  <c r="B23" i="2"/>
  <c r="C23" i="2"/>
  <c r="D23" i="2"/>
  <c r="E23" i="2"/>
  <c r="F23" i="2"/>
  <c r="G23" i="2"/>
  <c r="H23" i="2"/>
  <c r="I23" i="2"/>
  <c r="J23" i="2"/>
  <c r="A24" i="2"/>
  <c r="B24" i="2"/>
  <c r="C24" i="2"/>
  <c r="D24" i="2"/>
  <c r="E24" i="2"/>
  <c r="F24" i="2"/>
  <c r="G24" i="2"/>
  <c r="H24" i="2"/>
  <c r="I24" i="2"/>
  <c r="J24" i="2"/>
  <c r="A25" i="2"/>
  <c r="B25" i="2"/>
  <c r="C25" i="2"/>
  <c r="D25" i="2"/>
  <c r="E25" i="2"/>
  <c r="F25" i="2"/>
  <c r="G25" i="2"/>
  <c r="H25" i="2"/>
  <c r="I25" i="2"/>
  <c r="J25" i="2"/>
  <c r="A26" i="2"/>
  <c r="B26" i="2"/>
  <c r="C26" i="2"/>
  <c r="D26" i="2"/>
  <c r="E26" i="2"/>
  <c r="F26" i="2"/>
  <c r="G26" i="2"/>
  <c r="H26" i="2"/>
  <c r="I26" i="2"/>
  <c r="J26" i="2"/>
  <c r="A27" i="2"/>
  <c r="B27" i="2"/>
  <c r="C27" i="2"/>
  <c r="D27" i="2"/>
  <c r="E27" i="2"/>
  <c r="F27" i="2"/>
  <c r="G27" i="2"/>
  <c r="H27" i="2"/>
  <c r="I27" i="2"/>
  <c r="J27" i="2"/>
  <c r="A28" i="2"/>
  <c r="B28" i="2"/>
  <c r="C28" i="2"/>
  <c r="D28" i="2"/>
  <c r="E28" i="2"/>
  <c r="F28" i="2"/>
  <c r="G28" i="2"/>
  <c r="H28" i="2"/>
  <c r="I28" i="2"/>
  <c r="J28" i="2"/>
  <c r="A29" i="2"/>
  <c r="B29" i="2"/>
  <c r="C29" i="2"/>
  <c r="D29" i="2"/>
  <c r="E29" i="2"/>
  <c r="F29" i="2"/>
  <c r="G29" i="2"/>
  <c r="H29" i="2"/>
  <c r="I29" i="2"/>
  <c r="J29" i="2"/>
  <c r="B1" i="2"/>
  <c r="C1" i="2"/>
  <c r="D1" i="2"/>
  <c r="E1" i="2"/>
  <c r="F1" i="2"/>
  <c r="G1" i="2"/>
  <c r="H1" i="2"/>
  <c r="I1" i="2"/>
  <c r="J1" i="2"/>
  <c r="A1" i="2"/>
  <c r="W39" i="7" l="1"/>
  <c r="W31" i="7"/>
  <c r="W15" i="7"/>
  <c r="W41" i="7"/>
  <c r="W38" i="7"/>
  <c r="W33" i="7"/>
  <c r="W30" i="7"/>
  <c r="W25" i="7"/>
  <c r="W22" i="7"/>
  <c r="W17" i="7"/>
  <c r="W14" i="7"/>
  <c r="W9" i="7"/>
  <c r="W6" i="7"/>
  <c r="W37" i="7"/>
  <c r="W29" i="7"/>
  <c r="W21" i="7"/>
  <c r="W13" i="7"/>
  <c r="W8" i="7"/>
  <c r="W5" i="7"/>
  <c r="W4" i="7"/>
  <c r="W44" i="7"/>
  <c r="W36" i="7"/>
  <c r="W28" i="7"/>
  <c r="W20" i="7"/>
  <c r="W12" i="7"/>
  <c r="W7" i="7"/>
  <c r="W43" i="7"/>
  <c r="W35" i="7"/>
  <c r="W27" i="7"/>
  <c r="W19" i="7"/>
  <c r="W11" i="7"/>
  <c r="W3" i="7"/>
  <c r="W23" i="7"/>
  <c r="W42" i="7"/>
  <c r="W40" i="7"/>
  <c r="W34" i="7"/>
  <c r="W32" i="7"/>
  <c r="W26" i="7"/>
  <c r="W24" i="7"/>
  <c r="W18" i="7"/>
  <c r="W16" i="7"/>
  <c r="W10" i="7"/>
  <c r="W2" i="7"/>
  <c r="V42" i="7"/>
  <c r="V41" i="7"/>
  <c r="V40" i="7"/>
  <c r="V39" i="7"/>
  <c r="V34" i="7"/>
  <c r="V33" i="7"/>
  <c r="V32" i="7"/>
  <c r="V31" i="7"/>
  <c r="V26" i="7"/>
  <c r="V25" i="7"/>
  <c r="V24" i="7"/>
  <c r="V23" i="7"/>
  <c r="V18" i="7"/>
  <c r="V17" i="7"/>
  <c r="V16" i="7"/>
  <c r="V15" i="7"/>
  <c r="V13" i="7"/>
  <c r="V10" i="7"/>
  <c r="V9" i="7"/>
  <c r="V8" i="7"/>
  <c r="V7" i="7"/>
  <c r="V5" i="7"/>
  <c r="V3" i="7"/>
  <c r="V38" i="7"/>
  <c r="V37" i="7"/>
  <c r="V30" i="7"/>
  <c r="V29" i="7"/>
  <c r="V22" i="7"/>
  <c r="V21" i="7"/>
  <c r="V14" i="7"/>
  <c r="V11" i="7"/>
  <c r="V6" i="7"/>
  <c r="V43" i="7"/>
  <c r="V36" i="7"/>
  <c r="V28" i="7"/>
  <c r="V27" i="7"/>
  <c r="V20" i="7"/>
  <c r="V19" i="7"/>
  <c r="V12" i="7"/>
  <c r="V4" i="7"/>
  <c r="V44" i="7"/>
  <c r="V35" i="7"/>
  <c r="V2" i="7"/>
  <c r="Z6" i="7" l="1"/>
  <c r="Z5" i="7"/>
</calcChain>
</file>

<file path=xl/sharedStrings.xml><?xml version="1.0" encoding="utf-8"?>
<sst xmlns="http://schemas.openxmlformats.org/spreadsheetml/2006/main" count="25" uniqueCount="25">
  <si>
    <t>multN_fsh(i)*(catp(i,j)+o)*log((Ecatp(fshyrs(i),j)+o)/(catp(i,j)+o));</t>
  </si>
  <si>
    <t>N</t>
  </si>
  <si>
    <t>Offset</t>
  </si>
  <si>
    <t>SAFE_AGE2</t>
  </si>
  <si>
    <t>SAFE_AGE3</t>
  </si>
  <si>
    <t>SAFE_AGE4</t>
  </si>
  <si>
    <t>SAFE_AGE5</t>
  </si>
  <si>
    <t>SAFE_AGE6</t>
  </si>
  <si>
    <t>SAFE_AGE7</t>
  </si>
  <si>
    <t>SAFE_AGE8</t>
  </si>
  <si>
    <t>SAFE_AGE9</t>
  </si>
  <si>
    <t>SAFE_AGE10</t>
  </si>
  <si>
    <t>CEA_AGE2</t>
  </si>
  <si>
    <t>CEA_AGE3</t>
  </si>
  <si>
    <t>CEA_AGE4</t>
  </si>
  <si>
    <t>CEA_AGE5</t>
  </si>
  <si>
    <t>CEA_AGE6</t>
  </si>
  <si>
    <t>CEA_AGE7</t>
  </si>
  <si>
    <t>CEA_AGE8</t>
  </si>
  <si>
    <t>CEA_AGE9</t>
  </si>
  <si>
    <t>CEA_AGE10</t>
  </si>
  <si>
    <t>CEATTLE sum</t>
  </si>
  <si>
    <t>SAFE sum</t>
  </si>
  <si>
    <t>SAFE jnll</t>
  </si>
  <si>
    <t>CEA jnll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</si>
</sst>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000"/>
    <numFmt numFmtId="172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7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"/>
  <sheetViews>
    <sheetView topLeftCell="A7" workbookViewId="0">
      <selection activeCell="H19" sqref="H19"/>
    </sheetView>
  </sheetViews>
  <sheetFormatPr defaultRowHeight="15" x14ac:dyDescent="0.25"/>
  <sheetData>
    <row r="1" spans="1:10" x14ac:dyDescent="0.25">
      <c r="A1">
        <v>0</v>
      </c>
      <c r="B1">
        <v>2.3599999999999999E-2</v>
      </c>
      <c r="C1">
        <v>0.54351000000000005</v>
      </c>
      <c r="D1">
        <v>0.16903000000000001</v>
      </c>
      <c r="E1">
        <v>0.14227999999999999</v>
      </c>
      <c r="F1">
        <v>6.6809999999999994E-2</v>
      </c>
      <c r="G1">
        <v>2.7730000000000001E-2</v>
      </c>
      <c r="H1">
        <v>2.7040000000000002E-2</v>
      </c>
      <c r="I1">
        <v>0</v>
      </c>
      <c r="J1">
        <v>0</v>
      </c>
    </row>
    <row r="2" spans="1:10" x14ac:dyDescent="0.25">
      <c r="A2">
        <v>0</v>
      </c>
      <c r="B2">
        <v>8.8699999999999994E-3</v>
      </c>
      <c r="C2">
        <v>0.10754</v>
      </c>
      <c r="D2">
        <v>0.57745999999999997</v>
      </c>
      <c r="E2">
        <v>0.18729999999999999</v>
      </c>
      <c r="F2">
        <v>7.7960000000000002E-2</v>
      </c>
      <c r="G2">
        <v>1.7229999999999999E-2</v>
      </c>
      <c r="H2">
        <v>1.3350000000000001E-2</v>
      </c>
      <c r="I2">
        <v>9.1800000000000007E-3</v>
      </c>
      <c r="J2">
        <v>1.1100000000000001E-3</v>
      </c>
    </row>
    <row r="3" spans="1:10" x14ac:dyDescent="0.25">
      <c r="A3">
        <v>2.3000000000000001E-4</v>
      </c>
      <c r="B3">
        <v>3.5700000000000003E-2</v>
      </c>
      <c r="C3">
        <v>6.0069999999999998E-2</v>
      </c>
      <c r="D3">
        <v>0.13766999999999999</v>
      </c>
      <c r="E3">
        <v>0.52207999999999999</v>
      </c>
      <c r="F3">
        <v>0.15082000000000001</v>
      </c>
      <c r="G3">
        <v>5.6550000000000003E-2</v>
      </c>
      <c r="H3">
        <v>1.469E-2</v>
      </c>
      <c r="I3">
        <v>1.298E-2</v>
      </c>
      <c r="J3">
        <v>9.2099999999999994E-3</v>
      </c>
    </row>
    <row r="4" spans="1:10" x14ac:dyDescent="0.25">
      <c r="A4">
        <v>1.8600000000000001E-3</v>
      </c>
      <c r="B4">
        <v>6.5860000000000002E-2</v>
      </c>
      <c r="C4">
        <v>0.20998</v>
      </c>
      <c r="D4">
        <v>0.14777000000000001</v>
      </c>
      <c r="E4">
        <v>0.14707999999999999</v>
      </c>
      <c r="F4">
        <v>0.28512999999999999</v>
      </c>
      <c r="G4">
        <v>8.2320000000000004E-2</v>
      </c>
      <c r="H4">
        <v>3.4970000000000001E-2</v>
      </c>
      <c r="I4">
        <v>1.302E-2</v>
      </c>
      <c r="J4">
        <v>1.201E-2</v>
      </c>
    </row>
    <row r="5" spans="1:10" x14ac:dyDescent="0.25">
      <c r="A5">
        <v>4.8999999999999998E-4</v>
      </c>
      <c r="B5">
        <v>1.7940000000000001E-2</v>
      </c>
      <c r="C5">
        <v>0.28249000000000002</v>
      </c>
      <c r="D5">
        <v>0.46221000000000001</v>
      </c>
      <c r="E5">
        <v>7.3630000000000001E-2</v>
      </c>
      <c r="F5">
        <v>4.897E-2</v>
      </c>
      <c r="G5">
        <v>6.6949999999999996E-2</v>
      </c>
      <c r="H5">
        <v>3.0849999999999999E-2</v>
      </c>
      <c r="I5">
        <v>1.201E-2</v>
      </c>
      <c r="J5">
        <v>4.45E-3</v>
      </c>
    </row>
    <row r="6" spans="1:10" x14ac:dyDescent="0.25">
      <c r="A6">
        <v>2.7100000000000002E-3</v>
      </c>
      <c r="B6">
        <v>5.4480000000000001E-2</v>
      </c>
      <c r="C6">
        <v>0.15423999999999999</v>
      </c>
      <c r="D6">
        <v>0.32356000000000001</v>
      </c>
      <c r="E6">
        <v>0.23351</v>
      </c>
      <c r="F6">
        <v>7.7109999999999998E-2</v>
      </c>
      <c r="G6">
        <v>5.96E-2</v>
      </c>
      <c r="H6">
        <v>5.423E-2</v>
      </c>
      <c r="I6">
        <v>2.743E-2</v>
      </c>
      <c r="J6">
        <v>1.3129999999999999E-2</v>
      </c>
    </row>
    <row r="7" spans="1:10" x14ac:dyDescent="0.25">
      <c r="A7">
        <v>1.06E-3</v>
      </c>
      <c r="B7">
        <v>2.257E-2</v>
      </c>
      <c r="C7">
        <v>0.16577</v>
      </c>
      <c r="D7">
        <v>0.34347</v>
      </c>
      <c r="E7">
        <v>0.27584999999999998</v>
      </c>
      <c r="F7">
        <v>0.10965</v>
      </c>
      <c r="G7">
        <v>3.1579999999999997E-2</v>
      </c>
      <c r="H7">
        <v>2.7369999999999998E-2</v>
      </c>
      <c r="I7">
        <v>1.95E-2</v>
      </c>
      <c r="J7">
        <v>3.1900000000000001E-3</v>
      </c>
    </row>
    <row r="8" spans="1:10" x14ac:dyDescent="0.25">
      <c r="A8">
        <v>1.4999999999999999E-4</v>
      </c>
      <c r="B8">
        <v>3.4759999999999999E-2</v>
      </c>
      <c r="C8">
        <v>0.15223</v>
      </c>
      <c r="D8">
        <v>0.33795999999999998</v>
      </c>
      <c r="E8">
        <v>0.26500000000000001</v>
      </c>
      <c r="F8">
        <v>0.15670999999999999</v>
      </c>
      <c r="G8">
        <v>3.9969999999999999E-2</v>
      </c>
      <c r="H8">
        <v>6.2500000000000003E-3</v>
      </c>
      <c r="I8">
        <v>4.0099999999999997E-3</v>
      </c>
      <c r="J8">
        <v>2.9499999999999999E-3</v>
      </c>
    </row>
    <row r="9" spans="1:10" x14ac:dyDescent="0.25">
      <c r="A9">
        <v>0</v>
      </c>
      <c r="B9">
        <v>1.9539999999999998E-2</v>
      </c>
      <c r="C9">
        <v>0.1187</v>
      </c>
      <c r="D9">
        <v>0.22877</v>
      </c>
      <c r="E9">
        <v>0.34192</v>
      </c>
      <c r="F9">
        <v>0.16678999999999999</v>
      </c>
      <c r="G9">
        <v>9.3020000000000005E-2</v>
      </c>
      <c r="H9">
        <v>2.4479999999999998E-2</v>
      </c>
      <c r="I9">
        <v>4.7800000000000004E-3</v>
      </c>
      <c r="J9">
        <v>2E-3</v>
      </c>
    </row>
    <row r="10" spans="1:10" x14ac:dyDescent="0.25">
      <c r="A10">
        <v>1.7600000000000001E-3</v>
      </c>
      <c r="B10">
        <v>1.308E-2</v>
      </c>
      <c r="C10">
        <v>0.15467</v>
      </c>
      <c r="D10">
        <v>0.16555</v>
      </c>
      <c r="E10">
        <v>0.20286000000000001</v>
      </c>
      <c r="F10">
        <v>0.30220999999999998</v>
      </c>
      <c r="G10">
        <v>0.10886</v>
      </c>
      <c r="H10">
        <v>3.6990000000000002E-2</v>
      </c>
      <c r="I10">
        <v>1.227E-2</v>
      </c>
      <c r="J10">
        <v>1.7600000000000001E-3</v>
      </c>
    </row>
    <row r="11" spans="1:10" x14ac:dyDescent="0.25">
      <c r="A11">
        <v>6.0999999999999997E-4</v>
      </c>
      <c r="B11">
        <v>3.4779999999999998E-2</v>
      </c>
      <c r="C11">
        <v>2.2270000000000002E-2</v>
      </c>
      <c r="D11">
        <v>0.10871</v>
      </c>
      <c r="E11">
        <v>0.11786000000000001</v>
      </c>
      <c r="F11">
        <v>0.21174999999999999</v>
      </c>
      <c r="G11">
        <v>0.35247000000000001</v>
      </c>
      <c r="H11">
        <v>0.11011</v>
      </c>
      <c r="I11">
        <v>3.092E-2</v>
      </c>
      <c r="J11">
        <v>1.0500000000000001E-2</v>
      </c>
    </row>
    <row r="12" spans="1:10" x14ac:dyDescent="0.25">
      <c r="A12">
        <v>1.1979999999999999E-2</v>
      </c>
      <c r="B12">
        <v>7.2690000000000005E-2</v>
      </c>
      <c r="C12">
        <v>0.17624000000000001</v>
      </c>
      <c r="D12">
        <v>0.10569000000000001</v>
      </c>
      <c r="E12">
        <v>0.23361999999999999</v>
      </c>
      <c r="F12">
        <v>9.937E-2</v>
      </c>
      <c r="G12">
        <v>0.10827000000000001</v>
      </c>
      <c r="H12">
        <v>0.13094</v>
      </c>
      <c r="I12">
        <v>5.2299999999999999E-2</v>
      </c>
      <c r="J12">
        <v>8.8999999999999999E-3</v>
      </c>
    </row>
    <row r="13" spans="1:10" x14ac:dyDescent="0.25">
      <c r="A13">
        <v>0</v>
      </c>
      <c r="B13">
        <v>5.9279999999999999E-2</v>
      </c>
      <c r="C13">
        <v>8.9660000000000004E-2</v>
      </c>
      <c r="D13">
        <v>7.9920000000000005E-2</v>
      </c>
      <c r="E13">
        <v>9.2869999999999994E-2</v>
      </c>
      <c r="F13">
        <v>0.17488999999999999</v>
      </c>
      <c r="G13">
        <v>0.14979000000000001</v>
      </c>
      <c r="H13">
        <v>9.8519999999999996E-2</v>
      </c>
      <c r="I13">
        <v>0.21814</v>
      </c>
      <c r="J13">
        <v>3.6920000000000001E-2</v>
      </c>
    </row>
    <row r="14" spans="1:10" x14ac:dyDescent="0.25">
      <c r="A14">
        <v>1.0189999999999999E-2</v>
      </c>
      <c r="B14">
        <v>0.10561</v>
      </c>
      <c r="C14">
        <v>0.15146999999999999</v>
      </c>
      <c r="D14">
        <v>0.22892000000000001</v>
      </c>
      <c r="E14">
        <v>0.19200999999999999</v>
      </c>
      <c r="F14">
        <v>0.12672</v>
      </c>
      <c r="G14">
        <v>7.0650000000000004E-2</v>
      </c>
      <c r="H14">
        <v>3.2370000000000003E-2</v>
      </c>
      <c r="I14">
        <v>4.79E-3</v>
      </c>
      <c r="J14">
        <v>7.7270000000000005E-2</v>
      </c>
    </row>
    <row r="15" spans="1:10" x14ac:dyDescent="0.25">
      <c r="A15">
        <v>2.7459999999999998E-2</v>
      </c>
      <c r="B15">
        <v>1.243E-2</v>
      </c>
      <c r="C15">
        <v>3.3829999999999999E-2</v>
      </c>
      <c r="D15">
        <v>0.3221</v>
      </c>
      <c r="E15">
        <v>0.36738999999999999</v>
      </c>
      <c r="F15">
        <v>0.12687000000000001</v>
      </c>
      <c r="G15">
        <v>4.8689999999999997E-2</v>
      </c>
      <c r="H15">
        <v>2.4750000000000001E-2</v>
      </c>
      <c r="I15">
        <v>1.008E-2</v>
      </c>
      <c r="J15">
        <v>2.6409999999999999E-2</v>
      </c>
    </row>
    <row r="16" spans="1:10" x14ac:dyDescent="0.25">
      <c r="A16">
        <v>0</v>
      </c>
      <c r="B16">
        <v>1.384E-2</v>
      </c>
      <c r="C16">
        <v>1.7399999999999999E-2</v>
      </c>
      <c r="D16">
        <v>2.5610000000000001E-2</v>
      </c>
      <c r="E16">
        <v>0.14904999999999999</v>
      </c>
      <c r="F16">
        <v>0.46978999999999999</v>
      </c>
      <c r="G16">
        <v>0.16778000000000001</v>
      </c>
      <c r="H16">
        <v>9.5070000000000002E-2</v>
      </c>
      <c r="I16">
        <v>2.2960000000000001E-2</v>
      </c>
      <c r="J16">
        <v>3.85E-2</v>
      </c>
    </row>
    <row r="17" spans="1:10" x14ac:dyDescent="0.25">
      <c r="A17">
        <v>0</v>
      </c>
      <c r="B17">
        <v>1.2330000000000001E-2</v>
      </c>
      <c r="C17">
        <v>8.7830000000000005E-2</v>
      </c>
      <c r="D17">
        <v>4.7050000000000002E-2</v>
      </c>
      <c r="E17">
        <v>4.1480000000000003E-2</v>
      </c>
      <c r="F17">
        <v>8.0030000000000004E-2</v>
      </c>
      <c r="G17">
        <v>0.36788999999999999</v>
      </c>
      <c r="H17">
        <v>4.0620000000000003E-2</v>
      </c>
      <c r="I17">
        <v>0.20724999999999999</v>
      </c>
      <c r="J17">
        <v>0.11552999999999999</v>
      </c>
    </row>
    <row r="18" spans="1:10" x14ac:dyDescent="0.25">
      <c r="A18">
        <v>1.0399999999999999E-3</v>
      </c>
      <c r="B18">
        <v>1.5129999999999999E-2</v>
      </c>
      <c r="C18">
        <v>3.218E-2</v>
      </c>
      <c r="D18">
        <v>0.20505999999999999</v>
      </c>
      <c r="E18">
        <v>0.21845999999999999</v>
      </c>
      <c r="F18">
        <v>0.11496000000000001</v>
      </c>
      <c r="G18">
        <v>8.3269999999999997E-2</v>
      </c>
      <c r="H18">
        <v>0.17258999999999999</v>
      </c>
      <c r="I18">
        <v>5.289E-2</v>
      </c>
      <c r="J18">
        <v>0.10442</v>
      </c>
    </row>
    <row r="19" spans="1:10" x14ac:dyDescent="0.25">
      <c r="A19">
        <v>3.2000000000000003E-4</v>
      </c>
      <c r="B19">
        <v>1.958E-2</v>
      </c>
      <c r="C19">
        <v>6.7239999999999994E-2</v>
      </c>
      <c r="D19">
        <v>0.15851999999999999</v>
      </c>
      <c r="E19">
        <v>0.38023000000000001</v>
      </c>
      <c r="F19">
        <v>0.13266</v>
      </c>
      <c r="G19">
        <v>5.731E-2</v>
      </c>
      <c r="H19">
        <v>5.4489999999999997E-2</v>
      </c>
      <c r="I19">
        <v>7.7359999999999998E-2</v>
      </c>
      <c r="J19">
        <v>5.2299999999999999E-2</v>
      </c>
    </row>
    <row r="20" spans="1:10" x14ac:dyDescent="0.25">
      <c r="A20">
        <v>5.9000000000000003E-4</v>
      </c>
      <c r="B20">
        <v>8.26E-3</v>
      </c>
      <c r="C20">
        <v>3.8949999999999999E-2</v>
      </c>
      <c r="D20">
        <v>7.1120000000000003E-2</v>
      </c>
      <c r="E20">
        <v>0.3125</v>
      </c>
      <c r="F20">
        <v>0.27916999999999997</v>
      </c>
      <c r="G20">
        <v>0.11223</v>
      </c>
      <c r="H20">
        <v>4.9369999999999997E-2</v>
      </c>
      <c r="I20">
        <v>4.4159999999999998E-2</v>
      </c>
      <c r="J20">
        <v>8.3650000000000002E-2</v>
      </c>
    </row>
    <row r="21" spans="1:10" x14ac:dyDescent="0.25">
      <c r="A21">
        <v>0</v>
      </c>
      <c r="B21">
        <v>3.65E-3</v>
      </c>
      <c r="C21">
        <v>2.7130000000000001E-2</v>
      </c>
      <c r="D21">
        <v>7.5700000000000003E-2</v>
      </c>
      <c r="E21">
        <v>0.14863000000000001</v>
      </c>
      <c r="F21">
        <v>0.34519</v>
      </c>
      <c r="G21">
        <v>0.21382999999999999</v>
      </c>
      <c r="H21">
        <v>6.7559999999999995E-2</v>
      </c>
      <c r="I21">
        <v>3.2289999999999999E-2</v>
      </c>
      <c r="J21">
        <v>8.6019999999999999E-2</v>
      </c>
    </row>
    <row r="22" spans="1:10" x14ac:dyDescent="0.25">
      <c r="A22">
        <v>0</v>
      </c>
      <c r="B22">
        <v>1.7520000000000001E-2</v>
      </c>
      <c r="C22">
        <v>4.2509999999999999E-2</v>
      </c>
      <c r="D22">
        <v>3.1399999999999997E-2</v>
      </c>
      <c r="E22">
        <v>8.9300000000000004E-2</v>
      </c>
      <c r="F22">
        <v>0.12318999999999999</v>
      </c>
      <c r="G22">
        <v>0.23835999999999999</v>
      </c>
      <c r="H22">
        <v>0.25470999999999999</v>
      </c>
      <c r="I22">
        <v>8.3460000000000006E-2</v>
      </c>
      <c r="J22">
        <v>0.11955</v>
      </c>
    </row>
    <row r="23" spans="1:10" x14ac:dyDescent="0.25">
      <c r="A23">
        <v>0</v>
      </c>
      <c r="B23">
        <v>2.0799999999999999E-2</v>
      </c>
      <c r="C23">
        <v>9.0520000000000003E-2</v>
      </c>
      <c r="D23">
        <v>5.1279999999999999E-2</v>
      </c>
      <c r="E23">
        <v>5.3870000000000001E-2</v>
      </c>
      <c r="F23">
        <v>0.10351</v>
      </c>
      <c r="G23">
        <v>0.15528</v>
      </c>
      <c r="H23">
        <v>0.23616000000000001</v>
      </c>
      <c r="I23">
        <v>0.17252999999999999</v>
      </c>
      <c r="J23">
        <v>0.11605</v>
      </c>
    </row>
    <row r="24" spans="1:10" x14ac:dyDescent="0.25">
      <c r="A24">
        <v>4.2100000000000002E-3</v>
      </c>
      <c r="B24">
        <v>1.4599999999999999E-3</v>
      </c>
      <c r="C24">
        <v>0.1467</v>
      </c>
      <c r="D24">
        <v>0.25061</v>
      </c>
      <c r="E24">
        <v>0.11008999999999999</v>
      </c>
      <c r="F24">
        <v>6.4960000000000004E-2</v>
      </c>
      <c r="G24">
        <v>7.3810000000000001E-2</v>
      </c>
      <c r="H24">
        <v>8.6010000000000003E-2</v>
      </c>
      <c r="I24">
        <v>0.12501000000000001</v>
      </c>
      <c r="J24">
        <v>0.13714000000000001</v>
      </c>
    </row>
    <row r="25" spans="1:10" x14ac:dyDescent="0.25">
      <c r="A25">
        <v>0</v>
      </c>
      <c r="B25">
        <v>7.2399999999999999E-3</v>
      </c>
      <c r="C25">
        <v>2.5250000000000002E-2</v>
      </c>
      <c r="D25">
        <v>0.22161</v>
      </c>
      <c r="E25">
        <v>0.33334000000000003</v>
      </c>
      <c r="F25">
        <v>9.7530000000000006E-2</v>
      </c>
      <c r="G25">
        <v>7.2849999999999998E-2</v>
      </c>
      <c r="H25">
        <v>3.8710000000000001E-2</v>
      </c>
      <c r="I25">
        <v>5.9979999999999999E-2</v>
      </c>
      <c r="J25">
        <v>0.14349000000000001</v>
      </c>
    </row>
    <row r="26" spans="1:10" x14ac:dyDescent="0.25">
      <c r="A26">
        <v>1.17E-3</v>
      </c>
      <c r="B26">
        <v>1.4670000000000001E-2</v>
      </c>
      <c r="C26">
        <v>4.2659999999999997E-2</v>
      </c>
      <c r="D26">
        <v>5.2220000000000003E-2</v>
      </c>
      <c r="E26">
        <v>0.22042</v>
      </c>
      <c r="F26">
        <v>0.37042999999999998</v>
      </c>
      <c r="G26">
        <v>9.3850000000000003E-2</v>
      </c>
      <c r="H26">
        <v>7.6020000000000004E-2</v>
      </c>
      <c r="I26">
        <v>3.465E-2</v>
      </c>
      <c r="J26">
        <v>9.3909999999999993E-2</v>
      </c>
    </row>
    <row r="27" spans="1:10" x14ac:dyDescent="0.25">
      <c r="A27">
        <v>1.0200000000000001E-2</v>
      </c>
      <c r="B27">
        <v>0.14038999999999999</v>
      </c>
      <c r="C27">
        <v>9.1310000000000002E-2</v>
      </c>
      <c r="D27">
        <v>0.10172</v>
      </c>
      <c r="E27">
        <v>0.13052</v>
      </c>
      <c r="F27">
        <v>0.17446999999999999</v>
      </c>
      <c r="G27">
        <v>0.20011000000000001</v>
      </c>
      <c r="H27">
        <v>6.5519999999999995E-2</v>
      </c>
      <c r="I27">
        <v>3.7449999999999997E-2</v>
      </c>
      <c r="J27">
        <v>4.8300000000000003E-2</v>
      </c>
    </row>
    <row r="28" spans="1:10" x14ac:dyDescent="0.25">
      <c r="A28">
        <v>2.3900000000000002E-3</v>
      </c>
      <c r="B28">
        <v>0.18060000000000001</v>
      </c>
      <c r="C28">
        <v>0.30401</v>
      </c>
      <c r="D28">
        <v>9.9210000000000007E-2</v>
      </c>
      <c r="E28">
        <v>6.5629999999999994E-2</v>
      </c>
      <c r="F28">
        <v>0.12833</v>
      </c>
      <c r="G28">
        <v>7.8829999999999997E-2</v>
      </c>
      <c r="H28">
        <v>8.8870000000000005E-2</v>
      </c>
      <c r="I28">
        <v>1.9460000000000002E-2</v>
      </c>
      <c r="J28">
        <v>3.2680000000000001E-2</v>
      </c>
    </row>
    <row r="29" spans="1:10" x14ac:dyDescent="0.25">
      <c r="A29">
        <v>2.1099999999999999E-3</v>
      </c>
      <c r="B29">
        <v>3.968E-2</v>
      </c>
      <c r="C29">
        <v>0.31673000000000001</v>
      </c>
      <c r="D29">
        <v>0.33854000000000001</v>
      </c>
      <c r="E29">
        <v>7.8560000000000005E-2</v>
      </c>
      <c r="F29">
        <v>4.8009999999999997E-2</v>
      </c>
      <c r="G29">
        <v>6.8699999999999997E-2</v>
      </c>
      <c r="H29">
        <v>5.5449999999999999E-2</v>
      </c>
      <c r="I29">
        <v>3.8109999999999998E-2</v>
      </c>
      <c r="J29">
        <v>1.4109999999999999E-2</v>
      </c>
    </row>
    <row r="30" spans="1:10" x14ac:dyDescent="0.25">
      <c r="A30">
        <v>9.6600000000000002E-3</v>
      </c>
      <c r="B30">
        <v>7.1150000000000005E-2</v>
      </c>
      <c r="C30">
        <v>0.13500999999999999</v>
      </c>
      <c r="D30">
        <v>0.36079</v>
      </c>
      <c r="E30">
        <v>0.28427999999999998</v>
      </c>
      <c r="F30">
        <v>6.7729999999999999E-2</v>
      </c>
      <c r="G30">
        <v>2.7550000000000002E-2</v>
      </c>
      <c r="H30">
        <v>2.9829999999999999E-2</v>
      </c>
      <c r="I30">
        <v>8.6899999999999998E-3</v>
      </c>
      <c r="J30">
        <v>5.3200000000000001E-3</v>
      </c>
    </row>
    <row r="31" spans="1:10" x14ac:dyDescent="0.25">
      <c r="A31">
        <v>1.323E-2</v>
      </c>
      <c r="B31">
        <v>1.409E-2</v>
      </c>
      <c r="C31">
        <v>6.1990000000000003E-2</v>
      </c>
      <c r="D31">
        <v>7.9719999999999999E-2</v>
      </c>
      <c r="E31">
        <v>0.48013</v>
      </c>
      <c r="F31">
        <v>0.25290000000000001</v>
      </c>
      <c r="G31">
        <v>7.1029999999999996E-2</v>
      </c>
      <c r="H31">
        <v>8.6599999999999993E-3</v>
      </c>
      <c r="I31">
        <v>1.055E-2</v>
      </c>
      <c r="J31">
        <v>7.7099999999999998E-3</v>
      </c>
    </row>
    <row r="32" spans="1:10" x14ac:dyDescent="0.25">
      <c r="A32">
        <v>3.279E-2</v>
      </c>
      <c r="B32">
        <v>0.11588</v>
      </c>
      <c r="C32">
        <v>6.191E-2</v>
      </c>
      <c r="D32">
        <v>4.0890000000000003E-2</v>
      </c>
      <c r="E32">
        <v>8.8779999999999998E-2</v>
      </c>
      <c r="F32">
        <v>0.40737000000000001</v>
      </c>
      <c r="G32">
        <v>0.19036</v>
      </c>
      <c r="H32">
        <v>3.6409999999999998E-2</v>
      </c>
      <c r="I32">
        <v>1.2330000000000001E-2</v>
      </c>
      <c r="J32">
        <v>1.328E-2</v>
      </c>
    </row>
    <row r="33" spans="1:10" x14ac:dyDescent="0.25">
      <c r="A33">
        <v>1.502E-2</v>
      </c>
      <c r="B33">
        <v>0.34553</v>
      </c>
      <c r="C33">
        <v>0.13641</v>
      </c>
      <c r="D33">
        <v>4.5940000000000002E-2</v>
      </c>
      <c r="E33">
        <v>4.231E-2</v>
      </c>
      <c r="F33">
        <v>6.5549999999999997E-2</v>
      </c>
      <c r="G33">
        <v>0.18643000000000001</v>
      </c>
      <c r="H33">
        <v>0.12248000000000001</v>
      </c>
      <c r="I33">
        <v>2.9090000000000001E-2</v>
      </c>
      <c r="J33">
        <v>1.1220000000000001E-2</v>
      </c>
    </row>
    <row r="34" spans="1:10" x14ac:dyDescent="0.25">
      <c r="A34">
        <v>6.2399999999999999E-3</v>
      </c>
      <c r="B34">
        <v>0.12368999999999999</v>
      </c>
      <c r="C34">
        <v>0.43107000000000001</v>
      </c>
      <c r="D34">
        <v>0.13284000000000001</v>
      </c>
      <c r="E34">
        <v>4.231E-2</v>
      </c>
      <c r="F34">
        <v>2.274E-2</v>
      </c>
      <c r="G34">
        <v>4.4650000000000002E-2</v>
      </c>
      <c r="H34">
        <v>0.10994</v>
      </c>
      <c r="I34">
        <v>5.5829999999999998E-2</v>
      </c>
      <c r="J34">
        <v>3.0679999999999999E-2</v>
      </c>
    </row>
    <row r="35" spans="1:10" x14ac:dyDescent="0.25">
      <c r="A35">
        <v>5.2900000000000004E-3</v>
      </c>
      <c r="B35">
        <v>0.14022999999999999</v>
      </c>
      <c r="C35">
        <v>0.32617000000000002</v>
      </c>
      <c r="D35">
        <v>0.29596</v>
      </c>
      <c r="E35">
        <v>8.387E-2</v>
      </c>
      <c r="F35">
        <v>2.6069999999999999E-2</v>
      </c>
      <c r="G35">
        <v>1.585E-2</v>
      </c>
      <c r="H35">
        <v>2.0920000000000001E-2</v>
      </c>
      <c r="I35">
        <v>4.1770000000000002E-2</v>
      </c>
      <c r="J35">
        <v>4.3860000000000003E-2</v>
      </c>
    </row>
    <row r="36" spans="1:10" x14ac:dyDescent="0.25">
      <c r="A36">
        <v>1E-4</v>
      </c>
      <c r="B36">
        <v>6.9309999999999997E-2</v>
      </c>
      <c r="C36">
        <v>0.30603000000000002</v>
      </c>
      <c r="D36">
        <v>0.27942</v>
      </c>
      <c r="E36">
        <v>0.23765</v>
      </c>
      <c r="F36">
        <v>4.8169999999999998E-2</v>
      </c>
      <c r="G36">
        <v>1.456E-2</v>
      </c>
      <c r="H36">
        <v>9.5399999999999999E-3</v>
      </c>
      <c r="I36">
        <v>1.2030000000000001E-2</v>
      </c>
      <c r="J36">
        <v>2.3199999999999998E-2</v>
      </c>
    </row>
    <row r="37" spans="1:10" x14ac:dyDescent="0.25">
      <c r="A37">
        <v>0</v>
      </c>
      <c r="B37">
        <v>3.0980000000000001E-2</v>
      </c>
      <c r="C37">
        <v>0.15145</v>
      </c>
      <c r="D37">
        <v>0.33312999999999998</v>
      </c>
      <c r="E37">
        <v>0.25964999999999999</v>
      </c>
      <c r="F37">
        <v>0.16319</v>
      </c>
      <c r="G37">
        <v>3.6979999999999999E-2</v>
      </c>
      <c r="H37">
        <v>7.5900000000000004E-3</v>
      </c>
      <c r="I37">
        <v>4.7800000000000004E-3</v>
      </c>
      <c r="J37">
        <v>1.225E-2</v>
      </c>
    </row>
    <row r="38" spans="1:10" x14ac:dyDescent="0.25">
      <c r="A38">
        <v>3.8999999999999999E-4</v>
      </c>
      <c r="B38">
        <v>8.0599999999999995E-3</v>
      </c>
      <c r="C38">
        <v>5.6469999999999999E-2</v>
      </c>
      <c r="D38">
        <v>0.16424</v>
      </c>
      <c r="E38">
        <v>0.36307</v>
      </c>
      <c r="F38">
        <v>0.26084000000000002</v>
      </c>
      <c r="G38">
        <v>0.10878</v>
      </c>
      <c r="H38">
        <v>2.368E-2</v>
      </c>
      <c r="I38">
        <v>5.2900000000000004E-3</v>
      </c>
      <c r="J38">
        <v>9.1900000000000003E-3</v>
      </c>
    </row>
    <row r="39" spans="1:10" x14ac:dyDescent="0.25">
      <c r="A39">
        <v>8.3899999999999999E-3</v>
      </c>
      <c r="B39">
        <v>3.8969999999999998E-2</v>
      </c>
      <c r="C39">
        <v>0.14735000000000001</v>
      </c>
      <c r="D39">
        <v>7.6660000000000006E-2</v>
      </c>
      <c r="E39">
        <v>0.18779999999999999</v>
      </c>
      <c r="F39">
        <v>0.24818000000000001</v>
      </c>
      <c r="G39">
        <v>0.18154000000000001</v>
      </c>
      <c r="H39">
        <v>7.4130000000000001E-2</v>
      </c>
      <c r="I39">
        <v>1.455E-2</v>
      </c>
      <c r="J39">
        <v>2.2440000000000002E-2</v>
      </c>
    </row>
    <row r="40" spans="1:10" x14ac:dyDescent="0.25">
      <c r="A40">
        <v>6.0999999999999997E-4</v>
      </c>
      <c r="B40">
        <v>8.3710000000000007E-2</v>
      </c>
      <c r="C40">
        <v>5.3609999999999998E-2</v>
      </c>
      <c r="D40">
        <v>0.25052999999999997</v>
      </c>
      <c r="E40">
        <v>9.69E-2</v>
      </c>
      <c r="F40">
        <v>0.11960999999999999</v>
      </c>
      <c r="G40">
        <v>0.17477999999999999</v>
      </c>
      <c r="H40">
        <v>0.14019999999999999</v>
      </c>
      <c r="I40">
        <v>5.5210000000000002E-2</v>
      </c>
      <c r="J40">
        <v>2.4840000000000001E-2</v>
      </c>
    </row>
    <row r="41" spans="1:10" x14ac:dyDescent="0.25">
      <c r="A41">
        <v>0</v>
      </c>
      <c r="B41">
        <v>4.1489999999999999E-2</v>
      </c>
      <c r="C41">
        <v>0.51885999999999999</v>
      </c>
      <c r="D41">
        <v>7.4069999999999997E-2</v>
      </c>
      <c r="E41">
        <v>0.15522</v>
      </c>
      <c r="F41">
        <v>4.8349999999999997E-2</v>
      </c>
      <c r="G41">
        <v>5.9249999999999997E-2</v>
      </c>
      <c r="H41">
        <v>5.7779999999999998E-2</v>
      </c>
      <c r="I41">
        <v>2.7990000000000001E-2</v>
      </c>
      <c r="J41">
        <v>1.7000000000000001E-2</v>
      </c>
    </row>
    <row r="42" spans="1:10" x14ac:dyDescent="0.25">
      <c r="A42">
        <v>0</v>
      </c>
      <c r="B42">
        <v>4.2199999999999998E-3</v>
      </c>
      <c r="C42">
        <v>5.0509999999999999E-2</v>
      </c>
      <c r="D42">
        <v>0.86224999999999996</v>
      </c>
      <c r="E42">
        <v>3.5319999999999997E-2</v>
      </c>
      <c r="F42">
        <v>3.3910000000000003E-2</v>
      </c>
      <c r="G42">
        <v>7.6600000000000001E-3</v>
      </c>
      <c r="H42">
        <v>3.5599999999999998E-3</v>
      </c>
      <c r="I42">
        <v>1.5E-3</v>
      </c>
      <c r="J42">
        <v>1.08E-3</v>
      </c>
    </row>
    <row r="43" spans="1:10" x14ac:dyDescent="0.25">
      <c r="A43">
        <v>0</v>
      </c>
      <c r="B43">
        <v>0</v>
      </c>
      <c r="C43">
        <v>3.2000000000000003E-4</v>
      </c>
      <c r="D43">
        <v>6.5549999999999997E-2</v>
      </c>
      <c r="E43">
        <v>0.90678000000000003</v>
      </c>
      <c r="F43">
        <v>1.618E-2</v>
      </c>
      <c r="G43">
        <v>1.0359999999999999E-2</v>
      </c>
      <c r="H43">
        <v>3.6000000000000002E-4</v>
      </c>
      <c r="I43">
        <v>3.4000000000000002E-4</v>
      </c>
      <c r="J43">
        <v>1.2E-4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"/>
  <sheetViews>
    <sheetView tabSelected="1" topLeftCell="A34" workbookViewId="0">
      <selection activeCell="B52" sqref="B52"/>
    </sheetView>
  </sheetViews>
  <sheetFormatPr defaultRowHeight="15" x14ac:dyDescent="0.25"/>
  <sheetData>
    <row r="1" spans="1:10" x14ac:dyDescent="0.25">
      <c r="A1">
        <v>0</v>
      </c>
      <c r="B1">
        <v>2.2339423917743201E-2</v>
      </c>
      <c r="C1">
        <v>0.28707932614806703</v>
      </c>
      <c r="D1">
        <v>0.30000059129731099</v>
      </c>
      <c r="E1">
        <v>0.21314961110000699</v>
      </c>
      <c r="F1">
        <v>6.3935241449947902E-2</v>
      </c>
      <c r="G1">
        <v>3.2936337236862699E-2</v>
      </c>
      <c r="H1">
        <v>2.5484574561401001E-2</v>
      </c>
      <c r="I1">
        <v>2.2880414386623998E-2</v>
      </c>
      <c r="J1">
        <v>3.2194479902035097E-2</v>
      </c>
    </row>
    <row r="2" spans="1:10" x14ac:dyDescent="0.25">
      <c r="A2">
        <v>0</v>
      </c>
      <c r="B2">
        <v>1.56311809418559E-2</v>
      </c>
      <c r="C2">
        <v>7.3156088977021805E-2</v>
      </c>
      <c r="D2">
        <v>0.552987413981746</v>
      </c>
      <c r="E2">
        <v>0.19845307655182301</v>
      </c>
      <c r="F2">
        <v>9.0226916547408095E-2</v>
      </c>
      <c r="G2">
        <v>2.7042587580932601E-2</v>
      </c>
      <c r="H2">
        <v>1.2939853587272E-2</v>
      </c>
      <c r="I2">
        <v>1.17220431377457E-2</v>
      </c>
      <c r="J2">
        <v>1.7840838694194901E-2</v>
      </c>
    </row>
    <row r="3" spans="1:10" x14ac:dyDescent="0.25">
      <c r="A3">
        <v>0</v>
      </c>
      <c r="B3">
        <v>4.2456691468142703E-2</v>
      </c>
      <c r="C3">
        <v>5.0642870830000103E-2</v>
      </c>
      <c r="D3">
        <v>0.16997092800892</v>
      </c>
      <c r="E3">
        <v>0.49404678307987598</v>
      </c>
      <c r="F3">
        <v>0.14485781190390701</v>
      </c>
      <c r="G3">
        <v>5.5543781057657303E-2</v>
      </c>
      <c r="H3">
        <v>1.7238688227440301E-2</v>
      </c>
      <c r="I3">
        <v>9.7180853138805496E-3</v>
      </c>
      <c r="J3">
        <v>1.55243601101761E-2</v>
      </c>
    </row>
    <row r="4" spans="1:10" x14ac:dyDescent="0.25">
      <c r="A4">
        <v>0</v>
      </c>
      <c r="B4">
        <v>7.0869931847021103E-2</v>
      </c>
      <c r="C4">
        <v>0.20277280956136901</v>
      </c>
      <c r="D4">
        <v>0.15289244876203201</v>
      </c>
      <c r="E4">
        <v>0.14831905813568</v>
      </c>
      <c r="F4">
        <v>0.27963942528075098</v>
      </c>
      <c r="G4">
        <v>8.9243291883192202E-2</v>
      </c>
      <c r="H4">
        <v>3.1609441846968497E-2</v>
      </c>
      <c r="I4">
        <v>1.1797144527024701E-2</v>
      </c>
      <c r="J4">
        <v>1.2856448155961001E-2</v>
      </c>
    </row>
    <row r="5" spans="1:10" x14ac:dyDescent="0.25">
      <c r="A5">
        <v>0</v>
      </c>
      <c r="B5">
        <v>7.1011460361164694E-2</v>
      </c>
      <c r="C5">
        <v>0.21523812074384399</v>
      </c>
      <c r="D5">
        <v>0.39233292820770599</v>
      </c>
      <c r="E5">
        <v>0.103341533801197</v>
      </c>
      <c r="F5">
        <v>6.1490121950219301E-2</v>
      </c>
      <c r="G5">
        <v>0.100832848418956</v>
      </c>
      <c r="H5">
        <v>3.5369320416330001E-2</v>
      </c>
      <c r="I5">
        <v>1.22073097412751E-2</v>
      </c>
      <c r="J5">
        <v>8.1763563593079298E-3</v>
      </c>
    </row>
    <row r="6" spans="1:10" x14ac:dyDescent="0.25">
      <c r="A6">
        <v>0</v>
      </c>
      <c r="B6">
        <v>5.7930231984527403E-2</v>
      </c>
      <c r="C6">
        <v>0.15696086364652501</v>
      </c>
      <c r="D6">
        <v>0.37265318874207898</v>
      </c>
      <c r="E6">
        <v>0.25870586358316</v>
      </c>
      <c r="F6">
        <v>5.8104130819369701E-2</v>
      </c>
      <c r="G6">
        <v>2.91190425828801E-2</v>
      </c>
      <c r="H6">
        <v>4.3312555269765303E-2</v>
      </c>
      <c r="I6">
        <v>1.6341249944296001E-2</v>
      </c>
      <c r="J6">
        <v>6.8728734273970898E-3</v>
      </c>
    </row>
    <row r="7" spans="1:10" x14ac:dyDescent="0.25">
      <c r="A7">
        <v>0</v>
      </c>
      <c r="B7">
        <v>2.88674915391679E-2</v>
      </c>
      <c r="C7">
        <v>0.19743789208804199</v>
      </c>
      <c r="D7">
        <v>0.32625647461845497</v>
      </c>
      <c r="E7">
        <v>0.26291722495383502</v>
      </c>
      <c r="F7">
        <v>0.121294783999417</v>
      </c>
      <c r="G7">
        <v>2.7473331745659E-2</v>
      </c>
      <c r="H7">
        <v>1.2215674300300799E-2</v>
      </c>
      <c r="I7">
        <v>1.5931224205017198E-2</v>
      </c>
      <c r="J7">
        <v>7.6059025501055699E-3</v>
      </c>
    </row>
    <row r="8" spans="1:10" x14ac:dyDescent="0.25">
      <c r="A8">
        <v>0</v>
      </c>
      <c r="B8">
        <v>2.0403775493075298E-2</v>
      </c>
      <c r="C8">
        <v>0.117548456173792</v>
      </c>
      <c r="D8">
        <v>0.428326116101587</v>
      </c>
      <c r="E8">
        <v>0.236507197919096</v>
      </c>
      <c r="F8">
        <v>0.122354262821926</v>
      </c>
      <c r="G8">
        <v>5.24568845623389E-2</v>
      </c>
      <c r="H8">
        <v>1.24759749774036E-2</v>
      </c>
      <c r="I8">
        <v>4.4710497812679101E-3</v>
      </c>
      <c r="J8">
        <v>5.4562821695131603E-3</v>
      </c>
    </row>
    <row r="9" spans="1:10" x14ac:dyDescent="0.25">
      <c r="A9">
        <v>0</v>
      </c>
      <c r="B9">
        <v>2.4411025617332001E-2</v>
      </c>
      <c r="C9">
        <v>7.6457688423311701E-2</v>
      </c>
      <c r="D9">
        <v>0.247252410740501</v>
      </c>
      <c r="E9">
        <v>0.36686477615421398</v>
      </c>
      <c r="F9">
        <v>0.16191199629987099</v>
      </c>
      <c r="G9">
        <v>7.7122188790210294E-2</v>
      </c>
      <c r="H9">
        <v>3.27085560454266E-2</v>
      </c>
      <c r="I9">
        <v>8.4908315081844293E-3</v>
      </c>
      <c r="J9">
        <v>4.78052642094775E-3</v>
      </c>
    </row>
    <row r="10" spans="1:10" x14ac:dyDescent="0.25">
      <c r="A10">
        <v>0</v>
      </c>
      <c r="B10">
        <v>2.6197604598547902E-2</v>
      </c>
      <c r="C10">
        <v>8.6264467035997799E-2</v>
      </c>
      <c r="D10">
        <v>0.15963034439496099</v>
      </c>
      <c r="E10">
        <v>0.23756550030462101</v>
      </c>
      <c r="F10">
        <v>0.27571577700837402</v>
      </c>
      <c r="G10">
        <v>0.125241749113983</v>
      </c>
      <c r="H10">
        <v>5.7502289575662002E-2</v>
      </c>
      <c r="I10">
        <v>2.3571896800894099E-2</v>
      </c>
      <c r="J10">
        <v>8.3103711669586695E-3</v>
      </c>
    </row>
    <row r="11" spans="1:10" x14ac:dyDescent="0.25">
      <c r="A11">
        <v>0</v>
      </c>
      <c r="B11">
        <v>3.5641415391470803E-2</v>
      </c>
      <c r="C11">
        <v>5.8757195634915799E-2</v>
      </c>
      <c r="D11">
        <v>0.16721744962462401</v>
      </c>
      <c r="E11">
        <v>0.16396592340548699</v>
      </c>
      <c r="F11">
        <v>0.196094502126613</v>
      </c>
      <c r="G11">
        <v>0.216201522276357</v>
      </c>
      <c r="H11">
        <v>0.101801547999592</v>
      </c>
      <c r="I11">
        <v>4.2652821955833101E-2</v>
      </c>
      <c r="J11">
        <v>1.7667621585106499E-2</v>
      </c>
    </row>
    <row r="12" spans="1:10" x14ac:dyDescent="0.25">
      <c r="A12">
        <v>0</v>
      </c>
      <c r="B12">
        <v>7.0356932048876497E-2</v>
      </c>
      <c r="C12">
        <v>8.6969759344554698E-2</v>
      </c>
      <c r="D12">
        <v>0.15055751417763899</v>
      </c>
      <c r="E12">
        <v>0.18239685357700999</v>
      </c>
      <c r="F12">
        <v>0.12814570374259801</v>
      </c>
      <c r="G12">
        <v>0.13944346762368501</v>
      </c>
      <c r="H12">
        <v>0.14647171686858801</v>
      </c>
      <c r="I12">
        <v>6.7368472898852699E-2</v>
      </c>
      <c r="J12">
        <v>2.8289579718196001E-2</v>
      </c>
    </row>
    <row r="13" spans="1:10" x14ac:dyDescent="0.25">
      <c r="A13">
        <v>0</v>
      </c>
      <c r="B13">
        <v>2.45792219329997E-2</v>
      </c>
      <c r="C13">
        <v>0.182647234129305</v>
      </c>
      <c r="D13">
        <v>0.173373406052857</v>
      </c>
      <c r="E13">
        <v>0.15220438933005301</v>
      </c>
      <c r="F13">
        <v>0.13739335362299099</v>
      </c>
      <c r="G13">
        <v>9.4226296796244793E-2</v>
      </c>
      <c r="H13">
        <v>9.6814353535876696E-2</v>
      </c>
      <c r="I13">
        <v>9.1977974523925005E-2</v>
      </c>
      <c r="J13">
        <v>4.6783770075748E-2</v>
      </c>
    </row>
    <row r="14" spans="1:10" x14ac:dyDescent="0.25">
      <c r="A14">
        <v>0</v>
      </c>
      <c r="B14">
        <v>1.50391606212511E-2</v>
      </c>
      <c r="C14">
        <v>6.8019306347192596E-2</v>
      </c>
      <c r="D14">
        <v>0.36752141454667198</v>
      </c>
      <c r="E14">
        <v>0.18066758734970201</v>
      </c>
      <c r="F14">
        <v>0.110256064911489</v>
      </c>
      <c r="G14">
        <v>9.0202965218051795E-2</v>
      </c>
      <c r="H14">
        <v>6.10241475037877E-2</v>
      </c>
      <c r="I14">
        <v>5.4707209254238102E-2</v>
      </c>
      <c r="J14">
        <v>5.2562144247616002E-2</v>
      </c>
    </row>
    <row r="15" spans="1:10" x14ac:dyDescent="0.25">
      <c r="A15">
        <v>0</v>
      </c>
      <c r="B15">
        <v>2.8852137749681501E-2</v>
      </c>
      <c r="C15">
        <v>2.2676665825489901E-2</v>
      </c>
      <c r="D15">
        <v>0.13605769239175999</v>
      </c>
      <c r="E15">
        <v>0.40323813270215297</v>
      </c>
      <c r="F15">
        <v>0.15892457359609399</v>
      </c>
      <c r="G15">
        <v>8.4730486568427799E-2</v>
      </c>
      <c r="H15">
        <v>6.56106851389405E-2</v>
      </c>
      <c r="I15">
        <v>4.5950315220594097E-2</v>
      </c>
      <c r="J15">
        <v>5.39593108068597E-2</v>
      </c>
    </row>
    <row r="16" spans="1:10" x14ac:dyDescent="0.25">
      <c r="A16">
        <v>0</v>
      </c>
      <c r="B16">
        <v>2.95393551848699E-2</v>
      </c>
      <c r="C16">
        <v>3.4736682021759599E-2</v>
      </c>
      <c r="D16">
        <v>4.8971333591943902E-2</v>
      </c>
      <c r="E16">
        <v>0.17547573913092099</v>
      </c>
      <c r="F16">
        <v>0.36764735137703802</v>
      </c>
      <c r="G16">
        <v>0.14828703788077499</v>
      </c>
      <c r="H16">
        <v>7.3087207705004001E-2</v>
      </c>
      <c r="I16">
        <v>5.8311831948180799E-2</v>
      </c>
      <c r="J16">
        <v>6.3943461159507095E-2</v>
      </c>
    </row>
    <row r="17" spans="1:10" x14ac:dyDescent="0.25">
      <c r="A17">
        <v>0</v>
      </c>
      <c r="B17">
        <v>1.8612189017062498E-2</v>
      </c>
      <c r="C17">
        <v>7.1340848721768296E-2</v>
      </c>
      <c r="D17">
        <v>0.101241877629014</v>
      </c>
      <c r="E17">
        <v>8.0073350038185998E-2</v>
      </c>
      <c r="F17">
        <v>0.17055462225231599</v>
      </c>
      <c r="G17">
        <v>0.29790134527795598</v>
      </c>
      <c r="H17">
        <v>0.125969402319491</v>
      </c>
      <c r="I17">
        <v>6.2499132420046503E-2</v>
      </c>
      <c r="J17">
        <v>7.1807232324159795E-2</v>
      </c>
    </row>
    <row r="18" spans="1:10" x14ac:dyDescent="0.25">
      <c r="A18">
        <v>0</v>
      </c>
      <c r="B18">
        <v>9.2697069093517995E-3</v>
      </c>
      <c r="C18">
        <v>6.3518912420548704E-2</v>
      </c>
      <c r="D18">
        <v>0.232119652448292</v>
      </c>
      <c r="E18">
        <v>0.17756768254535801</v>
      </c>
      <c r="F18">
        <v>7.5100418810292904E-2</v>
      </c>
      <c r="G18">
        <v>0.11406112566797</v>
      </c>
      <c r="H18">
        <v>0.17962098875343799</v>
      </c>
      <c r="I18">
        <v>8.4346473601440597E-2</v>
      </c>
      <c r="J18">
        <v>6.4395038843307398E-2</v>
      </c>
    </row>
    <row r="19" spans="1:10" x14ac:dyDescent="0.25">
      <c r="A19">
        <v>0</v>
      </c>
      <c r="B19">
        <v>7.1198088182808598E-3</v>
      </c>
      <c r="C19">
        <v>3.1541214259666203E-2</v>
      </c>
      <c r="D19">
        <v>0.193577932676401</v>
      </c>
      <c r="E19">
        <v>0.351944461318415</v>
      </c>
      <c r="F19">
        <v>0.14817074170811401</v>
      </c>
      <c r="G19">
        <v>4.95697080904089E-2</v>
      </c>
      <c r="H19">
        <v>6.2192478601714903E-2</v>
      </c>
      <c r="I19">
        <v>9.1838783313135094E-2</v>
      </c>
      <c r="J19">
        <v>6.4044871213863E-2</v>
      </c>
    </row>
    <row r="20" spans="1:10" x14ac:dyDescent="0.25">
      <c r="A20">
        <v>0</v>
      </c>
      <c r="B20">
        <v>6.3365773001013504E-3</v>
      </c>
      <c r="C20">
        <v>2.1757559433762501E-2</v>
      </c>
      <c r="D20">
        <v>9.4616626215964797E-2</v>
      </c>
      <c r="E20">
        <v>0.30197431185824097</v>
      </c>
      <c r="F20">
        <v>0.31308027275089301</v>
      </c>
      <c r="G20">
        <v>0.117995012488102</v>
      </c>
      <c r="H20">
        <v>3.67811367487881E-2</v>
      </c>
      <c r="I20">
        <v>4.0331969804003602E-2</v>
      </c>
      <c r="J20">
        <v>6.7126533400143407E-2</v>
      </c>
    </row>
    <row r="21" spans="1:10" x14ac:dyDescent="0.25">
      <c r="A21">
        <v>0</v>
      </c>
      <c r="B21">
        <v>1.38497273455591E-2</v>
      </c>
      <c r="C21">
        <v>1.82352448595073E-2</v>
      </c>
      <c r="D21">
        <v>7.0933625027697095E-2</v>
      </c>
      <c r="E21">
        <v>0.15589694219539901</v>
      </c>
      <c r="F21">
        <v>0.28932274689960402</v>
      </c>
      <c r="G21">
        <v>0.25395393242112102</v>
      </c>
      <c r="H21">
        <v>9.6505568141591294E-2</v>
      </c>
      <c r="I21">
        <v>3.7785371386258301E-2</v>
      </c>
      <c r="J21">
        <v>6.3516841723263703E-2</v>
      </c>
    </row>
    <row r="22" spans="1:10" x14ac:dyDescent="0.25">
      <c r="A22">
        <v>0</v>
      </c>
      <c r="B22">
        <v>2.7555739812628498E-2</v>
      </c>
      <c r="C22">
        <v>2.1104972970304701E-2</v>
      </c>
      <c r="D22">
        <v>6.06816734358155E-2</v>
      </c>
      <c r="E22">
        <v>0.124307771295068</v>
      </c>
      <c r="F22">
        <v>0.16034535840346001</v>
      </c>
      <c r="G22">
        <v>0.24447370539476301</v>
      </c>
      <c r="H22">
        <v>0.20543138932986801</v>
      </c>
      <c r="I22">
        <v>8.7883184328132996E-2</v>
      </c>
      <c r="J22">
        <v>6.8216205029959107E-2</v>
      </c>
    </row>
    <row r="23" spans="1:10" x14ac:dyDescent="0.25">
      <c r="A23">
        <v>0</v>
      </c>
      <c r="B23">
        <v>1.91912443104338E-2</v>
      </c>
      <c r="C23">
        <v>9.2563524660684904E-2</v>
      </c>
      <c r="D23">
        <v>7.4640054900845396E-2</v>
      </c>
      <c r="E23">
        <v>0.106910369344904</v>
      </c>
      <c r="F23">
        <v>0.12540891479621499</v>
      </c>
      <c r="G23">
        <v>0.13721495121852401</v>
      </c>
      <c r="H23">
        <v>0.19070833444906801</v>
      </c>
      <c r="I23">
        <v>0.15658315562595801</v>
      </c>
      <c r="J23">
        <v>9.6779450693366798E-2</v>
      </c>
    </row>
    <row r="24" spans="1:10" x14ac:dyDescent="0.25">
      <c r="A24">
        <v>0</v>
      </c>
      <c r="B24">
        <v>1.37428918334989E-2</v>
      </c>
      <c r="C24">
        <v>7.3219153920458205E-2</v>
      </c>
      <c r="D24">
        <v>0.30881333974986502</v>
      </c>
      <c r="E24">
        <v>0.123454510010184</v>
      </c>
      <c r="F24">
        <v>8.8705425374407301E-2</v>
      </c>
      <c r="G24">
        <v>8.4227430291102995E-2</v>
      </c>
      <c r="H24">
        <v>8.6730207234646806E-2</v>
      </c>
      <c r="I24">
        <v>0.111160803562388</v>
      </c>
      <c r="J24">
        <v>0.109946238023448</v>
      </c>
    </row>
    <row r="25" spans="1:10" x14ac:dyDescent="0.25">
      <c r="A25">
        <v>0</v>
      </c>
      <c r="B25">
        <v>1.41008331925452E-2</v>
      </c>
      <c r="C25">
        <v>3.6452292978442699E-2</v>
      </c>
      <c r="D25">
        <v>0.187557290817116</v>
      </c>
      <c r="E25">
        <v>0.39722722380785702</v>
      </c>
      <c r="F25">
        <v>0.109231578538223</v>
      </c>
      <c r="G25">
        <v>5.5502392029661798E-2</v>
      </c>
      <c r="H25">
        <v>4.8970008845918803E-2</v>
      </c>
      <c r="I25">
        <v>5.5350204037753002E-2</v>
      </c>
      <c r="J25">
        <v>9.5608175752482802E-2</v>
      </c>
    </row>
    <row r="26" spans="1:10" x14ac:dyDescent="0.25">
      <c r="A26">
        <v>0</v>
      </c>
      <c r="B26">
        <v>3.7075501491738702E-2</v>
      </c>
      <c r="C26">
        <v>3.79521983295752E-2</v>
      </c>
      <c r="D26">
        <v>0.105945317203069</v>
      </c>
      <c r="E26">
        <v>0.25347180208414499</v>
      </c>
      <c r="F26">
        <v>0.31482804810228199</v>
      </c>
      <c r="G26">
        <v>8.6959634395493701E-2</v>
      </c>
      <c r="H26">
        <v>3.7311994861872699E-2</v>
      </c>
      <c r="I26">
        <v>4.3143773169502998E-2</v>
      </c>
      <c r="J26">
        <v>8.3311730362321104E-2</v>
      </c>
    </row>
    <row r="27" spans="1:10" x14ac:dyDescent="0.25">
      <c r="A27">
        <v>0</v>
      </c>
      <c r="B27">
        <v>0.14478071317725599</v>
      </c>
      <c r="C27">
        <v>7.8105047101859906E-2</v>
      </c>
      <c r="D27">
        <v>0.120863689960429</v>
      </c>
      <c r="E27">
        <v>0.13024346155229199</v>
      </c>
      <c r="F27">
        <v>0.18081598054377401</v>
      </c>
      <c r="G27">
        <v>0.192219558561077</v>
      </c>
      <c r="H27">
        <v>5.7638117603318099E-2</v>
      </c>
      <c r="I27">
        <v>3.1932695263871901E-2</v>
      </c>
      <c r="J27">
        <v>6.3400736236122995E-2</v>
      </c>
    </row>
    <row r="28" spans="1:10" x14ac:dyDescent="0.25">
      <c r="A28">
        <v>0</v>
      </c>
      <c r="B28">
        <v>0.147496758467518</v>
      </c>
      <c r="C28">
        <v>0.30924433231724702</v>
      </c>
      <c r="D28">
        <v>0.13934905390026101</v>
      </c>
      <c r="E28">
        <v>9.14854178248376E-2</v>
      </c>
      <c r="F28">
        <v>6.8688448052501003E-2</v>
      </c>
      <c r="G28">
        <v>8.5720207209139601E-2</v>
      </c>
      <c r="H28">
        <v>8.6979002051983306E-2</v>
      </c>
      <c r="I28">
        <v>3.3927348777598301E-2</v>
      </c>
      <c r="J28">
        <v>3.7109431398913803E-2</v>
      </c>
    </row>
    <row r="29" spans="1:10" x14ac:dyDescent="0.25">
      <c r="A29">
        <v>0</v>
      </c>
      <c r="B29">
        <v>3.5148691236187399E-2</v>
      </c>
      <c r="C29">
        <v>0.31643586607306901</v>
      </c>
      <c r="D29">
        <v>0.37027716804807698</v>
      </c>
      <c r="E29">
        <v>9.6723200750822802E-2</v>
      </c>
      <c r="F29">
        <v>4.5195072293152297E-2</v>
      </c>
      <c r="G29">
        <v>3.2366130498652397E-2</v>
      </c>
      <c r="H29">
        <v>3.8163742296390898E-2</v>
      </c>
      <c r="I29">
        <v>3.8574236970460703E-2</v>
      </c>
      <c r="J29">
        <v>2.7115891833187401E-2</v>
      </c>
    </row>
    <row r="30" spans="1:10" x14ac:dyDescent="0.25">
      <c r="A30">
        <v>0</v>
      </c>
      <c r="B30">
        <v>3.1090442511720301E-2</v>
      </c>
      <c r="C30">
        <v>7.8344628470723696E-2</v>
      </c>
      <c r="D30">
        <v>0.42650377632666903</v>
      </c>
      <c r="E30">
        <v>0.29027245567370202</v>
      </c>
      <c r="F30">
        <v>7.2673620648995699E-2</v>
      </c>
      <c r="G30">
        <v>3.0040422743071199E-2</v>
      </c>
      <c r="H30">
        <v>2.0896152424329E-2</v>
      </c>
      <c r="I30">
        <v>2.2947230721165099E-2</v>
      </c>
      <c r="J30">
        <v>2.7231270479624099E-2</v>
      </c>
    </row>
    <row r="31" spans="1:10" x14ac:dyDescent="0.25">
      <c r="A31">
        <v>0</v>
      </c>
      <c r="B31">
        <v>4.71856934023989E-2</v>
      </c>
      <c r="C31">
        <v>5.4601393229341502E-2</v>
      </c>
      <c r="D31">
        <v>0.109159355019788</v>
      </c>
      <c r="E31">
        <v>0.39006388115145701</v>
      </c>
      <c r="F31">
        <v>0.25283229817367098</v>
      </c>
      <c r="G31">
        <v>6.8368369772408996E-2</v>
      </c>
      <c r="H31">
        <v>2.6161952382258099E-2</v>
      </c>
      <c r="I31">
        <v>2.0188933871763501E-2</v>
      </c>
      <c r="J31">
        <v>3.14381229969126E-2</v>
      </c>
    </row>
    <row r="32" spans="1:10" x14ac:dyDescent="0.25">
      <c r="A32">
        <v>0</v>
      </c>
      <c r="B32">
        <v>0.15607570796082301</v>
      </c>
      <c r="C32">
        <v>6.3337596773589494E-2</v>
      </c>
      <c r="D32">
        <v>7.5337494617399595E-2</v>
      </c>
      <c r="E32">
        <v>9.9491866208058999E-2</v>
      </c>
      <c r="F32">
        <v>0.29571176076247002</v>
      </c>
      <c r="G32">
        <v>0.19713529307636701</v>
      </c>
      <c r="H32">
        <v>5.69498949051577E-2</v>
      </c>
      <c r="I32">
        <v>2.3912025476501501E-2</v>
      </c>
      <c r="J32">
        <v>3.2048360219632602E-2</v>
      </c>
    </row>
    <row r="33" spans="1:10" x14ac:dyDescent="0.25">
      <c r="A33">
        <v>0</v>
      </c>
      <c r="B33">
        <v>0.30497158137257002</v>
      </c>
      <c r="C33">
        <v>0.15924928055047499</v>
      </c>
      <c r="D33">
        <v>7.0042117032770898E-2</v>
      </c>
      <c r="E33">
        <v>5.01841364147953E-2</v>
      </c>
      <c r="F33">
        <v>6.39045966257447E-2</v>
      </c>
      <c r="G33">
        <v>0.17110226035887099</v>
      </c>
      <c r="H33">
        <v>0.116621624286359</v>
      </c>
      <c r="I33">
        <v>3.7748331834843503E-2</v>
      </c>
      <c r="J33">
        <v>2.6176071523569999E-2</v>
      </c>
    </row>
    <row r="34" spans="1:10" x14ac:dyDescent="0.25">
      <c r="A34">
        <v>0</v>
      </c>
      <c r="B34">
        <v>0.191973122319826</v>
      </c>
      <c r="C34">
        <v>0.36979435509561398</v>
      </c>
      <c r="D34">
        <v>0.145640241960345</v>
      </c>
      <c r="E34">
        <v>4.5115138635919698E-2</v>
      </c>
      <c r="F34">
        <v>2.83683817514447E-2</v>
      </c>
      <c r="G34">
        <v>3.7795224762330597E-2</v>
      </c>
      <c r="H34">
        <v>9.0844445874397106E-2</v>
      </c>
      <c r="I34">
        <v>6.1888155943929199E-2</v>
      </c>
      <c r="J34">
        <v>2.85809336561932E-2</v>
      </c>
    </row>
    <row r="35" spans="1:10" x14ac:dyDescent="0.25">
      <c r="A35">
        <v>0</v>
      </c>
      <c r="B35">
        <v>0.14458562546825099</v>
      </c>
      <c r="C35">
        <v>0.29124980261494399</v>
      </c>
      <c r="D35">
        <v>0.343116301282266</v>
      </c>
      <c r="E35">
        <v>9.1720302337170795E-2</v>
      </c>
      <c r="F35">
        <v>2.5142494868801699E-2</v>
      </c>
      <c r="G35">
        <v>1.4925388305872599E-2</v>
      </c>
      <c r="H35">
        <v>1.9451643742266201E-2</v>
      </c>
      <c r="I35">
        <v>4.0097746110122297E-2</v>
      </c>
      <c r="J35">
        <v>2.9710695270305801E-2</v>
      </c>
    </row>
    <row r="36" spans="1:10" x14ac:dyDescent="0.25">
      <c r="A36">
        <v>0</v>
      </c>
      <c r="B36">
        <v>5.4411605666882301E-2</v>
      </c>
      <c r="C36">
        <v>0.294960849685038</v>
      </c>
      <c r="D36">
        <v>0.30392930281766101</v>
      </c>
      <c r="E36">
        <v>0.22370426504601201</v>
      </c>
      <c r="F36">
        <v>6.0879789383445002E-2</v>
      </c>
      <c r="G36">
        <v>1.6298013853471099E-2</v>
      </c>
      <c r="H36">
        <v>9.11974332252816E-3</v>
      </c>
      <c r="I36">
        <v>1.14155356729699E-2</v>
      </c>
      <c r="J36">
        <v>2.5280894551993199E-2</v>
      </c>
    </row>
    <row r="37" spans="1:10" x14ac:dyDescent="0.25">
      <c r="A37">
        <v>0</v>
      </c>
      <c r="B37">
        <v>2.8696717346406799E-2</v>
      </c>
      <c r="C37">
        <v>0.124961985143497</v>
      </c>
      <c r="D37">
        <v>0.36207441746022601</v>
      </c>
      <c r="E37">
        <v>0.237064431528972</v>
      </c>
      <c r="F37">
        <v>0.15786331708746601</v>
      </c>
      <c r="G37">
        <v>4.6291924602225802E-2</v>
      </c>
      <c r="H37">
        <v>1.2196062112706E-2</v>
      </c>
      <c r="I37">
        <v>9.8356326672406607E-3</v>
      </c>
      <c r="J37">
        <v>2.1015512051259299E-2</v>
      </c>
    </row>
    <row r="38" spans="1:10" x14ac:dyDescent="0.25">
      <c r="A38">
        <v>0</v>
      </c>
      <c r="B38">
        <v>3.1971842911100098E-2</v>
      </c>
      <c r="C38">
        <v>4.3174867424442702E-2</v>
      </c>
      <c r="D38">
        <v>0.19692752908115399</v>
      </c>
      <c r="E38">
        <v>0.32331015136160501</v>
      </c>
      <c r="F38">
        <v>0.20014380891891501</v>
      </c>
      <c r="G38">
        <v>0.129617483131653</v>
      </c>
      <c r="H38">
        <v>4.0483877539722997E-2</v>
      </c>
      <c r="I38">
        <v>1.3652578785813701E-2</v>
      </c>
      <c r="J38">
        <v>2.07178608455948E-2</v>
      </c>
    </row>
    <row r="39" spans="1:10" x14ac:dyDescent="0.25">
      <c r="A39">
        <v>0</v>
      </c>
      <c r="B39">
        <v>5.1747902109559499E-2</v>
      </c>
      <c r="C39">
        <v>0.12983077103954899</v>
      </c>
      <c r="D39">
        <v>8.9641469013907404E-2</v>
      </c>
      <c r="E39">
        <v>0.17958396867279899</v>
      </c>
      <c r="F39">
        <v>0.24294426873406</v>
      </c>
      <c r="G39">
        <v>0.15416825799727199</v>
      </c>
      <c r="H39">
        <v>9.6770057278306607E-2</v>
      </c>
      <c r="I39">
        <v>3.3805083440692801E-2</v>
      </c>
      <c r="J39">
        <v>2.1508221713854601E-2</v>
      </c>
    </row>
    <row r="40" spans="1:10" x14ac:dyDescent="0.25">
      <c r="A40">
        <v>0</v>
      </c>
      <c r="B40">
        <v>0.112625556177405</v>
      </c>
      <c r="C40">
        <v>3.4557627904594698E-2</v>
      </c>
      <c r="D40">
        <v>0.28772991812110299</v>
      </c>
      <c r="E40">
        <v>8.9037616760858806E-2</v>
      </c>
      <c r="F40">
        <v>0.12251448781155901</v>
      </c>
      <c r="G40">
        <v>0.15971087749264001</v>
      </c>
      <c r="H40">
        <v>0.103008081735462</v>
      </c>
      <c r="I40">
        <v>6.11954940412089E-2</v>
      </c>
      <c r="J40">
        <v>2.9620339955168402E-2</v>
      </c>
    </row>
    <row r="41" spans="1:10" x14ac:dyDescent="0.25">
      <c r="A41">
        <v>0</v>
      </c>
      <c r="B41">
        <v>2.30936766204454E-2</v>
      </c>
      <c r="C41">
        <v>0.51698094515417703</v>
      </c>
      <c r="D41">
        <v>6.7445510310687795E-2</v>
      </c>
      <c r="E41">
        <v>0.16962610411081</v>
      </c>
      <c r="F41">
        <v>4.5809340613620998E-2</v>
      </c>
      <c r="G41">
        <v>5.0309778779400599E-2</v>
      </c>
      <c r="H41">
        <v>6.3069392231016902E-2</v>
      </c>
      <c r="I41">
        <v>3.9086399497328297E-2</v>
      </c>
      <c r="J41">
        <v>2.4578852682512298E-2</v>
      </c>
    </row>
    <row r="42" spans="1:10" x14ac:dyDescent="0.25">
      <c r="A42">
        <v>0</v>
      </c>
      <c r="B42">
        <v>6.2412950003296898E-4</v>
      </c>
      <c r="C42">
        <v>6.4732234832472493E-2</v>
      </c>
      <c r="D42">
        <v>0.75552313633976298</v>
      </c>
      <c r="E42">
        <v>6.8471144412525303E-2</v>
      </c>
      <c r="F42">
        <v>4.9703394355237698E-2</v>
      </c>
      <c r="G42">
        <v>1.534056774454E-2</v>
      </c>
      <c r="H42">
        <v>1.46733469536693E-2</v>
      </c>
      <c r="I42">
        <v>1.73422818279803E-2</v>
      </c>
      <c r="J42">
        <v>1.3589764033778699E-2</v>
      </c>
    </row>
    <row r="43" spans="1:10" x14ac:dyDescent="0.25">
      <c r="A43">
        <v>0</v>
      </c>
      <c r="B43">
        <v>7.9903878388629601E-4</v>
      </c>
      <c r="C43">
        <v>3.48511461068212E-3</v>
      </c>
      <c r="D43">
        <v>0.11960935393644601</v>
      </c>
      <c r="E43">
        <v>0.71511477556945502</v>
      </c>
      <c r="F43">
        <v>8.65342305749318E-2</v>
      </c>
      <c r="G43">
        <v>3.5790775041094902E-2</v>
      </c>
      <c r="H43">
        <v>1.24165294549161E-2</v>
      </c>
      <c r="I43">
        <v>1.0680531134714099E-2</v>
      </c>
      <c r="J43">
        <v>1.5569650893873899E-2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"/>
  <sheetViews>
    <sheetView topLeftCell="A31" workbookViewId="0">
      <selection activeCell="F53" sqref="F53"/>
    </sheetView>
  </sheetViews>
  <sheetFormatPr defaultRowHeight="15" x14ac:dyDescent="0.25"/>
  <cols>
    <col min="1" max="10" width="11.5703125" bestFit="1" customWidth="1"/>
  </cols>
  <sheetData>
    <row r="1" spans="1:10" x14ac:dyDescent="0.25">
      <c r="A1" s="1">
        <f>'Obs comp'!A1/SUM('Obs comp'!$A1:$J1)</f>
        <v>0</v>
      </c>
      <c r="B1" s="1">
        <f>'Obs comp'!B1/SUM('Obs comp'!$A1:$J1)</f>
        <v>2.3599999999999999E-2</v>
      </c>
      <c r="C1" s="1">
        <f>'Obs comp'!C1/SUM('Obs comp'!$A1:$J1)</f>
        <v>0.54351000000000005</v>
      </c>
      <c r="D1" s="1">
        <f>'Obs comp'!D1/SUM('Obs comp'!$A1:$J1)</f>
        <v>0.16903000000000001</v>
      </c>
      <c r="E1" s="1">
        <f>'Obs comp'!E1/SUM('Obs comp'!$A1:$J1)</f>
        <v>0.14227999999999999</v>
      </c>
      <c r="F1" s="1">
        <f>'Obs comp'!F1/SUM('Obs comp'!$A1:$J1)</f>
        <v>6.6809999999999994E-2</v>
      </c>
      <c r="G1" s="1">
        <f>'Obs comp'!G1/SUM('Obs comp'!$A1:$J1)</f>
        <v>2.7730000000000001E-2</v>
      </c>
      <c r="H1" s="1">
        <f>'Obs comp'!H1/SUM('Obs comp'!$A1:$J1)</f>
        <v>2.7040000000000002E-2</v>
      </c>
      <c r="I1" s="1">
        <f>'Obs comp'!I1/SUM('Obs comp'!$A1:$J1)</f>
        <v>0</v>
      </c>
      <c r="J1" s="1">
        <f>'Obs comp'!J1/SUM('Obs comp'!$A1:$J1)</f>
        <v>0</v>
      </c>
    </row>
    <row r="2" spans="1:10" x14ac:dyDescent="0.25">
      <c r="A2" s="1">
        <f>'Obs comp'!A2/SUM('Obs comp'!$A2:$J2)</f>
        <v>0</v>
      </c>
      <c r="B2" s="1">
        <f>'Obs comp'!B2/SUM('Obs comp'!$A2:$J2)</f>
        <v>8.8699999999999994E-3</v>
      </c>
      <c r="C2" s="1">
        <f>'Obs comp'!C2/SUM('Obs comp'!$A2:$J2)</f>
        <v>0.10754</v>
      </c>
      <c r="D2" s="1">
        <f>'Obs comp'!D2/SUM('Obs comp'!$A2:$J2)</f>
        <v>0.57745999999999997</v>
      </c>
      <c r="E2" s="1">
        <f>'Obs comp'!E2/SUM('Obs comp'!$A2:$J2)</f>
        <v>0.18729999999999999</v>
      </c>
      <c r="F2" s="1">
        <f>'Obs comp'!F2/SUM('Obs comp'!$A2:$J2)</f>
        <v>7.7960000000000002E-2</v>
      </c>
      <c r="G2" s="1">
        <f>'Obs comp'!G2/SUM('Obs comp'!$A2:$J2)</f>
        <v>1.7229999999999999E-2</v>
      </c>
      <c r="H2" s="1">
        <f>'Obs comp'!H2/SUM('Obs comp'!$A2:$J2)</f>
        <v>1.3350000000000001E-2</v>
      </c>
      <c r="I2" s="1">
        <f>'Obs comp'!I2/SUM('Obs comp'!$A2:$J2)</f>
        <v>9.1800000000000007E-3</v>
      </c>
      <c r="J2" s="1">
        <f>'Obs comp'!J2/SUM('Obs comp'!$A2:$J2)</f>
        <v>1.1100000000000001E-3</v>
      </c>
    </row>
    <row r="3" spans="1:10" x14ac:dyDescent="0.25">
      <c r="A3" s="1">
        <f>'Obs comp'!A3/SUM('Obs comp'!$A3:$J3)</f>
        <v>2.3000000000000003E-4</v>
      </c>
      <c r="B3" s="1">
        <f>'Obs comp'!B3/SUM('Obs comp'!$A3:$J3)</f>
        <v>3.570000000000001E-2</v>
      </c>
      <c r="C3" s="1">
        <f>'Obs comp'!C3/SUM('Obs comp'!$A3:$J3)</f>
        <v>6.0070000000000005E-2</v>
      </c>
      <c r="D3" s="1">
        <f>'Obs comp'!D3/SUM('Obs comp'!$A3:$J3)</f>
        <v>0.13767000000000001</v>
      </c>
      <c r="E3" s="1">
        <f>'Obs comp'!E3/SUM('Obs comp'!$A3:$J3)</f>
        <v>0.5220800000000001</v>
      </c>
      <c r="F3" s="1">
        <f>'Obs comp'!F3/SUM('Obs comp'!$A3:$J3)</f>
        <v>0.15082000000000004</v>
      </c>
      <c r="G3" s="1">
        <f>'Obs comp'!G3/SUM('Obs comp'!$A3:$J3)</f>
        <v>5.655000000000001E-2</v>
      </c>
      <c r="H3" s="1">
        <f>'Obs comp'!H3/SUM('Obs comp'!$A3:$J3)</f>
        <v>1.4690000000000002E-2</v>
      </c>
      <c r="I3" s="1">
        <f>'Obs comp'!I3/SUM('Obs comp'!$A3:$J3)</f>
        <v>1.2980000000000002E-2</v>
      </c>
      <c r="J3" s="1">
        <f>'Obs comp'!J3/SUM('Obs comp'!$A3:$J3)</f>
        <v>9.2100000000000012E-3</v>
      </c>
    </row>
    <row r="4" spans="1:10" x14ac:dyDescent="0.25">
      <c r="A4" s="1">
        <f>'Obs comp'!A4/SUM('Obs comp'!$A4:$J4)</f>
        <v>1.8600000000000003E-3</v>
      </c>
      <c r="B4" s="1">
        <f>'Obs comp'!B4/SUM('Obs comp'!$A4:$J4)</f>
        <v>6.5860000000000016E-2</v>
      </c>
      <c r="C4" s="1">
        <f>'Obs comp'!C4/SUM('Obs comp'!$A4:$J4)</f>
        <v>0.20998000000000003</v>
      </c>
      <c r="D4" s="1">
        <f>'Obs comp'!D4/SUM('Obs comp'!$A4:$J4)</f>
        <v>0.14777000000000004</v>
      </c>
      <c r="E4" s="1">
        <f>'Obs comp'!E4/SUM('Obs comp'!$A4:$J4)</f>
        <v>0.14708000000000002</v>
      </c>
      <c r="F4" s="1">
        <f>'Obs comp'!F4/SUM('Obs comp'!$A4:$J4)</f>
        <v>0.28513000000000005</v>
      </c>
      <c r="G4" s="1">
        <f>'Obs comp'!G4/SUM('Obs comp'!$A4:$J4)</f>
        <v>8.2320000000000018E-2</v>
      </c>
      <c r="H4" s="1">
        <f>'Obs comp'!H4/SUM('Obs comp'!$A4:$J4)</f>
        <v>3.4970000000000008E-2</v>
      </c>
      <c r="I4" s="1">
        <f>'Obs comp'!I4/SUM('Obs comp'!$A4:$J4)</f>
        <v>1.3020000000000002E-2</v>
      </c>
      <c r="J4" s="1">
        <f>'Obs comp'!J4/SUM('Obs comp'!$A4:$J4)</f>
        <v>1.2010000000000002E-2</v>
      </c>
    </row>
    <row r="5" spans="1:10" x14ac:dyDescent="0.25">
      <c r="A5" s="1">
        <f>'Obs comp'!A5/SUM('Obs comp'!$A5:$J5)</f>
        <v>4.9000490004900055E-4</v>
      </c>
      <c r="B5" s="1">
        <f>'Obs comp'!B5/SUM('Obs comp'!$A5:$J5)</f>
        <v>1.7940179401794019E-2</v>
      </c>
      <c r="C5" s="1">
        <f>'Obs comp'!C5/SUM('Obs comp'!$A5:$J5)</f>
        <v>0.28249282492824934</v>
      </c>
      <c r="D5" s="1">
        <f>'Obs comp'!D5/SUM('Obs comp'!$A5:$J5)</f>
        <v>0.4622146221462215</v>
      </c>
      <c r="E5" s="1">
        <f>'Obs comp'!E5/SUM('Obs comp'!$A5:$J5)</f>
        <v>7.3630736307363082E-2</v>
      </c>
      <c r="F5" s="1">
        <f>'Obs comp'!F5/SUM('Obs comp'!$A5:$J5)</f>
        <v>4.8970489704897049E-2</v>
      </c>
      <c r="G5" s="1">
        <f>'Obs comp'!G5/SUM('Obs comp'!$A5:$J5)</f>
        <v>6.6950669506695065E-2</v>
      </c>
      <c r="H5" s="1">
        <f>'Obs comp'!H5/SUM('Obs comp'!$A5:$J5)</f>
        <v>3.0850308503085032E-2</v>
      </c>
      <c r="I5" s="1">
        <f>'Obs comp'!I5/SUM('Obs comp'!$A5:$J5)</f>
        <v>1.2010120101201012E-2</v>
      </c>
      <c r="J5" s="1">
        <f>'Obs comp'!J5/SUM('Obs comp'!$A5:$J5)</f>
        <v>4.4500445004450051E-3</v>
      </c>
    </row>
    <row r="6" spans="1:10" x14ac:dyDescent="0.25">
      <c r="A6" s="1">
        <f>'Obs comp'!A6/SUM('Obs comp'!$A6:$J6)</f>
        <v>2.7100000000000006E-3</v>
      </c>
      <c r="B6" s="1">
        <f>'Obs comp'!B6/SUM('Obs comp'!$A6:$J6)</f>
        <v>5.4480000000000008E-2</v>
      </c>
      <c r="C6" s="1">
        <f>'Obs comp'!C6/SUM('Obs comp'!$A6:$J6)</f>
        <v>0.15424000000000002</v>
      </c>
      <c r="D6" s="1">
        <f>'Obs comp'!D6/SUM('Obs comp'!$A6:$J6)</f>
        <v>0.32356000000000007</v>
      </c>
      <c r="E6" s="1">
        <f>'Obs comp'!E6/SUM('Obs comp'!$A6:$J6)</f>
        <v>0.23351000000000002</v>
      </c>
      <c r="F6" s="1">
        <f>'Obs comp'!F6/SUM('Obs comp'!$A6:$J6)</f>
        <v>7.7110000000000012E-2</v>
      </c>
      <c r="G6" s="1">
        <f>'Obs comp'!G6/SUM('Obs comp'!$A6:$J6)</f>
        <v>5.9600000000000007E-2</v>
      </c>
      <c r="H6" s="1">
        <f>'Obs comp'!H6/SUM('Obs comp'!$A6:$J6)</f>
        <v>5.4230000000000007E-2</v>
      </c>
      <c r="I6" s="1">
        <f>'Obs comp'!I6/SUM('Obs comp'!$A6:$J6)</f>
        <v>2.7430000000000003E-2</v>
      </c>
      <c r="J6" s="1">
        <f>'Obs comp'!J6/SUM('Obs comp'!$A6:$J6)</f>
        <v>1.3130000000000001E-2</v>
      </c>
    </row>
    <row r="7" spans="1:10" x14ac:dyDescent="0.25">
      <c r="A7" s="1">
        <f>'Obs comp'!A7/SUM('Obs comp'!$A7:$J7)</f>
        <v>1.059989400105999E-3</v>
      </c>
      <c r="B7" s="1">
        <f>'Obs comp'!B7/SUM('Obs comp'!$A7:$J7)</f>
        <v>2.2569774302256981E-2</v>
      </c>
      <c r="C7" s="1">
        <f>'Obs comp'!C7/SUM('Obs comp'!$A7:$J7)</f>
        <v>0.16576834231657686</v>
      </c>
      <c r="D7" s="1">
        <f>'Obs comp'!D7/SUM('Obs comp'!$A7:$J7)</f>
        <v>0.34346656533434672</v>
      </c>
      <c r="E7" s="1">
        <f>'Obs comp'!E7/SUM('Obs comp'!$A7:$J7)</f>
        <v>0.27584724152758477</v>
      </c>
      <c r="F7" s="1">
        <f>'Obs comp'!F7/SUM('Obs comp'!$A7:$J7)</f>
        <v>0.1096489035109649</v>
      </c>
      <c r="G7" s="1">
        <f>'Obs comp'!G7/SUM('Obs comp'!$A7:$J7)</f>
        <v>3.1579684203157973E-2</v>
      </c>
      <c r="H7" s="1">
        <f>'Obs comp'!H7/SUM('Obs comp'!$A7:$J7)</f>
        <v>2.7369726302736975E-2</v>
      </c>
      <c r="I7" s="1">
        <f>'Obs comp'!I7/SUM('Obs comp'!$A7:$J7)</f>
        <v>1.9499805001949984E-2</v>
      </c>
      <c r="J7" s="1">
        <f>'Obs comp'!J7/SUM('Obs comp'!$A7:$J7)</f>
        <v>3.1899681003189975E-3</v>
      </c>
    </row>
    <row r="8" spans="1:10" x14ac:dyDescent="0.25">
      <c r="A8" s="1">
        <f>'Obs comp'!A8/SUM('Obs comp'!$A8:$J8)</f>
        <v>1.5000150001500014E-4</v>
      </c>
      <c r="B8" s="1">
        <f>'Obs comp'!B8/SUM('Obs comp'!$A8:$J8)</f>
        <v>3.4760347603476037E-2</v>
      </c>
      <c r="C8" s="1">
        <f>'Obs comp'!C8/SUM('Obs comp'!$A8:$J8)</f>
        <v>0.15223152231522316</v>
      </c>
      <c r="D8" s="1">
        <f>'Obs comp'!D8/SUM('Obs comp'!$A8:$J8)</f>
        <v>0.33796337963379636</v>
      </c>
      <c r="E8" s="1">
        <f>'Obs comp'!E8/SUM('Obs comp'!$A8:$J8)</f>
        <v>0.26500265002650031</v>
      </c>
      <c r="F8" s="1">
        <f>'Obs comp'!F8/SUM('Obs comp'!$A8:$J8)</f>
        <v>0.15671156711567116</v>
      </c>
      <c r="G8" s="1">
        <f>'Obs comp'!G8/SUM('Obs comp'!$A8:$J8)</f>
        <v>3.9970399703997038E-2</v>
      </c>
      <c r="H8" s="1">
        <f>'Obs comp'!H8/SUM('Obs comp'!$A8:$J8)</f>
        <v>6.2500625006250074E-3</v>
      </c>
      <c r="I8" s="1">
        <f>'Obs comp'!I8/SUM('Obs comp'!$A8:$J8)</f>
        <v>4.0100401004010038E-3</v>
      </c>
      <c r="J8" s="1">
        <f>'Obs comp'!J8/SUM('Obs comp'!$A8:$J8)</f>
        <v>2.9500295002950032E-3</v>
      </c>
    </row>
    <row r="9" spans="1:10" x14ac:dyDescent="0.25">
      <c r="A9" s="1">
        <f>'Obs comp'!A9/SUM('Obs comp'!$A9:$J9)</f>
        <v>0</v>
      </c>
      <c r="B9" s="1">
        <f>'Obs comp'!B9/SUM('Obs comp'!$A9:$J9)</f>
        <v>1.9539999999999998E-2</v>
      </c>
      <c r="C9" s="1">
        <f>'Obs comp'!C9/SUM('Obs comp'!$A9:$J9)</f>
        <v>0.1187</v>
      </c>
      <c r="D9" s="1">
        <f>'Obs comp'!D9/SUM('Obs comp'!$A9:$J9)</f>
        <v>0.22877</v>
      </c>
      <c r="E9" s="1">
        <f>'Obs comp'!E9/SUM('Obs comp'!$A9:$J9)</f>
        <v>0.34192</v>
      </c>
      <c r="F9" s="1">
        <f>'Obs comp'!F9/SUM('Obs comp'!$A9:$J9)</f>
        <v>0.16678999999999999</v>
      </c>
      <c r="G9" s="1">
        <f>'Obs comp'!G9/SUM('Obs comp'!$A9:$J9)</f>
        <v>9.3020000000000005E-2</v>
      </c>
      <c r="H9" s="1">
        <f>'Obs comp'!H9/SUM('Obs comp'!$A9:$J9)</f>
        <v>2.4479999999999998E-2</v>
      </c>
      <c r="I9" s="1">
        <f>'Obs comp'!I9/SUM('Obs comp'!$A9:$J9)</f>
        <v>4.7800000000000004E-3</v>
      </c>
      <c r="J9" s="1">
        <f>'Obs comp'!J9/SUM('Obs comp'!$A9:$J9)</f>
        <v>2E-3</v>
      </c>
    </row>
    <row r="10" spans="1:10" x14ac:dyDescent="0.25">
      <c r="A10" s="1">
        <f>'Obs comp'!A10/SUM('Obs comp'!$A10:$J10)</f>
        <v>1.7599824001759982E-3</v>
      </c>
      <c r="B10" s="1">
        <f>'Obs comp'!B10/SUM('Obs comp'!$A10:$J10)</f>
        <v>1.3079869201307985E-2</v>
      </c>
      <c r="C10" s="1">
        <f>'Obs comp'!C10/SUM('Obs comp'!$A10:$J10)</f>
        <v>0.15466845331546683</v>
      </c>
      <c r="D10" s="1">
        <f>'Obs comp'!D10/SUM('Obs comp'!$A10:$J10)</f>
        <v>0.16554834451655481</v>
      </c>
      <c r="E10" s="1">
        <f>'Obs comp'!E10/SUM('Obs comp'!$A10:$J10)</f>
        <v>0.2028579714202858</v>
      </c>
      <c r="F10" s="1">
        <f>'Obs comp'!F10/SUM('Obs comp'!$A10:$J10)</f>
        <v>0.30220697793022067</v>
      </c>
      <c r="G10" s="1">
        <f>'Obs comp'!G10/SUM('Obs comp'!$A10:$J10)</f>
        <v>0.10885891141088588</v>
      </c>
      <c r="H10" s="1">
        <f>'Obs comp'!H10/SUM('Obs comp'!$A10:$J10)</f>
        <v>3.6989630103698962E-2</v>
      </c>
      <c r="I10" s="1">
        <f>'Obs comp'!I10/SUM('Obs comp'!$A10:$J10)</f>
        <v>1.2269877301226986E-2</v>
      </c>
      <c r="J10" s="1">
        <f>'Obs comp'!J10/SUM('Obs comp'!$A10:$J10)</f>
        <v>1.7599824001759982E-3</v>
      </c>
    </row>
    <row r="11" spans="1:10" x14ac:dyDescent="0.25">
      <c r="A11" s="1">
        <f>'Obs comp'!A11/SUM('Obs comp'!$A11:$J11)</f>
        <v>6.1001220024400492E-4</v>
      </c>
      <c r="B11" s="1">
        <f>'Obs comp'!B11/SUM('Obs comp'!$A11:$J11)</f>
        <v>3.4780695613912276E-2</v>
      </c>
      <c r="C11" s="1">
        <f>'Obs comp'!C11/SUM('Obs comp'!$A11:$J11)</f>
        <v>2.2270445408908181E-2</v>
      </c>
      <c r="D11" s="1">
        <f>'Obs comp'!D11/SUM('Obs comp'!$A11:$J11)</f>
        <v>0.10871217424348488</v>
      </c>
      <c r="E11" s="1">
        <f>'Obs comp'!E11/SUM('Obs comp'!$A11:$J11)</f>
        <v>0.11786235724714496</v>
      </c>
      <c r="F11" s="1">
        <f>'Obs comp'!F11/SUM('Obs comp'!$A11:$J11)</f>
        <v>0.2117542350847017</v>
      </c>
      <c r="G11" s="1">
        <f>'Obs comp'!G11/SUM('Obs comp'!$A11:$J11)</f>
        <v>0.35247704954099085</v>
      </c>
      <c r="H11" s="1">
        <f>'Obs comp'!H11/SUM('Obs comp'!$A11:$J11)</f>
        <v>0.11011220224404489</v>
      </c>
      <c r="I11" s="1">
        <f>'Obs comp'!I11/SUM('Obs comp'!$A11:$J11)</f>
        <v>3.0920618412368248E-2</v>
      </c>
      <c r="J11" s="1">
        <f>'Obs comp'!J11/SUM('Obs comp'!$A11:$J11)</f>
        <v>1.0500210004200084E-2</v>
      </c>
    </row>
    <row r="12" spans="1:10" x14ac:dyDescent="0.25">
      <c r="A12" s="1">
        <f>'Obs comp'!A12/SUM('Obs comp'!$A12:$J12)</f>
        <v>1.1980000000000001E-2</v>
      </c>
      <c r="B12" s="1">
        <f>'Obs comp'!B12/SUM('Obs comp'!$A12:$J12)</f>
        <v>7.2690000000000018E-2</v>
      </c>
      <c r="C12" s="1">
        <f>'Obs comp'!C12/SUM('Obs comp'!$A12:$J12)</f>
        <v>0.17624000000000004</v>
      </c>
      <c r="D12" s="1">
        <f>'Obs comp'!D12/SUM('Obs comp'!$A12:$J12)</f>
        <v>0.10569000000000002</v>
      </c>
      <c r="E12" s="1">
        <f>'Obs comp'!E12/SUM('Obs comp'!$A12:$J12)</f>
        <v>0.23362000000000002</v>
      </c>
      <c r="F12" s="1">
        <f>'Obs comp'!F12/SUM('Obs comp'!$A12:$J12)</f>
        <v>9.9370000000000014E-2</v>
      </c>
      <c r="G12" s="1">
        <f>'Obs comp'!G12/SUM('Obs comp'!$A12:$J12)</f>
        <v>0.10827000000000002</v>
      </c>
      <c r="H12" s="1">
        <f>'Obs comp'!H12/SUM('Obs comp'!$A12:$J12)</f>
        <v>0.13094000000000003</v>
      </c>
      <c r="I12" s="1">
        <f>'Obs comp'!I12/SUM('Obs comp'!$A12:$J12)</f>
        <v>5.2300000000000006E-2</v>
      </c>
      <c r="J12" s="1">
        <f>'Obs comp'!J12/SUM('Obs comp'!$A12:$J12)</f>
        <v>8.9000000000000017E-3</v>
      </c>
    </row>
    <row r="13" spans="1:10" x14ac:dyDescent="0.25">
      <c r="A13" s="1">
        <f>'Obs comp'!A13/SUM('Obs comp'!$A13:$J13)</f>
        <v>0</v>
      </c>
      <c r="B13" s="1">
        <f>'Obs comp'!B13/SUM('Obs comp'!$A13:$J13)</f>
        <v>5.9280592805928053E-2</v>
      </c>
      <c r="C13" s="1">
        <f>'Obs comp'!C13/SUM('Obs comp'!$A13:$J13)</f>
        <v>8.966089660896609E-2</v>
      </c>
      <c r="D13" s="1">
        <f>'Obs comp'!D13/SUM('Obs comp'!$A13:$J13)</f>
        <v>7.9920799207992083E-2</v>
      </c>
      <c r="E13" s="1">
        <f>'Obs comp'!E13/SUM('Obs comp'!$A13:$J13)</f>
        <v>9.2870928709287079E-2</v>
      </c>
      <c r="F13" s="1">
        <f>'Obs comp'!F13/SUM('Obs comp'!$A13:$J13)</f>
        <v>0.17489174891748915</v>
      </c>
      <c r="G13" s="1">
        <f>'Obs comp'!G13/SUM('Obs comp'!$A13:$J13)</f>
        <v>0.14979149791497914</v>
      </c>
      <c r="H13" s="1">
        <f>'Obs comp'!H13/SUM('Obs comp'!$A13:$J13)</f>
        <v>9.8520985209852086E-2</v>
      </c>
      <c r="I13" s="1">
        <f>'Obs comp'!I13/SUM('Obs comp'!$A13:$J13)</f>
        <v>0.21814218142181421</v>
      </c>
      <c r="J13" s="1">
        <f>'Obs comp'!J13/SUM('Obs comp'!$A13:$J13)</f>
        <v>3.6920369203692037E-2</v>
      </c>
    </row>
    <row r="14" spans="1:10" x14ac:dyDescent="0.25">
      <c r="A14" s="1">
        <f>'Obs comp'!A14/SUM('Obs comp'!$A14:$J14)</f>
        <v>1.0189999999999999E-2</v>
      </c>
      <c r="B14" s="1">
        <f>'Obs comp'!B14/SUM('Obs comp'!$A14:$J14)</f>
        <v>0.10561</v>
      </c>
      <c r="C14" s="1">
        <f>'Obs comp'!C14/SUM('Obs comp'!$A14:$J14)</f>
        <v>0.15146999999999999</v>
      </c>
      <c r="D14" s="1">
        <f>'Obs comp'!D14/SUM('Obs comp'!$A14:$J14)</f>
        <v>0.22892000000000001</v>
      </c>
      <c r="E14" s="1">
        <f>'Obs comp'!E14/SUM('Obs comp'!$A14:$J14)</f>
        <v>0.19200999999999999</v>
      </c>
      <c r="F14" s="1">
        <f>'Obs comp'!F14/SUM('Obs comp'!$A14:$J14)</f>
        <v>0.12672</v>
      </c>
      <c r="G14" s="1">
        <f>'Obs comp'!G14/SUM('Obs comp'!$A14:$J14)</f>
        <v>7.0650000000000004E-2</v>
      </c>
      <c r="H14" s="1">
        <f>'Obs comp'!H14/SUM('Obs comp'!$A14:$J14)</f>
        <v>3.2370000000000003E-2</v>
      </c>
      <c r="I14" s="1">
        <f>'Obs comp'!I14/SUM('Obs comp'!$A14:$J14)</f>
        <v>4.79E-3</v>
      </c>
      <c r="J14" s="1">
        <f>'Obs comp'!J14/SUM('Obs comp'!$A14:$J14)</f>
        <v>7.7270000000000005E-2</v>
      </c>
    </row>
    <row r="15" spans="1:10" x14ac:dyDescent="0.25">
      <c r="A15" s="1">
        <f>'Obs comp'!A15/SUM('Obs comp'!$A15:$J15)</f>
        <v>2.7459725402745969E-2</v>
      </c>
      <c r="B15" s="1">
        <f>'Obs comp'!B15/SUM('Obs comp'!$A15:$J15)</f>
        <v>1.2429875701242987E-2</v>
      </c>
      <c r="C15" s="1">
        <f>'Obs comp'!C15/SUM('Obs comp'!$A15:$J15)</f>
        <v>3.382966170338296E-2</v>
      </c>
      <c r="D15" s="1">
        <f>'Obs comp'!D15/SUM('Obs comp'!$A15:$J15)</f>
        <v>0.32209677903220968</v>
      </c>
      <c r="E15" s="1">
        <f>'Obs comp'!E15/SUM('Obs comp'!$A15:$J15)</f>
        <v>0.36738632613673861</v>
      </c>
      <c r="F15" s="1">
        <f>'Obs comp'!F15/SUM('Obs comp'!$A15:$J15)</f>
        <v>0.12686873131268689</v>
      </c>
      <c r="G15" s="1">
        <f>'Obs comp'!G15/SUM('Obs comp'!$A15:$J15)</f>
        <v>4.8689513104868944E-2</v>
      </c>
      <c r="H15" s="1">
        <f>'Obs comp'!H15/SUM('Obs comp'!$A15:$J15)</f>
        <v>2.4749752502474975E-2</v>
      </c>
      <c r="I15" s="1">
        <f>'Obs comp'!I15/SUM('Obs comp'!$A15:$J15)</f>
        <v>1.007989920100799E-2</v>
      </c>
      <c r="J15" s="1">
        <f>'Obs comp'!J15/SUM('Obs comp'!$A15:$J15)</f>
        <v>2.6409735902640973E-2</v>
      </c>
    </row>
    <row r="16" spans="1:10" x14ac:dyDescent="0.25">
      <c r="A16" s="1">
        <f>'Obs comp'!A16/SUM('Obs comp'!$A16:$J16)</f>
        <v>0</v>
      </c>
      <c r="B16" s="1">
        <f>'Obs comp'!B16/SUM('Obs comp'!$A16:$J16)</f>
        <v>1.3840000000000002E-2</v>
      </c>
      <c r="C16" s="1">
        <f>'Obs comp'!C16/SUM('Obs comp'!$A16:$J16)</f>
        <v>1.7400000000000002E-2</v>
      </c>
      <c r="D16" s="1">
        <f>'Obs comp'!D16/SUM('Obs comp'!$A16:$J16)</f>
        <v>2.5610000000000004E-2</v>
      </c>
      <c r="E16" s="1">
        <f>'Obs comp'!E16/SUM('Obs comp'!$A16:$J16)</f>
        <v>0.14905000000000002</v>
      </c>
      <c r="F16" s="1">
        <f>'Obs comp'!F16/SUM('Obs comp'!$A16:$J16)</f>
        <v>0.46979000000000004</v>
      </c>
      <c r="G16" s="1">
        <f>'Obs comp'!G16/SUM('Obs comp'!$A16:$J16)</f>
        <v>0.16778000000000004</v>
      </c>
      <c r="H16" s="1">
        <f>'Obs comp'!H16/SUM('Obs comp'!$A16:$J16)</f>
        <v>9.5070000000000016E-2</v>
      </c>
      <c r="I16" s="1">
        <f>'Obs comp'!I16/SUM('Obs comp'!$A16:$J16)</f>
        <v>2.2960000000000005E-2</v>
      </c>
      <c r="J16" s="1">
        <f>'Obs comp'!J16/SUM('Obs comp'!$A16:$J16)</f>
        <v>3.8500000000000006E-2</v>
      </c>
    </row>
    <row r="17" spans="1:10" x14ac:dyDescent="0.25">
      <c r="A17" s="1">
        <f>'Obs comp'!A17/SUM('Obs comp'!$A17:$J17)</f>
        <v>0</v>
      </c>
      <c r="B17" s="1">
        <f>'Obs comp'!B17/SUM('Obs comp'!$A17:$J17)</f>
        <v>1.232987670123299E-2</v>
      </c>
      <c r="C17" s="1">
        <f>'Obs comp'!C17/SUM('Obs comp'!$A17:$J17)</f>
        <v>8.7829121708782931E-2</v>
      </c>
      <c r="D17" s="1">
        <f>'Obs comp'!D17/SUM('Obs comp'!$A17:$J17)</f>
        <v>4.7049529504704965E-2</v>
      </c>
      <c r="E17" s="1">
        <f>'Obs comp'!E17/SUM('Obs comp'!$A17:$J17)</f>
        <v>4.1479585204147969E-2</v>
      </c>
      <c r="F17" s="1">
        <f>'Obs comp'!F17/SUM('Obs comp'!$A17:$J17)</f>
        <v>8.0029199708002943E-2</v>
      </c>
      <c r="G17" s="1">
        <f>'Obs comp'!G17/SUM('Obs comp'!$A17:$J17)</f>
        <v>0.36788632113678871</v>
      </c>
      <c r="H17" s="1">
        <f>'Obs comp'!H17/SUM('Obs comp'!$A17:$J17)</f>
        <v>4.0619593804061972E-2</v>
      </c>
      <c r="I17" s="1">
        <f>'Obs comp'!I17/SUM('Obs comp'!$A17:$J17)</f>
        <v>0.20724792752072482</v>
      </c>
      <c r="J17" s="1">
        <f>'Obs comp'!J17/SUM('Obs comp'!$A17:$J17)</f>
        <v>0.11552884471155289</v>
      </c>
    </row>
    <row r="18" spans="1:10" x14ac:dyDescent="0.25">
      <c r="A18" s="1">
        <f>'Obs comp'!A18/SUM('Obs comp'!$A18:$J18)</f>
        <v>1.0400000000000001E-3</v>
      </c>
      <c r="B18" s="1">
        <f>'Obs comp'!B18/SUM('Obs comp'!$A18:$J18)</f>
        <v>1.5130000000000001E-2</v>
      </c>
      <c r="C18" s="1">
        <f>'Obs comp'!C18/SUM('Obs comp'!$A18:$J18)</f>
        <v>3.2180000000000007E-2</v>
      </c>
      <c r="D18" s="1">
        <f>'Obs comp'!D18/SUM('Obs comp'!$A18:$J18)</f>
        <v>0.20506000000000002</v>
      </c>
      <c r="E18" s="1">
        <f>'Obs comp'!E18/SUM('Obs comp'!$A18:$J18)</f>
        <v>0.21846000000000002</v>
      </c>
      <c r="F18" s="1">
        <f>'Obs comp'!F18/SUM('Obs comp'!$A18:$J18)</f>
        <v>0.11496000000000002</v>
      </c>
      <c r="G18" s="1">
        <f>'Obs comp'!G18/SUM('Obs comp'!$A18:$J18)</f>
        <v>8.3270000000000011E-2</v>
      </c>
      <c r="H18" s="1">
        <f>'Obs comp'!H18/SUM('Obs comp'!$A18:$J18)</f>
        <v>0.17259000000000002</v>
      </c>
      <c r="I18" s="1">
        <f>'Obs comp'!I18/SUM('Obs comp'!$A18:$J18)</f>
        <v>5.2890000000000006E-2</v>
      </c>
      <c r="J18" s="1">
        <f>'Obs comp'!J18/SUM('Obs comp'!$A18:$J18)</f>
        <v>0.10442000000000001</v>
      </c>
    </row>
    <row r="19" spans="1:10" x14ac:dyDescent="0.25">
      <c r="A19" s="1">
        <f>'Obs comp'!A19/SUM('Obs comp'!$A19:$J19)</f>
        <v>3.199968000319997E-4</v>
      </c>
      <c r="B19" s="1">
        <f>'Obs comp'!B19/SUM('Obs comp'!$A19:$J19)</f>
        <v>1.9579804201957981E-2</v>
      </c>
      <c r="C19" s="1">
        <f>'Obs comp'!C19/SUM('Obs comp'!$A19:$J19)</f>
        <v>6.7239327606723923E-2</v>
      </c>
      <c r="D19" s="1">
        <f>'Obs comp'!D19/SUM('Obs comp'!$A19:$J19)</f>
        <v>0.15851841481585183</v>
      </c>
      <c r="E19" s="1">
        <f>'Obs comp'!E19/SUM('Obs comp'!$A19:$J19)</f>
        <v>0.38022619773802263</v>
      </c>
      <c r="F19" s="1">
        <f>'Obs comp'!F19/SUM('Obs comp'!$A19:$J19)</f>
        <v>0.13265867341326587</v>
      </c>
      <c r="G19" s="1">
        <f>'Obs comp'!G19/SUM('Obs comp'!$A19:$J19)</f>
        <v>5.7309426905730938E-2</v>
      </c>
      <c r="H19" s="1">
        <f>'Obs comp'!H19/SUM('Obs comp'!$A19:$J19)</f>
        <v>5.448945510544894E-2</v>
      </c>
      <c r="I19" s="1">
        <f>'Obs comp'!I19/SUM('Obs comp'!$A19:$J19)</f>
        <v>7.7359226407735918E-2</v>
      </c>
      <c r="J19" s="1">
        <f>'Obs comp'!J19/SUM('Obs comp'!$A19:$J19)</f>
        <v>5.2299477005229945E-2</v>
      </c>
    </row>
    <row r="20" spans="1:10" x14ac:dyDescent="0.25">
      <c r="A20" s="1">
        <f>'Obs comp'!A20/SUM('Obs comp'!$A20:$J20)</f>
        <v>5.9000000000000003E-4</v>
      </c>
      <c r="B20" s="1">
        <f>'Obs comp'!B20/SUM('Obs comp'!$A20:$J20)</f>
        <v>8.26E-3</v>
      </c>
      <c r="C20" s="1">
        <f>'Obs comp'!C20/SUM('Obs comp'!$A20:$J20)</f>
        <v>3.8949999999999999E-2</v>
      </c>
      <c r="D20" s="1">
        <f>'Obs comp'!D20/SUM('Obs comp'!$A20:$J20)</f>
        <v>7.1120000000000003E-2</v>
      </c>
      <c r="E20" s="1">
        <f>'Obs comp'!E20/SUM('Obs comp'!$A20:$J20)</f>
        <v>0.3125</v>
      </c>
      <c r="F20" s="1">
        <f>'Obs comp'!F20/SUM('Obs comp'!$A20:$J20)</f>
        <v>0.27916999999999997</v>
      </c>
      <c r="G20" s="1">
        <f>'Obs comp'!G20/SUM('Obs comp'!$A20:$J20)</f>
        <v>0.11223</v>
      </c>
      <c r="H20" s="1">
        <f>'Obs comp'!H20/SUM('Obs comp'!$A20:$J20)</f>
        <v>4.9369999999999997E-2</v>
      </c>
      <c r="I20" s="1">
        <f>'Obs comp'!I20/SUM('Obs comp'!$A20:$J20)</f>
        <v>4.4159999999999998E-2</v>
      </c>
      <c r="J20" s="1">
        <f>'Obs comp'!J20/SUM('Obs comp'!$A20:$J20)</f>
        <v>8.3650000000000002E-2</v>
      </c>
    </row>
    <row r="21" spans="1:10" x14ac:dyDescent="0.25">
      <c r="A21" s="1">
        <f>'Obs comp'!A21/SUM('Obs comp'!$A21:$J21)</f>
        <v>0</v>
      </c>
      <c r="B21" s="1">
        <f>'Obs comp'!B21/SUM('Obs comp'!$A21:$J21)</f>
        <v>3.65E-3</v>
      </c>
      <c r="C21" s="1">
        <f>'Obs comp'!C21/SUM('Obs comp'!$A21:$J21)</f>
        <v>2.7130000000000001E-2</v>
      </c>
      <c r="D21" s="1">
        <f>'Obs comp'!D21/SUM('Obs comp'!$A21:$J21)</f>
        <v>7.5700000000000003E-2</v>
      </c>
      <c r="E21" s="1">
        <f>'Obs comp'!E21/SUM('Obs comp'!$A21:$J21)</f>
        <v>0.14863000000000001</v>
      </c>
      <c r="F21" s="1">
        <f>'Obs comp'!F21/SUM('Obs comp'!$A21:$J21)</f>
        <v>0.34519</v>
      </c>
      <c r="G21" s="1">
        <f>'Obs comp'!G21/SUM('Obs comp'!$A21:$J21)</f>
        <v>0.21382999999999999</v>
      </c>
      <c r="H21" s="1">
        <f>'Obs comp'!H21/SUM('Obs comp'!$A21:$J21)</f>
        <v>6.7559999999999995E-2</v>
      </c>
      <c r="I21" s="1">
        <f>'Obs comp'!I21/SUM('Obs comp'!$A21:$J21)</f>
        <v>3.2289999999999999E-2</v>
      </c>
      <c r="J21" s="1">
        <f>'Obs comp'!J21/SUM('Obs comp'!$A21:$J21)</f>
        <v>8.6019999999999999E-2</v>
      </c>
    </row>
    <row r="22" spans="1:10" x14ac:dyDescent="0.25">
      <c r="A22" s="1">
        <f>'Obs comp'!A22/SUM('Obs comp'!$A22:$J22)</f>
        <v>0</v>
      </c>
      <c r="B22" s="1">
        <f>'Obs comp'!B22/SUM('Obs comp'!$A22:$J22)</f>
        <v>1.7520000000000001E-2</v>
      </c>
      <c r="C22" s="1">
        <f>'Obs comp'!C22/SUM('Obs comp'!$A22:$J22)</f>
        <v>4.2509999999999999E-2</v>
      </c>
      <c r="D22" s="1">
        <f>'Obs comp'!D22/SUM('Obs comp'!$A22:$J22)</f>
        <v>3.1399999999999997E-2</v>
      </c>
      <c r="E22" s="1">
        <f>'Obs comp'!E22/SUM('Obs comp'!$A22:$J22)</f>
        <v>8.9300000000000004E-2</v>
      </c>
      <c r="F22" s="1">
        <f>'Obs comp'!F22/SUM('Obs comp'!$A22:$J22)</f>
        <v>0.12318999999999999</v>
      </c>
      <c r="G22" s="1">
        <f>'Obs comp'!G22/SUM('Obs comp'!$A22:$J22)</f>
        <v>0.23835999999999999</v>
      </c>
      <c r="H22" s="1">
        <f>'Obs comp'!H22/SUM('Obs comp'!$A22:$J22)</f>
        <v>0.25470999999999999</v>
      </c>
      <c r="I22" s="1">
        <f>'Obs comp'!I22/SUM('Obs comp'!$A22:$J22)</f>
        <v>8.3460000000000006E-2</v>
      </c>
      <c r="J22" s="1">
        <f>'Obs comp'!J22/SUM('Obs comp'!$A22:$J22)</f>
        <v>0.11955</v>
      </c>
    </row>
    <row r="23" spans="1:10" x14ac:dyDescent="0.25">
      <c r="A23" s="1">
        <f>'Obs comp'!A23/SUM('Obs comp'!$A23:$J23)</f>
        <v>0</v>
      </c>
      <c r="B23" s="1">
        <f>'Obs comp'!B23/SUM('Obs comp'!$A23:$J23)</f>
        <v>2.0799999999999999E-2</v>
      </c>
      <c r="C23" s="1">
        <f>'Obs comp'!C23/SUM('Obs comp'!$A23:$J23)</f>
        <v>9.0520000000000003E-2</v>
      </c>
      <c r="D23" s="1">
        <f>'Obs comp'!D23/SUM('Obs comp'!$A23:$J23)</f>
        <v>5.1279999999999999E-2</v>
      </c>
      <c r="E23" s="1">
        <f>'Obs comp'!E23/SUM('Obs comp'!$A23:$J23)</f>
        <v>5.3870000000000001E-2</v>
      </c>
      <c r="F23" s="1">
        <f>'Obs comp'!F23/SUM('Obs comp'!$A23:$J23)</f>
        <v>0.10351</v>
      </c>
      <c r="G23" s="1">
        <f>'Obs comp'!G23/SUM('Obs comp'!$A23:$J23)</f>
        <v>0.15528</v>
      </c>
      <c r="H23" s="1">
        <f>'Obs comp'!H23/SUM('Obs comp'!$A23:$J23)</f>
        <v>0.23616000000000001</v>
      </c>
      <c r="I23" s="1">
        <f>'Obs comp'!I23/SUM('Obs comp'!$A23:$J23)</f>
        <v>0.17252999999999999</v>
      </c>
      <c r="J23" s="1">
        <f>'Obs comp'!J23/SUM('Obs comp'!$A23:$J23)</f>
        <v>0.11605</v>
      </c>
    </row>
    <row r="24" spans="1:10" x14ac:dyDescent="0.25">
      <c r="A24" s="1">
        <f>'Obs comp'!A24/SUM('Obs comp'!$A24:$J24)</f>
        <v>4.2099999999999993E-3</v>
      </c>
      <c r="B24" s="1">
        <f>'Obs comp'!B24/SUM('Obs comp'!$A24:$J24)</f>
        <v>1.4599999999999997E-3</v>
      </c>
      <c r="C24" s="1">
        <f>'Obs comp'!C24/SUM('Obs comp'!$A24:$J24)</f>
        <v>0.14669999999999997</v>
      </c>
      <c r="D24" s="1">
        <f>'Obs comp'!D24/SUM('Obs comp'!$A24:$J24)</f>
        <v>0.25060999999999994</v>
      </c>
      <c r="E24" s="1">
        <f>'Obs comp'!E24/SUM('Obs comp'!$A24:$J24)</f>
        <v>0.11008999999999997</v>
      </c>
      <c r="F24" s="1">
        <f>'Obs comp'!F24/SUM('Obs comp'!$A24:$J24)</f>
        <v>6.495999999999999E-2</v>
      </c>
      <c r="G24" s="1">
        <f>'Obs comp'!G24/SUM('Obs comp'!$A24:$J24)</f>
        <v>7.3809999999999987E-2</v>
      </c>
      <c r="H24" s="1">
        <f>'Obs comp'!H24/SUM('Obs comp'!$A24:$J24)</f>
        <v>8.6009999999999989E-2</v>
      </c>
      <c r="I24" s="1">
        <f>'Obs comp'!I24/SUM('Obs comp'!$A24:$J24)</f>
        <v>0.12500999999999998</v>
      </c>
      <c r="J24" s="1">
        <f>'Obs comp'!J24/SUM('Obs comp'!$A24:$J24)</f>
        <v>0.13713999999999998</v>
      </c>
    </row>
    <row r="25" spans="1:10" x14ac:dyDescent="0.25">
      <c r="A25" s="1">
        <f>'Obs comp'!A25/SUM('Obs comp'!$A25:$J25)</f>
        <v>0</v>
      </c>
      <c r="B25" s="1">
        <f>'Obs comp'!B25/SUM('Obs comp'!$A25:$J25)</f>
        <v>7.2399999999999999E-3</v>
      </c>
      <c r="C25" s="1">
        <f>'Obs comp'!C25/SUM('Obs comp'!$A25:$J25)</f>
        <v>2.5250000000000002E-2</v>
      </c>
      <c r="D25" s="1">
        <f>'Obs comp'!D25/SUM('Obs comp'!$A25:$J25)</f>
        <v>0.22161</v>
      </c>
      <c r="E25" s="1">
        <f>'Obs comp'!E25/SUM('Obs comp'!$A25:$J25)</f>
        <v>0.33334000000000003</v>
      </c>
      <c r="F25" s="1">
        <f>'Obs comp'!F25/SUM('Obs comp'!$A25:$J25)</f>
        <v>9.7530000000000006E-2</v>
      </c>
      <c r="G25" s="1">
        <f>'Obs comp'!G25/SUM('Obs comp'!$A25:$J25)</f>
        <v>7.2849999999999998E-2</v>
      </c>
      <c r="H25" s="1">
        <f>'Obs comp'!H25/SUM('Obs comp'!$A25:$J25)</f>
        <v>3.8710000000000001E-2</v>
      </c>
      <c r="I25" s="1">
        <f>'Obs comp'!I25/SUM('Obs comp'!$A25:$J25)</f>
        <v>5.9979999999999999E-2</v>
      </c>
      <c r="J25" s="1">
        <f>'Obs comp'!J25/SUM('Obs comp'!$A25:$J25)</f>
        <v>0.14349000000000001</v>
      </c>
    </row>
    <row r="26" spans="1:10" x14ac:dyDescent="0.25">
      <c r="A26" s="1">
        <f>'Obs comp'!A26/SUM('Obs comp'!$A26:$J26)</f>
        <v>1.17E-3</v>
      </c>
      <c r="B26" s="1">
        <f>'Obs comp'!B26/SUM('Obs comp'!$A26:$J26)</f>
        <v>1.4670000000000001E-2</v>
      </c>
      <c r="C26" s="1">
        <f>'Obs comp'!C26/SUM('Obs comp'!$A26:$J26)</f>
        <v>4.2659999999999997E-2</v>
      </c>
      <c r="D26" s="1">
        <f>'Obs comp'!D26/SUM('Obs comp'!$A26:$J26)</f>
        <v>5.2220000000000003E-2</v>
      </c>
      <c r="E26" s="1">
        <f>'Obs comp'!E26/SUM('Obs comp'!$A26:$J26)</f>
        <v>0.22042</v>
      </c>
      <c r="F26" s="1">
        <f>'Obs comp'!F26/SUM('Obs comp'!$A26:$J26)</f>
        <v>0.37042999999999998</v>
      </c>
      <c r="G26" s="1">
        <f>'Obs comp'!G26/SUM('Obs comp'!$A26:$J26)</f>
        <v>9.3850000000000003E-2</v>
      </c>
      <c r="H26" s="1">
        <f>'Obs comp'!H26/SUM('Obs comp'!$A26:$J26)</f>
        <v>7.6020000000000004E-2</v>
      </c>
      <c r="I26" s="1">
        <f>'Obs comp'!I26/SUM('Obs comp'!$A26:$J26)</f>
        <v>3.465E-2</v>
      </c>
      <c r="J26" s="1">
        <f>'Obs comp'!J26/SUM('Obs comp'!$A26:$J26)</f>
        <v>9.3909999999999993E-2</v>
      </c>
    </row>
    <row r="27" spans="1:10" x14ac:dyDescent="0.25">
      <c r="A27" s="1">
        <f>'Obs comp'!A27/SUM('Obs comp'!$A27:$J27)</f>
        <v>1.0200102001020011E-2</v>
      </c>
      <c r="B27" s="1">
        <f>'Obs comp'!B27/SUM('Obs comp'!$A27:$J27)</f>
        <v>0.14039140391403912</v>
      </c>
      <c r="C27" s="1">
        <f>'Obs comp'!C27/SUM('Obs comp'!$A27:$J27)</f>
        <v>9.1310913109131087E-2</v>
      </c>
      <c r="D27" s="1">
        <f>'Obs comp'!D27/SUM('Obs comp'!$A27:$J27)</f>
        <v>0.1017210172101721</v>
      </c>
      <c r="E27" s="1">
        <f>'Obs comp'!E27/SUM('Obs comp'!$A27:$J27)</f>
        <v>0.13052130521305211</v>
      </c>
      <c r="F27" s="1">
        <f>'Obs comp'!F27/SUM('Obs comp'!$A27:$J27)</f>
        <v>0.17447174471744714</v>
      </c>
      <c r="G27" s="1">
        <f>'Obs comp'!G27/SUM('Obs comp'!$A27:$J27)</f>
        <v>0.20011200112001121</v>
      </c>
      <c r="H27" s="1">
        <f>'Obs comp'!H27/SUM('Obs comp'!$A27:$J27)</f>
        <v>6.5520655206552064E-2</v>
      </c>
      <c r="I27" s="1">
        <f>'Obs comp'!I27/SUM('Obs comp'!$A27:$J27)</f>
        <v>3.7450374503745033E-2</v>
      </c>
      <c r="J27" s="1">
        <f>'Obs comp'!J27/SUM('Obs comp'!$A27:$J27)</f>
        <v>4.8300483004830051E-2</v>
      </c>
    </row>
    <row r="28" spans="1:10" x14ac:dyDescent="0.25">
      <c r="A28" s="1">
        <f>'Obs comp'!A28/SUM('Obs comp'!$A28:$J28)</f>
        <v>2.3899761002389975E-3</v>
      </c>
      <c r="B28" s="1">
        <f>'Obs comp'!B28/SUM('Obs comp'!$A28:$J28)</f>
        <v>0.18059819401805982</v>
      </c>
      <c r="C28" s="1">
        <f>'Obs comp'!C28/SUM('Obs comp'!$A28:$J28)</f>
        <v>0.30400695993040067</v>
      </c>
      <c r="D28" s="1">
        <f>'Obs comp'!D28/SUM('Obs comp'!$A28:$J28)</f>
        <v>9.9209007909920904E-2</v>
      </c>
      <c r="E28" s="1">
        <f>'Obs comp'!E28/SUM('Obs comp'!$A28:$J28)</f>
        <v>6.5629343706562926E-2</v>
      </c>
      <c r="F28" s="1">
        <f>'Obs comp'!F28/SUM('Obs comp'!$A28:$J28)</f>
        <v>0.12832871671283286</v>
      </c>
      <c r="G28" s="1">
        <f>'Obs comp'!G28/SUM('Obs comp'!$A28:$J28)</f>
        <v>7.8829211707882915E-2</v>
      </c>
      <c r="H28" s="1">
        <f>'Obs comp'!H28/SUM('Obs comp'!$A28:$J28)</f>
        <v>8.8869111308886917E-2</v>
      </c>
      <c r="I28" s="1">
        <f>'Obs comp'!I28/SUM('Obs comp'!$A28:$J28)</f>
        <v>1.945980540194598E-2</v>
      </c>
      <c r="J28" s="1">
        <f>'Obs comp'!J28/SUM('Obs comp'!$A28:$J28)</f>
        <v>3.2679673203267964E-2</v>
      </c>
    </row>
    <row r="29" spans="1:10" x14ac:dyDescent="0.25">
      <c r="A29" s="1">
        <f>'Obs comp'!A29/SUM('Obs comp'!$A29:$J29)</f>
        <v>2.1100000000000003E-3</v>
      </c>
      <c r="B29" s="1">
        <f>'Obs comp'!B29/SUM('Obs comp'!$A29:$J29)</f>
        <v>3.9680000000000007E-2</v>
      </c>
      <c r="C29" s="1">
        <f>'Obs comp'!C29/SUM('Obs comp'!$A29:$J29)</f>
        <v>0.31673000000000007</v>
      </c>
      <c r="D29" s="1">
        <f>'Obs comp'!D29/SUM('Obs comp'!$A29:$J29)</f>
        <v>0.33854000000000006</v>
      </c>
      <c r="E29" s="1">
        <f>'Obs comp'!E29/SUM('Obs comp'!$A29:$J29)</f>
        <v>7.8560000000000019E-2</v>
      </c>
      <c r="F29" s="1">
        <f>'Obs comp'!F29/SUM('Obs comp'!$A29:$J29)</f>
        <v>4.8010000000000004E-2</v>
      </c>
      <c r="G29" s="1">
        <f>'Obs comp'!G29/SUM('Obs comp'!$A29:$J29)</f>
        <v>6.8700000000000011E-2</v>
      </c>
      <c r="H29" s="1">
        <f>'Obs comp'!H29/SUM('Obs comp'!$A29:$J29)</f>
        <v>5.5450000000000006E-2</v>
      </c>
      <c r="I29" s="1">
        <f>'Obs comp'!I29/SUM('Obs comp'!$A29:$J29)</f>
        <v>3.8110000000000005E-2</v>
      </c>
      <c r="J29" s="1">
        <f>'Obs comp'!J29/SUM('Obs comp'!$A29:$J29)</f>
        <v>1.4110000000000001E-2</v>
      </c>
    </row>
    <row r="30" spans="1:10" x14ac:dyDescent="0.25">
      <c r="A30" s="1">
        <f>'Obs comp'!A30/SUM('Obs comp'!$A30:$J30)</f>
        <v>9.6599034009659905E-3</v>
      </c>
      <c r="B30" s="1">
        <f>'Obs comp'!B30/SUM('Obs comp'!$A30:$J30)</f>
        <v>7.1149288507114924E-2</v>
      </c>
      <c r="C30" s="1">
        <f>'Obs comp'!C30/SUM('Obs comp'!$A30:$J30)</f>
        <v>0.13500864991350084</v>
      </c>
      <c r="D30" s="1">
        <f>'Obs comp'!D30/SUM('Obs comp'!$A30:$J30)</f>
        <v>0.3607863921360786</v>
      </c>
      <c r="E30" s="1">
        <f>'Obs comp'!E30/SUM('Obs comp'!$A30:$J30)</f>
        <v>0.28427715722842767</v>
      </c>
      <c r="F30" s="1">
        <f>'Obs comp'!F30/SUM('Obs comp'!$A30:$J30)</f>
        <v>6.7729322706772926E-2</v>
      </c>
      <c r="G30" s="1">
        <f>'Obs comp'!G30/SUM('Obs comp'!$A30:$J30)</f>
        <v>2.7549724502754971E-2</v>
      </c>
      <c r="H30" s="1">
        <f>'Obs comp'!H30/SUM('Obs comp'!$A30:$J30)</f>
        <v>2.9829701702982967E-2</v>
      </c>
      <c r="I30" s="1">
        <f>'Obs comp'!I30/SUM('Obs comp'!$A30:$J30)</f>
        <v>8.6899131008689907E-3</v>
      </c>
      <c r="J30" s="1">
        <f>'Obs comp'!J30/SUM('Obs comp'!$A30:$J30)</f>
        <v>5.3199468005319947E-3</v>
      </c>
    </row>
    <row r="31" spans="1:10" x14ac:dyDescent="0.25">
      <c r="A31" s="1">
        <f>'Obs comp'!A31/SUM('Obs comp'!$A31:$J31)</f>
        <v>1.3229867701322987E-2</v>
      </c>
      <c r="B31" s="1">
        <f>'Obs comp'!B31/SUM('Obs comp'!$A31:$J31)</f>
        <v>1.4089859101408985E-2</v>
      </c>
      <c r="C31" s="1">
        <f>'Obs comp'!C31/SUM('Obs comp'!$A31:$J31)</f>
        <v>6.1989380106198935E-2</v>
      </c>
      <c r="D31" s="1">
        <f>'Obs comp'!D31/SUM('Obs comp'!$A31:$J31)</f>
        <v>7.9719202807971914E-2</v>
      </c>
      <c r="E31" s="1">
        <f>'Obs comp'!E31/SUM('Obs comp'!$A31:$J31)</f>
        <v>0.48012519874801252</v>
      </c>
      <c r="F31" s="1">
        <f>'Obs comp'!F31/SUM('Obs comp'!$A31:$J31)</f>
        <v>0.25289747102528976</v>
      </c>
      <c r="G31" s="1">
        <f>'Obs comp'!G31/SUM('Obs comp'!$A31:$J31)</f>
        <v>7.1029289707102913E-2</v>
      </c>
      <c r="H31" s="1">
        <f>'Obs comp'!H31/SUM('Obs comp'!$A31:$J31)</f>
        <v>8.6599134008659897E-3</v>
      </c>
      <c r="I31" s="1">
        <f>'Obs comp'!I31/SUM('Obs comp'!$A31:$J31)</f>
        <v>1.054989450105499E-2</v>
      </c>
      <c r="J31" s="1">
        <f>'Obs comp'!J31/SUM('Obs comp'!$A31:$J31)</f>
        <v>7.7099229007709918E-3</v>
      </c>
    </row>
    <row r="32" spans="1:10" x14ac:dyDescent="0.25">
      <c r="A32" s="1">
        <f>'Obs comp'!A32/SUM('Obs comp'!$A32:$J32)</f>
        <v>3.2790000000000007E-2</v>
      </c>
      <c r="B32" s="1">
        <f>'Obs comp'!B32/SUM('Obs comp'!$A32:$J32)</f>
        <v>0.11588000000000002</v>
      </c>
      <c r="C32" s="1">
        <f>'Obs comp'!C32/SUM('Obs comp'!$A32:$J32)</f>
        <v>6.1910000000000014E-2</v>
      </c>
      <c r="D32" s="1">
        <f>'Obs comp'!D32/SUM('Obs comp'!$A32:$J32)</f>
        <v>4.089000000000001E-2</v>
      </c>
      <c r="E32" s="1">
        <f>'Obs comp'!E32/SUM('Obs comp'!$A32:$J32)</f>
        <v>8.8780000000000012E-2</v>
      </c>
      <c r="F32" s="1">
        <f>'Obs comp'!F32/SUM('Obs comp'!$A32:$J32)</f>
        <v>0.40737000000000012</v>
      </c>
      <c r="G32" s="1">
        <f>'Obs comp'!G32/SUM('Obs comp'!$A32:$J32)</f>
        <v>0.19036000000000006</v>
      </c>
      <c r="H32" s="1">
        <f>'Obs comp'!H32/SUM('Obs comp'!$A32:$J32)</f>
        <v>3.6410000000000005E-2</v>
      </c>
      <c r="I32" s="1">
        <f>'Obs comp'!I32/SUM('Obs comp'!$A32:$J32)</f>
        <v>1.2330000000000004E-2</v>
      </c>
      <c r="J32" s="1">
        <f>'Obs comp'!J32/SUM('Obs comp'!$A32:$J32)</f>
        <v>1.3280000000000004E-2</v>
      </c>
    </row>
    <row r="33" spans="1:10" x14ac:dyDescent="0.25">
      <c r="A33" s="1">
        <f>'Obs comp'!A33/SUM('Obs comp'!$A33:$J33)</f>
        <v>1.5020300406008123E-2</v>
      </c>
      <c r="B33" s="1">
        <f>'Obs comp'!B33/SUM('Obs comp'!$A33:$J33)</f>
        <v>0.3455369107382148</v>
      </c>
      <c r="C33" s="1">
        <f>'Obs comp'!C33/SUM('Obs comp'!$A33:$J33)</f>
        <v>0.1364127282545651</v>
      </c>
      <c r="D33" s="1">
        <f>'Obs comp'!D33/SUM('Obs comp'!$A33:$J33)</f>
        <v>4.5940918818376378E-2</v>
      </c>
      <c r="E33" s="1">
        <f>'Obs comp'!E33/SUM('Obs comp'!$A33:$J33)</f>
        <v>4.2310846216924346E-2</v>
      </c>
      <c r="F33" s="1">
        <f>'Obs comp'!F33/SUM('Obs comp'!$A33:$J33)</f>
        <v>6.5551311026220527E-2</v>
      </c>
      <c r="G33" s="1">
        <f>'Obs comp'!G33/SUM('Obs comp'!$A33:$J33)</f>
        <v>0.18643372867457353</v>
      </c>
      <c r="H33" s="1">
        <f>'Obs comp'!H33/SUM('Obs comp'!$A33:$J33)</f>
        <v>0.12248244964899301</v>
      </c>
      <c r="I33" s="1">
        <f>'Obs comp'!I33/SUM('Obs comp'!$A33:$J33)</f>
        <v>2.9090581811636238E-2</v>
      </c>
      <c r="J33" s="1">
        <f>'Obs comp'!J33/SUM('Obs comp'!$A33:$J33)</f>
        <v>1.1220224404488091E-2</v>
      </c>
    </row>
    <row r="34" spans="1:10" x14ac:dyDescent="0.25">
      <c r="A34" s="1">
        <f>'Obs comp'!A34/SUM('Obs comp'!$A34:$J34)</f>
        <v>6.2400624006240055E-3</v>
      </c>
      <c r="B34" s="1">
        <f>'Obs comp'!B34/SUM('Obs comp'!$A34:$J34)</f>
        <v>0.12369123691236911</v>
      </c>
      <c r="C34" s="1">
        <f>'Obs comp'!C34/SUM('Obs comp'!$A34:$J34)</f>
        <v>0.43107431074310743</v>
      </c>
      <c r="D34" s="1">
        <f>'Obs comp'!D34/SUM('Obs comp'!$A34:$J34)</f>
        <v>0.13284132841328414</v>
      </c>
      <c r="E34" s="1">
        <f>'Obs comp'!E34/SUM('Obs comp'!$A34:$J34)</f>
        <v>4.231042310423104E-2</v>
      </c>
      <c r="F34" s="1">
        <f>'Obs comp'!F34/SUM('Obs comp'!$A34:$J34)</f>
        <v>2.2740227402274021E-2</v>
      </c>
      <c r="G34" s="1">
        <f>'Obs comp'!G34/SUM('Obs comp'!$A34:$J34)</f>
        <v>4.4650446504465043E-2</v>
      </c>
      <c r="H34" s="1">
        <f>'Obs comp'!H34/SUM('Obs comp'!$A34:$J34)</f>
        <v>0.1099410994109941</v>
      </c>
      <c r="I34" s="1">
        <f>'Obs comp'!I34/SUM('Obs comp'!$A34:$J34)</f>
        <v>5.5830558305583054E-2</v>
      </c>
      <c r="J34" s="1">
        <f>'Obs comp'!J34/SUM('Obs comp'!$A34:$J34)</f>
        <v>3.068030680306803E-2</v>
      </c>
    </row>
    <row r="35" spans="1:10" x14ac:dyDescent="0.25">
      <c r="A35" s="1">
        <f>'Obs comp'!A35/SUM('Obs comp'!$A35:$J35)</f>
        <v>5.2900529005290055E-3</v>
      </c>
      <c r="B35" s="1">
        <f>'Obs comp'!B35/SUM('Obs comp'!$A35:$J35)</f>
        <v>0.14023140231402312</v>
      </c>
      <c r="C35" s="1">
        <f>'Obs comp'!C35/SUM('Obs comp'!$A35:$J35)</f>
        <v>0.32617326173261735</v>
      </c>
      <c r="D35" s="1">
        <f>'Obs comp'!D35/SUM('Obs comp'!$A35:$J35)</f>
        <v>0.29596295962959629</v>
      </c>
      <c r="E35" s="1">
        <f>'Obs comp'!E35/SUM('Obs comp'!$A35:$J35)</f>
        <v>8.3870838708387074E-2</v>
      </c>
      <c r="F35" s="1">
        <f>'Obs comp'!F35/SUM('Obs comp'!$A35:$J35)</f>
        <v>2.6070260702607026E-2</v>
      </c>
      <c r="G35" s="1">
        <f>'Obs comp'!G35/SUM('Obs comp'!$A35:$J35)</f>
        <v>1.5850158501585016E-2</v>
      </c>
      <c r="H35" s="1">
        <f>'Obs comp'!H35/SUM('Obs comp'!$A35:$J35)</f>
        <v>2.0920209202092022E-2</v>
      </c>
      <c r="I35" s="1">
        <f>'Obs comp'!I35/SUM('Obs comp'!$A35:$J35)</f>
        <v>4.177041770417704E-2</v>
      </c>
      <c r="J35" s="1">
        <f>'Obs comp'!J35/SUM('Obs comp'!$A35:$J35)</f>
        <v>4.3860438604386043E-2</v>
      </c>
    </row>
    <row r="36" spans="1:10" x14ac:dyDescent="0.25">
      <c r="A36" s="1">
        <f>'Obs comp'!A36/SUM('Obs comp'!$A36:$J36)</f>
        <v>9.9999000009999897E-5</v>
      </c>
      <c r="B36" s="1">
        <f>'Obs comp'!B36/SUM('Obs comp'!$A36:$J36)</f>
        <v>6.930930690693092E-2</v>
      </c>
      <c r="C36" s="1">
        <f>'Obs comp'!C36/SUM('Obs comp'!$A36:$J36)</f>
        <v>0.30602693973060269</v>
      </c>
      <c r="D36" s="1">
        <f>'Obs comp'!D36/SUM('Obs comp'!$A36:$J36)</f>
        <v>0.27941720582794172</v>
      </c>
      <c r="E36" s="1">
        <f>'Obs comp'!E36/SUM('Obs comp'!$A36:$J36)</f>
        <v>0.23764762352376476</v>
      </c>
      <c r="F36" s="1">
        <f>'Obs comp'!F36/SUM('Obs comp'!$A36:$J36)</f>
        <v>4.8169518304816944E-2</v>
      </c>
      <c r="G36" s="1">
        <f>'Obs comp'!G36/SUM('Obs comp'!$A36:$J36)</f>
        <v>1.4559854401455985E-2</v>
      </c>
      <c r="H36" s="1">
        <f>'Obs comp'!H36/SUM('Obs comp'!$A36:$J36)</f>
        <v>9.5399046009539898E-3</v>
      </c>
      <c r="I36" s="1">
        <f>'Obs comp'!I36/SUM('Obs comp'!$A36:$J36)</f>
        <v>1.2029879701202988E-2</v>
      </c>
      <c r="J36" s="1">
        <f>'Obs comp'!J36/SUM('Obs comp'!$A36:$J36)</f>
        <v>2.3199768002319973E-2</v>
      </c>
    </row>
    <row r="37" spans="1:10" x14ac:dyDescent="0.25">
      <c r="A37" s="1">
        <f>'Obs comp'!A37/SUM('Obs comp'!$A37:$J37)</f>
        <v>0</v>
      </c>
      <c r="B37" s="1">
        <f>'Obs comp'!B37/SUM('Obs comp'!$A37:$J37)</f>
        <v>3.0980000000000004E-2</v>
      </c>
      <c r="C37" s="1">
        <f>'Obs comp'!C37/SUM('Obs comp'!$A37:$J37)</f>
        <v>0.15145000000000003</v>
      </c>
      <c r="D37" s="1">
        <f>'Obs comp'!D37/SUM('Obs comp'!$A37:$J37)</f>
        <v>0.33313000000000004</v>
      </c>
      <c r="E37" s="1">
        <f>'Obs comp'!E37/SUM('Obs comp'!$A37:$J37)</f>
        <v>0.25965000000000005</v>
      </c>
      <c r="F37" s="1">
        <f>'Obs comp'!F37/SUM('Obs comp'!$A37:$J37)</f>
        <v>0.16319000000000003</v>
      </c>
      <c r="G37" s="1">
        <f>'Obs comp'!G37/SUM('Obs comp'!$A37:$J37)</f>
        <v>3.6980000000000006E-2</v>
      </c>
      <c r="H37" s="1">
        <f>'Obs comp'!H37/SUM('Obs comp'!$A37:$J37)</f>
        <v>7.5900000000000013E-3</v>
      </c>
      <c r="I37" s="1">
        <f>'Obs comp'!I37/SUM('Obs comp'!$A37:$J37)</f>
        <v>4.7800000000000013E-3</v>
      </c>
      <c r="J37" s="1">
        <f>'Obs comp'!J37/SUM('Obs comp'!$A37:$J37)</f>
        <v>1.2250000000000002E-2</v>
      </c>
    </row>
    <row r="38" spans="1:10" x14ac:dyDescent="0.25">
      <c r="A38" s="1">
        <f>'Obs comp'!A38/SUM('Obs comp'!$A38:$J38)</f>
        <v>3.8999610003899958E-4</v>
      </c>
      <c r="B38" s="1">
        <f>'Obs comp'!B38/SUM('Obs comp'!$A38:$J38)</f>
        <v>8.0599194008059913E-3</v>
      </c>
      <c r="C38" s="1">
        <f>'Obs comp'!C38/SUM('Obs comp'!$A38:$J38)</f>
        <v>5.6469435305646937E-2</v>
      </c>
      <c r="D38" s="1">
        <f>'Obs comp'!D38/SUM('Obs comp'!$A38:$J38)</f>
        <v>0.16423835761642383</v>
      </c>
      <c r="E38" s="1">
        <f>'Obs comp'!E38/SUM('Obs comp'!$A38:$J38)</f>
        <v>0.36306636933630659</v>
      </c>
      <c r="F38" s="1">
        <f>'Obs comp'!F38/SUM('Obs comp'!$A38:$J38)</f>
        <v>0.26083739162608371</v>
      </c>
      <c r="G38" s="1">
        <f>'Obs comp'!G38/SUM('Obs comp'!$A38:$J38)</f>
        <v>0.10877891221087789</v>
      </c>
      <c r="H38" s="1">
        <f>'Obs comp'!H38/SUM('Obs comp'!$A38:$J38)</f>
        <v>2.3679763202367976E-2</v>
      </c>
      <c r="I38" s="1">
        <f>'Obs comp'!I38/SUM('Obs comp'!$A38:$J38)</f>
        <v>5.2899471005289946E-3</v>
      </c>
      <c r="J38" s="1">
        <f>'Obs comp'!J38/SUM('Obs comp'!$A38:$J38)</f>
        <v>9.1899081009189903E-3</v>
      </c>
    </row>
    <row r="39" spans="1:10" x14ac:dyDescent="0.25">
      <c r="A39" s="1">
        <f>'Obs comp'!A39/SUM('Obs comp'!$A39:$J39)</f>
        <v>8.3899161008389924E-3</v>
      </c>
      <c r="B39" s="1">
        <f>'Obs comp'!B39/SUM('Obs comp'!$A39:$J39)</f>
        <v>3.8969610303896965E-2</v>
      </c>
      <c r="C39" s="1">
        <f>'Obs comp'!C39/SUM('Obs comp'!$A39:$J39)</f>
        <v>0.14734852651473487</v>
      </c>
      <c r="D39" s="1">
        <f>'Obs comp'!D39/SUM('Obs comp'!$A39:$J39)</f>
        <v>7.6659233407665936E-2</v>
      </c>
      <c r="E39" s="1">
        <f>'Obs comp'!E39/SUM('Obs comp'!$A39:$J39)</f>
        <v>0.18779812201877982</v>
      </c>
      <c r="F39" s="1">
        <f>'Obs comp'!F39/SUM('Obs comp'!$A39:$J39)</f>
        <v>0.24817751822481779</v>
      </c>
      <c r="G39" s="1">
        <f>'Obs comp'!G39/SUM('Obs comp'!$A39:$J39)</f>
        <v>0.18153818461815385</v>
      </c>
      <c r="H39" s="1">
        <f>'Obs comp'!H39/SUM('Obs comp'!$A39:$J39)</f>
        <v>7.4129258707412937E-2</v>
      </c>
      <c r="I39" s="1">
        <f>'Obs comp'!I39/SUM('Obs comp'!$A39:$J39)</f>
        <v>1.4549854501454988E-2</v>
      </c>
      <c r="J39" s="1">
        <f>'Obs comp'!J39/SUM('Obs comp'!$A39:$J39)</f>
        <v>2.2439775602243982E-2</v>
      </c>
    </row>
    <row r="40" spans="1:10" x14ac:dyDescent="0.25">
      <c r="A40" s="1">
        <f>'Obs comp'!A40/SUM('Obs comp'!$A40:$J40)</f>
        <v>6.1000000000000008E-4</v>
      </c>
      <c r="B40" s="1">
        <f>'Obs comp'!B40/SUM('Obs comp'!$A40:$J40)</f>
        <v>8.3710000000000021E-2</v>
      </c>
      <c r="C40" s="1">
        <f>'Obs comp'!C40/SUM('Obs comp'!$A40:$J40)</f>
        <v>5.3610000000000005E-2</v>
      </c>
      <c r="D40" s="1">
        <f>'Obs comp'!D40/SUM('Obs comp'!$A40:$J40)</f>
        <v>0.25053000000000003</v>
      </c>
      <c r="E40" s="1">
        <f>'Obs comp'!E40/SUM('Obs comp'!$A40:$J40)</f>
        <v>9.6900000000000014E-2</v>
      </c>
      <c r="F40" s="1">
        <f>'Obs comp'!F40/SUM('Obs comp'!$A40:$J40)</f>
        <v>0.11961000000000001</v>
      </c>
      <c r="G40" s="1">
        <f>'Obs comp'!G40/SUM('Obs comp'!$A40:$J40)</f>
        <v>0.17478000000000002</v>
      </c>
      <c r="H40" s="1">
        <f>'Obs comp'!H40/SUM('Obs comp'!$A40:$J40)</f>
        <v>0.14020000000000002</v>
      </c>
      <c r="I40" s="1">
        <f>'Obs comp'!I40/SUM('Obs comp'!$A40:$J40)</f>
        <v>5.5210000000000009E-2</v>
      </c>
      <c r="J40" s="1">
        <f>'Obs comp'!J40/SUM('Obs comp'!$A40:$J40)</f>
        <v>2.4840000000000004E-2</v>
      </c>
    </row>
    <row r="41" spans="1:10" x14ac:dyDescent="0.25">
      <c r="A41" s="1">
        <f>'Obs comp'!A41/SUM('Obs comp'!$A41:$J41)</f>
        <v>0</v>
      </c>
      <c r="B41" s="1">
        <f>'Obs comp'!B41/SUM('Obs comp'!$A41:$J41)</f>
        <v>4.1489585104148963E-2</v>
      </c>
      <c r="C41" s="1">
        <f>'Obs comp'!C41/SUM('Obs comp'!$A41:$J41)</f>
        <v>0.5188548114518855</v>
      </c>
      <c r="D41" s="1">
        <f>'Obs comp'!D41/SUM('Obs comp'!$A41:$J41)</f>
        <v>7.4069259307406932E-2</v>
      </c>
      <c r="E41" s="1">
        <f>'Obs comp'!E41/SUM('Obs comp'!$A41:$J41)</f>
        <v>0.15521844781552185</v>
      </c>
      <c r="F41" s="1">
        <f>'Obs comp'!F41/SUM('Obs comp'!$A41:$J41)</f>
        <v>4.8349516504834954E-2</v>
      </c>
      <c r="G41" s="1">
        <f>'Obs comp'!G41/SUM('Obs comp'!$A41:$J41)</f>
        <v>5.9249407505924945E-2</v>
      </c>
      <c r="H41" s="1">
        <f>'Obs comp'!H41/SUM('Obs comp'!$A41:$J41)</f>
        <v>5.7779422205777947E-2</v>
      </c>
      <c r="I41" s="1">
        <f>'Obs comp'!I41/SUM('Obs comp'!$A41:$J41)</f>
        <v>2.7989720102798977E-2</v>
      </c>
      <c r="J41" s="1">
        <f>'Obs comp'!J41/SUM('Obs comp'!$A41:$J41)</f>
        <v>1.6999830001699988E-2</v>
      </c>
    </row>
    <row r="42" spans="1:10" x14ac:dyDescent="0.25">
      <c r="A42" s="1">
        <f>'Obs comp'!A42/SUM('Obs comp'!$A42:$J42)</f>
        <v>0</v>
      </c>
      <c r="B42" s="1">
        <f>'Obs comp'!B42/SUM('Obs comp'!$A42:$J42)</f>
        <v>4.2199578004219959E-3</v>
      </c>
      <c r="C42" s="1">
        <f>'Obs comp'!C42/SUM('Obs comp'!$A42:$J42)</f>
        <v>5.050949490505096E-2</v>
      </c>
      <c r="D42" s="1">
        <f>'Obs comp'!D42/SUM('Obs comp'!$A42:$J42)</f>
        <v>0.86224137758622421</v>
      </c>
      <c r="E42" s="1">
        <f>'Obs comp'!E42/SUM('Obs comp'!$A42:$J42)</f>
        <v>3.5319646803531966E-2</v>
      </c>
      <c r="F42" s="1">
        <f>'Obs comp'!F42/SUM('Obs comp'!$A42:$J42)</f>
        <v>3.3909660903390974E-2</v>
      </c>
      <c r="G42" s="1">
        <f>'Obs comp'!G42/SUM('Obs comp'!$A42:$J42)</f>
        <v>7.6599234007659941E-3</v>
      </c>
      <c r="H42" s="1">
        <f>'Obs comp'!H42/SUM('Obs comp'!$A42:$J42)</f>
        <v>3.5599644003559967E-3</v>
      </c>
      <c r="I42" s="1">
        <f>'Obs comp'!I42/SUM('Obs comp'!$A42:$J42)</f>
        <v>1.4999850001499988E-3</v>
      </c>
      <c r="J42" s="1">
        <f>'Obs comp'!J42/SUM('Obs comp'!$A42:$J42)</f>
        <v>1.0799892001079991E-3</v>
      </c>
    </row>
    <row r="43" spans="1:10" x14ac:dyDescent="0.25">
      <c r="A43" s="1">
        <f>'Obs comp'!A43/SUM('Obs comp'!$A43:$J43)</f>
        <v>0</v>
      </c>
      <c r="B43" s="1">
        <f>'Obs comp'!B43/SUM('Obs comp'!$A43:$J43)</f>
        <v>0</v>
      </c>
      <c r="C43" s="1">
        <f>'Obs comp'!C43/SUM('Obs comp'!$A43:$J43)</f>
        <v>3.199968000319997E-4</v>
      </c>
      <c r="D43" s="1">
        <f>'Obs comp'!D43/SUM('Obs comp'!$A43:$J43)</f>
        <v>6.5549344506554932E-2</v>
      </c>
      <c r="E43" s="1">
        <f>'Obs comp'!E43/SUM('Obs comp'!$A43:$J43)</f>
        <v>0.90677093229067707</v>
      </c>
      <c r="F43" s="1">
        <f>'Obs comp'!F43/SUM('Obs comp'!$A43:$J43)</f>
        <v>1.6179838201617981E-2</v>
      </c>
      <c r="G43" s="1">
        <f>'Obs comp'!G43/SUM('Obs comp'!$A43:$J43)</f>
        <v>1.0359896401035988E-2</v>
      </c>
      <c r="H43" s="1">
        <f>'Obs comp'!H43/SUM('Obs comp'!$A43:$J43)</f>
        <v>3.5999640003599962E-4</v>
      </c>
      <c r="I43" s="1">
        <f>'Obs comp'!I43/SUM('Obs comp'!$A43:$J43)</f>
        <v>3.3999660003399966E-4</v>
      </c>
      <c r="J43" s="1">
        <f>'Obs comp'!J43/SUM('Obs comp'!$A43:$J43)</f>
        <v>1.1999880001199987E-4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"/>
  <sheetViews>
    <sheetView workbookViewId="0">
      <selection sqref="A1:J43"/>
    </sheetView>
  </sheetViews>
  <sheetFormatPr defaultRowHeight="15" x14ac:dyDescent="0.25"/>
  <sheetData>
    <row r="1" spans="1:10" x14ac:dyDescent="0.25">
      <c r="A1">
        <v>0</v>
      </c>
      <c r="B1">
        <v>2.3599999999999999E-2</v>
      </c>
      <c r="C1">
        <v>0.54351000000000005</v>
      </c>
      <c r="D1">
        <v>0.16903000000000001</v>
      </c>
      <c r="E1">
        <v>0.14227999999999999</v>
      </c>
      <c r="F1">
        <v>6.6809999999999994E-2</v>
      </c>
      <c r="G1">
        <v>2.7730000000000001E-2</v>
      </c>
      <c r="H1">
        <v>2.7040000000000002E-2</v>
      </c>
      <c r="I1">
        <v>0</v>
      </c>
      <c r="J1">
        <v>0</v>
      </c>
    </row>
    <row r="2" spans="1:10" x14ac:dyDescent="0.25">
      <c r="A2">
        <v>0</v>
      </c>
      <c r="B2">
        <v>8.8699999999999994E-3</v>
      </c>
      <c r="C2">
        <v>0.10754</v>
      </c>
      <c r="D2">
        <v>0.57745999999999997</v>
      </c>
      <c r="E2">
        <v>0.18729999999999999</v>
      </c>
      <c r="F2">
        <v>7.7960000000000002E-2</v>
      </c>
      <c r="G2">
        <v>1.7229999999999999E-2</v>
      </c>
      <c r="H2">
        <v>1.3350000000000001E-2</v>
      </c>
      <c r="I2">
        <v>9.1800000000000007E-3</v>
      </c>
      <c r="J2">
        <v>1.1100000000000001E-3</v>
      </c>
    </row>
    <row r="3" spans="1:10" x14ac:dyDescent="0.25">
      <c r="A3">
        <v>0</v>
      </c>
      <c r="B3">
        <v>3.5929999999999997E-2</v>
      </c>
      <c r="C3">
        <v>6.0069999999999998E-2</v>
      </c>
      <c r="D3">
        <v>0.13766999999999999</v>
      </c>
      <c r="E3">
        <v>0.52207999999999999</v>
      </c>
      <c r="F3">
        <v>0.15082000000000001</v>
      </c>
      <c r="G3">
        <v>5.6550000000000003E-2</v>
      </c>
      <c r="H3">
        <v>1.469E-2</v>
      </c>
      <c r="I3">
        <v>1.298E-2</v>
      </c>
      <c r="J3">
        <v>9.2099999999999994E-3</v>
      </c>
    </row>
    <row r="4" spans="1:10" x14ac:dyDescent="0.25">
      <c r="A4">
        <v>0</v>
      </c>
      <c r="B4">
        <v>6.7720000000000002E-2</v>
      </c>
      <c r="C4">
        <v>0.20998</v>
      </c>
      <c r="D4">
        <v>0.14777000000000001</v>
      </c>
      <c r="E4">
        <v>0.14707999999999999</v>
      </c>
      <c r="F4">
        <v>0.28512999999999999</v>
      </c>
      <c r="G4">
        <v>8.2320000000000004E-2</v>
      </c>
      <c r="H4">
        <v>3.4970000000000001E-2</v>
      </c>
      <c r="I4">
        <v>1.302E-2</v>
      </c>
      <c r="J4">
        <v>1.201E-2</v>
      </c>
    </row>
    <row r="5" spans="1:10" x14ac:dyDescent="0.25">
      <c r="A5">
        <v>0</v>
      </c>
      <c r="B5">
        <v>1.8430200000000001E-2</v>
      </c>
      <c r="C5">
        <v>0.28249299999999999</v>
      </c>
      <c r="D5">
        <v>0.46221499999999999</v>
      </c>
      <c r="E5">
        <v>7.3630699999999993E-2</v>
      </c>
      <c r="F5">
        <v>4.89705E-2</v>
      </c>
      <c r="G5">
        <v>6.6950700000000002E-2</v>
      </c>
      <c r="H5">
        <v>3.0850300000000001E-2</v>
      </c>
      <c r="I5">
        <v>1.2010099999999999E-2</v>
      </c>
      <c r="J5">
        <v>4.4500399999999997E-3</v>
      </c>
    </row>
    <row r="6" spans="1:10" x14ac:dyDescent="0.25">
      <c r="A6">
        <v>0</v>
      </c>
      <c r="B6">
        <v>5.7189999999999998E-2</v>
      </c>
      <c r="C6">
        <v>0.15423999999999999</v>
      </c>
      <c r="D6">
        <v>0.32356000000000001</v>
      </c>
      <c r="E6">
        <v>0.23351</v>
      </c>
      <c r="F6">
        <v>7.7109999999999998E-2</v>
      </c>
      <c r="G6">
        <v>5.96E-2</v>
      </c>
      <c r="H6">
        <v>5.423E-2</v>
      </c>
      <c r="I6">
        <v>2.743E-2</v>
      </c>
      <c r="J6">
        <v>1.3129999999999999E-2</v>
      </c>
    </row>
    <row r="7" spans="1:10" x14ac:dyDescent="0.25">
      <c r="A7">
        <v>0</v>
      </c>
      <c r="B7">
        <v>2.3629799999999999E-2</v>
      </c>
      <c r="C7">
        <v>0.165768</v>
      </c>
      <c r="D7">
        <v>0.34346700000000002</v>
      </c>
      <c r="E7">
        <v>0.27584700000000001</v>
      </c>
      <c r="F7">
        <v>0.109649</v>
      </c>
      <c r="G7">
        <v>3.1579700000000002E-2</v>
      </c>
      <c r="H7">
        <v>2.73697E-2</v>
      </c>
      <c r="I7">
        <v>1.9499800000000001E-2</v>
      </c>
      <c r="J7">
        <v>3.1899699999999999E-3</v>
      </c>
    </row>
    <row r="8" spans="1:10" x14ac:dyDescent="0.25">
      <c r="A8">
        <v>0</v>
      </c>
      <c r="B8">
        <v>3.4910299999999998E-2</v>
      </c>
      <c r="C8">
        <v>0.15223200000000001</v>
      </c>
      <c r="D8">
        <v>0.33796300000000001</v>
      </c>
      <c r="E8">
        <v>0.26500299999999999</v>
      </c>
      <c r="F8">
        <v>0.15671199999999999</v>
      </c>
      <c r="G8">
        <v>3.9970400000000003E-2</v>
      </c>
      <c r="H8">
        <v>6.25006E-3</v>
      </c>
      <c r="I8">
        <v>4.0100400000000003E-3</v>
      </c>
      <c r="J8">
        <v>2.9500300000000002E-3</v>
      </c>
    </row>
    <row r="9" spans="1:10" x14ac:dyDescent="0.25">
      <c r="A9">
        <v>0</v>
      </c>
      <c r="B9">
        <v>1.9539999999999998E-2</v>
      </c>
      <c r="C9">
        <v>0.1187</v>
      </c>
      <c r="D9">
        <v>0.22877</v>
      </c>
      <c r="E9">
        <v>0.34192</v>
      </c>
      <c r="F9">
        <v>0.16678999999999999</v>
      </c>
      <c r="G9">
        <v>9.3020000000000005E-2</v>
      </c>
      <c r="H9">
        <v>2.4479999999999998E-2</v>
      </c>
      <c r="I9">
        <v>4.7800000000000004E-3</v>
      </c>
      <c r="J9">
        <v>2E-3</v>
      </c>
    </row>
    <row r="10" spans="1:10" x14ac:dyDescent="0.25">
      <c r="A10">
        <v>0</v>
      </c>
      <c r="B10">
        <v>1.48398E-2</v>
      </c>
      <c r="C10">
        <v>0.154668</v>
      </c>
      <c r="D10">
        <v>0.165548</v>
      </c>
      <c r="E10">
        <v>0.20285800000000001</v>
      </c>
      <c r="F10">
        <v>0.302207</v>
      </c>
      <c r="G10">
        <v>0.108859</v>
      </c>
      <c r="H10">
        <v>3.6989599999999997E-2</v>
      </c>
      <c r="I10">
        <v>1.22699E-2</v>
      </c>
      <c r="J10">
        <v>1.75998E-3</v>
      </c>
    </row>
    <row r="11" spans="1:10" x14ac:dyDescent="0.25">
      <c r="A11">
        <v>0</v>
      </c>
      <c r="B11">
        <v>3.5390699999999997E-2</v>
      </c>
      <c r="C11">
        <v>2.2270499999999999E-2</v>
      </c>
      <c r="D11">
        <v>0.108712</v>
      </c>
      <c r="E11">
        <v>0.11786199999999999</v>
      </c>
      <c r="F11">
        <v>0.211754</v>
      </c>
      <c r="G11">
        <v>0.35247699999999998</v>
      </c>
      <c r="H11">
        <v>0.110112</v>
      </c>
      <c r="I11">
        <v>3.0920599999999999E-2</v>
      </c>
      <c r="J11">
        <v>1.0500199999999999E-2</v>
      </c>
    </row>
    <row r="12" spans="1:10" x14ac:dyDescent="0.25">
      <c r="A12">
        <v>0</v>
      </c>
      <c r="B12">
        <v>8.4669999999999995E-2</v>
      </c>
      <c r="C12">
        <v>0.17624000000000001</v>
      </c>
      <c r="D12">
        <v>0.10569000000000001</v>
      </c>
      <c r="E12">
        <v>0.23361999999999999</v>
      </c>
      <c r="F12">
        <v>9.937E-2</v>
      </c>
      <c r="G12">
        <v>0.10827000000000001</v>
      </c>
      <c r="H12">
        <v>0.13094</v>
      </c>
      <c r="I12">
        <v>5.2299999999999999E-2</v>
      </c>
      <c r="J12">
        <v>8.8999999999999999E-3</v>
      </c>
    </row>
    <row r="13" spans="1:10" x14ac:dyDescent="0.25">
      <c r="A13">
        <v>0</v>
      </c>
      <c r="B13">
        <v>5.9280600000000003E-2</v>
      </c>
      <c r="C13">
        <v>8.9660900000000002E-2</v>
      </c>
      <c r="D13">
        <v>7.99208E-2</v>
      </c>
      <c r="E13">
        <v>9.2870900000000006E-2</v>
      </c>
      <c r="F13">
        <v>0.17489199999999999</v>
      </c>
      <c r="G13">
        <v>0.14979100000000001</v>
      </c>
      <c r="H13">
        <v>9.8520999999999997E-2</v>
      </c>
      <c r="I13">
        <v>0.218142</v>
      </c>
      <c r="J13">
        <v>3.6920399999999999E-2</v>
      </c>
    </row>
    <row r="14" spans="1:10" x14ac:dyDescent="0.25">
      <c r="A14">
        <v>0</v>
      </c>
      <c r="B14">
        <v>0.1158</v>
      </c>
      <c r="C14">
        <v>0.15146999999999999</v>
      </c>
      <c r="D14">
        <v>0.22892000000000001</v>
      </c>
      <c r="E14">
        <v>0.19200999999999999</v>
      </c>
      <c r="F14">
        <v>0.12672</v>
      </c>
      <c r="G14">
        <v>7.0650000000000004E-2</v>
      </c>
      <c r="H14">
        <v>3.2370000000000003E-2</v>
      </c>
      <c r="I14">
        <v>4.79E-3</v>
      </c>
      <c r="J14">
        <v>7.7270000000000005E-2</v>
      </c>
    </row>
    <row r="15" spans="1:10" x14ac:dyDescent="0.25">
      <c r="A15">
        <v>0</v>
      </c>
      <c r="B15">
        <v>3.9889599999999997E-2</v>
      </c>
      <c r="C15">
        <v>3.3829699999999997E-2</v>
      </c>
      <c r="D15">
        <v>0.32209700000000002</v>
      </c>
      <c r="E15">
        <v>0.36738599999999999</v>
      </c>
      <c r="F15">
        <v>0.12686900000000001</v>
      </c>
      <c r="G15">
        <v>4.8689499999999997E-2</v>
      </c>
      <c r="H15">
        <v>2.4749799999999999E-2</v>
      </c>
      <c r="I15">
        <v>1.0079899999999999E-2</v>
      </c>
      <c r="J15">
        <v>2.6409700000000001E-2</v>
      </c>
    </row>
    <row r="16" spans="1:10" x14ac:dyDescent="0.25">
      <c r="A16">
        <v>0</v>
      </c>
      <c r="B16">
        <v>1.384E-2</v>
      </c>
      <c r="C16">
        <v>1.7399999999999999E-2</v>
      </c>
      <c r="D16">
        <v>2.5610000000000001E-2</v>
      </c>
      <c r="E16">
        <v>0.14904999999999999</v>
      </c>
      <c r="F16">
        <v>0.46978999999999999</v>
      </c>
      <c r="G16">
        <v>0.16778000000000001</v>
      </c>
      <c r="H16">
        <v>9.5070000000000002E-2</v>
      </c>
      <c r="I16">
        <v>2.2960000000000001E-2</v>
      </c>
      <c r="J16">
        <v>3.85E-2</v>
      </c>
    </row>
    <row r="17" spans="1:10" x14ac:dyDescent="0.25">
      <c r="A17">
        <v>0</v>
      </c>
      <c r="B17">
        <v>1.23299E-2</v>
      </c>
      <c r="C17">
        <v>8.7829099999999993E-2</v>
      </c>
      <c r="D17">
        <v>4.7049500000000001E-2</v>
      </c>
      <c r="E17">
        <v>4.1479599999999998E-2</v>
      </c>
      <c r="F17">
        <v>8.0029199999999995E-2</v>
      </c>
      <c r="G17">
        <v>0.36788599999999999</v>
      </c>
      <c r="H17">
        <v>4.0619599999999999E-2</v>
      </c>
      <c r="I17">
        <v>0.20724799999999999</v>
      </c>
      <c r="J17">
        <v>0.11552900000000001</v>
      </c>
    </row>
    <row r="18" spans="1:10" x14ac:dyDescent="0.25">
      <c r="A18">
        <v>0</v>
      </c>
      <c r="B18">
        <v>1.617E-2</v>
      </c>
      <c r="C18">
        <v>3.218E-2</v>
      </c>
      <c r="D18">
        <v>0.20505999999999999</v>
      </c>
      <c r="E18">
        <v>0.21845999999999999</v>
      </c>
      <c r="F18">
        <v>0.11496000000000001</v>
      </c>
      <c r="G18">
        <v>8.3269999999999997E-2</v>
      </c>
      <c r="H18">
        <v>0.17258999999999999</v>
      </c>
      <c r="I18">
        <v>5.289E-2</v>
      </c>
      <c r="J18">
        <v>0.10442</v>
      </c>
    </row>
    <row r="19" spans="1:10" x14ac:dyDescent="0.25">
      <c r="A19">
        <v>0</v>
      </c>
      <c r="B19">
        <v>1.9899799999999999E-2</v>
      </c>
      <c r="C19">
        <v>6.7239300000000002E-2</v>
      </c>
      <c r="D19">
        <v>0.15851799999999999</v>
      </c>
      <c r="E19">
        <v>0.38022600000000001</v>
      </c>
      <c r="F19">
        <v>0.132659</v>
      </c>
      <c r="G19">
        <v>5.7309400000000003E-2</v>
      </c>
      <c r="H19">
        <v>5.4489500000000003E-2</v>
      </c>
      <c r="I19">
        <v>7.7359200000000003E-2</v>
      </c>
      <c r="J19">
        <v>5.2299499999999999E-2</v>
      </c>
    </row>
    <row r="20" spans="1:10" x14ac:dyDescent="0.25">
      <c r="A20">
        <v>0</v>
      </c>
      <c r="B20">
        <v>8.8500000000000002E-3</v>
      </c>
      <c r="C20">
        <v>3.8949999999999999E-2</v>
      </c>
      <c r="D20">
        <v>7.1120000000000003E-2</v>
      </c>
      <c r="E20">
        <v>0.3125</v>
      </c>
      <c r="F20">
        <v>0.27916999999999997</v>
      </c>
      <c r="G20">
        <v>0.11223</v>
      </c>
      <c r="H20">
        <v>4.9369999999999997E-2</v>
      </c>
      <c r="I20">
        <v>4.4159999999999998E-2</v>
      </c>
      <c r="J20">
        <v>8.3650000000000002E-2</v>
      </c>
    </row>
    <row r="21" spans="1:10" x14ac:dyDescent="0.25">
      <c r="A21">
        <v>0</v>
      </c>
      <c r="B21">
        <v>3.65E-3</v>
      </c>
      <c r="C21">
        <v>2.7130000000000001E-2</v>
      </c>
      <c r="D21">
        <v>7.5700000000000003E-2</v>
      </c>
      <c r="E21">
        <v>0.14863000000000001</v>
      </c>
      <c r="F21">
        <v>0.34519</v>
      </c>
      <c r="G21">
        <v>0.21382999999999999</v>
      </c>
      <c r="H21">
        <v>6.7559999999999995E-2</v>
      </c>
      <c r="I21">
        <v>3.2289999999999999E-2</v>
      </c>
      <c r="J21">
        <v>8.6019999999999999E-2</v>
      </c>
    </row>
    <row r="22" spans="1:10" x14ac:dyDescent="0.25">
      <c r="A22">
        <v>0</v>
      </c>
      <c r="B22">
        <v>1.7520000000000001E-2</v>
      </c>
      <c r="C22">
        <v>4.2509999999999999E-2</v>
      </c>
      <c r="D22">
        <v>3.1399999999999997E-2</v>
      </c>
      <c r="E22">
        <v>8.9300000000000004E-2</v>
      </c>
      <c r="F22">
        <v>0.12318999999999999</v>
      </c>
      <c r="G22">
        <v>0.23835999999999999</v>
      </c>
      <c r="H22">
        <v>0.25470999999999999</v>
      </c>
      <c r="I22">
        <v>8.3460000000000006E-2</v>
      </c>
      <c r="J22">
        <v>0.11955</v>
      </c>
    </row>
    <row r="23" spans="1:10" x14ac:dyDescent="0.25">
      <c r="A23">
        <v>0</v>
      </c>
      <c r="B23">
        <v>2.0799999999999999E-2</v>
      </c>
      <c r="C23">
        <v>9.0520000000000003E-2</v>
      </c>
      <c r="D23">
        <v>5.1279999999999999E-2</v>
      </c>
      <c r="E23">
        <v>5.3870000000000001E-2</v>
      </c>
      <c r="F23">
        <v>0.10351</v>
      </c>
      <c r="G23">
        <v>0.15528</v>
      </c>
      <c r="H23">
        <v>0.23616000000000001</v>
      </c>
      <c r="I23">
        <v>0.17252999999999999</v>
      </c>
      <c r="J23">
        <v>0.11605</v>
      </c>
    </row>
    <row r="24" spans="1:10" x14ac:dyDescent="0.25">
      <c r="A24">
        <v>0</v>
      </c>
      <c r="B24">
        <v>5.6699999999999997E-3</v>
      </c>
      <c r="C24">
        <v>0.1467</v>
      </c>
      <c r="D24">
        <v>0.25061</v>
      </c>
      <c r="E24">
        <v>0.11008999999999999</v>
      </c>
      <c r="F24">
        <v>6.4960000000000004E-2</v>
      </c>
      <c r="G24">
        <v>7.3810000000000001E-2</v>
      </c>
      <c r="H24">
        <v>8.6010000000000003E-2</v>
      </c>
      <c r="I24">
        <v>0.12501000000000001</v>
      </c>
      <c r="J24">
        <v>0.13714000000000001</v>
      </c>
    </row>
    <row r="25" spans="1:10" x14ac:dyDescent="0.25">
      <c r="A25">
        <v>0</v>
      </c>
      <c r="B25">
        <v>7.2399999999999999E-3</v>
      </c>
      <c r="C25">
        <v>2.5250000000000002E-2</v>
      </c>
      <c r="D25">
        <v>0.22161</v>
      </c>
      <c r="E25">
        <v>0.33334000000000003</v>
      </c>
      <c r="F25">
        <v>9.7530000000000006E-2</v>
      </c>
      <c r="G25">
        <v>7.2849999999999998E-2</v>
      </c>
      <c r="H25">
        <v>3.8710000000000001E-2</v>
      </c>
      <c r="I25">
        <v>5.9979999999999999E-2</v>
      </c>
      <c r="J25">
        <v>0.14349000000000001</v>
      </c>
    </row>
    <row r="26" spans="1:10" x14ac:dyDescent="0.25">
      <c r="A26">
        <v>0</v>
      </c>
      <c r="B26">
        <v>1.584E-2</v>
      </c>
      <c r="C26">
        <v>4.2659999999999997E-2</v>
      </c>
      <c r="D26">
        <v>5.2220000000000003E-2</v>
      </c>
      <c r="E26">
        <v>0.22042</v>
      </c>
      <c r="F26">
        <v>0.37042999999999998</v>
      </c>
      <c r="G26">
        <v>9.3850000000000003E-2</v>
      </c>
      <c r="H26">
        <v>7.6020000000000004E-2</v>
      </c>
      <c r="I26">
        <v>3.465E-2</v>
      </c>
      <c r="J26">
        <v>9.3909999999999993E-2</v>
      </c>
    </row>
    <row r="27" spans="1:10" x14ac:dyDescent="0.25">
      <c r="A27">
        <v>0</v>
      </c>
      <c r="B27">
        <v>0.150591</v>
      </c>
      <c r="C27">
        <v>9.13109E-2</v>
      </c>
      <c r="D27">
        <v>0.10172100000000001</v>
      </c>
      <c r="E27">
        <v>0.130521</v>
      </c>
      <c r="F27">
        <v>0.17447199999999999</v>
      </c>
      <c r="G27">
        <v>0.20011200000000001</v>
      </c>
      <c r="H27">
        <v>6.5520700000000001E-2</v>
      </c>
      <c r="I27">
        <v>3.7450400000000002E-2</v>
      </c>
      <c r="J27">
        <v>4.8300500000000003E-2</v>
      </c>
    </row>
    <row r="28" spans="1:10" x14ac:dyDescent="0.25">
      <c r="A28">
        <v>0</v>
      </c>
      <c r="B28">
        <v>0.18298800000000001</v>
      </c>
      <c r="C28">
        <v>0.30400700000000003</v>
      </c>
      <c r="D28">
        <v>9.9209000000000006E-2</v>
      </c>
      <c r="E28">
        <v>6.5629300000000002E-2</v>
      </c>
      <c r="F28">
        <v>0.128329</v>
      </c>
      <c r="G28">
        <v>7.8829200000000002E-2</v>
      </c>
      <c r="H28">
        <v>8.8869100000000006E-2</v>
      </c>
      <c r="I28">
        <v>1.9459799999999999E-2</v>
      </c>
      <c r="J28">
        <v>3.2679699999999999E-2</v>
      </c>
    </row>
    <row r="29" spans="1:10" x14ac:dyDescent="0.25">
      <c r="A29">
        <v>0</v>
      </c>
      <c r="B29">
        <v>4.1790000000000001E-2</v>
      </c>
      <c r="C29">
        <v>0.31673000000000001</v>
      </c>
      <c r="D29">
        <v>0.33854000000000001</v>
      </c>
      <c r="E29">
        <v>7.8560000000000005E-2</v>
      </c>
      <c r="F29">
        <v>4.8009999999999997E-2</v>
      </c>
      <c r="G29">
        <v>6.8699999999999997E-2</v>
      </c>
      <c r="H29">
        <v>5.5449999999999999E-2</v>
      </c>
      <c r="I29">
        <v>3.8109999999999998E-2</v>
      </c>
      <c r="J29">
        <v>1.4109999999999999E-2</v>
      </c>
    </row>
    <row r="30" spans="1:10" x14ac:dyDescent="0.25">
      <c r="A30">
        <v>0</v>
      </c>
      <c r="B30">
        <v>8.0809199999999998E-2</v>
      </c>
      <c r="C30">
        <v>0.13500899999999999</v>
      </c>
      <c r="D30">
        <v>0.360786</v>
      </c>
      <c r="E30">
        <v>0.284277</v>
      </c>
      <c r="F30">
        <v>6.7729300000000006E-2</v>
      </c>
      <c r="G30">
        <v>2.75497E-2</v>
      </c>
      <c r="H30">
        <v>2.9829700000000001E-2</v>
      </c>
      <c r="I30">
        <v>8.6899100000000003E-3</v>
      </c>
      <c r="J30">
        <v>5.3199500000000004E-3</v>
      </c>
    </row>
    <row r="31" spans="1:10" x14ac:dyDescent="0.25">
      <c r="A31">
        <v>0</v>
      </c>
      <c r="B31">
        <v>2.7319699999999999E-2</v>
      </c>
      <c r="C31">
        <v>6.19894E-2</v>
      </c>
      <c r="D31">
        <v>7.9719200000000004E-2</v>
      </c>
      <c r="E31">
        <v>0.48012500000000002</v>
      </c>
      <c r="F31">
        <v>0.25289699999999998</v>
      </c>
      <c r="G31">
        <v>7.1029300000000004E-2</v>
      </c>
      <c r="H31">
        <v>8.6599099999999998E-3</v>
      </c>
      <c r="I31">
        <v>1.0549899999999999E-2</v>
      </c>
      <c r="J31">
        <v>7.7099200000000003E-3</v>
      </c>
    </row>
    <row r="32" spans="1:10" x14ac:dyDescent="0.25">
      <c r="A32">
        <v>0</v>
      </c>
      <c r="B32">
        <v>0.14867</v>
      </c>
      <c r="C32">
        <v>6.191E-2</v>
      </c>
      <c r="D32">
        <v>4.0890000000000003E-2</v>
      </c>
      <c r="E32">
        <v>8.8779999999999998E-2</v>
      </c>
      <c r="F32">
        <v>0.40737000000000001</v>
      </c>
      <c r="G32">
        <v>0.19036</v>
      </c>
      <c r="H32">
        <v>3.6409999999999998E-2</v>
      </c>
      <c r="I32">
        <v>1.2330000000000001E-2</v>
      </c>
      <c r="J32">
        <v>1.328E-2</v>
      </c>
    </row>
    <row r="33" spans="1:10" x14ac:dyDescent="0.25">
      <c r="A33">
        <v>0</v>
      </c>
      <c r="B33">
        <v>0.36055700000000002</v>
      </c>
      <c r="C33">
        <v>0.13641300000000001</v>
      </c>
      <c r="D33">
        <v>4.59409E-2</v>
      </c>
      <c r="E33">
        <v>4.2310800000000003E-2</v>
      </c>
      <c r="F33">
        <v>6.5551300000000007E-2</v>
      </c>
      <c r="G33">
        <v>0.18643399999999999</v>
      </c>
      <c r="H33">
        <v>0.12248199999999999</v>
      </c>
      <c r="I33">
        <v>2.9090600000000001E-2</v>
      </c>
      <c r="J33">
        <v>1.12202E-2</v>
      </c>
    </row>
    <row r="34" spans="1:10" x14ac:dyDescent="0.25">
      <c r="A34">
        <v>0</v>
      </c>
      <c r="B34">
        <v>0.12993099999999999</v>
      </c>
      <c r="C34">
        <v>0.43107400000000001</v>
      </c>
      <c r="D34">
        <v>0.13284099999999999</v>
      </c>
      <c r="E34">
        <v>4.2310399999999998E-2</v>
      </c>
      <c r="F34">
        <v>2.2740199999999999E-2</v>
      </c>
      <c r="G34">
        <v>4.4650500000000003E-2</v>
      </c>
      <c r="H34">
        <v>0.109941</v>
      </c>
      <c r="I34">
        <v>5.5830600000000001E-2</v>
      </c>
      <c r="J34">
        <v>3.0680300000000001E-2</v>
      </c>
    </row>
    <row r="35" spans="1:10" x14ac:dyDescent="0.25">
      <c r="A35">
        <v>0</v>
      </c>
      <c r="B35">
        <v>0.14552100000000001</v>
      </c>
      <c r="C35">
        <v>0.32617299999999999</v>
      </c>
      <c r="D35">
        <v>0.29596299999999998</v>
      </c>
      <c r="E35">
        <v>8.3870799999999995E-2</v>
      </c>
      <c r="F35">
        <v>2.6070300000000001E-2</v>
      </c>
      <c r="G35">
        <v>1.5850199999999998E-2</v>
      </c>
      <c r="H35">
        <v>2.09202E-2</v>
      </c>
      <c r="I35">
        <v>4.1770399999999999E-2</v>
      </c>
      <c r="J35">
        <v>4.3860400000000001E-2</v>
      </c>
    </row>
    <row r="36" spans="1:10" x14ac:dyDescent="0.25">
      <c r="A36">
        <v>0</v>
      </c>
      <c r="B36">
        <v>6.9409299999999993E-2</v>
      </c>
      <c r="C36">
        <v>0.30602699999999999</v>
      </c>
      <c r="D36">
        <v>0.27941700000000003</v>
      </c>
      <c r="E36">
        <v>0.237648</v>
      </c>
      <c r="F36">
        <v>4.8169499999999997E-2</v>
      </c>
      <c r="G36">
        <v>1.4559799999999999E-2</v>
      </c>
      <c r="H36">
        <v>9.5399000000000005E-3</v>
      </c>
      <c r="I36">
        <v>1.20299E-2</v>
      </c>
      <c r="J36">
        <v>2.31998E-2</v>
      </c>
    </row>
    <row r="37" spans="1:10" x14ac:dyDescent="0.25">
      <c r="A37">
        <v>0</v>
      </c>
      <c r="B37">
        <v>3.0980000000000001E-2</v>
      </c>
      <c r="C37">
        <v>0.15145</v>
      </c>
      <c r="D37">
        <v>0.33312999999999998</v>
      </c>
      <c r="E37">
        <v>0.25964999999999999</v>
      </c>
      <c r="F37">
        <v>0.16319</v>
      </c>
      <c r="G37">
        <v>3.6979999999999999E-2</v>
      </c>
      <c r="H37">
        <v>7.5900000000000004E-3</v>
      </c>
      <c r="I37">
        <v>4.7800000000000004E-3</v>
      </c>
      <c r="J37">
        <v>1.225E-2</v>
      </c>
    </row>
    <row r="38" spans="1:10" x14ac:dyDescent="0.25">
      <c r="A38">
        <v>0</v>
      </c>
      <c r="B38">
        <v>8.4499199999999997E-3</v>
      </c>
      <c r="C38">
        <v>5.6469400000000003E-2</v>
      </c>
      <c r="D38">
        <v>0.164238</v>
      </c>
      <c r="E38">
        <v>0.363066</v>
      </c>
      <c r="F38">
        <v>0.26083699999999999</v>
      </c>
      <c r="G38">
        <v>0.108779</v>
      </c>
      <c r="H38">
        <v>2.3679800000000001E-2</v>
      </c>
      <c r="I38">
        <v>5.2899499999999999E-3</v>
      </c>
      <c r="J38">
        <v>9.1899100000000008E-3</v>
      </c>
    </row>
    <row r="39" spans="1:10" x14ac:dyDescent="0.25">
      <c r="A39">
        <v>0</v>
      </c>
      <c r="B39">
        <v>4.7359499999999999E-2</v>
      </c>
      <c r="C39">
        <v>0.14734900000000001</v>
      </c>
      <c r="D39">
        <v>7.6659199999999997E-2</v>
      </c>
      <c r="E39">
        <v>0.18779799999999999</v>
      </c>
      <c r="F39">
        <v>0.24817800000000001</v>
      </c>
      <c r="G39">
        <v>0.181538</v>
      </c>
      <c r="H39">
        <v>7.4129299999999995E-2</v>
      </c>
      <c r="I39">
        <v>1.45498E-2</v>
      </c>
      <c r="J39">
        <v>2.2439799999999999E-2</v>
      </c>
    </row>
    <row r="40" spans="1:10" x14ac:dyDescent="0.25">
      <c r="A40">
        <v>0</v>
      </c>
      <c r="B40">
        <v>8.4320000000000006E-2</v>
      </c>
      <c r="C40">
        <v>5.3609999999999998E-2</v>
      </c>
      <c r="D40">
        <v>0.25052999999999997</v>
      </c>
      <c r="E40">
        <v>9.69E-2</v>
      </c>
      <c r="F40">
        <v>0.11960999999999999</v>
      </c>
      <c r="G40">
        <v>0.17477999999999999</v>
      </c>
      <c r="H40">
        <v>0.14019999999999999</v>
      </c>
      <c r="I40">
        <v>5.5210000000000002E-2</v>
      </c>
      <c r="J40">
        <v>2.4840000000000001E-2</v>
      </c>
    </row>
    <row r="41" spans="1:10" x14ac:dyDescent="0.25">
      <c r="A41">
        <v>0</v>
      </c>
      <c r="B41">
        <v>4.1489600000000001E-2</v>
      </c>
      <c r="C41">
        <v>0.51885499999999996</v>
      </c>
      <c r="D41">
        <v>7.4069300000000005E-2</v>
      </c>
      <c r="E41">
        <v>0.15521799999999999</v>
      </c>
      <c r="F41">
        <v>4.8349499999999997E-2</v>
      </c>
      <c r="G41">
        <v>5.9249400000000001E-2</v>
      </c>
      <c r="H41">
        <v>5.7779400000000002E-2</v>
      </c>
      <c r="I41">
        <v>2.7989699999999999E-2</v>
      </c>
      <c r="J41">
        <v>1.6999799999999999E-2</v>
      </c>
    </row>
    <row r="42" spans="1:10" x14ac:dyDescent="0.25">
      <c r="A42">
        <v>0</v>
      </c>
      <c r="B42">
        <v>4.21996E-3</v>
      </c>
      <c r="C42">
        <v>5.0509499999999999E-2</v>
      </c>
      <c r="D42">
        <v>0.86224100000000004</v>
      </c>
      <c r="E42">
        <v>3.5319700000000002E-2</v>
      </c>
      <c r="F42">
        <v>3.3909700000000001E-2</v>
      </c>
      <c r="G42">
        <v>7.6599199999999997E-3</v>
      </c>
      <c r="H42">
        <v>3.55996E-3</v>
      </c>
      <c r="I42">
        <v>1.4999900000000001E-3</v>
      </c>
      <c r="J42">
        <v>1.0799900000000001E-3</v>
      </c>
    </row>
    <row r="43" spans="1:10" x14ac:dyDescent="0.25">
      <c r="A43">
        <v>0</v>
      </c>
      <c r="B43">
        <v>0</v>
      </c>
      <c r="C43">
        <v>3.2000000000000003E-4</v>
      </c>
      <c r="D43">
        <v>6.5549300000000005E-2</v>
      </c>
      <c r="E43">
        <v>0.90677099999999999</v>
      </c>
      <c r="F43">
        <v>1.6179800000000001E-2</v>
      </c>
      <c r="G43">
        <v>1.03599E-2</v>
      </c>
      <c r="H43">
        <v>3.6000000000000002E-4</v>
      </c>
      <c r="I43">
        <v>3.4000000000000002E-4</v>
      </c>
      <c r="J43">
        <v>1.2E-4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"/>
  <sheetViews>
    <sheetView topLeftCell="A25" workbookViewId="0">
      <selection activeCell="C43" sqref="C43"/>
    </sheetView>
  </sheetViews>
  <sheetFormatPr defaultRowHeight="15" x14ac:dyDescent="0.25"/>
  <sheetData>
    <row r="1" spans="1:10" x14ac:dyDescent="0.25">
      <c r="A1">
        <v>0</v>
      </c>
      <c r="B1">
        <v>2.2337300000000001E-2</v>
      </c>
      <c r="C1">
        <v>0.28707199999999999</v>
      </c>
      <c r="D1">
        <v>0.300008</v>
      </c>
      <c r="E1">
        <v>0.21313399999999999</v>
      </c>
      <c r="F1">
        <v>6.3928600000000002E-2</v>
      </c>
      <c r="G1">
        <v>3.2930099999999997E-2</v>
      </c>
      <c r="H1">
        <v>2.5484099999999999E-2</v>
      </c>
      <c r="I1">
        <v>2.28801E-2</v>
      </c>
      <c r="J1">
        <v>3.2194500000000001E-2</v>
      </c>
    </row>
    <row r="2" spans="1:10" x14ac:dyDescent="0.25">
      <c r="A2">
        <v>0</v>
      </c>
      <c r="B2">
        <v>1.56303E-2</v>
      </c>
      <c r="C2">
        <v>7.3139700000000002E-2</v>
      </c>
      <c r="D2">
        <v>0.55301100000000003</v>
      </c>
      <c r="E2">
        <v>0.19843</v>
      </c>
      <c r="F2">
        <v>9.02226E-2</v>
      </c>
      <c r="G2">
        <v>2.7035199999999999E-2</v>
      </c>
      <c r="H2">
        <v>1.29389E-2</v>
      </c>
      <c r="I2">
        <v>1.17219E-2</v>
      </c>
      <c r="J2">
        <v>1.78408E-2</v>
      </c>
    </row>
    <row r="3" spans="1:10" x14ac:dyDescent="0.25">
      <c r="A3">
        <v>0</v>
      </c>
      <c r="B3">
        <v>4.2456399999999998E-2</v>
      </c>
      <c r="C3">
        <v>5.0630599999999998E-2</v>
      </c>
      <c r="D3">
        <v>0.169963</v>
      </c>
      <c r="E3">
        <v>0.49402400000000002</v>
      </c>
      <c r="F3">
        <v>0.144845</v>
      </c>
      <c r="G3">
        <v>5.5529000000000002E-2</v>
      </c>
      <c r="H3">
        <v>1.72374E-2</v>
      </c>
      <c r="I3">
        <v>9.7179399999999996E-3</v>
      </c>
      <c r="J3">
        <v>1.5524400000000001E-2</v>
      </c>
    </row>
    <row r="4" spans="1:10" x14ac:dyDescent="0.25">
      <c r="A4">
        <v>0</v>
      </c>
      <c r="B4">
        <v>7.0868700000000007E-2</v>
      </c>
      <c r="C4">
        <v>0.20277000000000001</v>
      </c>
      <c r="D4">
        <v>0.152892</v>
      </c>
      <c r="E4">
        <v>0.14829400000000001</v>
      </c>
      <c r="F4">
        <v>0.27963900000000003</v>
      </c>
      <c r="G4">
        <v>8.9225499999999999E-2</v>
      </c>
      <c r="H4">
        <v>3.1605800000000003E-2</v>
      </c>
      <c r="I4">
        <v>1.1797E-2</v>
      </c>
      <c r="J4">
        <v>1.28564E-2</v>
      </c>
    </row>
    <row r="5" spans="1:10" x14ac:dyDescent="0.25">
      <c r="A5">
        <v>0</v>
      </c>
      <c r="B5">
        <v>7.1009900000000001E-2</v>
      </c>
      <c r="C5">
        <v>0.21523</v>
      </c>
      <c r="D5">
        <v>0.39234999999999998</v>
      </c>
      <c r="E5">
        <v>0.103322</v>
      </c>
      <c r="F5">
        <v>6.1483299999999998E-2</v>
      </c>
      <c r="G5">
        <v>0.100829</v>
      </c>
      <c r="H5">
        <v>3.5368499999999997E-2</v>
      </c>
      <c r="I5">
        <v>1.22071E-2</v>
      </c>
      <c r="J5">
        <v>8.1763200000000008E-3</v>
      </c>
    </row>
    <row r="6" spans="1:10" x14ac:dyDescent="0.25">
      <c r="A6">
        <v>0</v>
      </c>
      <c r="B6">
        <v>5.79292E-2</v>
      </c>
      <c r="C6">
        <v>0.15694900000000001</v>
      </c>
      <c r="D6">
        <v>0.372664</v>
      </c>
      <c r="E6">
        <v>0.25868799999999997</v>
      </c>
      <c r="F6">
        <v>5.8095099999999997E-2</v>
      </c>
      <c r="G6">
        <v>2.9112300000000001E-2</v>
      </c>
      <c r="H6">
        <v>4.33119E-2</v>
      </c>
      <c r="I6">
        <v>1.6340899999999998E-2</v>
      </c>
      <c r="J6">
        <v>6.8728399999999999E-3</v>
      </c>
    </row>
    <row r="7" spans="1:10" x14ac:dyDescent="0.25">
      <c r="A7">
        <v>0</v>
      </c>
      <c r="B7">
        <v>2.8866099999999999E-2</v>
      </c>
      <c r="C7">
        <v>0.19742799999999999</v>
      </c>
      <c r="D7">
        <v>0.326264</v>
      </c>
      <c r="E7">
        <v>0.26289699999999999</v>
      </c>
      <c r="F7">
        <v>0.12128899999999999</v>
      </c>
      <c r="G7">
        <v>2.7462899999999998E-2</v>
      </c>
      <c r="H7">
        <v>1.22144E-2</v>
      </c>
      <c r="I7">
        <v>1.59311E-2</v>
      </c>
      <c r="J7">
        <v>7.6058999999999996E-3</v>
      </c>
    </row>
    <row r="8" spans="1:10" x14ac:dyDescent="0.25">
      <c r="A8">
        <v>0</v>
      </c>
      <c r="B8">
        <v>2.0402699999999999E-2</v>
      </c>
      <c r="C8">
        <v>0.117535</v>
      </c>
      <c r="D8">
        <v>0.42834100000000003</v>
      </c>
      <c r="E8">
        <v>0.236483</v>
      </c>
      <c r="F8">
        <v>0.122348</v>
      </c>
      <c r="G8">
        <v>5.2447199999999999E-2</v>
      </c>
      <c r="H8">
        <v>1.2474600000000001E-2</v>
      </c>
      <c r="I8">
        <v>4.4709800000000003E-3</v>
      </c>
      <c r="J8">
        <v>5.4562600000000001E-3</v>
      </c>
    </row>
    <row r="9" spans="1:10" x14ac:dyDescent="0.25">
      <c r="A9">
        <v>0</v>
      </c>
      <c r="B9">
        <v>2.4410299999999999E-2</v>
      </c>
      <c r="C9">
        <v>7.6446200000000006E-2</v>
      </c>
      <c r="D9">
        <v>0.247253</v>
      </c>
      <c r="E9">
        <v>0.36684</v>
      </c>
      <c r="F9">
        <v>0.16190199999999999</v>
      </c>
      <c r="G9">
        <v>7.7108399999999994E-2</v>
      </c>
      <c r="H9">
        <v>3.2706800000000001E-2</v>
      </c>
      <c r="I9">
        <v>8.4906700000000005E-3</v>
      </c>
      <c r="J9">
        <v>4.7805E-3</v>
      </c>
    </row>
    <row r="10" spans="1:10" x14ac:dyDescent="0.25">
      <c r="A10">
        <v>0</v>
      </c>
      <c r="B10">
        <v>2.6196899999999999E-2</v>
      </c>
      <c r="C10">
        <v>8.6257600000000004E-2</v>
      </c>
      <c r="D10">
        <v>0.15962799999999999</v>
      </c>
      <c r="E10">
        <v>0.237538</v>
      </c>
      <c r="F10">
        <v>0.27571000000000001</v>
      </c>
      <c r="G10">
        <v>0.125224</v>
      </c>
      <c r="H10">
        <v>5.7498800000000003E-2</v>
      </c>
      <c r="I10">
        <v>2.3571600000000002E-2</v>
      </c>
      <c r="J10">
        <v>8.3103699999999992E-3</v>
      </c>
    </row>
    <row r="11" spans="1:10" x14ac:dyDescent="0.25">
      <c r="A11">
        <v>0</v>
      </c>
      <c r="B11">
        <v>3.5640999999999999E-2</v>
      </c>
      <c r="C11">
        <v>5.8750700000000003E-2</v>
      </c>
      <c r="D11">
        <v>0.16721900000000001</v>
      </c>
      <c r="E11">
        <v>0.163939</v>
      </c>
      <c r="F11">
        <v>0.19608300000000001</v>
      </c>
      <c r="G11">
        <v>0.21619099999999999</v>
      </c>
      <c r="H11">
        <v>0.101799</v>
      </c>
      <c r="I11">
        <v>4.2652500000000003E-2</v>
      </c>
      <c r="J11">
        <v>1.7667700000000001E-2</v>
      </c>
    </row>
    <row r="12" spans="1:10" x14ac:dyDescent="0.25">
      <c r="A12">
        <v>0</v>
      </c>
      <c r="B12">
        <v>7.0356500000000002E-2</v>
      </c>
      <c r="C12">
        <v>8.6964E-2</v>
      </c>
      <c r="D12">
        <v>0.150558</v>
      </c>
      <c r="E12">
        <v>0.18237800000000001</v>
      </c>
      <c r="F12">
        <v>0.128132</v>
      </c>
      <c r="G12">
        <v>0.139435</v>
      </c>
      <c r="H12">
        <v>0.14646999999999999</v>
      </c>
      <c r="I12">
        <v>6.7367800000000005E-2</v>
      </c>
      <c r="J12">
        <v>2.8289700000000001E-2</v>
      </c>
    </row>
    <row r="13" spans="1:10" x14ac:dyDescent="0.25">
      <c r="A13">
        <v>0</v>
      </c>
      <c r="B13">
        <v>2.45778E-2</v>
      </c>
      <c r="C13">
        <v>0.182643</v>
      </c>
      <c r="D13">
        <v>0.173376</v>
      </c>
      <c r="E13">
        <v>0.15218599999999999</v>
      </c>
      <c r="F13">
        <v>0.13738500000000001</v>
      </c>
      <c r="G13">
        <v>9.4216800000000003E-2</v>
      </c>
      <c r="H13">
        <v>9.6813200000000002E-2</v>
      </c>
      <c r="I13">
        <v>9.1977600000000007E-2</v>
      </c>
      <c r="J13">
        <v>4.6783999999999999E-2</v>
      </c>
    </row>
    <row r="14" spans="1:10" x14ac:dyDescent="0.25">
      <c r="A14">
        <v>0</v>
      </c>
      <c r="B14">
        <v>1.50384E-2</v>
      </c>
      <c r="C14">
        <v>6.8007899999999996E-2</v>
      </c>
      <c r="D14">
        <v>0.36753599999999997</v>
      </c>
      <c r="E14">
        <v>0.180646</v>
      </c>
      <c r="F14">
        <v>0.110248</v>
      </c>
      <c r="G14">
        <v>9.0194999999999997E-2</v>
      </c>
      <c r="H14">
        <v>6.1023000000000001E-2</v>
      </c>
      <c r="I14">
        <v>5.4706699999999997E-2</v>
      </c>
      <c r="J14">
        <v>5.2562200000000003E-2</v>
      </c>
    </row>
    <row r="15" spans="1:10" x14ac:dyDescent="0.25">
      <c r="A15">
        <v>0</v>
      </c>
      <c r="B15">
        <v>2.8851999999999999E-2</v>
      </c>
      <c r="C15">
        <v>2.2666700000000001E-2</v>
      </c>
      <c r="D15">
        <v>0.13605100000000001</v>
      </c>
      <c r="E15">
        <v>0.40321600000000002</v>
      </c>
      <c r="F15">
        <v>0.158911</v>
      </c>
      <c r="G15">
        <v>8.4715899999999997E-2</v>
      </c>
      <c r="H15">
        <v>6.5609100000000004E-2</v>
      </c>
      <c r="I15">
        <v>4.5949700000000003E-2</v>
      </c>
      <c r="J15">
        <v>5.3959500000000001E-2</v>
      </c>
    </row>
    <row r="16" spans="1:10" x14ac:dyDescent="0.25">
      <c r="A16">
        <v>0</v>
      </c>
      <c r="B16">
        <v>2.9539200000000002E-2</v>
      </c>
      <c r="C16">
        <v>3.4733600000000003E-2</v>
      </c>
      <c r="D16">
        <v>4.8965099999999998E-2</v>
      </c>
      <c r="E16">
        <v>0.17544599999999999</v>
      </c>
      <c r="F16">
        <v>0.367645</v>
      </c>
      <c r="G16">
        <v>0.14826400000000001</v>
      </c>
      <c r="H16">
        <v>7.3082300000000003E-2</v>
      </c>
      <c r="I16">
        <v>5.8311000000000002E-2</v>
      </c>
      <c r="J16">
        <v>6.39435E-2</v>
      </c>
    </row>
    <row r="17" spans="1:10" x14ac:dyDescent="0.25">
      <c r="A17">
        <v>0</v>
      </c>
      <c r="B17">
        <v>1.8611699999999998E-2</v>
      </c>
      <c r="C17">
        <v>7.1338100000000002E-2</v>
      </c>
      <c r="D17">
        <v>0.101243</v>
      </c>
      <c r="E17">
        <v>8.0047900000000005E-2</v>
      </c>
      <c r="F17">
        <v>0.17054</v>
      </c>
      <c r="G17">
        <v>0.29789399999999999</v>
      </c>
      <c r="H17">
        <v>0.125967</v>
      </c>
      <c r="I17">
        <v>6.2497999999999998E-2</v>
      </c>
      <c r="J17">
        <v>7.1806900000000007E-2</v>
      </c>
    </row>
    <row r="18" spans="1:10" x14ac:dyDescent="0.25">
      <c r="A18">
        <v>0</v>
      </c>
      <c r="B18">
        <v>9.2691300000000004E-3</v>
      </c>
      <c r="C18">
        <v>6.3510800000000006E-2</v>
      </c>
      <c r="D18">
        <v>0.232126</v>
      </c>
      <c r="E18">
        <v>0.17755199999999999</v>
      </c>
      <c r="F18">
        <v>7.5084700000000004E-2</v>
      </c>
      <c r="G18">
        <v>0.114055</v>
      </c>
      <c r="H18">
        <v>0.17962</v>
      </c>
      <c r="I18">
        <v>8.4345299999999998E-2</v>
      </c>
      <c r="J18">
        <v>6.4394999999999994E-2</v>
      </c>
    </row>
    <row r="19" spans="1:10" x14ac:dyDescent="0.25">
      <c r="A19">
        <v>0</v>
      </c>
      <c r="B19">
        <v>7.11949E-3</v>
      </c>
      <c r="C19">
        <v>3.1530799999999998E-2</v>
      </c>
      <c r="D19">
        <v>0.193576</v>
      </c>
      <c r="E19">
        <v>0.35192400000000001</v>
      </c>
      <c r="F19">
        <v>0.14816099999999999</v>
      </c>
      <c r="G19">
        <v>4.9556599999999999E-2</v>
      </c>
      <c r="H19">
        <v>6.2191299999999998E-2</v>
      </c>
      <c r="I19">
        <v>9.1838000000000003E-2</v>
      </c>
      <c r="J19">
        <v>6.4045000000000005E-2</v>
      </c>
    </row>
    <row r="20" spans="1:10" x14ac:dyDescent="0.25">
      <c r="A20">
        <v>0</v>
      </c>
      <c r="B20">
        <v>6.3363999999999998E-3</v>
      </c>
      <c r="C20">
        <v>2.1750800000000001E-2</v>
      </c>
      <c r="D20">
        <v>9.4609299999999993E-2</v>
      </c>
      <c r="E20">
        <v>0.30194500000000002</v>
      </c>
      <c r="F20">
        <v>0.31307499999999999</v>
      </c>
      <c r="G20">
        <v>0.117974</v>
      </c>
      <c r="H20">
        <v>3.6777600000000001E-2</v>
      </c>
      <c r="I20">
        <v>4.0331499999999999E-2</v>
      </c>
      <c r="J20">
        <v>6.7126500000000006E-2</v>
      </c>
    </row>
    <row r="21" spans="1:10" x14ac:dyDescent="0.25">
      <c r="A21">
        <v>0</v>
      </c>
      <c r="B21">
        <v>1.38496E-2</v>
      </c>
      <c r="C21">
        <v>1.8231500000000001E-2</v>
      </c>
      <c r="D21">
        <v>7.0930099999999996E-2</v>
      </c>
      <c r="E21">
        <v>0.155866</v>
      </c>
      <c r="F21">
        <v>0.28931200000000001</v>
      </c>
      <c r="G21">
        <v>0.25393700000000002</v>
      </c>
      <c r="H21">
        <v>9.6502000000000004E-2</v>
      </c>
      <c r="I21">
        <v>3.77848E-2</v>
      </c>
      <c r="J21">
        <v>6.3517000000000004E-2</v>
      </c>
    </row>
    <row r="22" spans="1:10" x14ac:dyDescent="0.25">
      <c r="A22">
        <v>0</v>
      </c>
      <c r="B22">
        <v>2.7555799999999998E-2</v>
      </c>
      <c r="C22">
        <v>2.11018E-2</v>
      </c>
      <c r="D22">
        <v>6.0679799999999999E-2</v>
      </c>
      <c r="E22">
        <v>0.12428599999999999</v>
      </c>
      <c r="F22">
        <v>0.160327</v>
      </c>
      <c r="G22">
        <v>0.24446499999999999</v>
      </c>
      <c r="H22">
        <v>0.205429</v>
      </c>
      <c r="I22">
        <v>8.7881899999999999E-2</v>
      </c>
      <c r="J22">
        <v>6.8216100000000002E-2</v>
      </c>
    </row>
    <row r="23" spans="1:10" x14ac:dyDescent="0.25">
      <c r="A23">
        <v>0</v>
      </c>
      <c r="B23">
        <v>1.9190599999999999E-2</v>
      </c>
      <c r="C23">
        <v>9.2561299999999999E-2</v>
      </c>
      <c r="D23">
        <v>7.4639300000000006E-2</v>
      </c>
      <c r="E23">
        <v>0.106895</v>
      </c>
      <c r="F23">
        <v>0.12539600000000001</v>
      </c>
      <c r="G23">
        <v>0.137207</v>
      </c>
      <c r="H23">
        <v>0.19070699999999999</v>
      </c>
      <c r="I23">
        <v>0.156581</v>
      </c>
      <c r="J23">
        <v>9.6779500000000004E-2</v>
      </c>
    </row>
    <row r="24" spans="1:10" x14ac:dyDescent="0.25">
      <c r="A24">
        <v>0</v>
      </c>
      <c r="B24">
        <v>1.37422E-2</v>
      </c>
      <c r="C24">
        <v>7.3210300000000006E-2</v>
      </c>
      <c r="D24">
        <v>0.30882599999999999</v>
      </c>
      <c r="E24">
        <v>0.12343700000000001</v>
      </c>
      <c r="F24">
        <v>8.8697899999999996E-2</v>
      </c>
      <c r="G24">
        <v>8.4221599999999994E-2</v>
      </c>
      <c r="H24">
        <v>8.6729600000000004E-2</v>
      </c>
      <c r="I24">
        <v>0.11115999999999999</v>
      </c>
      <c r="J24">
        <v>0.109946</v>
      </c>
    </row>
    <row r="25" spans="1:10" x14ac:dyDescent="0.25">
      <c r="A25">
        <v>0</v>
      </c>
      <c r="B25">
        <v>1.41005E-2</v>
      </c>
      <c r="C25">
        <v>3.6441300000000003E-2</v>
      </c>
      <c r="D25">
        <v>0.187554</v>
      </c>
      <c r="E25">
        <v>0.39720699999999998</v>
      </c>
      <c r="F25">
        <v>0.109219</v>
      </c>
      <c r="G25">
        <v>5.5491100000000002E-2</v>
      </c>
      <c r="H25">
        <v>4.8969499999999999E-2</v>
      </c>
      <c r="I25">
        <v>5.5349500000000003E-2</v>
      </c>
      <c r="J25">
        <v>9.5608299999999993E-2</v>
      </c>
    </row>
    <row r="26" spans="1:10" x14ac:dyDescent="0.25">
      <c r="A26">
        <v>0</v>
      </c>
      <c r="B26">
        <v>3.7075299999999999E-2</v>
      </c>
      <c r="C26">
        <v>3.7946399999999998E-2</v>
      </c>
      <c r="D26">
        <v>0.10594000000000001</v>
      </c>
      <c r="E26">
        <v>0.253444</v>
      </c>
      <c r="F26">
        <v>0.31482500000000002</v>
      </c>
      <c r="G26">
        <v>8.6938100000000004E-2</v>
      </c>
      <c r="H26">
        <v>3.7308399999999999E-2</v>
      </c>
      <c r="I26">
        <v>4.31432E-2</v>
      </c>
      <c r="J26">
        <v>8.3311999999999997E-2</v>
      </c>
    </row>
    <row r="27" spans="1:10" x14ac:dyDescent="0.25">
      <c r="A27">
        <v>0</v>
      </c>
      <c r="B27">
        <v>0.14477999999999999</v>
      </c>
      <c r="C27">
        <v>7.8100600000000006E-2</v>
      </c>
      <c r="D27">
        <v>0.120865</v>
      </c>
      <c r="E27">
        <v>0.13022</v>
      </c>
      <c r="F27">
        <v>0.180807</v>
      </c>
      <c r="G27">
        <v>0.19220999999999999</v>
      </c>
      <c r="H27">
        <v>5.7636199999999999E-2</v>
      </c>
      <c r="I27">
        <v>3.1932200000000001E-2</v>
      </c>
      <c r="J27">
        <v>6.3400899999999996E-2</v>
      </c>
    </row>
    <row r="28" spans="1:10" x14ac:dyDescent="0.25">
      <c r="A28">
        <v>0</v>
      </c>
      <c r="B28">
        <v>0.14749499999999999</v>
      </c>
      <c r="C28">
        <v>0.30924299999999999</v>
      </c>
      <c r="D28">
        <v>0.139351</v>
      </c>
      <c r="E28">
        <v>9.1473899999999997E-2</v>
      </c>
      <c r="F28">
        <v>6.8680199999999997E-2</v>
      </c>
      <c r="G28">
        <v>8.5715700000000006E-2</v>
      </c>
      <c r="H28">
        <v>8.6978299999999995E-2</v>
      </c>
      <c r="I28">
        <v>3.39268E-2</v>
      </c>
      <c r="J28">
        <v>3.7109400000000001E-2</v>
      </c>
    </row>
    <row r="29" spans="1:10" x14ac:dyDescent="0.25">
      <c r="A29">
        <v>0</v>
      </c>
      <c r="B29">
        <v>3.5146299999999998E-2</v>
      </c>
      <c r="C29">
        <v>0.31642900000000002</v>
      </c>
      <c r="D29">
        <v>0.37029200000000001</v>
      </c>
      <c r="E29">
        <v>9.6709100000000006E-2</v>
      </c>
      <c r="F29">
        <v>4.5190899999999999E-2</v>
      </c>
      <c r="G29">
        <v>3.2362700000000001E-2</v>
      </c>
      <c r="H29">
        <v>3.8163299999999997E-2</v>
      </c>
      <c r="I29">
        <v>3.8573900000000001E-2</v>
      </c>
      <c r="J29">
        <v>2.7115899999999998E-2</v>
      </c>
    </row>
    <row r="30" spans="1:10" x14ac:dyDescent="0.25">
      <c r="A30">
        <v>0</v>
      </c>
      <c r="B30">
        <v>3.1089599999999998E-2</v>
      </c>
      <c r="C30">
        <v>7.8329999999999997E-2</v>
      </c>
      <c r="D30">
        <v>0.42651699999999998</v>
      </c>
      <c r="E30">
        <v>0.29025099999999998</v>
      </c>
      <c r="F30">
        <v>7.2665400000000005E-2</v>
      </c>
      <c r="G30">
        <v>3.0032699999999999E-2</v>
      </c>
      <c r="H30">
        <v>2.08956E-2</v>
      </c>
      <c r="I30">
        <v>2.2946999999999999E-2</v>
      </c>
      <c r="J30">
        <v>2.72313E-2</v>
      </c>
    </row>
    <row r="31" spans="1:10" x14ac:dyDescent="0.25">
      <c r="A31">
        <v>0</v>
      </c>
      <c r="B31">
        <v>4.7185400000000002E-2</v>
      </c>
      <c r="C31">
        <v>5.4593000000000003E-2</v>
      </c>
      <c r="D31">
        <v>0.10915</v>
      </c>
      <c r="E31">
        <v>0.390038</v>
      </c>
      <c r="F31">
        <v>0.25282399999999999</v>
      </c>
      <c r="G31">
        <v>6.8348500000000006E-2</v>
      </c>
      <c r="H31">
        <v>2.6159100000000001E-2</v>
      </c>
      <c r="I31">
        <v>2.0188600000000001E-2</v>
      </c>
      <c r="J31">
        <v>3.1438099999999997E-2</v>
      </c>
    </row>
    <row r="32" spans="1:10" x14ac:dyDescent="0.25">
      <c r="A32">
        <v>0</v>
      </c>
      <c r="B32">
        <v>0.15607599999999999</v>
      </c>
      <c r="C32">
        <v>6.3335000000000002E-2</v>
      </c>
      <c r="D32">
        <v>7.5335399999999997E-2</v>
      </c>
      <c r="E32">
        <v>9.9464200000000003E-2</v>
      </c>
      <c r="F32">
        <v>0.29570800000000003</v>
      </c>
      <c r="G32">
        <v>0.19711899999999999</v>
      </c>
      <c r="H32">
        <v>5.6946099999999999E-2</v>
      </c>
      <c r="I32">
        <v>2.3911600000000002E-2</v>
      </c>
      <c r="J32">
        <v>3.2048300000000002E-2</v>
      </c>
    </row>
    <row r="33" spans="1:10" x14ac:dyDescent="0.25">
      <c r="A33">
        <v>0</v>
      </c>
      <c r="B33">
        <v>0.30497299999999999</v>
      </c>
      <c r="C33">
        <v>0.159248</v>
      </c>
      <c r="D33">
        <v>7.0042599999999997E-2</v>
      </c>
      <c r="E33">
        <v>5.0171300000000002E-2</v>
      </c>
      <c r="F33">
        <v>6.3892599999999994E-2</v>
      </c>
      <c r="G33">
        <v>0.171099</v>
      </c>
      <c r="H33">
        <v>0.116621</v>
      </c>
      <c r="I33">
        <v>3.7747700000000002E-2</v>
      </c>
      <c r="J33">
        <v>2.6176000000000001E-2</v>
      </c>
    </row>
    <row r="34" spans="1:10" x14ac:dyDescent="0.25">
      <c r="A34">
        <v>0</v>
      </c>
      <c r="B34">
        <v>0.191971</v>
      </c>
      <c r="C34">
        <v>0.36979499999999998</v>
      </c>
      <c r="D34">
        <v>0.145644</v>
      </c>
      <c r="E34">
        <v>4.5108500000000003E-2</v>
      </c>
      <c r="F34">
        <v>2.83623E-2</v>
      </c>
      <c r="G34">
        <v>3.7793E-2</v>
      </c>
      <c r="H34">
        <v>9.0844099999999997E-2</v>
      </c>
      <c r="I34">
        <v>6.1887499999999998E-2</v>
      </c>
      <c r="J34">
        <v>2.8580899999999999E-2</v>
      </c>
    </row>
    <row r="35" spans="1:10" x14ac:dyDescent="0.25">
      <c r="A35">
        <v>0</v>
      </c>
      <c r="B35">
        <v>0.14458399999999999</v>
      </c>
      <c r="C35">
        <v>0.29124299999999997</v>
      </c>
      <c r="D35">
        <v>0.34312999999999999</v>
      </c>
      <c r="E35">
        <v>9.1708499999999998E-2</v>
      </c>
      <c r="F35">
        <v>2.5139499999999999E-2</v>
      </c>
      <c r="G35">
        <v>1.49231E-2</v>
      </c>
      <c r="H35">
        <v>1.9451599999999999E-2</v>
      </c>
      <c r="I35">
        <v>4.0097500000000001E-2</v>
      </c>
      <c r="J35">
        <v>2.97107E-2</v>
      </c>
    </row>
    <row r="36" spans="1:10" x14ac:dyDescent="0.25">
      <c r="A36">
        <v>0</v>
      </c>
      <c r="B36">
        <v>5.4409600000000002E-2</v>
      </c>
      <c r="C36">
        <v>0.29495300000000002</v>
      </c>
      <c r="D36">
        <v>0.30393599999999998</v>
      </c>
      <c r="E36">
        <v>0.223689</v>
      </c>
      <c r="F36">
        <v>6.08741E-2</v>
      </c>
      <c r="G36">
        <v>1.62916E-2</v>
      </c>
      <c r="H36">
        <v>9.1192800000000004E-3</v>
      </c>
      <c r="I36">
        <v>1.1415399999999999E-2</v>
      </c>
      <c r="J36">
        <v>2.5280899999999999E-2</v>
      </c>
    </row>
    <row r="37" spans="1:10" x14ac:dyDescent="0.25">
      <c r="A37">
        <v>0</v>
      </c>
      <c r="B37">
        <v>2.8695700000000001E-2</v>
      </c>
      <c r="C37">
        <v>0.12495100000000001</v>
      </c>
      <c r="D37">
        <v>0.36208499999999999</v>
      </c>
      <c r="E37">
        <v>0.237041</v>
      </c>
      <c r="F37">
        <v>0.157859</v>
      </c>
      <c r="G37">
        <v>4.6280000000000002E-2</v>
      </c>
      <c r="H37">
        <v>1.21943E-2</v>
      </c>
      <c r="I37">
        <v>9.8354700000000007E-3</v>
      </c>
      <c r="J37">
        <v>2.1015499999999999E-2</v>
      </c>
    </row>
    <row r="38" spans="1:10" x14ac:dyDescent="0.25">
      <c r="A38">
        <v>0</v>
      </c>
      <c r="B38">
        <v>3.1971600000000003E-2</v>
      </c>
      <c r="C38">
        <v>4.3165099999999998E-2</v>
      </c>
      <c r="D38">
        <v>0.19692699999999999</v>
      </c>
      <c r="E38">
        <v>0.32328299999999999</v>
      </c>
      <c r="F38">
        <v>0.20013300000000001</v>
      </c>
      <c r="G38">
        <v>0.129603</v>
      </c>
      <c r="H38">
        <v>4.04816E-2</v>
      </c>
      <c r="I38">
        <v>1.3652299999999999E-2</v>
      </c>
      <c r="J38">
        <v>2.0717800000000001E-2</v>
      </c>
    </row>
    <row r="39" spans="1:10" x14ac:dyDescent="0.25">
      <c r="A39">
        <v>0</v>
      </c>
      <c r="B39">
        <v>5.1747000000000001E-2</v>
      </c>
      <c r="C39">
        <v>0.129828</v>
      </c>
      <c r="D39">
        <v>8.9637599999999998E-2</v>
      </c>
      <c r="E39">
        <v>0.17956</v>
      </c>
      <c r="F39">
        <v>0.24293600000000001</v>
      </c>
      <c r="G39">
        <v>0.15415300000000001</v>
      </c>
      <c r="H39">
        <v>9.67668E-2</v>
      </c>
      <c r="I39">
        <v>3.3804500000000001E-2</v>
      </c>
      <c r="J39">
        <v>2.1508200000000002E-2</v>
      </c>
    </row>
    <row r="40" spans="1:10" x14ac:dyDescent="0.25">
      <c r="A40">
        <v>0</v>
      </c>
      <c r="B40">
        <v>0.112626</v>
      </c>
      <c r="C40">
        <v>3.4548700000000002E-2</v>
      </c>
      <c r="D40">
        <v>0.287742</v>
      </c>
      <c r="E40">
        <v>8.9015999999999998E-2</v>
      </c>
      <c r="F40">
        <v>0.122505</v>
      </c>
      <c r="G40">
        <v>0.15970500000000001</v>
      </c>
      <c r="H40">
        <v>0.103007</v>
      </c>
      <c r="I40">
        <v>6.1194900000000003E-2</v>
      </c>
      <c r="J40">
        <v>2.9620400000000002E-2</v>
      </c>
    </row>
    <row r="41" spans="1:10" x14ac:dyDescent="0.25">
      <c r="A41">
        <v>0</v>
      </c>
      <c r="B41">
        <v>2.3090099999999999E-2</v>
      </c>
      <c r="C41">
        <v>0.516984</v>
      </c>
      <c r="D41">
        <v>6.7438999999999999E-2</v>
      </c>
      <c r="E41">
        <v>0.16961799999999999</v>
      </c>
      <c r="F41">
        <v>4.5800899999999999E-2</v>
      </c>
      <c r="G41">
        <v>5.0305099999999998E-2</v>
      </c>
      <c r="H41">
        <v>6.3069E-2</v>
      </c>
      <c r="I41">
        <v>3.90859E-2</v>
      </c>
      <c r="J41">
        <v>2.4578800000000001E-2</v>
      </c>
    </row>
    <row r="42" spans="1:10" x14ac:dyDescent="0.25">
      <c r="A42">
        <v>0</v>
      </c>
      <c r="B42">
        <v>6.2310399999999998E-4</v>
      </c>
      <c r="C42">
        <v>6.4712900000000004E-2</v>
      </c>
      <c r="D42">
        <v>0.75556199999999996</v>
      </c>
      <c r="E42">
        <v>6.8448200000000001E-2</v>
      </c>
      <c r="F42">
        <v>4.9702400000000001E-2</v>
      </c>
      <c r="G42">
        <v>1.53375E-2</v>
      </c>
      <c r="H42">
        <v>1.46728E-2</v>
      </c>
      <c r="I42">
        <v>1.7342099999999999E-2</v>
      </c>
      <c r="J42">
        <v>1.3589800000000001E-2</v>
      </c>
    </row>
    <row r="43" spans="1:10" x14ac:dyDescent="0.25">
      <c r="A43">
        <v>0</v>
      </c>
      <c r="B43">
        <v>7.9898000000000002E-4</v>
      </c>
      <c r="C43">
        <v>3.4697399999999998E-3</v>
      </c>
      <c r="D43">
        <v>0.119593</v>
      </c>
      <c r="E43">
        <v>0.71509299999999998</v>
      </c>
      <c r="F43">
        <v>8.6513499999999993E-2</v>
      </c>
      <c r="G43">
        <v>3.5776200000000001E-2</v>
      </c>
      <c r="H43">
        <v>1.2416399999999999E-2</v>
      </c>
      <c r="I43">
        <v>1.06804E-2</v>
      </c>
      <c r="J43">
        <v>1.5569599999999999E-2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"/>
  <sheetViews>
    <sheetView topLeftCell="A28" workbookViewId="0">
      <selection activeCell="B1" sqref="B1:J43"/>
    </sheetView>
  </sheetViews>
  <sheetFormatPr defaultRowHeight="15" x14ac:dyDescent="0.25"/>
  <cols>
    <col min="2" max="2" width="12.7109375" bestFit="1" customWidth="1"/>
  </cols>
  <sheetData>
    <row r="1" spans="1:10" x14ac:dyDescent="0.25">
      <c r="A1">
        <f>'SAFE exp comp'!A1-'Ceattle exp comp'!A1</f>
        <v>0</v>
      </c>
      <c r="B1" s="2">
        <f>('SAFE exp comp'!B1-'Ceattle exp comp'!B1)/'SAFE exp comp'!B1</f>
        <v>-9.5083906434555084E-5</v>
      </c>
      <c r="C1" s="2">
        <f>('SAFE exp comp'!C1-'Ceattle exp comp'!C1)/'SAFE exp comp'!C1</f>
        <v>-2.552024602550162E-5</v>
      </c>
      <c r="D1" s="2">
        <f>('SAFE exp comp'!D1-'Ceattle exp comp'!D1)/'SAFE exp comp'!D1</f>
        <v>2.4695017096226168E-5</v>
      </c>
      <c r="E1" s="2">
        <f>('SAFE exp comp'!E1-'Ceattle exp comp'!E1)/'SAFE exp comp'!E1</f>
        <v>-7.3245470018867896E-5</v>
      </c>
      <c r="F1" s="2">
        <f>('SAFE exp comp'!F1-'Ceattle exp comp'!F1)/'SAFE exp comp'!F1</f>
        <v>-1.0388855610634455E-4</v>
      </c>
      <c r="G1" s="2">
        <f>('SAFE exp comp'!G1-'Ceattle exp comp'!G1)/'SAFE exp comp'!G1</f>
        <v>-1.8940837904234359E-4</v>
      </c>
      <c r="H1" s="2">
        <f>('SAFE exp comp'!H1-'Ceattle exp comp'!H1)/'SAFE exp comp'!H1</f>
        <v>-1.8621862298546247E-5</v>
      </c>
      <c r="I1" s="2">
        <f>('SAFE exp comp'!I1-'Ceattle exp comp'!I1)/'SAFE exp comp'!I1</f>
        <v>-1.3740614070653722E-5</v>
      </c>
      <c r="J1" s="2">
        <f>('SAFE exp comp'!J1-'Ceattle exp comp'!J1)/'SAFE exp comp'!J1</f>
        <v>6.2426703018936866E-7</v>
      </c>
    </row>
    <row r="2" spans="1:10" x14ac:dyDescent="0.25">
      <c r="A2">
        <f>'SAFE exp comp'!A2-'Ceattle exp comp'!A2</f>
        <v>0</v>
      </c>
      <c r="B2" s="2">
        <f>('SAFE exp comp'!B2-'Ceattle exp comp'!B2)/'SAFE exp comp'!B2</f>
        <v>-5.6361161071799078E-5</v>
      </c>
      <c r="C2" s="2">
        <f>('SAFE exp comp'!C2-'Ceattle exp comp'!C2)/'SAFE exp comp'!C2</f>
        <v>-2.2407771732455649E-4</v>
      </c>
      <c r="D2" s="2">
        <f>('SAFE exp comp'!D2-'Ceattle exp comp'!D2)/'SAFE exp comp'!D2</f>
        <v>4.265017920806147E-5</v>
      </c>
      <c r="E2" s="2">
        <f>('SAFE exp comp'!E2-'Ceattle exp comp'!E2)/'SAFE exp comp'!E2</f>
        <v>-1.1629568020468031E-4</v>
      </c>
      <c r="F2" s="2">
        <f>('SAFE exp comp'!F2-'Ceattle exp comp'!F2)/'SAFE exp comp'!F2</f>
        <v>-4.7843305425639291E-5</v>
      </c>
      <c r="G2" s="2">
        <f>('SAFE exp comp'!G2-'Ceattle exp comp'!G2)/'SAFE exp comp'!G2</f>
        <v>-2.7325786132899684E-4</v>
      </c>
      <c r="H2" s="2">
        <f>('SAFE exp comp'!H2-'Ceattle exp comp'!H2)/'SAFE exp comp'!H2</f>
        <v>-7.3699253568683981E-5</v>
      </c>
      <c r="I2" s="2">
        <f>('SAFE exp comp'!I2-'Ceattle exp comp'!I2)/'SAFE exp comp'!I2</f>
        <v>-1.2211138612305763E-5</v>
      </c>
      <c r="J2" s="2">
        <f>('SAFE exp comp'!J2-'Ceattle exp comp'!J2)/'SAFE exp comp'!J2</f>
        <v>-2.1688598549558389E-6</v>
      </c>
    </row>
    <row r="3" spans="1:10" x14ac:dyDescent="0.25">
      <c r="A3">
        <f>'SAFE exp comp'!A3-'Ceattle exp comp'!A3</f>
        <v>0</v>
      </c>
      <c r="B3" s="2">
        <f>('SAFE exp comp'!B3-'Ceattle exp comp'!B3)/'SAFE exp comp'!B3</f>
        <v>-6.865116748114368E-6</v>
      </c>
      <c r="C3" s="2">
        <f>('SAFE exp comp'!C3-'Ceattle exp comp'!C3)/'SAFE exp comp'!C3</f>
        <v>-2.4235995623407769E-4</v>
      </c>
      <c r="D3" s="2">
        <f>('SAFE exp comp'!D3-'Ceattle exp comp'!D3)/'SAFE exp comp'!D3</f>
        <v>-4.6645498843830784E-5</v>
      </c>
      <c r="E3" s="2">
        <f>('SAFE exp comp'!E3-'Ceattle exp comp'!E3)/'SAFE exp comp'!E3</f>
        <v>-4.611735437137749E-5</v>
      </c>
      <c r="F3" s="2">
        <f>('SAFE exp comp'!F3-'Ceattle exp comp'!F3)/'SAFE exp comp'!F3</f>
        <v>-8.8452510663165874E-5</v>
      </c>
      <c r="G3" s="2">
        <f>('SAFE exp comp'!G3-'Ceattle exp comp'!G3)/'SAFE exp comp'!G3</f>
        <v>-2.6618627487080582E-4</v>
      </c>
      <c r="H3" s="2">
        <f>('SAFE exp comp'!H3-'Ceattle exp comp'!H3)/'SAFE exp comp'!H3</f>
        <v>-7.473444024628415E-5</v>
      </c>
      <c r="I3" s="2">
        <f>('SAFE exp comp'!I3-'Ceattle exp comp'!I3)/'SAFE exp comp'!I3</f>
        <v>-1.4953156795579085E-5</v>
      </c>
      <c r="J3" s="2">
        <f>('SAFE exp comp'!J3-'Ceattle exp comp'!J3)/'SAFE exp comp'!J3</f>
        <v>2.5694921478843423E-6</v>
      </c>
    </row>
    <row r="4" spans="1:10" x14ac:dyDescent="0.25">
      <c r="A4">
        <f>'SAFE exp comp'!A4-'Ceattle exp comp'!A4</f>
        <v>0</v>
      </c>
      <c r="B4" s="2">
        <f>('SAFE exp comp'!B4-'Ceattle exp comp'!B4)/'SAFE exp comp'!B4</f>
        <v>-1.7382102692676259E-5</v>
      </c>
      <c r="C4" s="2">
        <f>('SAFE exp comp'!C4-'Ceattle exp comp'!C4)/'SAFE exp comp'!C4</f>
        <v>-1.3855902594068881E-5</v>
      </c>
      <c r="D4" s="2">
        <f>('SAFE exp comp'!D4-'Ceattle exp comp'!D4)/'SAFE exp comp'!D4</f>
        <v>-2.9351570520828762E-6</v>
      </c>
      <c r="E4" s="2">
        <f>('SAFE exp comp'!E4-'Ceattle exp comp'!E4)/'SAFE exp comp'!E4</f>
        <v>-1.6897605890993223E-4</v>
      </c>
      <c r="F4" s="2">
        <f>('SAFE exp comp'!F4-'Ceattle exp comp'!F4)/'SAFE exp comp'!F4</f>
        <v>-1.5208205970862752E-6</v>
      </c>
      <c r="G4" s="2">
        <f>('SAFE exp comp'!G4-'Ceattle exp comp'!G4)/'SAFE exp comp'!G4</f>
        <v>-1.9940356951995831E-4</v>
      </c>
      <c r="H4" s="2">
        <f>('SAFE exp comp'!H4-'Ceattle exp comp'!H4)/'SAFE exp comp'!H4</f>
        <v>-1.1522717249663071E-4</v>
      </c>
      <c r="I4" s="2">
        <f>('SAFE exp comp'!I4-'Ceattle exp comp'!I4)/'SAFE exp comp'!I4</f>
        <v>-1.2251167644354956E-5</v>
      </c>
      <c r="J4" s="2">
        <f>('SAFE exp comp'!J4-'Ceattle exp comp'!J4)/'SAFE exp comp'!J4</f>
        <v>-3.7456800504090752E-6</v>
      </c>
    </row>
    <row r="5" spans="1:10" x14ac:dyDescent="0.25">
      <c r="A5">
        <f>'SAFE exp comp'!A5-'Ceattle exp comp'!A5</f>
        <v>0</v>
      </c>
      <c r="B5" s="2">
        <f>('SAFE exp comp'!B5-'Ceattle exp comp'!B5)/'SAFE exp comp'!B5</f>
        <v>-2.1973853852674727E-5</v>
      </c>
      <c r="C5" s="2">
        <f>('SAFE exp comp'!C5-'Ceattle exp comp'!C5)/'SAFE exp comp'!C5</f>
        <v>-3.7730538698075337E-5</v>
      </c>
      <c r="D5" s="2">
        <f>('SAFE exp comp'!D5-'Ceattle exp comp'!D5)/'SAFE exp comp'!D5</f>
        <v>4.3511640866542144E-5</v>
      </c>
      <c r="E5" s="2">
        <f>('SAFE exp comp'!E5-'Ceattle exp comp'!E5)/'SAFE exp comp'!E5</f>
        <v>-1.8905752111844301E-4</v>
      </c>
      <c r="F5" s="2">
        <f>('SAFE exp comp'!F5-'Ceattle exp comp'!F5)/'SAFE exp comp'!F5</f>
        <v>-1.1095614938207859E-4</v>
      </c>
      <c r="G5" s="2">
        <f>('SAFE exp comp'!G5-'Ceattle exp comp'!G5)/'SAFE exp comp'!G5</f>
        <v>-3.8167778674742743E-5</v>
      </c>
      <c r="H5" s="2">
        <f>('SAFE exp comp'!H5-'Ceattle exp comp'!H5)/'SAFE exp comp'!H5</f>
        <v>-2.3196243267421367E-5</v>
      </c>
      <c r="I5" s="2">
        <f>('SAFE exp comp'!I5-'Ceattle exp comp'!I5)/'SAFE exp comp'!I5</f>
        <v>-1.718190848765138E-5</v>
      </c>
      <c r="J5" s="2">
        <f>('SAFE exp comp'!J5-'Ceattle exp comp'!J5)/'SAFE exp comp'!J5</f>
        <v>-4.4469037328564919E-6</v>
      </c>
    </row>
    <row r="6" spans="1:10" x14ac:dyDescent="0.25">
      <c r="A6">
        <f>'SAFE exp comp'!A6-'Ceattle exp comp'!A6</f>
        <v>0</v>
      </c>
      <c r="B6" s="2">
        <f>('SAFE exp comp'!B6-'Ceattle exp comp'!B6)/'SAFE exp comp'!B6</f>
        <v>-1.7814582756237051E-5</v>
      </c>
      <c r="C6" s="2">
        <f>('SAFE exp comp'!C6-'Ceattle exp comp'!C6)/'SAFE exp comp'!C6</f>
        <v>-7.5589181995431947E-5</v>
      </c>
      <c r="D6" s="2">
        <f>('SAFE exp comp'!D6-'Ceattle exp comp'!D6)/'SAFE exp comp'!D6</f>
        <v>2.9010738684223153E-5</v>
      </c>
      <c r="E6" s="2">
        <f>('SAFE exp comp'!E6-'Ceattle exp comp'!E6)/'SAFE exp comp'!E6</f>
        <v>-6.9054548954830222E-5</v>
      </c>
      <c r="F6" s="2">
        <f>('SAFE exp comp'!F6-'Ceattle exp comp'!F6)/'SAFE exp comp'!F6</f>
        <v>-1.5544889964393176E-4</v>
      </c>
      <c r="G6" s="2">
        <f>('SAFE exp comp'!G6-'Ceattle exp comp'!G6)/'SAFE exp comp'!G6</f>
        <v>-2.3160598372848958E-4</v>
      </c>
      <c r="H6" s="2">
        <f>('SAFE exp comp'!H6-'Ceattle exp comp'!H6)/'SAFE exp comp'!H6</f>
        <v>-1.512909305069871E-5</v>
      </c>
      <c r="I6" s="2">
        <f>('SAFE exp comp'!I6-'Ceattle exp comp'!I6)/'SAFE exp comp'!I6</f>
        <v>-2.1415240042022505E-5</v>
      </c>
      <c r="J6" s="2">
        <f>('SAFE exp comp'!J6-'Ceattle exp comp'!J6)/'SAFE exp comp'!J6</f>
        <v>-4.8636949339602032E-6</v>
      </c>
    </row>
    <row r="7" spans="1:10" x14ac:dyDescent="0.25">
      <c r="A7">
        <f>'SAFE exp comp'!A7-'Ceattle exp comp'!A7</f>
        <v>0</v>
      </c>
      <c r="B7" s="2">
        <f>('SAFE exp comp'!B7-'Ceattle exp comp'!B7)/'SAFE exp comp'!B7</f>
        <v>-4.8206691167188856E-5</v>
      </c>
      <c r="C7" s="2">
        <f>('SAFE exp comp'!C7-'Ceattle exp comp'!C7)/'SAFE exp comp'!C7</f>
        <v>-5.0104787780870499E-5</v>
      </c>
      <c r="D7" s="2">
        <f>('SAFE exp comp'!D7-'Ceattle exp comp'!D7)/'SAFE exp comp'!D7</f>
        <v>2.3065313810368357E-5</v>
      </c>
      <c r="E7" s="2">
        <f>('SAFE exp comp'!E7-'Ceattle exp comp'!E7)/'SAFE exp comp'!E7</f>
        <v>-7.6931094059742389E-5</v>
      </c>
      <c r="F7" s="2">
        <f>('SAFE exp comp'!F7-'Ceattle exp comp'!F7)/'SAFE exp comp'!F7</f>
        <v>-4.7687749235320642E-5</v>
      </c>
      <c r="G7" s="2">
        <f>('SAFE exp comp'!G7-'Ceattle exp comp'!G7)/'SAFE exp comp'!G7</f>
        <v>-3.7984865615071754E-4</v>
      </c>
      <c r="H7" s="2">
        <f>('SAFE exp comp'!H7-'Ceattle exp comp'!H7)/'SAFE exp comp'!H7</f>
        <v>-1.043277034319228E-4</v>
      </c>
      <c r="I7" s="2">
        <f>('SAFE exp comp'!I7-'Ceattle exp comp'!I7)/'SAFE exp comp'!I7</f>
        <v>-7.7963867654031696E-6</v>
      </c>
      <c r="J7" s="2">
        <f>('SAFE exp comp'!J7-'Ceattle exp comp'!J7)/'SAFE exp comp'!J7</f>
        <v>-3.3527992351800856E-7</v>
      </c>
    </row>
    <row r="8" spans="1:10" x14ac:dyDescent="0.25">
      <c r="A8">
        <f>'SAFE exp comp'!A8-'Ceattle exp comp'!A8</f>
        <v>0</v>
      </c>
      <c r="B8" s="2">
        <f>('SAFE exp comp'!B8-'Ceattle exp comp'!B8)/'SAFE exp comp'!B8</f>
        <v>-5.2713272032575483E-5</v>
      </c>
      <c r="C8" s="2">
        <f>('SAFE exp comp'!C8-'Ceattle exp comp'!C8)/'SAFE exp comp'!C8</f>
        <v>-1.1448652564770996E-4</v>
      </c>
      <c r="D8" s="2">
        <f>('SAFE exp comp'!D8-'Ceattle exp comp'!D8)/'SAFE exp comp'!D8</f>
        <v>3.4747779019593562E-5</v>
      </c>
      <c r="E8" s="2">
        <f>('SAFE exp comp'!E8-'Ceattle exp comp'!E8)/'SAFE exp comp'!E8</f>
        <v>-1.0232413787036418E-4</v>
      </c>
      <c r="F8" s="2">
        <f>('SAFE exp comp'!F8-'Ceattle exp comp'!F8)/'SAFE exp comp'!F8</f>
        <v>-5.1188592588406485E-5</v>
      </c>
      <c r="G8" s="2">
        <f>('SAFE exp comp'!G8-'Ceattle exp comp'!G8)/'SAFE exp comp'!G8</f>
        <v>-1.8465356280031206E-4</v>
      </c>
      <c r="H8" s="2">
        <f>('SAFE exp comp'!H8-'Ceattle exp comp'!H8)/'SAFE exp comp'!H8</f>
        <v>-1.1022216372462404E-4</v>
      </c>
      <c r="I8" s="2">
        <f>('SAFE exp comp'!I8-'Ceattle exp comp'!I8)/'SAFE exp comp'!I8</f>
        <v>-1.5607600103299936E-5</v>
      </c>
      <c r="J8" s="2">
        <f>('SAFE exp comp'!J8-'Ceattle exp comp'!J8)/'SAFE exp comp'!J8</f>
        <v>-4.0631335677091559E-6</v>
      </c>
    </row>
    <row r="9" spans="1:10" x14ac:dyDescent="0.25">
      <c r="A9">
        <f>'SAFE exp comp'!A9-'Ceattle exp comp'!A9</f>
        <v>0</v>
      </c>
      <c r="B9" s="2">
        <f>('SAFE exp comp'!B9-'Ceattle exp comp'!B9)/'SAFE exp comp'!B9</f>
        <v>-2.972586703160229E-5</v>
      </c>
      <c r="C9" s="2">
        <f>('SAFE exp comp'!C9-'Ceattle exp comp'!C9)/'SAFE exp comp'!C9</f>
        <v>-1.5028115605085921E-4</v>
      </c>
      <c r="D9" s="2">
        <f>('SAFE exp comp'!D9-'Ceattle exp comp'!D9)/'SAFE exp comp'!D9</f>
        <v>2.3832248708849026E-6</v>
      </c>
      <c r="E9" s="2">
        <f>('SAFE exp comp'!E9-'Ceattle exp comp'!E9)/'SAFE exp comp'!E9</f>
        <v>-6.7539401957199464E-5</v>
      </c>
      <c r="F9" s="2">
        <f>('SAFE exp comp'!F9-'Ceattle exp comp'!F9)/'SAFE exp comp'!F9</f>
        <v>-6.1742905405747045E-5</v>
      </c>
      <c r="G9" s="2">
        <f>('SAFE exp comp'!G9-'Ceattle exp comp'!G9)/'SAFE exp comp'!G9</f>
        <v>-1.7882345127509666E-4</v>
      </c>
      <c r="H9" s="2">
        <f>('SAFE exp comp'!H9-'Ceattle exp comp'!H9)/'SAFE exp comp'!H9</f>
        <v>-5.3690529999834089E-5</v>
      </c>
      <c r="I9" s="2">
        <f>('SAFE exp comp'!I9-'Ceattle exp comp'!I9)/'SAFE exp comp'!I9</f>
        <v>-1.9021842143061039E-5</v>
      </c>
      <c r="J9" s="2">
        <f>('SAFE exp comp'!J9-'Ceattle exp comp'!J9)/'SAFE exp comp'!J9</f>
        <v>-5.5268168078527875E-6</v>
      </c>
    </row>
    <row r="10" spans="1:10" x14ac:dyDescent="0.25">
      <c r="A10">
        <f>'SAFE exp comp'!A10-'Ceattle exp comp'!A10</f>
        <v>0</v>
      </c>
      <c r="B10" s="2">
        <f>('SAFE exp comp'!B10-'Ceattle exp comp'!B10)/'SAFE exp comp'!B10</f>
        <v>-2.6896256728959934E-5</v>
      </c>
      <c r="C10" s="2">
        <f>('SAFE exp comp'!C10-'Ceattle exp comp'!C10)/'SAFE exp comp'!C10</f>
        <v>-7.9610793690013403E-5</v>
      </c>
      <c r="D10" s="2">
        <f>('SAFE exp comp'!D10-'Ceattle exp comp'!D10)/'SAFE exp comp'!D10</f>
        <v>-1.4686614885833378E-5</v>
      </c>
      <c r="E10" s="2">
        <f>('SAFE exp comp'!E10-'Ceattle exp comp'!E10)/'SAFE exp comp'!E10</f>
        <v>-1.1577223274174541E-4</v>
      </c>
      <c r="F10" s="2">
        <f>('SAFE exp comp'!F10-'Ceattle exp comp'!F10)/'SAFE exp comp'!F10</f>
        <v>-2.0953205810483104E-5</v>
      </c>
      <c r="G10" s="2">
        <f>('SAFE exp comp'!G10-'Ceattle exp comp'!G10)/'SAFE exp comp'!G10</f>
        <v>-1.417389157270256E-4</v>
      </c>
      <c r="H10" s="2">
        <f>('SAFE exp comp'!H10-'Ceattle exp comp'!H10)/'SAFE exp comp'!H10</f>
        <v>-6.0689538946892609E-5</v>
      </c>
      <c r="I10" s="2">
        <f>('SAFE exp comp'!I10-'Ceattle exp comp'!I10)/'SAFE exp comp'!I10</f>
        <v>-1.2591461508675387E-5</v>
      </c>
      <c r="J10" s="2">
        <f>('SAFE exp comp'!J10-'Ceattle exp comp'!J10)/'SAFE exp comp'!J10</f>
        <v>-1.404219872665805E-7</v>
      </c>
    </row>
    <row r="11" spans="1:10" x14ac:dyDescent="0.25">
      <c r="A11">
        <f>'SAFE exp comp'!A11-'Ceattle exp comp'!A11</f>
        <v>0</v>
      </c>
      <c r="B11" s="2">
        <f>('SAFE exp comp'!B11-'Ceattle exp comp'!B11)/'SAFE exp comp'!B11</f>
        <v>-1.1654876990090837E-5</v>
      </c>
      <c r="C11" s="2">
        <f>('SAFE exp comp'!C11-'Ceattle exp comp'!C11)/'SAFE exp comp'!C11</f>
        <v>-1.1056268122415128E-4</v>
      </c>
      <c r="D11" s="2">
        <f>('SAFE exp comp'!D11-'Ceattle exp comp'!D11)/'SAFE exp comp'!D11</f>
        <v>9.2715264174353094E-6</v>
      </c>
      <c r="E11" s="2">
        <f>('SAFE exp comp'!E11-'Ceattle exp comp'!E11)/'SAFE exp comp'!E11</f>
        <v>-1.6422819150409206E-4</v>
      </c>
      <c r="F11" s="2">
        <f>('SAFE exp comp'!F11-'Ceattle exp comp'!F11)/'SAFE exp comp'!F11</f>
        <v>-5.8659478960411834E-5</v>
      </c>
      <c r="G11" s="2">
        <f>('SAFE exp comp'!G11-'Ceattle exp comp'!G11)/'SAFE exp comp'!G11</f>
        <v>-4.8671204430367798E-5</v>
      </c>
      <c r="H11" s="2">
        <f>('SAFE exp comp'!H11-'Ceattle exp comp'!H11)/'SAFE exp comp'!H11</f>
        <v>-2.5029711411684096E-5</v>
      </c>
      <c r="I11" s="2">
        <f>('SAFE exp comp'!I11-'Ceattle exp comp'!I11)/'SAFE exp comp'!I11</f>
        <v>-7.5483461250276613E-6</v>
      </c>
      <c r="J11" s="2">
        <f>('SAFE exp comp'!J11-'Ceattle exp comp'!J11)/'SAFE exp comp'!J11</f>
        <v>4.4383192776692355E-6</v>
      </c>
    </row>
    <row r="12" spans="1:10" x14ac:dyDescent="0.25">
      <c r="A12">
        <f>'SAFE exp comp'!A12-'Ceattle exp comp'!A12</f>
        <v>0</v>
      </c>
      <c r="B12" s="2">
        <f>('SAFE exp comp'!B12-'Ceattle exp comp'!B12)/'SAFE exp comp'!B12</f>
        <v>-6.1408523234488401E-6</v>
      </c>
      <c r="C12" s="2">
        <f>('SAFE exp comp'!C12-'Ceattle exp comp'!C12)/'SAFE exp comp'!C12</f>
        <v>-6.6226766877078874E-5</v>
      </c>
      <c r="D12" s="2">
        <f>('SAFE exp comp'!D12-'Ceattle exp comp'!D12)/'SAFE exp comp'!D12</f>
        <v>3.2268119994097803E-6</v>
      </c>
      <c r="E12" s="2">
        <f>('SAFE exp comp'!E12-'Ceattle exp comp'!E12)/'SAFE exp comp'!E12</f>
        <v>-1.0337637768799247E-4</v>
      </c>
      <c r="F12" s="2">
        <f>('SAFE exp comp'!F12-'Ceattle exp comp'!F12)/'SAFE exp comp'!F12</f>
        <v>-1.069501966566873E-4</v>
      </c>
      <c r="G12" s="2">
        <f>('SAFE exp comp'!G12-'Ceattle exp comp'!G12)/'SAFE exp comp'!G12</f>
        <v>-6.0728107612898714E-5</v>
      </c>
      <c r="H12" s="2">
        <f>('SAFE exp comp'!H12-'Ceattle exp comp'!H12)/'SAFE exp comp'!H12</f>
        <v>-1.1721639844471784E-5</v>
      </c>
      <c r="I12" s="2">
        <f>('SAFE exp comp'!I12-'Ceattle exp comp'!I12)/'SAFE exp comp'!I12</f>
        <v>-9.9884344255540068E-6</v>
      </c>
      <c r="J12" s="2">
        <f>('SAFE exp comp'!J12-'Ceattle exp comp'!J12)/'SAFE exp comp'!J12</f>
        <v>4.2517878945185434E-6</v>
      </c>
    </row>
    <row r="13" spans="1:10" x14ac:dyDescent="0.25">
      <c r="A13">
        <f>'SAFE exp comp'!A13-'Ceattle exp comp'!A13</f>
        <v>0</v>
      </c>
      <c r="B13" s="2">
        <f>('SAFE exp comp'!B13-'Ceattle exp comp'!B13)/'SAFE exp comp'!B13</f>
        <v>-5.7854364495592853E-5</v>
      </c>
      <c r="C13" s="2">
        <f>('SAFE exp comp'!C13-'Ceattle exp comp'!C13)/'SAFE exp comp'!C13</f>
        <v>-2.3182543568617457E-5</v>
      </c>
      <c r="D13" s="2">
        <f>('SAFE exp comp'!D13-'Ceattle exp comp'!D13)/'SAFE exp comp'!D13</f>
        <v>1.4961396865760535E-5</v>
      </c>
      <c r="E13" s="2">
        <f>('SAFE exp comp'!E13-'Ceattle exp comp'!E13)/'SAFE exp comp'!E13</f>
        <v>-1.2083457120247748E-4</v>
      </c>
      <c r="F13" s="2">
        <f>('SAFE exp comp'!F13-'Ceattle exp comp'!F13)/'SAFE exp comp'!F13</f>
        <v>-6.0804476405581816E-5</v>
      </c>
      <c r="G13" s="2">
        <f>('SAFE exp comp'!G13-'Ceattle exp comp'!G13)/'SAFE exp comp'!G13</f>
        <v>-1.0079727017676307E-4</v>
      </c>
      <c r="H13" s="2">
        <f>('SAFE exp comp'!H13-'Ceattle exp comp'!H13)/'SAFE exp comp'!H13</f>
        <v>-1.1915068159031811E-5</v>
      </c>
      <c r="I13" s="2">
        <f>('SAFE exp comp'!I13-'Ceattle exp comp'!I13)/'SAFE exp comp'!I13</f>
        <v>-4.0719036482582506E-6</v>
      </c>
      <c r="J13" s="2">
        <f>('SAFE exp comp'!J13-'Ceattle exp comp'!J13)/'SAFE exp comp'!J13</f>
        <v>4.9145915697406733E-6</v>
      </c>
    </row>
    <row r="14" spans="1:10" x14ac:dyDescent="0.25">
      <c r="A14">
        <f>'SAFE exp comp'!A14-'Ceattle exp comp'!A14</f>
        <v>0</v>
      </c>
      <c r="B14" s="2">
        <f>('SAFE exp comp'!B14-'Ceattle exp comp'!B14)/'SAFE exp comp'!B14</f>
        <v>-5.0578602185063976E-5</v>
      </c>
      <c r="C14" s="2">
        <f>('SAFE exp comp'!C14-'Ceattle exp comp'!C14)/'SAFE exp comp'!C14</f>
        <v>-1.6772091466726052E-4</v>
      </c>
      <c r="D14" s="2">
        <f>('SAFE exp comp'!D14-'Ceattle exp comp'!D14)/'SAFE exp comp'!D14</f>
        <v>3.9684420922025752E-5</v>
      </c>
      <c r="E14" s="2">
        <f>('SAFE exp comp'!E14-'Ceattle exp comp'!E14)/'SAFE exp comp'!E14</f>
        <v>-1.1950084531075656E-4</v>
      </c>
      <c r="F14" s="2">
        <f>('SAFE exp comp'!F14-'Ceattle exp comp'!F14)/'SAFE exp comp'!F14</f>
        <v>-7.31524516453583E-5</v>
      </c>
      <c r="G14" s="2">
        <f>('SAFE exp comp'!G14-'Ceattle exp comp'!G14)/'SAFE exp comp'!G14</f>
        <v>-8.8311082119823788E-5</v>
      </c>
      <c r="H14" s="2">
        <f>('SAFE exp comp'!H14-'Ceattle exp comp'!H14)/'SAFE exp comp'!H14</f>
        <v>-1.8804447301820808E-5</v>
      </c>
      <c r="I14" s="2">
        <f>('SAFE exp comp'!I14-'Ceattle exp comp'!I14)/'SAFE exp comp'!I14</f>
        <v>-9.3088093068215468E-6</v>
      </c>
      <c r="J14" s="2">
        <f>('SAFE exp comp'!J14-'Ceattle exp comp'!J14)/'SAFE exp comp'!J14</f>
        <v>1.0606935021960401E-6</v>
      </c>
    </row>
    <row r="15" spans="1:10" x14ac:dyDescent="0.25">
      <c r="A15">
        <f>'SAFE exp comp'!A15-'Ceattle exp comp'!A15</f>
        <v>0</v>
      </c>
      <c r="B15" s="2">
        <f>('SAFE exp comp'!B15-'Ceattle exp comp'!B15)/'SAFE exp comp'!B15</f>
        <v>-4.7743546895069059E-6</v>
      </c>
      <c r="C15" s="2">
        <f>('SAFE exp comp'!C15-'Ceattle exp comp'!C15)/'SAFE exp comp'!C15</f>
        <v>-4.3966812504243343E-4</v>
      </c>
      <c r="D15" s="2">
        <f>('SAFE exp comp'!D15-'Ceattle exp comp'!D15)/'SAFE exp comp'!D15</f>
        <v>-4.919031657237468E-5</v>
      </c>
      <c r="E15" s="2">
        <f>('SAFE exp comp'!E15-'Ceattle exp comp'!E15)/'SAFE exp comp'!E15</f>
        <v>-5.4890436274738427E-5</v>
      </c>
      <c r="F15" s="2">
        <f>('SAFE exp comp'!F15-'Ceattle exp comp'!F15)/'SAFE exp comp'!F15</f>
        <v>-8.5416340555382841E-5</v>
      </c>
      <c r="G15" s="2">
        <f>('SAFE exp comp'!G15-'Ceattle exp comp'!G15)/'SAFE exp comp'!G15</f>
        <v>-1.7218218100500398E-4</v>
      </c>
      <c r="H15" s="2">
        <f>('SAFE exp comp'!H15-'Ceattle exp comp'!H15)/'SAFE exp comp'!H15</f>
        <v>-2.4160351849002484E-5</v>
      </c>
      <c r="I15" s="2">
        <f>('SAFE exp comp'!I15-'Ceattle exp comp'!I15)/'SAFE exp comp'!I15</f>
        <v>-1.3389001323055941E-5</v>
      </c>
      <c r="J15" s="2">
        <f>('SAFE exp comp'!J15-'Ceattle exp comp'!J15)/'SAFE exp comp'!J15</f>
        <v>3.5062063269679252E-6</v>
      </c>
    </row>
    <row r="16" spans="1:10" x14ac:dyDescent="0.25">
      <c r="A16">
        <f>'SAFE exp comp'!A16-'Ceattle exp comp'!A16</f>
        <v>0</v>
      </c>
      <c r="B16" s="2">
        <f>('SAFE exp comp'!B16-'Ceattle exp comp'!B16)/'SAFE exp comp'!B16</f>
        <v>-5.2535231116228617E-6</v>
      </c>
      <c r="C16" s="2">
        <f>('SAFE exp comp'!C16-'Ceattle exp comp'!C16)/'SAFE exp comp'!C16</f>
        <v>-8.873315059756543E-5</v>
      </c>
      <c r="D16" s="2">
        <f>('SAFE exp comp'!D16-'Ceattle exp comp'!D16)/'SAFE exp comp'!D16</f>
        <v>-1.2730683576475771E-4</v>
      </c>
      <c r="E16" s="2">
        <f>('SAFE exp comp'!E16-'Ceattle exp comp'!E16)/'SAFE exp comp'!E16</f>
        <v>-1.6950589310099469E-4</v>
      </c>
      <c r="F16" s="2">
        <f>('SAFE exp comp'!F16-'Ceattle exp comp'!F16)/'SAFE exp comp'!F16</f>
        <v>-6.3957813597994293E-6</v>
      </c>
      <c r="G16" s="2">
        <f>('SAFE exp comp'!G16-'Ceattle exp comp'!G16)/'SAFE exp comp'!G16</f>
        <v>-1.5538418479863118E-4</v>
      </c>
      <c r="H16" s="2">
        <f>('SAFE exp comp'!H16-'Ceattle exp comp'!H16)/'SAFE exp comp'!H16</f>
        <v>-6.715312741933497E-5</v>
      </c>
      <c r="I16" s="2">
        <f>('SAFE exp comp'!I16-'Ceattle exp comp'!I16)/'SAFE exp comp'!I16</f>
        <v>-1.4267431201617445E-5</v>
      </c>
      <c r="J16" s="2">
        <f>('SAFE exp comp'!J16-'Ceattle exp comp'!J16)/'SAFE exp comp'!J16</f>
        <v>6.0741893867643456E-7</v>
      </c>
    </row>
    <row r="17" spans="1:10" x14ac:dyDescent="0.25">
      <c r="A17">
        <f>'SAFE exp comp'!A17-'Ceattle exp comp'!A17</f>
        <v>0</v>
      </c>
      <c r="B17" s="2">
        <f>('SAFE exp comp'!B17-'Ceattle exp comp'!B17)/'SAFE exp comp'!B17</f>
        <v>-2.6274712277764469E-5</v>
      </c>
      <c r="C17" s="2">
        <f>('SAFE exp comp'!C17-'Ceattle exp comp'!C17)/'SAFE exp comp'!C17</f>
        <v>-3.8530908004204911E-5</v>
      </c>
      <c r="D17" s="2">
        <f>('SAFE exp comp'!D17-'Ceattle exp comp'!D17)/'SAFE exp comp'!D17</f>
        <v>1.1085911974142411E-5</v>
      </c>
      <c r="E17" s="2">
        <f>('SAFE exp comp'!E17-'Ceattle exp comp'!E17)/'SAFE exp comp'!E17</f>
        <v>-3.1793511367559101E-4</v>
      </c>
      <c r="F17" s="2">
        <f>('SAFE exp comp'!F17-'Ceattle exp comp'!F17)/'SAFE exp comp'!F17</f>
        <v>-8.5740895484891198E-5</v>
      </c>
      <c r="G17" s="2">
        <f>('SAFE exp comp'!G17-'Ceattle exp comp'!G17)/'SAFE exp comp'!G17</f>
        <v>-2.4657354481740142E-5</v>
      </c>
      <c r="H17" s="2">
        <f>('SAFE exp comp'!H17-'Ceattle exp comp'!H17)/'SAFE exp comp'!H17</f>
        <v>-1.9071022497969072E-5</v>
      </c>
      <c r="I17" s="2">
        <f>('SAFE exp comp'!I17-'Ceattle exp comp'!I17)/'SAFE exp comp'!I17</f>
        <v>-1.8119300561704909E-5</v>
      </c>
      <c r="J17" s="2">
        <f>('SAFE exp comp'!J17-'Ceattle exp comp'!J17)/'SAFE exp comp'!J17</f>
        <v>-4.6280254374998928E-6</v>
      </c>
    </row>
    <row r="18" spans="1:10" x14ac:dyDescent="0.25">
      <c r="A18">
        <f>'SAFE exp comp'!A18-'Ceattle exp comp'!A18</f>
        <v>0</v>
      </c>
      <c r="B18" s="2">
        <f>('SAFE exp comp'!B18-'Ceattle exp comp'!B18)/'SAFE exp comp'!B18</f>
        <v>-6.2239859814148467E-5</v>
      </c>
      <c r="C18" s="2">
        <f>('SAFE exp comp'!C18-'Ceattle exp comp'!C18)/'SAFE exp comp'!C18</f>
        <v>-1.2773292965444699E-4</v>
      </c>
      <c r="D18" s="2">
        <f>('SAFE exp comp'!D18-'Ceattle exp comp'!D18)/'SAFE exp comp'!D18</f>
        <v>2.7345285353654897E-5</v>
      </c>
      <c r="E18" s="2">
        <f>('SAFE exp comp'!E18-'Ceattle exp comp'!E18)/'SAFE exp comp'!E18</f>
        <v>-8.8326492284094817E-5</v>
      </c>
      <c r="F18" s="2">
        <f>('SAFE exp comp'!F18-'Ceattle exp comp'!F18)/'SAFE exp comp'!F18</f>
        <v>-2.0934771388711842E-4</v>
      </c>
      <c r="G18" s="2">
        <f>('SAFE exp comp'!G18-'Ceattle exp comp'!G18)/'SAFE exp comp'!G18</f>
        <v>-5.3708017798382141E-5</v>
      </c>
      <c r="H18" s="2">
        <f>('SAFE exp comp'!H18-'Ceattle exp comp'!H18)/'SAFE exp comp'!H18</f>
        <v>-5.5046956796904006E-6</v>
      </c>
      <c r="I18" s="2">
        <f>('SAFE exp comp'!I18-'Ceattle exp comp'!I18)/'SAFE exp comp'!I18</f>
        <v>-1.3914248222471902E-5</v>
      </c>
      <c r="J18" s="2">
        <f>('SAFE exp comp'!J18-'Ceattle exp comp'!J18)/'SAFE exp comp'!J18</f>
        <v>-6.0320377985698818E-7</v>
      </c>
    </row>
    <row r="19" spans="1:10" x14ac:dyDescent="0.25">
      <c r="A19">
        <f>'SAFE exp comp'!A19-'Ceattle exp comp'!A19</f>
        <v>0</v>
      </c>
      <c r="B19" s="2">
        <f>('SAFE exp comp'!B19-'Ceattle exp comp'!B19)/'SAFE exp comp'!B19</f>
        <v>-4.4781056067184245E-5</v>
      </c>
      <c r="C19" s="2">
        <f>('SAFE exp comp'!C19-'Ceattle exp comp'!C19)/'SAFE exp comp'!C19</f>
        <v>-3.3028846924928839E-4</v>
      </c>
      <c r="D19" s="2">
        <f>('SAFE exp comp'!D19-'Ceattle exp comp'!D19)/'SAFE exp comp'!D19</f>
        <v>-9.9840703444683752E-6</v>
      </c>
      <c r="E19" s="2">
        <f>('SAFE exp comp'!E19-'Ceattle exp comp'!E19)/'SAFE exp comp'!E19</f>
        <v>-5.8141298732079131E-5</v>
      </c>
      <c r="F19" s="2">
        <f>('SAFE exp comp'!F19-'Ceattle exp comp'!F19)/'SAFE exp comp'!F19</f>
        <v>-6.5750825885485528E-5</v>
      </c>
      <c r="G19" s="2">
        <f>('SAFE exp comp'!G19-'Ceattle exp comp'!G19)/'SAFE exp comp'!G19</f>
        <v>-2.6450746033626952E-4</v>
      </c>
      <c r="H19" s="2">
        <f>('SAFE exp comp'!H19-'Ceattle exp comp'!H19)/'SAFE exp comp'!H19</f>
        <v>-1.8951231360408633E-5</v>
      </c>
      <c r="I19" s="2">
        <f>('SAFE exp comp'!I19-'Ceattle exp comp'!I19)/'SAFE exp comp'!I19</f>
        <v>-8.5292921785263319E-6</v>
      </c>
      <c r="J19" s="2">
        <f>('SAFE exp comp'!J19-'Ceattle exp comp'!J19)/'SAFE exp comp'!J19</f>
        <v>2.0108694980831094E-6</v>
      </c>
    </row>
    <row r="20" spans="1:10" x14ac:dyDescent="0.25">
      <c r="A20">
        <f>'SAFE exp comp'!A20-'Ceattle exp comp'!A20</f>
        <v>0</v>
      </c>
      <c r="B20" s="2">
        <f>('SAFE exp comp'!B20-'Ceattle exp comp'!B20)/'SAFE exp comp'!B20</f>
        <v>-2.7981204051279974E-5</v>
      </c>
      <c r="C20" s="2">
        <f>('SAFE exp comp'!C20-'Ceattle exp comp'!C20)/'SAFE exp comp'!C20</f>
        <v>-3.1076713327786356E-4</v>
      </c>
      <c r="D20" s="2">
        <f>('SAFE exp comp'!D20-'Ceattle exp comp'!D20)/'SAFE exp comp'!D20</f>
        <v>-7.7436530708963492E-5</v>
      </c>
      <c r="E20" s="2">
        <f>('SAFE exp comp'!E20-'Ceattle exp comp'!E20)/'SAFE exp comp'!E20</f>
        <v>-9.707681280019411E-5</v>
      </c>
      <c r="F20" s="2">
        <f>('SAFE exp comp'!F20-'Ceattle exp comp'!F20)/'SAFE exp comp'!F20</f>
        <v>-1.6841813920035275E-5</v>
      </c>
      <c r="G20" s="2">
        <f>('SAFE exp comp'!G20-'Ceattle exp comp'!G20)/'SAFE exp comp'!G20</f>
        <v>-1.7811117790364036E-4</v>
      </c>
      <c r="H20" s="2">
        <f>('SAFE exp comp'!H20-'Ceattle exp comp'!H20)/'SAFE exp comp'!H20</f>
        <v>-9.6165839752985449E-5</v>
      </c>
      <c r="I20" s="2">
        <f>('SAFE exp comp'!I20-'Ceattle exp comp'!I20)/'SAFE exp comp'!I20</f>
        <v>-1.1648562627294976E-5</v>
      </c>
      <c r="J20" s="2">
        <f>('SAFE exp comp'!J20-'Ceattle exp comp'!J20)/'SAFE exp comp'!J20</f>
        <v>-4.9757016083111781E-7</v>
      </c>
    </row>
    <row r="21" spans="1:10" x14ac:dyDescent="0.25">
      <c r="A21">
        <f>'SAFE exp comp'!A21-'Ceattle exp comp'!A21</f>
        <v>0</v>
      </c>
      <c r="B21" s="2">
        <f>('SAFE exp comp'!B21-'Ceattle exp comp'!B21)/'SAFE exp comp'!B21</f>
        <v>-9.1948907621522448E-6</v>
      </c>
      <c r="C21" s="2">
        <f>('SAFE exp comp'!C21-'Ceattle exp comp'!C21)/'SAFE exp comp'!C21</f>
        <v>-2.0540600100368245E-4</v>
      </c>
      <c r="D21" s="2">
        <f>('SAFE exp comp'!D21-'Ceattle exp comp'!D21)/'SAFE exp comp'!D21</f>
        <v>-4.969720467190709E-5</v>
      </c>
      <c r="E21" s="2">
        <f>('SAFE exp comp'!E21-'Ceattle exp comp'!E21)/'SAFE exp comp'!E21</f>
        <v>-1.9851792821403355E-4</v>
      </c>
      <c r="F21" s="2">
        <f>('SAFE exp comp'!F21-'Ceattle exp comp'!F21)/'SAFE exp comp'!F21</f>
        <v>-3.7146401130987719E-5</v>
      </c>
      <c r="G21" s="2">
        <f>('SAFE exp comp'!G21-'Ceattle exp comp'!G21)/'SAFE exp comp'!G21</f>
        <v>-6.667961392391209E-5</v>
      </c>
      <c r="H21" s="2">
        <f>('SAFE exp comp'!H21-'Ceattle exp comp'!H21)/'SAFE exp comp'!H21</f>
        <v>-3.6974794214521029E-5</v>
      </c>
      <c r="I21" s="2">
        <f>('SAFE exp comp'!I21-'Ceattle exp comp'!I21)/'SAFE exp comp'!I21</f>
        <v>-1.5122119431648262E-5</v>
      </c>
      <c r="J21" s="2">
        <f>('SAFE exp comp'!J21-'Ceattle exp comp'!J21)/'SAFE exp comp'!J21</f>
        <v>2.4918799109001419E-6</v>
      </c>
    </row>
    <row r="22" spans="1:10" x14ac:dyDescent="0.25">
      <c r="A22">
        <f>'SAFE exp comp'!A22-'Ceattle exp comp'!A22</f>
        <v>0</v>
      </c>
      <c r="B22" s="2">
        <f>('SAFE exp comp'!B22-'Ceattle exp comp'!B22)/'SAFE exp comp'!B22</f>
        <v>2.1841997510470936E-6</v>
      </c>
      <c r="C22" s="2">
        <f>('SAFE exp comp'!C22-'Ceattle exp comp'!C22)/'SAFE exp comp'!C22</f>
        <v>-1.503649122207761E-4</v>
      </c>
      <c r="D22" s="2">
        <f>('SAFE exp comp'!D22-'Ceattle exp comp'!D22)/'SAFE exp comp'!D22</f>
        <v>-3.0874126406171428E-5</v>
      </c>
      <c r="E22" s="2">
        <f>('SAFE exp comp'!E22-'Ceattle exp comp'!E22)/'SAFE exp comp'!E22</f>
        <v>-1.7517093693578982E-4</v>
      </c>
      <c r="F22" s="2">
        <f>('SAFE exp comp'!F22-'Ceattle exp comp'!F22)/'SAFE exp comp'!F22</f>
        <v>-1.1450599998759721E-4</v>
      </c>
      <c r="G22" s="2">
        <f>('SAFE exp comp'!G22-'Ceattle exp comp'!G22)/'SAFE exp comp'!G22</f>
        <v>-3.5609984100077989E-5</v>
      </c>
      <c r="H22" s="2">
        <f>('SAFE exp comp'!H22-'Ceattle exp comp'!H22)/'SAFE exp comp'!H22</f>
        <v>-1.1630927804805181E-5</v>
      </c>
      <c r="I22" s="2">
        <f>('SAFE exp comp'!I22-'Ceattle exp comp'!I22)/'SAFE exp comp'!I22</f>
        <v>-1.4614250863911341E-5</v>
      </c>
      <c r="J22" s="2">
        <f>('SAFE exp comp'!J22-'Ceattle exp comp'!J22)/'SAFE exp comp'!J22</f>
        <v>-1.5396652565140095E-6</v>
      </c>
    </row>
    <row r="23" spans="1:10" x14ac:dyDescent="0.25">
      <c r="A23">
        <f>'SAFE exp comp'!A23-'Ceattle exp comp'!A23</f>
        <v>0</v>
      </c>
      <c r="B23" s="2">
        <f>('SAFE exp comp'!B23-'Ceattle exp comp'!B23)/'SAFE exp comp'!B23</f>
        <v>-3.3574272498057709E-5</v>
      </c>
      <c r="C23" s="2">
        <f>('SAFE exp comp'!C23-'Ceattle exp comp'!C23)/'SAFE exp comp'!C23</f>
        <v>-2.4034458082424058E-5</v>
      </c>
      <c r="D23" s="2">
        <f>('SAFE exp comp'!D23-'Ceattle exp comp'!D23)/'SAFE exp comp'!D23</f>
        <v>-1.0113986135855816E-5</v>
      </c>
      <c r="E23" s="2">
        <f>('SAFE exp comp'!E23-'Ceattle exp comp'!E23)/'SAFE exp comp'!E23</f>
        <v>-1.437798297768412E-4</v>
      </c>
      <c r="F23" s="2">
        <f>('SAFE exp comp'!F23-'Ceattle exp comp'!F23)/'SAFE exp comp'!F23</f>
        <v>-1.0299209077630538E-4</v>
      </c>
      <c r="G23" s="2">
        <f>('SAFE exp comp'!G23-'Ceattle exp comp'!G23)/'SAFE exp comp'!G23</f>
        <v>-5.7950531124581719E-5</v>
      </c>
      <c r="H23" s="2">
        <f>('SAFE exp comp'!H23-'Ceattle exp comp'!H23)/'SAFE exp comp'!H23</f>
        <v>-6.9973785336903751E-6</v>
      </c>
      <c r="I23" s="2">
        <f>('SAFE exp comp'!I23-'Ceattle exp comp'!I23)/'SAFE exp comp'!I23</f>
        <v>-1.3766842452221734E-5</v>
      </c>
      <c r="J23" s="2">
        <f>('SAFE exp comp'!J23-'Ceattle exp comp'!J23)/'SAFE exp comp'!J23</f>
        <v>5.0947394031693217E-7</v>
      </c>
    </row>
    <row r="24" spans="1:10" x14ac:dyDescent="0.25">
      <c r="A24">
        <f>'SAFE exp comp'!A24-'Ceattle exp comp'!A24</f>
        <v>0</v>
      </c>
      <c r="B24" s="2">
        <f>('SAFE exp comp'!B24-'Ceattle exp comp'!B24)/'SAFE exp comp'!B24</f>
        <v>-5.0343722176994037E-5</v>
      </c>
      <c r="C24" s="2">
        <f>('SAFE exp comp'!C24-'Ceattle exp comp'!C24)/'SAFE exp comp'!C24</f>
        <v>-1.2093818025877346E-4</v>
      </c>
      <c r="D24" s="2">
        <f>('SAFE exp comp'!D24-'Ceattle exp comp'!D24)/'SAFE exp comp'!D24</f>
        <v>4.0994767716986155E-5</v>
      </c>
      <c r="E24" s="2">
        <f>('SAFE exp comp'!E24-'Ceattle exp comp'!E24)/'SAFE exp comp'!E24</f>
        <v>-1.4185382165793803E-4</v>
      </c>
      <c r="F24" s="2">
        <f>('SAFE exp comp'!F24-'Ceattle exp comp'!F24)/'SAFE exp comp'!F24</f>
        <v>-8.4842757351696627E-5</v>
      </c>
      <c r="G24" s="2">
        <f>('SAFE exp comp'!G24-'Ceattle exp comp'!G24)/'SAFE exp comp'!G24</f>
        <v>-6.9225603681254578E-5</v>
      </c>
      <c r="H24" s="2">
        <f>('SAFE exp comp'!H24-'Ceattle exp comp'!H24)/'SAFE exp comp'!H24</f>
        <v>-7.0014694729559436E-6</v>
      </c>
      <c r="I24" s="2">
        <f>('SAFE exp comp'!I24-'Ceattle exp comp'!I24)/'SAFE exp comp'!I24</f>
        <v>-7.2288807844982944E-6</v>
      </c>
      <c r="J24" s="2">
        <f>('SAFE exp comp'!J24-'Ceattle exp comp'!J24)/'SAFE exp comp'!J24</f>
        <v>-2.1649123023409148E-6</v>
      </c>
    </row>
    <row r="25" spans="1:10" x14ac:dyDescent="0.25">
      <c r="A25">
        <f>'SAFE exp comp'!A25-'Ceattle exp comp'!A25</f>
        <v>0</v>
      </c>
      <c r="B25" s="2">
        <f>('SAFE exp comp'!B25-'Ceattle exp comp'!B25)/'SAFE exp comp'!B25</f>
        <v>-2.3629839026999076E-5</v>
      </c>
      <c r="C25" s="2">
        <f>('SAFE exp comp'!C25-'Ceattle exp comp'!C25)/'SAFE exp comp'!C25</f>
        <v>-3.0166263120954119E-4</v>
      </c>
      <c r="D25" s="2">
        <f>('SAFE exp comp'!D25-'Ceattle exp comp'!D25)/'SAFE exp comp'!D25</f>
        <v>-1.7545971378924873E-5</v>
      </c>
      <c r="E25" s="2">
        <f>('SAFE exp comp'!E25-'Ceattle exp comp'!E25)/'SAFE exp comp'!E25</f>
        <v>-5.0915033866585734E-5</v>
      </c>
      <c r="F25" s="2">
        <f>('SAFE exp comp'!F25-'Ceattle exp comp'!F25)/'SAFE exp comp'!F25</f>
        <v>-1.1516804056992858E-4</v>
      </c>
      <c r="G25" s="2">
        <f>('SAFE exp comp'!G25-'Ceattle exp comp'!G25)/'SAFE exp comp'!G25</f>
        <v>-2.0349262605709521E-4</v>
      </c>
      <c r="H25" s="2">
        <f>('SAFE exp comp'!H25-'Ceattle exp comp'!H25)/'SAFE exp comp'!H25</f>
        <v>-1.03910785040385E-5</v>
      </c>
      <c r="I25" s="2">
        <f>('SAFE exp comp'!I25-'Ceattle exp comp'!I25)/'SAFE exp comp'!I25</f>
        <v>-1.2719857505475572E-5</v>
      </c>
      <c r="J25" s="2">
        <f>('SAFE exp comp'!J25-'Ceattle exp comp'!J25)/'SAFE exp comp'!J25</f>
        <v>1.2995473948540303E-6</v>
      </c>
    </row>
    <row r="26" spans="1:10" x14ac:dyDescent="0.25">
      <c r="A26">
        <f>'SAFE exp comp'!A26-'Ceattle exp comp'!A26</f>
        <v>0</v>
      </c>
      <c r="B26" s="2">
        <f>('SAFE exp comp'!B26-'Ceattle exp comp'!B26)/'SAFE exp comp'!B26</f>
        <v>-5.4346623952765426E-6</v>
      </c>
      <c r="C26" s="2">
        <f>('SAFE exp comp'!C26-'Ceattle exp comp'!C26)/'SAFE exp comp'!C26</f>
        <v>-1.5280315326886783E-4</v>
      </c>
      <c r="D26" s="2">
        <f>('SAFE exp comp'!D26-'Ceattle exp comp'!D26)/'SAFE exp comp'!D26</f>
        <v>-5.0190702935594259E-5</v>
      </c>
      <c r="E26" s="2">
        <f>('SAFE exp comp'!E26-'Ceattle exp comp'!E26)/'SAFE exp comp'!E26</f>
        <v>-1.0969714866001945E-4</v>
      </c>
      <c r="F26" s="2">
        <f>('SAFE exp comp'!F26-'Ceattle exp comp'!F26)/'SAFE exp comp'!F26</f>
        <v>-9.6818940108510103E-6</v>
      </c>
      <c r="G26" s="2">
        <f>('SAFE exp comp'!G26-'Ceattle exp comp'!G26)/'SAFE exp comp'!G26</f>
        <v>-2.4769802300368834E-4</v>
      </c>
      <c r="H26" s="2">
        <f>('SAFE exp comp'!H26-'Ceattle exp comp'!H26)/'SAFE exp comp'!H26</f>
        <v>-9.6355294590515957E-5</v>
      </c>
      <c r="I26" s="2">
        <f>('SAFE exp comp'!I26-'Ceattle exp comp'!I26)/'SAFE exp comp'!I26</f>
        <v>-1.3285280252709181E-5</v>
      </c>
      <c r="J26" s="2">
        <f>('SAFE exp comp'!J26-'Ceattle exp comp'!J26)/'SAFE exp comp'!J26</f>
        <v>3.2364806857713971E-6</v>
      </c>
    </row>
    <row r="27" spans="1:10" x14ac:dyDescent="0.25">
      <c r="A27">
        <f>'SAFE exp comp'!A27-'Ceattle exp comp'!A27</f>
        <v>0</v>
      </c>
      <c r="B27" s="2">
        <f>('SAFE exp comp'!B27-'Ceattle exp comp'!B27)/'SAFE exp comp'!B27</f>
        <v>-4.9259376709556016E-6</v>
      </c>
      <c r="C27" s="2">
        <f>('SAFE exp comp'!C27-'Ceattle exp comp'!C27)/'SAFE exp comp'!C27</f>
        <v>-5.6940687522248992E-5</v>
      </c>
      <c r="D27" s="2">
        <f>('SAFE exp comp'!D27-'Ceattle exp comp'!D27)/'SAFE exp comp'!D27</f>
        <v>1.0838866264043506E-5</v>
      </c>
      <c r="E27" s="2">
        <f>('SAFE exp comp'!E27-'Ceattle exp comp'!E27)/'SAFE exp comp'!E27</f>
        <v>-1.8016857849786758E-4</v>
      </c>
      <c r="F27" s="2">
        <f>('SAFE exp comp'!F27-'Ceattle exp comp'!F27)/'SAFE exp comp'!F27</f>
        <v>-4.9669226158376499E-5</v>
      </c>
      <c r="G27" s="2">
        <f>('SAFE exp comp'!G27-'Ceattle exp comp'!G27)/'SAFE exp comp'!G27</f>
        <v>-4.9729780328864423E-5</v>
      </c>
      <c r="H27" s="2">
        <f>('SAFE exp comp'!H27-'Ceattle exp comp'!H27)/'SAFE exp comp'!H27</f>
        <v>-3.3270814489867903E-5</v>
      </c>
      <c r="I27" s="2">
        <f>('SAFE exp comp'!I27-'Ceattle exp comp'!I27)/'SAFE exp comp'!I27</f>
        <v>-1.5509857507459151E-5</v>
      </c>
      <c r="J27" s="2">
        <f>('SAFE exp comp'!J27-'Ceattle exp comp'!J27)/'SAFE exp comp'!J27</f>
        <v>2.5829897840691343E-6</v>
      </c>
    </row>
    <row r="28" spans="1:10" x14ac:dyDescent="0.25">
      <c r="A28">
        <f>'SAFE exp comp'!A28-'Ceattle exp comp'!A28</f>
        <v>0</v>
      </c>
      <c r="B28" s="2">
        <f>('SAFE exp comp'!B28-'Ceattle exp comp'!B28)/'SAFE exp comp'!B28</f>
        <v>-1.1922217824434012E-5</v>
      </c>
      <c r="C28" s="2">
        <f>('SAFE exp comp'!C28-'Ceattle exp comp'!C28)/'SAFE exp comp'!C28</f>
        <v>-4.3083182061582047E-6</v>
      </c>
      <c r="D28" s="2">
        <f>('SAFE exp comp'!D28-'Ceattle exp comp'!D28)/'SAFE exp comp'!D28</f>
        <v>1.3965452267995987E-5</v>
      </c>
      <c r="E28" s="2">
        <f>('SAFE exp comp'!E28-'Ceattle exp comp'!E28)/'SAFE exp comp'!E28</f>
        <v>-1.2591378346832869E-4</v>
      </c>
      <c r="F28" s="2">
        <f>('SAFE exp comp'!F28-'Ceattle exp comp'!F28)/'SAFE exp comp'!F28</f>
        <v>-1.2009360049921097E-4</v>
      </c>
      <c r="G28" s="2">
        <f>('SAFE exp comp'!G28-'Ceattle exp comp'!G28)/'SAFE exp comp'!G28</f>
        <v>-5.2583239005168793E-5</v>
      </c>
      <c r="H28" s="2">
        <f>('SAFE exp comp'!H28-'Ceattle exp comp'!H28)/'SAFE exp comp'!H28</f>
        <v>-8.0715762818053087E-6</v>
      </c>
      <c r="I28" s="2">
        <f>('SAFE exp comp'!I28-'Ceattle exp comp'!I28)/'SAFE exp comp'!I28</f>
        <v>-1.6175342157269243E-5</v>
      </c>
      <c r="J28" s="2">
        <f>('SAFE exp comp'!J28-'Ceattle exp comp'!J28)/'SAFE exp comp'!J28</f>
        <v>-8.4611752823617194E-7</v>
      </c>
    </row>
    <row r="29" spans="1:10" x14ac:dyDescent="0.25">
      <c r="A29">
        <f>'SAFE exp comp'!A29-'Ceattle exp comp'!A29</f>
        <v>0</v>
      </c>
      <c r="B29" s="2">
        <f>('SAFE exp comp'!B29-'Ceattle exp comp'!B29)/'SAFE exp comp'!B29</f>
        <v>-6.8036640767318095E-5</v>
      </c>
      <c r="C29" s="2">
        <f>('SAFE exp comp'!C29-'Ceattle exp comp'!C29)/'SAFE exp comp'!C29</f>
        <v>-2.1698621393707795E-5</v>
      </c>
      <c r="D29" s="2">
        <f>('SAFE exp comp'!D29-'Ceattle exp comp'!D29)/'SAFE exp comp'!D29</f>
        <v>4.0054745776396265E-5</v>
      </c>
      <c r="E29" s="2">
        <f>('SAFE exp comp'!E29-'Ceattle exp comp'!E29)/'SAFE exp comp'!E29</f>
        <v>-1.4580583236526682E-4</v>
      </c>
      <c r="F29" s="2">
        <f>('SAFE exp comp'!F29-'Ceattle exp comp'!F29)/'SAFE exp comp'!F29</f>
        <v>-9.2325958374313836E-5</v>
      </c>
      <c r="G29" s="2">
        <f>('SAFE exp comp'!G29-'Ceattle exp comp'!G29)/'SAFE exp comp'!G29</f>
        <v>-1.0600162076698989E-4</v>
      </c>
      <c r="H29" s="2">
        <f>('SAFE exp comp'!H29-'Ceattle exp comp'!H29)/'SAFE exp comp'!H29</f>
        <v>-1.1589574038440309E-5</v>
      </c>
      <c r="I29" s="2">
        <f>('SAFE exp comp'!I29-'Ceattle exp comp'!I29)/'SAFE exp comp'!I29</f>
        <v>-8.735711470747551E-6</v>
      </c>
      <c r="J29" s="2">
        <f>('SAFE exp comp'!J29-'Ceattle exp comp'!J29)/'SAFE exp comp'!J29</f>
        <v>3.0118169036304286E-7</v>
      </c>
    </row>
    <row r="30" spans="1:10" x14ac:dyDescent="0.25">
      <c r="A30">
        <f>'SAFE exp comp'!A30-'Ceattle exp comp'!A30</f>
        <v>0</v>
      </c>
      <c r="B30" s="2">
        <f>('SAFE exp comp'!B30-'Ceattle exp comp'!B30)/'SAFE exp comp'!B30</f>
        <v>-2.7099471215533389E-5</v>
      </c>
      <c r="C30" s="2">
        <f>('SAFE exp comp'!C30-'Ceattle exp comp'!C30)/'SAFE exp comp'!C30</f>
        <v>-1.8675438176559138E-4</v>
      </c>
      <c r="D30" s="2">
        <f>('SAFE exp comp'!D30-'Ceattle exp comp'!D30)/'SAFE exp comp'!D30</f>
        <v>3.1003859942166901E-5</v>
      </c>
      <c r="E30" s="2">
        <f>('SAFE exp comp'!E30-'Ceattle exp comp'!E30)/'SAFE exp comp'!E30</f>
        <v>-7.3921101743119422E-5</v>
      </c>
      <c r="F30" s="2">
        <f>('SAFE exp comp'!F30-'Ceattle exp comp'!F30)/'SAFE exp comp'!F30</f>
        <v>-1.1313016918222079E-4</v>
      </c>
      <c r="G30" s="2">
        <f>('SAFE exp comp'!G30-'Ceattle exp comp'!G30)/'SAFE exp comp'!G30</f>
        <v>-2.5714448155510477E-4</v>
      </c>
      <c r="H30" s="2">
        <f>('SAFE exp comp'!H30-'Ceattle exp comp'!H30)/'SAFE exp comp'!H30</f>
        <v>-2.6437351834831564E-5</v>
      </c>
      <c r="I30" s="2">
        <f>('SAFE exp comp'!I30-'Ceattle exp comp'!I30)/'SAFE exp comp'!I30</f>
        <v>-1.0054524125167924E-5</v>
      </c>
      <c r="J30" s="2">
        <f>('SAFE exp comp'!J30-'Ceattle exp comp'!J30)/'SAFE exp comp'!J30</f>
        <v>1.084060470881102E-6</v>
      </c>
    </row>
    <row r="31" spans="1:10" x14ac:dyDescent="0.25">
      <c r="A31">
        <f>'SAFE exp comp'!A31-'Ceattle exp comp'!A31</f>
        <v>0</v>
      </c>
      <c r="B31" s="2">
        <f>('SAFE exp comp'!B31-'Ceattle exp comp'!B31)/'SAFE exp comp'!B31</f>
        <v>-6.218075906898272E-6</v>
      </c>
      <c r="C31" s="2">
        <f>('SAFE exp comp'!C31-'Ceattle exp comp'!C31)/'SAFE exp comp'!C31</f>
        <v>-1.5374185960653476E-4</v>
      </c>
      <c r="D31" s="2">
        <f>('SAFE exp comp'!D31-'Ceattle exp comp'!D31)/'SAFE exp comp'!D31</f>
        <v>-8.5707922931810578E-5</v>
      </c>
      <c r="E31" s="2">
        <f>('SAFE exp comp'!E31-'Ceattle exp comp'!E31)/'SAFE exp comp'!E31</f>
        <v>-6.6355461408937002E-5</v>
      </c>
      <c r="F31" s="2">
        <f>('SAFE exp comp'!F31-'Ceattle exp comp'!F31)/'SAFE exp comp'!F31</f>
        <v>-3.2821938071481255E-5</v>
      </c>
      <c r="G31" s="2">
        <f>('SAFE exp comp'!G31-'Ceattle exp comp'!G31)/'SAFE exp comp'!G31</f>
        <v>-2.9071263318126484E-4</v>
      </c>
      <c r="H31" s="2">
        <f>('SAFE exp comp'!H31-'Ceattle exp comp'!H31)/'SAFE exp comp'!H31</f>
        <v>-1.0903977040868407E-4</v>
      </c>
      <c r="I31" s="2">
        <f>('SAFE exp comp'!I31-'Ceattle exp comp'!I31)/'SAFE exp comp'!I31</f>
        <v>-1.6537638246330106E-5</v>
      </c>
      <c r="J31" s="2">
        <f>('SAFE exp comp'!J31-'Ceattle exp comp'!J31)/'SAFE exp comp'!J31</f>
        <v>-7.3149816952611983E-7</v>
      </c>
    </row>
    <row r="32" spans="1:10" x14ac:dyDescent="0.25">
      <c r="A32">
        <f>'SAFE exp comp'!A32-'Ceattle exp comp'!A32</f>
        <v>0</v>
      </c>
      <c r="B32" s="2">
        <f>('SAFE exp comp'!B32-'Ceattle exp comp'!B32)/'SAFE exp comp'!B32</f>
        <v>1.871134427971395E-6</v>
      </c>
      <c r="C32" s="2">
        <f>('SAFE exp comp'!C32-'Ceattle exp comp'!C32)/'SAFE exp comp'!C32</f>
        <v>-4.1000609291728406E-5</v>
      </c>
      <c r="D32" s="2">
        <f>('SAFE exp comp'!D32-'Ceattle exp comp'!D32)/'SAFE exp comp'!D32</f>
        <v>-2.7803892985207753E-5</v>
      </c>
      <c r="E32" s="2">
        <f>('SAFE exp comp'!E32-'Ceattle exp comp'!E32)/'SAFE exp comp'!E32</f>
        <v>-2.7815242126308983E-4</v>
      </c>
      <c r="F32" s="2">
        <f>('SAFE exp comp'!F32-'Ceattle exp comp'!F32)/'SAFE exp comp'!F32</f>
        <v>-1.27178245769318E-5</v>
      </c>
      <c r="G32" s="2">
        <f>('SAFE exp comp'!G32-'Ceattle exp comp'!G32)/'SAFE exp comp'!G32</f>
        <v>-8.2656042121887659E-5</v>
      </c>
      <c r="H32" s="2">
        <f>('SAFE exp comp'!H32-'Ceattle exp comp'!H32)/'SAFE exp comp'!H32</f>
        <v>-6.6640299470906717E-5</v>
      </c>
      <c r="I32" s="2">
        <f>('SAFE exp comp'!I32-'Ceattle exp comp'!I32)/'SAFE exp comp'!I32</f>
        <v>-1.7793727793196359E-5</v>
      </c>
      <c r="J32" s="2">
        <f>('SAFE exp comp'!J32-'Ceattle exp comp'!J32)/'SAFE exp comp'!J32</f>
        <v>-1.8790273618240247E-6</v>
      </c>
    </row>
    <row r="33" spans="1:10" x14ac:dyDescent="0.25">
      <c r="A33">
        <f>'SAFE exp comp'!A33-'Ceattle exp comp'!A33</f>
        <v>0</v>
      </c>
      <c r="B33" s="2">
        <f>('SAFE exp comp'!B33-'Ceattle exp comp'!B33)/'SAFE exp comp'!B33</f>
        <v>4.6516492606628101E-6</v>
      </c>
      <c r="C33" s="2">
        <f>('SAFE exp comp'!C33-'Ceattle exp comp'!C33)/'SAFE exp comp'!C33</f>
        <v>-8.0412342697636102E-6</v>
      </c>
      <c r="D33" s="2">
        <f>('SAFE exp comp'!D33-'Ceattle exp comp'!D33)/'SAFE exp comp'!D33</f>
        <v>6.8953355400636652E-6</v>
      </c>
      <c r="E33" s="2">
        <f>('SAFE exp comp'!E33-'Ceattle exp comp'!E33)/'SAFE exp comp'!E33</f>
        <v>-2.5585174781792605E-4</v>
      </c>
      <c r="F33" s="2">
        <f>('SAFE exp comp'!F33-'Ceattle exp comp'!F33)/'SAFE exp comp'!F33</f>
        <v>-1.8776236598144825E-4</v>
      </c>
      <c r="G33" s="2">
        <f>('SAFE exp comp'!G33-'Ceattle exp comp'!G33)/'SAFE exp comp'!G33</f>
        <v>-1.9055394075905805E-5</v>
      </c>
      <c r="H33" s="2">
        <f>('SAFE exp comp'!H33-'Ceattle exp comp'!H33)/'SAFE exp comp'!H33</f>
        <v>-5.3531212988800914E-6</v>
      </c>
      <c r="I33" s="2">
        <f>('SAFE exp comp'!I33-'Ceattle exp comp'!I33)/'SAFE exp comp'!I33</f>
        <v>-1.6738366668719484E-5</v>
      </c>
      <c r="J33" s="2">
        <f>('SAFE exp comp'!J33-'Ceattle exp comp'!J33)/'SAFE exp comp'!J33</f>
        <v>-2.7324102229973388E-6</v>
      </c>
    </row>
    <row r="34" spans="1:10" x14ac:dyDescent="0.25">
      <c r="A34">
        <f>'SAFE exp comp'!A34-'Ceattle exp comp'!A34</f>
        <v>0</v>
      </c>
      <c r="B34" s="2">
        <f>('SAFE exp comp'!B34-'Ceattle exp comp'!B34)/'SAFE exp comp'!B34</f>
        <v>-1.1055418922609737E-5</v>
      </c>
      <c r="C34" s="2">
        <f>('SAFE exp comp'!C34-'Ceattle exp comp'!C34)/'SAFE exp comp'!C34</f>
        <v>1.7439510702000267E-6</v>
      </c>
      <c r="D34" s="2">
        <f>('SAFE exp comp'!D34-'Ceattle exp comp'!D34)/'SAFE exp comp'!D34</f>
        <v>2.5802914332166828E-5</v>
      </c>
      <c r="E34" s="2">
        <f>('SAFE exp comp'!E34-'Ceattle exp comp'!E34)/'SAFE exp comp'!E34</f>
        <v>-1.4717039847689809E-4</v>
      </c>
      <c r="F34" s="2">
        <f>('SAFE exp comp'!F34-'Ceattle exp comp'!F34)/'SAFE exp comp'!F34</f>
        <v>-2.144308270027347E-4</v>
      </c>
      <c r="G34" s="2">
        <f>('SAFE exp comp'!G34-'Ceattle exp comp'!G34)/'SAFE exp comp'!G34</f>
        <v>-5.8867047617192108E-5</v>
      </c>
      <c r="H34" s="2">
        <f>('SAFE exp comp'!H34-'Ceattle exp comp'!H34)/'SAFE exp comp'!H34</f>
        <v>-3.8073402357345346E-6</v>
      </c>
      <c r="I34" s="2">
        <f>('SAFE exp comp'!I34-'Ceattle exp comp'!I34)/'SAFE exp comp'!I34</f>
        <v>-1.0598972800660475E-5</v>
      </c>
      <c r="J34" s="2">
        <f>('SAFE exp comp'!J34-'Ceattle exp comp'!J34)/'SAFE exp comp'!J34</f>
        <v>-1.1775763954406145E-6</v>
      </c>
    </row>
    <row r="35" spans="1:10" x14ac:dyDescent="0.25">
      <c r="A35">
        <f>'SAFE exp comp'!A35-'Ceattle exp comp'!A35</f>
        <v>0</v>
      </c>
      <c r="B35" s="2">
        <f>('SAFE exp comp'!B35-'Ceattle exp comp'!B35)/'SAFE exp comp'!B35</f>
        <v>-1.1242379869132337E-5</v>
      </c>
      <c r="C35" s="2">
        <f>('SAFE exp comp'!C35-'Ceattle exp comp'!C35)/'SAFE exp comp'!C35</f>
        <v>-2.3357179207783795E-5</v>
      </c>
      <c r="D35" s="2">
        <f>('SAFE exp comp'!D35-'Ceattle exp comp'!D35)/'SAFE exp comp'!D35</f>
        <v>3.992282147871007E-5</v>
      </c>
      <c r="E35" s="2">
        <f>('SAFE exp comp'!E35-'Ceattle exp comp'!E35)/'SAFE exp comp'!E35</f>
        <v>-1.2869403785686697E-4</v>
      </c>
      <c r="F35" s="2">
        <f>('SAFE exp comp'!F35-'Ceattle exp comp'!F35)/'SAFE exp comp'!F35</f>
        <v>-1.1913000663099666E-4</v>
      </c>
      <c r="G35" s="2">
        <f>('SAFE exp comp'!G35-'Ceattle exp comp'!G35)/'SAFE exp comp'!G35</f>
        <v>-1.5333984712287755E-4</v>
      </c>
      <c r="H35" s="2">
        <f>('SAFE exp comp'!H35-'Ceattle exp comp'!H35)/'SAFE exp comp'!H35</f>
        <v>-2.2487747126995367E-6</v>
      </c>
      <c r="I35" s="2">
        <f>('SAFE exp comp'!I35-'Ceattle exp comp'!I35)/'SAFE exp comp'!I35</f>
        <v>-6.1377921889290892E-6</v>
      </c>
      <c r="J35" s="2">
        <f>('SAFE exp comp'!J35-'Ceattle exp comp'!J35)/'SAFE exp comp'!J35</f>
        <v>1.5919161106236667E-7</v>
      </c>
    </row>
    <row r="36" spans="1:10" x14ac:dyDescent="0.25">
      <c r="A36">
        <f>'SAFE exp comp'!A36-'Ceattle exp comp'!A36</f>
        <v>0</v>
      </c>
      <c r="B36" s="2">
        <f>('SAFE exp comp'!B36-'Ceattle exp comp'!B36)/'SAFE exp comp'!B36</f>
        <v>-3.6862371388482014E-5</v>
      </c>
      <c r="C36" s="2">
        <f>('SAFE exp comp'!C36-'Ceattle exp comp'!C36)/'SAFE exp comp'!C36</f>
        <v>-2.6613341915406884E-5</v>
      </c>
      <c r="D36" s="2">
        <f>('SAFE exp comp'!D36-'Ceattle exp comp'!D36)/'SAFE exp comp'!D36</f>
        <v>2.2034843976946475E-5</v>
      </c>
      <c r="E36" s="2">
        <f>('SAFE exp comp'!E36-'Ceattle exp comp'!E36)/'SAFE exp comp'!E36</f>
        <v>-6.8242273925021177E-5</v>
      </c>
      <c r="F36" s="2">
        <f>('SAFE exp comp'!F36-'Ceattle exp comp'!F36)/'SAFE exp comp'!F36</f>
        <v>-9.3461479430515434E-5</v>
      </c>
      <c r="G36" s="2">
        <f>('SAFE exp comp'!G36-'Ceattle exp comp'!G36)/'SAFE exp comp'!G36</f>
        <v>-3.9369082662842205E-4</v>
      </c>
      <c r="H36" s="2">
        <f>('SAFE exp comp'!H36-'Ceattle exp comp'!H36)/'SAFE exp comp'!H36</f>
        <v>-5.0806919862049156E-5</v>
      </c>
      <c r="I36" s="2">
        <f>('SAFE exp comp'!I36-'Ceattle exp comp'!I36)/'SAFE exp comp'!I36</f>
        <v>-1.188508242377471E-5</v>
      </c>
      <c r="J36" s="2">
        <f>('SAFE exp comp'!J36-'Ceattle exp comp'!J36)/'SAFE exp comp'!J36</f>
        <v>2.154989260336291E-7</v>
      </c>
    </row>
    <row r="37" spans="1:10" x14ac:dyDescent="0.25">
      <c r="A37">
        <f>'SAFE exp comp'!A37-'Ceattle exp comp'!A37</f>
        <v>0</v>
      </c>
      <c r="B37" s="2">
        <f>('SAFE exp comp'!B37-'Ceattle exp comp'!B37)/'SAFE exp comp'!B37</f>
        <v>-3.545292175476011E-5</v>
      </c>
      <c r="C37" s="2">
        <f>('SAFE exp comp'!C37-'Ceattle exp comp'!C37)/'SAFE exp comp'!C37</f>
        <v>-8.7915610895447687E-5</v>
      </c>
      <c r="D37" s="2">
        <f>('SAFE exp comp'!D37-'Ceattle exp comp'!D37)/'SAFE exp comp'!D37</f>
        <v>2.9226672670738888E-5</v>
      </c>
      <c r="E37" s="2">
        <f>('SAFE exp comp'!E37-'Ceattle exp comp'!E37)/'SAFE exp comp'!E37</f>
        <v>-9.8850110200326177E-5</v>
      </c>
      <c r="F37" s="2">
        <f>('SAFE exp comp'!F37-'Ceattle exp comp'!F37)/'SAFE exp comp'!F37</f>
        <v>-2.7347743657379933E-5</v>
      </c>
      <c r="G37" s="2">
        <f>('SAFE exp comp'!G37-'Ceattle exp comp'!G37)/'SAFE exp comp'!G37</f>
        <v>-2.5766210513829816E-4</v>
      </c>
      <c r="H37" s="2">
        <f>('SAFE exp comp'!H37-'Ceattle exp comp'!H37)/'SAFE exp comp'!H37</f>
        <v>-1.445029813929201E-4</v>
      </c>
      <c r="I37" s="2">
        <f>('SAFE exp comp'!I37-'Ceattle exp comp'!I37)/'SAFE exp comp'!I37</f>
        <v>-1.6538837560383479E-5</v>
      </c>
      <c r="J37" s="2">
        <f>('SAFE exp comp'!J37-'Ceattle exp comp'!J37)/'SAFE exp comp'!J37</f>
        <v>-5.7344623251940005E-7</v>
      </c>
    </row>
    <row r="38" spans="1:10" x14ac:dyDescent="0.25">
      <c r="A38">
        <f>'SAFE exp comp'!A38-'Ceattle exp comp'!A38</f>
        <v>0</v>
      </c>
      <c r="B38" s="2">
        <f>('SAFE exp comp'!B38-'Ceattle exp comp'!B38)/'SAFE exp comp'!B38</f>
        <v>-7.5977148499188741E-6</v>
      </c>
      <c r="C38" s="2">
        <f>('SAFE exp comp'!C38-'Ceattle exp comp'!C38)/'SAFE exp comp'!C38</f>
        <v>-2.2628059341236345E-4</v>
      </c>
      <c r="D38" s="2">
        <f>('SAFE exp comp'!D38-'Ceattle exp comp'!D38)/'SAFE exp comp'!D38</f>
        <v>-2.686686711315869E-6</v>
      </c>
      <c r="E38" s="2">
        <f>('SAFE exp comp'!E38-'Ceattle exp comp'!E38)/'SAFE exp comp'!E38</f>
        <v>-8.398635747944289E-5</v>
      </c>
      <c r="F38" s="2">
        <f>('SAFE exp comp'!F38-'Ceattle exp comp'!F38)/'SAFE exp comp'!F38</f>
        <v>-5.4008678803599039E-5</v>
      </c>
      <c r="G38" s="2">
        <f>('SAFE exp comp'!G38-'Ceattle exp comp'!G38)/'SAFE exp comp'!G38</f>
        <v>-1.1174997224604087E-4</v>
      </c>
      <c r="H38" s="2">
        <f>('SAFE exp comp'!H38-'Ceattle exp comp'!H38)/'SAFE exp comp'!H38</f>
        <v>-5.6261109318736892E-5</v>
      </c>
      <c r="I38" s="2">
        <f>('SAFE exp comp'!I38-'Ceattle exp comp'!I38)/'SAFE exp comp'!I38</f>
        <v>-2.0420428330881463E-5</v>
      </c>
      <c r="J38" s="2">
        <f>('SAFE exp comp'!J38-'Ceattle exp comp'!J38)/'SAFE exp comp'!J38</f>
        <v>-2.9368752859225563E-6</v>
      </c>
    </row>
    <row r="39" spans="1:10" x14ac:dyDescent="0.25">
      <c r="A39">
        <f>'SAFE exp comp'!A39-'Ceattle exp comp'!A39</f>
        <v>0</v>
      </c>
      <c r="B39" s="2">
        <f>('SAFE exp comp'!B39-'Ceattle exp comp'!B39)/'SAFE exp comp'!B39</f>
        <v>-1.7433079395857395E-5</v>
      </c>
      <c r="C39" s="2">
        <f>('SAFE exp comp'!C39-'Ceattle exp comp'!C39)/'SAFE exp comp'!C39</f>
        <v>-2.1343928497610065E-5</v>
      </c>
      <c r="D39" s="2">
        <f>('SAFE exp comp'!D39-'Ceattle exp comp'!D39)/'SAFE exp comp'!D39</f>
        <v>-4.3162845808082445E-5</v>
      </c>
      <c r="E39" s="2">
        <f>('SAFE exp comp'!E39-'Ceattle exp comp'!E39)/'SAFE exp comp'!E39</f>
        <v>-1.3348559144016643E-4</v>
      </c>
      <c r="F39" s="2">
        <f>('SAFE exp comp'!F39-'Ceattle exp comp'!F39)/'SAFE exp comp'!F39</f>
        <v>-3.4036676573192867E-5</v>
      </c>
      <c r="G39" s="2">
        <f>('SAFE exp comp'!G39-'Ceattle exp comp'!G39)/'SAFE exp comp'!G39</f>
        <v>-9.8979567520437236E-5</v>
      </c>
      <c r="H39" s="2">
        <f>('SAFE exp comp'!H39-'Ceattle exp comp'!H39)/'SAFE exp comp'!H39</f>
        <v>-3.3661114210726124E-5</v>
      </c>
      <c r="I39" s="2">
        <f>('SAFE exp comp'!I39-'Ceattle exp comp'!I39)/'SAFE exp comp'!I39</f>
        <v>-1.7259261127960514E-5</v>
      </c>
      <c r="J39" s="2">
        <f>('SAFE exp comp'!J39-'Ceattle exp comp'!J39)/'SAFE exp comp'!J39</f>
        <v>-1.00956168344103E-6</v>
      </c>
    </row>
    <row r="40" spans="1:10" x14ac:dyDescent="0.25">
      <c r="A40">
        <f>'SAFE exp comp'!A40-'Ceattle exp comp'!A40</f>
        <v>0</v>
      </c>
      <c r="B40" s="2">
        <f>('SAFE exp comp'!B40-'Ceattle exp comp'!B40)/'SAFE exp comp'!B40</f>
        <v>3.9406761760938599E-6</v>
      </c>
      <c r="C40" s="2">
        <f>('SAFE exp comp'!C40-'Ceattle exp comp'!C40)/'SAFE exp comp'!C40</f>
        <v>-2.5841506611526952E-4</v>
      </c>
      <c r="D40" s="2">
        <f>('SAFE exp comp'!D40-'Ceattle exp comp'!D40)/'SAFE exp comp'!D40</f>
        <v>4.1988583164806835E-5</v>
      </c>
      <c r="E40" s="2">
        <f>('SAFE exp comp'!E40-'Ceattle exp comp'!E40)/'SAFE exp comp'!E40</f>
        <v>-2.4284129660744801E-4</v>
      </c>
      <c r="F40" s="2">
        <f>('SAFE exp comp'!F40-'Ceattle exp comp'!F40)/'SAFE exp comp'!F40</f>
        <v>-7.7448361773013532E-5</v>
      </c>
      <c r="G40" s="2">
        <f>('SAFE exp comp'!G40-'Ceattle exp comp'!G40)/'SAFE exp comp'!G40</f>
        <v>-3.6802183024949706E-5</v>
      </c>
      <c r="H40" s="2">
        <f>('SAFE exp comp'!H40-'Ceattle exp comp'!H40)/'SAFE exp comp'!H40</f>
        <v>-1.0501572339713395E-5</v>
      </c>
      <c r="I40" s="2">
        <f>('SAFE exp comp'!I40-'Ceattle exp comp'!I40)/'SAFE exp comp'!I40</f>
        <v>-9.7073646479853778E-6</v>
      </c>
      <c r="J40" s="2">
        <f>('SAFE exp comp'!J40-'Ceattle exp comp'!J40)/'SAFE exp comp'!J40</f>
        <v>2.0271445220146041E-6</v>
      </c>
    </row>
    <row r="41" spans="1:10" x14ac:dyDescent="0.25">
      <c r="A41">
        <f>'SAFE exp comp'!A41-'Ceattle exp comp'!A41</f>
        <v>0</v>
      </c>
      <c r="B41" s="2">
        <f>('SAFE exp comp'!B41-'Ceattle exp comp'!B41)/'SAFE exp comp'!B41</f>
        <v>-1.5489843895875633E-4</v>
      </c>
      <c r="C41" s="2">
        <f>('SAFE exp comp'!C41-'Ceattle exp comp'!C41)/'SAFE exp comp'!C41</f>
        <v>5.9089755639817756E-6</v>
      </c>
      <c r="D41" s="2">
        <f>('SAFE exp comp'!D41-'Ceattle exp comp'!D41)/'SAFE exp comp'!D41</f>
        <v>-9.6536287427099644E-5</v>
      </c>
      <c r="E41" s="2">
        <f>('SAFE exp comp'!E41-'Ceattle exp comp'!E41)/'SAFE exp comp'!E41</f>
        <v>-4.7778601386697381E-5</v>
      </c>
      <c r="F41" s="2">
        <f>('SAFE exp comp'!F41-'Ceattle exp comp'!F41)/'SAFE exp comp'!F41</f>
        <v>-1.8428925241643028E-4</v>
      </c>
      <c r="G41" s="2">
        <f>('SAFE exp comp'!G41-'Ceattle exp comp'!G41)/'SAFE exp comp'!G41</f>
        <v>-9.3008052873379247E-5</v>
      </c>
      <c r="H41" s="2">
        <f>('SAFE exp comp'!H41-'Ceattle exp comp'!H41)/'SAFE exp comp'!H41</f>
        <v>-6.2190777862640828E-6</v>
      </c>
      <c r="I41" s="2">
        <f>('SAFE exp comp'!I41-'Ceattle exp comp'!I41)/'SAFE exp comp'!I41</f>
        <v>-1.2779476187004181E-5</v>
      </c>
      <c r="J41" s="2">
        <f>('SAFE exp comp'!J41-'Ceattle exp comp'!J41)/'SAFE exp comp'!J41</f>
        <v>-2.143412709207293E-6</v>
      </c>
    </row>
    <row r="42" spans="1:10" x14ac:dyDescent="0.25">
      <c r="A42">
        <f>'SAFE exp comp'!A42-'Ceattle exp comp'!A42</f>
        <v>0</v>
      </c>
      <c r="B42" s="2">
        <f>('SAFE exp comp'!B42-'Ceattle exp comp'!B42)/'SAFE exp comp'!B42</f>
        <v>-1.6457927295748514E-3</v>
      </c>
      <c r="C42" s="2">
        <f>('SAFE exp comp'!C42-'Ceattle exp comp'!C42)/'SAFE exp comp'!C42</f>
        <v>-2.9877864340015003E-4</v>
      </c>
      <c r="D42" s="2">
        <f>('SAFE exp comp'!D42-'Ceattle exp comp'!D42)/'SAFE exp comp'!D42</f>
        <v>5.1436758647174284E-5</v>
      </c>
      <c r="E42" s="2">
        <f>('SAFE exp comp'!E42-'Ceattle exp comp'!E42)/'SAFE exp comp'!E42</f>
        <v>-3.3520841344699418E-4</v>
      </c>
      <c r="F42" s="2">
        <f>('SAFE exp comp'!F42-'Ceattle exp comp'!F42)/'SAFE exp comp'!F42</f>
        <v>-2.0006181546516591E-5</v>
      </c>
      <c r="G42" s="2">
        <f>('SAFE exp comp'!G42-'Ceattle exp comp'!G42)/'SAFE exp comp'!G42</f>
        <v>-2.000159439282668E-4</v>
      </c>
      <c r="H42" s="2">
        <f>('SAFE exp comp'!H42-'Ceattle exp comp'!H42)/'SAFE exp comp'!H42</f>
        <v>-3.727670719292528E-5</v>
      </c>
      <c r="I42" s="2">
        <f>('SAFE exp comp'!I42-'Ceattle exp comp'!I42)/'SAFE exp comp'!I42</f>
        <v>-1.0484772911053478E-5</v>
      </c>
      <c r="J42" s="2">
        <f>('SAFE exp comp'!J42-'Ceattle exp comp'!J42)/'SAFE exp comp'!J42</f>
        <v>2.6465600157136173E-6</v>
      </c>
    </row>
    <row r="43" spans="1:10" x14ac:dyDescent="0.25">
      <c r="A43">
        <f>'SAFE exp comp'!A43-'Ceattle exp comp'!A43</f>
        <v>0</v>
      </c>
      <c r="B43" s="2">
        <f>('SAFE exp comp'!B43-'Ceattle exp comp'!B43)/'SAFE exp comp'!B43</f>
        <v>-7.357366429194824E-5</v>
      </c>
      <c r="C43" s="2">
        <f>('SAFE exp comp'!C43-'Ceattle exp comp'!C43)/'SAFE exp comp'!C43</f>
        <v>-4.4310555494417973E-3</v>
      </c>
      <c r="D43" s="2">
        <f>('SAFE exp comp'!D43-'Ceattle exp comp'!D43)/'SAFE exp comp'!D43</f>
        <v>-1.367466026105274E-4</v>
      </c>
      <c r="E43" s="2">
        <f>('SAFE exp comp'!E43-'Ceattle exp comp'!E43)/'SAFE exp comp'!E43</f>
        <v>-3.0451381086152896E-5</v>
      </c>
      <c r="F43" s="2">
        <f>('SAFE exp comp'!F43-'Ceattle exp comp'!F43)/'SAFE exp comp'!F43</f>
        <v>-2.3962242808124836E-4</v>
      </c>
      <c r="G43" s="2">
        <f>('SAFE exp comp'!G43-'Ceattle exp comp'!G43)/'SAFE exp comp'!G43</f>
        <v>-4.0739489087441086E-4</v>
      </c>
      <c r="H43" s="2">
        <f>('SAFE exp comp'!H43-'Ceattle exp comp'!H43)/'SAFE exp comp'!H43</f>
        <v>-1.0426123200047604E-5</v>
      </c>
      <c r="I43" s="2">
        <f>('SAFE exp comp'!I43-'Ceattle exp comp'!I43)/'SAFE exp comp'!I43</f>
        <v>-1.2278071429879699E-5</v>
      </c>
      <c r="J43" s="2">
        <f>('SAFE exp comp'!J43-'Ceattle exp comp'!J43)/'SAFE exp comp'!J43</f>
        <v>-3.2687977790019465E-6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44"/>
  <sheetViews>
    <sheetView topLeftCell="S1" workbookViewId="0">
      <selection activeCell="Z5" sqref="Z5"/>
    </sheetView>
  </sheetViews>
  <sheetFormatPr defaultRowHeight="15" x14ac:dyDescent="0.25"/>
  <cols>
    <col min="1" max="1" width="12" bestFit="1" customWidth="1"/>
  </cols>
  <sheetData>
    <row r="1" spans="1:68" x14ac:dyDescent="0.25">
      <c r="A1" t="s">
        <v>1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V1" t="s">
        <v>22</v>
      </c>
      <c r="W1" t="s">
        <v>21</v>
      </c>
      <c r="Y1" t="s">
        <v>2</v>
      </c>
    </row>
    <row r="2" spans="1:68" x14ac:dyDescent="0.25">
      <c r="A2">
        <v>0.35469218899999999</v>
      </c>
      <c r="B2" t="e">
        <f>$A2*('SAFE obs comp'!A1+$Y$2)*LOG(('SAFE exp comp'!#REF!+$Y$2)/('SAFE obs comp'!A1+$Y$2))</f>
        <v>#REF!</v>
      </c>
      <c r="C2" t="e">
        <f>$A2*('SAFE obs comp'!B1+$Y$2)*LOG(('SAFE exp comp'!#REF!+$Y$2)/('SAFE obs comp'!B1+$Y$2))</f>
        <v>#REF!</v>
      </c>
      <c r="D2" t="e">
        <f>$A2*('SAFE obs comp'!C1+$Y$2)*LOG(('SAFE exp comp'!#REF!+$Y$2)/('SAFE obs comp'!C1+$Y$2))</f>
        <v>#REF!</v>
      </c>
      <c r="E2" t="e">
        <f>$A2*('SAFE obs comp'!D1+$Y$2)*LOG(('SAFE exp comp'!#REF!+$Y$2)/('SAFE obs comp'!D1+$Y$2))</f>
        <v>#REF!</v>
      </c>
      <c r="F2" t="e">
        <f>$A2*('SAFE obs comp'!E1+$Y$2)*LOG(('SAFE exp comp'!#REF!+$Y$2)/('SAFE obs comp'!E1+$Y$2))</f>
        <v>#REF!</v>
      </c>
      <c r="G2" t="e">
        <f>$A2*('SAFE obs comp'!F1+$Y$2)*LOG(('SAFE exp comp'!#REF!+$Y$2)/('SAFE obs comp'!F1+$Y$2))</f>
        <v>#REF!</v>
      </c>
      <c r="H2" t="e">
        <f>$A2*('SAFE obs comp'!G1+$Y$2)*LOG(('SAFE exp comp'!#REF!+$Y$2)/('SAFE obs comp'!G1+$Y$2))</f>
        <v>#REF!</v>
      </c>
      <c r="I2" t="e">
        <f>$A2*('SAFE obs comp'!H1+$Y$2)*LOG(('SAFE exp comp'!#REF!+$Y$2)/('SAFE obs comp'!H1+$Y$2))</f>
        <v>#REF!</v>
      </c>
      <c r="J2" t="e">
        <f>$A2*('SAFE obs comp'!I1+$Y$2)*LOG(('SAFE exp comp'!#REF!+$Y$2)/('SAFE obs comp'!I1+$Y$2))</f>
        <v>#REF!</v>
      </c>
      <c r="L2">
        <f>($A2*('SAFE obs comp'!A1+'log-lik'!$Y$2)*LOG(('Ceattle exp comp'!B1+$Y$2)/('SAFE obs comp'!A1+$Y$2)))</f>
        <v>1.187958607255906E-5</v>
      </c>
      <c r="M2">
        <f>($A2*('SAFE obs comp'!B1+'log-lik'!$Y$2)*LOG(('Ceattle exp comp'!C1+$Y$2)/('SAFE obs comp'!B1+$Y$2)))</f>
        <v>9.0854355262416937E-3</v>
      </c>
      <c r="N2">
        <f>($A2*('SAFE obs comp'!C1+'log-lik'!$Y$2)*LOG(('Ceattle exp comp'!D1+$Y$2)/('SAFE obs comp'!C1+$Y$2)))</f>
        <v>-4.9753051766433243E-2</v>
      </c>
      <c r="O2">
        <f>($A2*('SAFE obs comp'!D1+'log-lik'!$Y$2)*LOG(('Ceattle exp comp'!E1+$Y$2)/('SAFE obs comp'!D1+$Y$2)))</f>
        <v>6.0386122295622256E-3</v>
      </c>
      <c r="P2">
        <f>($A2*('SAFE obs comp'!E1+'log-lik'!$Y$2)*LOG(('Ceattle exp comp'!F1+$Y$2)/('SAFE obs comp'!E1+$Y$2)))</f>
        <v>-1.7531274765546799E-2</v>
      </c>
      <c r="Q2">
        <f>($A2*('SAFE obs comp'!F1+'log-lik'!$Y$2)*LOG(('Ceattle exp comp'!G1+$Y$2)/('SAFE obs comp'!F1+$Y$2)))</f>
        <v>-7.2784175610328475E-3</v>
      </c>
      <c r="R2">
        <f>($A2*('SAFE obs comp'!G1+'log-lik'!$Y$2)*LOG(('Ceattle exp comp'!H1+$Y$2)/('SAFE obs comp'!G1+$Y$2)))</f>
        <v>-3.6069074144107855E-4</v>
      </c>
      <c r="S2">
        <f>($A2*('SAFE obs comp'!H1+'log-lik'!$Y$2)*LOG(('Ceattle exp comp'!I1+$Y$2)/('SAFE obs comp'!H1+$Y$2)))</f>
        <v>-6.9572634374216692E-4</v>
      </c>
      <c r="T2">
        <f>($A2*('SAFE obs comp'!I1+'log-lik'!$Y$2)*LOG(('Ceattle exp comp'!J1+$Y$2)/('SAFE obs comp'!I1+$Y$2)))</f>
        <v>1.2442305076408326E-5</v>
      </c>
      <c r="V2" t="e">
        <f>SUM(B2:J2)</f>
        <v>#REF!</v>
      </c>
      <c r="W2">
        <f>SUM(L2:T2)</f>
        <v>-6.0470791531243247E-2</v>
      </c>
      <c r="Y2">
        <v>1.0000000000000001E-5</v>
      </c>
      <c r="AA2" t="s">
        <v>0</v>
      </c>
    </row>
    <row r="3" spans="1:68" x14ac:dyDescent="0.25">
      <c r="A3">
        <v>7.8032281609999998</v>
      </c>
      <c r="B3" t="e">
        <f>$A3*('SAFE obs comp'!A2+$Y$2)*LOG(('SAFE exp comp'!#REF!+$Y$2)/('SAFE obs comp'!A2+$Y$2))</f>
        <v>#REF!</v>
      </c>
      <c r="C3" t="e">
        <f>$A3*('SAFE obs comp'!B2+$Y$2)*LOG(('SAFE exp comp'!#REF!+$Y$2)/('SAFE obs comp'!B2+$Y$2))</f>
        <v>#REF!</v>
      </c>
      <c r="D3" t="e">
        <f>$A3*('SAFE obs comp'!C2+$Y$2)*LOG(('SAFE exp comp'!#REF!+$Y$2)/('SAFE obs comp'!C2+$Y$2))</f>
        <v>#REF!</v>
      </c>
      <c r="E3" t="e">
        <f>$A3*('SAFE obs comp'!D2+$Y$2)*LOG(('SAFE exp comp'!#REF!+$Y$2)/('SAFE obs comp'!D2+$Y$2))</f>
        <v>#REF!</v>
      </c>
      <c r="F3" t="e">
        <f>$A3*('SAFE obs comp'!E2+$Y$2)*LOG(('SAFE exp comp'!#REF!+$Y$2)/('SAFE obs comp'!E2+$Y$2))</f>
        <v>#REF!</v>
      </c>
      <c r="G3" t="e">
        <f>$A3*('SAFE obs comp'!F2+$Y$2)*LOG(('SAFE exp comp'!#REF!+$Y$2)/('SAFE obs comp'!F2+$Y$2))</f>
        <v>#REF!</v>
      </c>
      <c r="H3" t="e">
        <f>$A3*('SAFE obs comp'!G2+$Y$2)*LOG(('SAFE exp comp'!#REF!+$Y$2)/('SAFE obs comp'!G2+$Y$2))</f>
        <v>#REF!</v>
      </c>
      <c r="I3" t="e">
        <f>$A3*('SAFE obs comp'!H2+$Y$2)*LOG(('SAFE exp comp'!#REF!+$Y$2)/('SAFE obs comp'!H2+$Y$2))</f>
        <v>#REF!</v>
      </c>
      <c r="J3" t="e">
        <f>$A3*('SAFE obs comp'!I2+$Y$2)*LOG(('SAFE exp comp'!#REF!+$Y$2)/('SAFE obs comp'!I2+$Y$2))</f>
        <v>#REF!</v>
      </c>
      <c r="L3">
        <f>($A3*('SAFE obs comp'!A2+'log-lik'!$Y$2)*LOG(('Ceattle exp comp'!B2+$Y$2)/('SAFE obs comp'!A2+$Y$2)))</f>
        <v>2.4925614029155816E-4</v>
      </c>
      <c r="M3">
        <f>($A3*('SAFE obs comp'!B2+'log-lik'!$Y$2)*LOG(('Ceattle exp comp'!C2+$Y$2)/('SAFE obs comp'!B2+$Y$2)))</f>
        <v>6.3464936319253359E-2</v>
      </c>
      <c r="N3">
        <f>($A3*('SAFE obs comp'!C2+'log-lik'!$Y$2)*LOG(('Ceattle exp comp'!D2+$Y$2)/('SAFE obs comp'!C2+$Y$2)))</f>
        <v>0.59679221117834569</v>
      </c>
      <c r="O3">
        <f>($A3*('SAFE obs comp'!D2+'log-lik'!$Y$2)*LOG(('Ceattle exp comp'!E2+$Y$2)/('SAFE obs comp'!D2+$Y$2)))</f>
        <v>-2.0901671607388921</v>
      </c>
      <c r="P3">
        <f>($A3*('SAFE obs comp'!E2+'log-lik'!$Y$2)*LOG(('Ceattle exp comp'!F2+$Y$2)/('SAFE obs comp'!E2+$Y$2)))</f>
        <v>-0.463592679086201</v>
      </c>
      <c r="Q3">
        <f>($A3*('SAFE obs comp'!F2+'log-lik'!$Y$2)*LOG(('Ceattle exp comp'!G2+$Y$2)/('SAFE obs comp'!F2+$Y$2)))</f>
        <v>-0.27970100766410244</v>
      </c>
      <c r="R3">
        <f>($A3*('SAFE obs comp'!G2+'log-lik'!$Y$2)*LOG(('Ceattle exp comp'!H2+$Y$2)/('SAFE obs comp'!G2+$Y$2)))</f>
        <v>-1.6718074801271039E-2</v>
      </c>
      <c r="S3">
        <f>($A3*('SAFE obs comp'!H2+'log-lik'!$Y$2)*LOG(('Ceattle exp comp'!I2+$Y$2)/('SAFE obs comp'!H2+$Y$2)))</f>
        <v>-5.883183795177549E-3</v>
      </c>
      <c r="T3">
        <f>($A3*('SAFE obs comp'!I2+'log-lik'!$Y$2)*LOG(('Ceattle exp comp'!J2+$Y$2)/('SAFE obs comp'!I2+$Y$2)))</f>
        <v>2.0677565329436712E-2</v>
      </c>
      <c r="V3" t="e">
        <f t="shared" ref="V3:V44" si="0">SUM(B3:J3)</f>
        <v>#REF!</v>
      </c>
      <c r="W3">
        <f t="shared" ref="W3:W44" si="1">SUM(L3:T3)</f>
        <v>-2.1748781371183168</v>
      </c>
    </row>
    <row r="4" spans="1:68" x14ac:dyDescent="0.25">
      <c r="A4">
        <v>68.100900319999994</v>
      </c>
      <c r="B4" t="e">
        <f>$A4*('SAFE obs comp'!A3+$Y$2)*LOG(('SAFE exp comp'!#REF!+$Y$2)/('SAFE obs comp'!A3+$Y$2))</f>
        <v>#REF!</v>
      </c>
      <c r="C4" t="e">
        <f>$A4*('SAFE obs comp'!B3+$Y$2)*LOG(('SAFE exp comp'!#REF!+$Y$2)/('SAFE obs comp'!B3+$Y$2))</f>
        <v>#REF!</v>
      </c>
      <c r="D4" t="e">
        <f>$A4*('SAFE obs comp'!C3+$Y$2)*LOG(('SAFE exp comp'!#REF!+$Y$2)/('SAFE obs comp'!C3+$Y$2))</f>
        <v>#REF!</v>
      </c>
      <c r="E4" t="e">
        <f>$A4*('SAFE obs comp'!D3+$Y$2)*LOG(('SAFE exp comp'!#REF!+$Y$2)/('SAFE obs comp'!D3+$Y$2))</f>
        <v>#REF!</v>
      </c>
      <c r="F4" t="e">
        <f>$A4*('SAFE obs comp'!E3+$Y$2)*LOG(('SAFE exp comp'!#REF!+$Y$2)/('SAFE obs comp'!E3+$Y$2))</f>
        <v>#REF!</v>
      </c>
      <c r="G4" t="e">
        <f>$A4*('SAFE obs comp'!F3+$Y$2)*LOG(('SAFE exp comp'!#REF!+$Y$2)/('SAFE obs comp'!F3+$Y$2))</f>
        <v>#REF!</v>
      </c>
      <c r="H4" t="e">
        <f>$A4*('SAFE obs comp'!G3+$Y$2)*LOG(('SAFE exp comp'!#REF!+$Y$2)/('SAFE obs comp'!G3+$Y$2))</f>
        <v>#REF!</v>
      </c>
      <c r="I4" t="e">
        <f>$A4*('SAFE obs comp'!H3+$Y$2)*LOG(('SAFE exp comp'!#REF!+$Y$2)/('SAFE obs comp'!H3+$Y$2))</f>
        <v>#REF!</v>
      </c>
      <c r="J4" t="e">
        <f>$A4*('SAFE obs comp'!I3+$Y$2)*LOG(('SAFE exp comp'!#REF!+$Y$2)/('SAFE obs comp'!I3+$Y$2))</f>
        <v>#REF!</v>
      </c>
      <c r="L4">
        <f>($A4*('SAFE obs comp'!A3+'log-lik'!$Y$2)*LOG(('Ceattle exp comp'!B3+$Y$2)/('SAFE obs comp'!A3+$Y$2)))</f>
        <v>2.4707336427762191E-3</v>
      </c>
      <c r="M4">
        <f>($A4*('SAFE obs comp'!B3+'log-lik'!$Y$2)*LOG(('Ceattle exp comp'!C3+$Y$2)/('SAFE obs comp'!B3+$Y$2)))</f>
        <v>0.3647480237312658</v>
      </c>
      <c r="N4">
        <f>($A4*('SAFE obs comp'!C3+'log-lik'!$Y$2)*LOG(('Ceattle exp comp'!D3+$Y$2)/('SAFE obs comp'!C3+$Y$2)))</f>
        <v>1.8480098621876262</v>
      </c>
      <c r="O4">
        <f>($A4*('SAFE obs comp'!D3+'log-lik'!$Y$2)*LOG(('Ceattle exp comp'!E3+$Y$2)/('SAFE obs comp'!D3+$Y$2)))</f>
        <v>5.2028719629764266</v>
      </c>
      <c r="P4">
        <f>($A4*('SAFE obs comp'!E3+'log-lik'!$Y$2)*LOG(('Ceattle exp comp'!F3+$Y$2)/('SAFE obs comp'!E3+$Y$2)))</f>
        <v>-19.795968996136033</v>
      </c>
      <c r="Q4">
        <f>($A4*('SAFE obs comp'!F3+'log-lik'!$Y$2)*LOG(('Ceattle exp comp'!G3+$Y$2)/('SAFE obs comp'!F3+$Y$2)))</f>
        <v>-4.4555796331976767</v>
      </c>
      <c r="R4">
        <f>($A4*('SAFE obs comp'!G3+'log-lik'!$Y$2)*LOG(('Ceattle exp comp'!H3+$Y$2)/('SAFE obs comp'!G3+$Y$2)))</f>
        <v>-1.9865719256156367</v>
      </c>
      <c r="S4">
        <f>($A4*('SAFE obs comp'!H3+'log-lik'!$Y$2)*LOG(('Ceattle exp comp'!I3+$Y$2)/('SAFE obs comp'!H3+$Y$2)))</f>
        <v>-0.17948417721514065</v>
      </c>
      <c r="T4">
        <f>($A4*('SAFE obs comp'!I3+'log-lik'!$Y$2)*LOG(('Ceattle exp comp'!J3+$Y$2)/('SAFE obs comp'!I3+$Y$2)))</f>
        <v>6.8721843304168903E-2</v>
      </c>
      <c r="V4" t="e">
        <f t="shared" si="0"/>
        <v>#REF!</v>
      </c>
      <c r="W4">
        <f t="shared" si="1"/>
        <v>-18.930782306322222</v>
      </c>
    </row>
    <row r="5" spans="1:68" x14ac:dyDescent="0.25">
      <c r="A5">
        <v>70.938437829999998</v>
      </c>
      <c r="B5" t="e">
        <f>$A5*('SAFE obs comp'!A4+$Y$2)*LOG(('SAFE exp comp'!#REF!+$Y$2)/('SAFE obs comp'!A4+$Y$2))</f>
        <v>#REF!</v>
      </c>
      <c r="C5" t="e">
        <f>$A5*('SAFE obs comp'!B4+$Y$2)*LOG(('SAFE exp comp'!#REF!+$Y$2)/('SAFE obs comp'!B4+$Y$2))</f>
        <v>#REF!</v>
      </c>
      <c r="D5" t="e">
        <f>$A5*('SAFE obs comp'!C4+$Y$2)*LOG(('SAFE exp comp'!#REF!+$Y$2)/('SAFE obs comp'!C4+$Y$2))</f>
        <v>#REF!</v>
      </c>
      <c r="E5" t="e">
        <f>$A5*('SAFE obs comp'!D4+$Y$2)*LOG(('SAFE exp comp'!#REF!+$Y$2)/('SAFE obs comp'!D4+$Y$2))</f>
        <v>#REF!</v>
      </c>
      <c r="F5" t="e">
        <f>$A5*('SAFE obs comp'!E4+$Y$2)*LOG(('SAFE exp comp'!#REF!+$Y$2)/('SAFE obs comp'!E4+$Y$2))</f>
        <v>#REF!</v>
      </c>
      <c r="G5" t="e">
        <f>$A5*('SAFE obs comp'!F4+$Y$2)*LOG(('SAFE exp comp'!#REF!+$Y$2)/('SAFE obs comp'!F4+$Y$2))</f>
        <v>#REF!</v>
      </c>
      <c r="H5" t="e">
        <f>$A5*('SAFE obs comp'!G4+$Y$2)*LOG(('SAFE exp comp'!#REF!+$Y$2)/('SAFE obs comp'!G4+$Y$2))</f>
        <v>#REF!</v>
      </c>
      <c r="I5" t="e">
        <f>$A5*('SAFE obs comp'!H4+$Y$2)*LOG(('SAFE exp comp'!#REF!+$Y$2)/('SAFE obs comp'!H4+$Y$2))</f>
        <v>#REF!</v>
      </c>
      <c r="J5" t="e">
        <f>$A5*('SAFE obs comp'!I4+$Y$2)*LOG(('SAFE exp comp'!#REF!+$Y$2)/('SAFE obs comp'!I4+$Y$2))</f>
        <v>#REF!</v>
      </c>
      <c r="L5">
        <f>($A5*('SAFE obs comp'!A4+'log-lik'!$Y$2)*LOG(('Ceattle exp comp'!B4+$Y$2)/('SAFE obs comp'!A4+$Y$2)))</f>
        <v>2.7315010711237387E-3</v>
      </c>
      <c r="M5">
        <f>($A5*('SAFE obs comp'!B4+'log-lik'!$Y$2)*LOG(('Ceattle exp comp'!C4+$Y$2)/('SAFE obs comp'!B4+$Y$2)))</f>
        <v>2.2882198025475615</v>
      </c>
      <c r="N5">
        <f>($A5*('SAFE obs comp'!C4+'log-lik'!$Y$2)*LOG(('Ceattle exp comp'!D4+$Y$2)/('SAFE obs comp'!C4+$Y$2)))</f>
        <v>-2.0524829926675978</v>
      </c>
      <c r="O5">
        <f>($A5*('SAFE obs comp'!D4+'log-lik'!$Y$2)*LOG(('Ceattle exp comp'!E4+$Y$2)/('SAFE obs comp'!D4+$Y$2)))</f>
        <v>1.6884131484707465E-2</v>
      </c>
      <c r="P5">
        <f>($A5*('SAFE obs comp'!E4+'log-lik'!$Y$2)*LOG(('Ceattle exp comp'!F4+$Y$2)/('SAFE obs comp'!E4+$Y$2)))</f>
        <v>2.9115006167206854</v>
      </c>
      <c r="Q5">
        <f>($A5*('SAFE obs comp'!F4+'log-lik'!$Y$2)*LOG(('Ceattle exp comp'!G4+$Y$2)/('SAFE obs comp'!F4+$Y$2)))</f>
        <v>-10.203379336017273</v>
      </c>
      <c r="R5">
        <f>($A5*('SAFE obs comp'!G4+'log-lik'!$Y$2)*LOG(('Ceattle exp comp'!H4+$Y$2)/('SAFE obs comp'!G4+$Y$2)))</f>
        <v>-2.4272771462535099</v>
      </c>
      <c r="S5">
        <f>($A5*('SAFE obs comp'!H4+'log-lik'!$Y$2)*LOG(('Ceattle exp comp'!I4+$Y$2)/('SAFE obs comp'!H4+$Y$2)))</f>
        <v>-1.1704266864138357</v>
      </c>
      <c r="T5">
        <f>($A5*('SAFE obs comp'!I4+'log-lik'!$Y$2)*LOG(('Ceattle exp comp'!J4+$Y$2)/('SAFE obs comp'!I4+$Y$2)))</f>
        <v>-5.0706234473797398E-3</v>
      </c>
      <c r="V5" t="e">
        <f t="shared" si="0"/>
        <v>#REF!</v>
      </c>
      <c r="W5">
        <f t="shared" si="1"/>
        <v>-10.639300732975517</v>
      </c>
      <c r="Y5" t="s">
        <v>23</v>
      </c>
      <c r="Z5" t="e">
        <f>SUM(V2:V44)</f>
        <v>#REF!</v>
      </c>
    </row>
    <row r="6" spans="1:68" x14ac:dyDescent="0.25">
      <c r="A6">
        <v>70.938437829999998</v>
      </c>
      <c r="B6" t="e">
        <f>$A6*('SAFE obs comp'!A5+$Y$2)*LOG(('SAFE exp comp'!#REF!+$Y$2)/('SAFE obs comp'!A5+$Y$2))</f>
        <v>#REF!</v>
      </c>
      <c r="C6" t="e">
        <f>$A6*('SAFE obs comp'!B5+$Y$2)*LOG(('SAFE exp comp'!#REF!+$Y$2)/('SAFE obs comp'!B5+$Y$2))</f>
        <v>#REF!</v>
      </c>
      <c r="D6" t="e">
        <f>$A6*('SAFE obs comp'!C5+$Y$2)*LOG(('SAFE exp comp'!#REF!+$Y$2)/('SAFE obs comp'!C5+$Y$2))</f>
        <v>#REF!</v>
      </c>
      <c r="E6" t="e">
        <f>$A6*('SAFE obs comp'!D5+$Y$2)*LOG(('SAFE exp comp'!#REF!+$Y$2)/('SAFE obs comp'!D5+$Y$2))</f>
        <v>#REF!</v>
      </c>
      <c r="F6" t="e">
        <f>$A6*('SAFE obs comp'!E5+$Y$2)*LOG(('SAFE exp comp'!#REF!+$Y$2)/('SAFE obs comp'!E5+$Y$2))</f>
        <v>#REF!</v>
      </c>
      <c r="G6" t="e">
        <f>$A6*('SAFE obs comp'!F5+$Y$2)*LOG(('SAFE exp comp'!#REF!+$Y$2)/('SAFE obs comp'!F5+$Y$2))</f>
        <v>#REF!</v>
      </c>
      <c r="H6" t="e">
        <f>$A6*('SAFE obs comp'!G5+$Y$2)*LOG(('SAFE exp comp'!#REF!+$Y$2)/('SAFE obs comp'!G5+$Y$2))</f>
        <v>#REF!</v>
      </c>
      <c r="I6" t="e">
        <f>$A6*('SAFE obs comp'!H5+$Y$2)*LOG(('SAFE exp comp'!#REF!+$Y$2)/('SAFE obs comp'!H5+$Y$2))</f>
        <v>#REF!</v>
      </c>
      <c r="J6" t="e">
        <f>$A6*('SAFE obs comp'!I5+$Y$2)*LOG(('SAFE exp comp'!#REF!+$Y$2)/('SAFE obs comp'!I5+$Y$2))</f>
        <v>#REF!</v>
      </c>
      <c r="L6">
        <f>($A6*('SAFE obs comp'!A5+'log-lik'!$Y$2)*LOG(('Ceattle exp comp'!B5+$Y$2)/('SAFE obs comp'!A5+$Y$2)))</f>
        <v>2.7321156156605254E-3</v>
      </c>
      <c r="M6">
        <f>($A6*('SAFE obs comp'!B5+'log-lik'!$Y$2)*LOG(('Ceattle exp comp'!C5+$Y$2)/('SAFE obs comp'!B5+$Y$2)))</f>
        <v>1.3959902274732068</v>
      </c>
      <c r="N6">
        <f>($A6*('SAFE obs comp'!C5+'log-lik'!$Y$2)*LOG(('Ceattle exp comp'!D5+$Y$2)/('SAFE obs comp'!C5+$Y$2)))</f>
        <v>2.8586068697574492</v>
      </c>
      <c r="O6">
        <f>($A6*('SAFE obs comp'!D5+'log-lik'!$Y$2)*LOG(('Ceattle exp comp'!E5+$Y$2)/('SAFE obs comp'!D5+$Y$2)))</f>
        <v>-21.330779365062227</v>
      </c>
      <c r="P6">
        <f>($A6*('SAFE obs comp'!E5+'log-lik'!$Y$2)*LOG(('Ceattle exp comp'!F5+$Y$2)/('SAFE obs comp'!E5+$Y$2)))</f>
        <v>-0.408732422724778</v>
      </c>
      <c r="Q6">
        <f>($A6*('SAFE obs comp'!F5+'log-lik'!$Y$2)*LOG(('Ceattle exp comp'!G5+$Y$2)/('SAFE obs comp'!F5+$Y$2)))</f>
        <v>1.0897106678847344</v>
      </c>
      <c r="R6">
        <f>($A6*('SAFE obs comp'!G5+'log-lik'!$Y$2)*LOG(('Ceattle exp comp'!H5+$Y$2)/('SAFE obs comp'!G5+$Y$2)))</f>
        <v>-1.3161090991255211</v>
      </c>
      <c r="S6">
        <f>($A6*('SAFE obs comp'!H5+'log-lik'!$Y$2)*LOG(('Ceattle exp comp'!I5+$Y$2)/('SAFE obs comp'!H5+$Y$2)))</f>
        <v>-0.8809803890195862</v>
      </c>
      <c r="T6">
        <f>($A6*('SAFE obs comp'!I5+'log-lik'!$Y$2)*LOG(('Ceattle exp comp'!J5+$Y$2)/('SAFE obs comp'!I5+$Y$2)))</f>
        <v>-0.14224307747860934</v>
      </c>
      <c r="V6" t="e">
        <f t="shared" si="0"/>
        <v>#REF!</v>
      </c>
      <c r="W6">
        <f t="shared" si="1"/>
        <v>-18.731804472679674</v>
      </c>
      <c r="Y6" t="s">
        <v>24</v>
      </c>
      <c r="Z6">
        <f>SUM(W2:W44)</f>
        <v>-498.15769676216684</v>
      </c>
    </row>
    <row r="7" spans="1:68" x14ac:dyDescent="0.25">
      <c r="A7">
        <v>70.938437829999998</v>
      </c>
      <c r="B7">
        <f>$A7*('SAFE obs comp'!A6+$Y$2)*LOG(('SAFE exp comp'!A1+$Y$2)/('SAFE obs comp'!A6+$Y$2))</f>
        <v>0</v>
      </c>
      <c r="C7">
        <f>$A7*('SAFE obs comp'!B6+$Y$2)*LOG(('SAFE exp comp'!B1+$Y$2)/('SAFE obs comp'!B6+$Y$2))</f>
        <v>-1.6562266263942691</v>
      </c>
      <c r="D7">
        <f>$A7*('SAFE obs comp'!C6+$Y$2)*LOG(('SAFE exp comp'!C1+$Y$2)/('SAFE obs comp'!C6+$Y$2))</f>
        <v>2.9520099428704136</v>
      </c>
      <c r="E7">
        <f>$A7*('SAFE obs comp'!D6+$Y$2)*LOG(('SAFE exp comp'!D1+$Y$2)/('SAFE obs comp'!D6+$Y$2))</f>
        <v>-0.75335703634542095</v>
      </c>
      <c r="F7">
        <f>$A7*('SAFE obs comp'!E6+$Y$2)*LOG(('SAFE exp comp'!E1+$Y$2)/('SAFE obs comp'!E6+$Y$2))</f>
        <v>-0.65683989168962464</v>
      </c>
      <c r="G7">
        <f>$A7*('SAFE obs comp'!F6+$Y$2)*LOG(('SAFE exp comp'!F1+$Y$2)/('SAFE obs comp'!F6+$Y$2))</f>
        <v>-0.44534219329100011</v>
      </c>
      <c r="H7">
        <f>$A7*('SAFE obs comp'!G6+$Y$2)*LOG(('SAFE exp comp'!G1+$Y$2)/('SAFE obs comp'!G6+$Y$2))</f>
        <v>-1.0892732459518861</v>
      </c>
      <c r="I7">
        <f>$A7*('SAFE obs comp'!H6+$Y$2)*LOG(('SAFE exp comp'!H1+$Y$2)/('SAFE obs comp'!H6+$Y$2))</f>
        <v>-1.2615841446863558</v>
      </c>
      <c r="J7">
        <f>$A7*('SAFE obs comp'!I6+$Y$2)*LOG(('SAFE exp comp'!I1+$Y$2)/('SAFE obs comp'!I6+$Y$2))</f>
        <v>-0.15326443041205876</v>
      </c>
      <c r="L7">
        <f>($A7*('SAFE obs comp'!A6+'log-lik'!$Y$2)*LOG(('Ceattle exp comp'!B6+$Y$2)/('SAFE obs comp'!A6+$Y$2)))</f>
        <v>2.66939939081877E-3</v>
      </c>
      <c r="M7">
        <f>($A7*('SAFE obs comp'!B6+'log-lik'!$Y$2)*LOG(('Ceattle exp comp'!C6+$Y$2)/('SAFE obs comp'!B6+$Y$2)))</f>
        <v>1.7789797209966651</v>
      </c>
      <c r="N7">
        <f>($A7*('SAFE obs comp'!C6+'log-lik'!$Y$2)*LOG(('Ceattle exp comp'!D6+$Y$2)/('SAFE obs comp'!C6+$Y$2)))</f>
        <v>4.1918825753949767</v>
      </c>
      <c r="O7">
        <f>($A7*('SAFE obs comp'!D6+'log-lik'!$Y$2)*LOG(('Ceattle exp comp'!E6+$Y$2)/('SAFE obs comp'!D6+$Y$2)))</f>
        <v>-2.2298270058149479</v>
      </c>
      <c r="P7">
        <f>($A7*('SAFE obs comp'!E6+'log-lik'!$Y$2)*LOG(('Ceattle exp comp'!F6+$Y$2)/('SAFE obs comp'!E6+$Y$2)))</f>
        <v>-10.006289884385717</v>
      </c>
      <c r="Q7">
        <f>($A7*('SAFE obs comp'!F6+'log-lik'!$Y$2)*LOG(('Ceattle exp comp'!G6+$Y$2)/('SAFE obs comp'!F6+$Y$2)))</f>
        <v>-2.313265804041603</v>
      </c>
      <c r="R7">
        <f>($A7*('SAFE obs comp'!G6+'log-lik'!$Y$2)*LOG(('Ceattle exp comp'!H6+$Y$2)/('SAFE obs comp'!G6+$Y$2)))</f>
        <v>-0.58611092849555868</v>
      </c>
      <c r="S7">
        <f>($A7*('SAFE obs comp'!H6+'log-lik'!$Y$2)*LOG(('Ceattle exp comp'!I6+$Y$2)/('SAFE obs comp'!H6+$Y$2)))</f>
        <v>-2.0037622700372695</v>
      </c>
      <c r="T7">
        <f>($A7*('SAFE obs comp'!I6+'log-lik'!$Y$2)*LOG(('Ceattle exp comp'!J6+$Y$2)/('SAFE obs comp'!I6+$Y$2)))</f>
        <v>-1.1691262530055282</v>
      </c>
      <c r="V7">
        <f t="shared" si="0"/>
        <v>-3.0638776259002021</v>
      </c>
      <c r="W7">
        <f t="shared" si="1"/>
        <v>-12.334850449998164</v>
      </c>
    </row>
    <row r="8" spans="1:68" x14ac:dyDescent="0.25">
      <c r="A8">
        <v>70.938437829999998</v>
      </c>
      <c r="B8">
        <f>$A8*('SAFE obs comp'!A7+$Y$2)*LOG(('SAFE exp comp'!A2+$Y$2)/('SAFE obs comp'!A7+$Y$2))</f>
        <v>0</v>
      </c>
      <c r="C8">
        <f>$A8*('SAFE obs comp'!B7+$Y$2)*LOG(('SAFE exp comp'!B2+$Y$2)/('SAFE obs comp'!B7+$Y$2))</f>
        <v>-0.30084635614479405</v>
      </c>
      <c r="D8">
        <f>$A8*('SAFE obs comp'!C7+$Y$2)*LOG(('SAFE exp comp'!C2+$Y$2)/('SAFE obs comp'!C7+$Y$2))</f>
        <v>-4.1785082082264413</v>
      </c>
      <c r="E8">
        <f>$A8*('SAFE obs comp'!D7+$Y$2)*LOG(('SAFE exp comp'!D2+$Y$2)/('SAFE obs comp'!D7+$Y$2))</f>
        <v>5.0399024402457071</v>
      </c>
      <c r="F8">
        <f>$A8*('SAFE obs comp'!E7+$Y$2)*LOG(('SAFE exp comp'!E2+$Y$2)/('SAFE obs comp'!E7+$Y$2))</f>
        <v>-2.7994198319282835</v>
      </c>
      <c r="G8">
        <f>$A8*('SAFE obs comp'!F7+$Y$2)*LOG(('SAFE exp comp'!F2+$Y$2)/('SAFE obs comp'!F7+$Y$2))</f>
        <v>-0.65873524929722338</v>
      </c>
      <c r="H8">
        <f>$A8*('SAFE obs comp'!G7+$Y$2)*LOG(('SAFE exp comp'!G2+$Y$2)/('SAFE obs comp'!G7+$Y$2))</f>
        <v>-0.15116220787787021</v>
      </c>
      <c r="I8">
        <f>$A8*('SAFE obs comp'!H7+$Y$2)*LOG(('SAFE exp comp'!H2+$Y$2)/('SAFE obs comp'!H7+$Y$2))</f>
        <v>-0.63161908569234626</v>
      </c>
      <c r="J8">
        <f>$A8*('SAFE obs comp'!I7+$Y$2)*LOG(('SAFE exp comp'!I2+$Y$2)/('SAFE obs comp'!I7+$Y$2))</f>
        <v>-0.30570293626299583</v>
      </c>
      <c r="L8">
        <f>($A8*('SAFE obs comp'!A7+'log-lik'!$Y$2)*LOG(('Ceattle exp comp'!B7+$Y$2)/('SAFE obs comp'!A7+$Y$2)))</f>
        <v>2.4548668248494075E-3</v>
      </c>
      <c r="M8">
        <f>($A8*('SAFE obs comp'!B7+'log-lik'!$Y$2)*LOG(('Ceattle exp comp'!C7+$Y$2)/('SAFE obs comp'!B7+$Y$2)))</f>
        <v>1.5458459867241674</v>
      </c>
      <c r="N8">
        <f>($A8*('SAFE obs comp'!C7+'log-lik'!$Y$2)*LOG(('Ceattle exp comp'!D7+$Y$2)/('SAFE obs comp'!C7+$Y$2)))</f>
        <v>3.4579852318531707</v>
      </c>
      <c r="O8">
        <f>($A8*('SAFE obs comp'!D7+'log-lik'!$Y$2)*LOG(('Ceattle exp comp'!E7+$Y$2)/('SAFE obs comp'!D7+$Y$2)))</f>
        <v>-2.8279369220605255</v>
      </c>
      <c r="P8">
        <f>($A8*('SAFE obs comp'!E7+'log-lik'!$Y$2)*LOG(('Ceattle exp comp'!F7+$Y$2)/('SAFE obs comp'!E7+$Y$2)))</f>
        <v>-6.9822898841425181</v>
      </c>
      <c r="Q8">
        <f>($A8*('SAFE obs comp'!F7+'log-lik'!$Y$2)*LOG(('Ceattle exp comp'!G7+$Y$2)/('SAFE obs comp'!F7+$Y$2)))</f>
        <v>-4.6750066843533666</v>
      </c>
      <c r="R8">
        <f>($A8*('SAFE obs comp'!G7+'log-lik'!$Y$2)*LOG(('Ceattle exp comp'!H7+$Y$2)/('SAFE obs comp'!G7+$Y$2)))</f>
        <v>-0.92387173014908652</v>
      </c>
      <c r="S8">
        <f>($A8*('SAFE obs comp'!H7+'log-lik'!$Y$2)*LOG(('Ceattle exp comp'!I7+$Y$2)/('SAFE obs comp'!H7+$Y$2)))</f>
        <v>-0.45625358768240171</v>
      </c>
      <c r="T8">
        <f>($A8*('SAFE obs comp'!I7+'log-lik'!$Y$2)*LOG(('Ceattle exp comp'!J7+$Y$2)/('SAFE obs comp'!I7+$Y$2)))</f>
        <v>-0.56540536038973244</v>
      </c>
      <c r="V8">
        <f t="shared" si="0"/>
        <v>-3.9860914351842469</v>
      </c>
      <c r="W8">
        <f t="shared" si="1"/>
        <v>-11.424478083375444</v>
      </c>
    </row>
    <row r="9" spans="1:68" x14ac:dyDescent="0.25">
      <c r="A9">
        <v>70.938437829999998</v>
      </c>
      <c r="B9">
        <f>$A9*('SAFE obs comp'!A8+$Y$2)*LOG(('SAFE exp comp'!A3+$Y$2)/('SAFE obs comp'!A8+$Y$2))</f>
        <v>0</v>
      </c>
      <c r="C9">
        <f>$A9*('SAFE obs comp'!B8+$Y$2)*LOG(('SAFE exp comp'!B3+$Y$2)/('SAFE obs comp'!B8+$Y$2))</f>
        <v>0.21048072202044607</v>
      </c>
      <c r="D9">
        <f>$A9*('SAFE obs comp'!C8+$Y$2)*LOG(('SAFE exp comp'!C3+$Y$2)/('SAFE obs comp'!C8+$Y$2))</f>
        <v>-5.1626938971762959</v>
      </c>
      <c r="E9">
        <f>$A9*('SAFE obs comp'!D8+$Y$2)*LOG(('SAFE exp comp'!D3+$Y$2)/('SAFE obs comp'!D8+$Y$2))</f>
        <v>-7.1566696368135618</v>
      </c>
      <c r="F9">
        <f>$A9*('SAFE obs comp'!E8+$Y$2)*LOG(('SAFE exp comp'!E3+$Y$2)/('SAFE obs comp'!E8+$Y$2))</f>
        <v>5.0850996402348345</v>
      </c>
      <c r="G9">
        <f>$A9*('SAFE obs comp'!F8+$Y$2)*LOG(('SAFE exp comp'!F3+$Y$2)/('SAFE obs comp'!F8+$Y$2))</f>
        <v>-0.38018320185261606</v>
      </c>
      <c r="H9">
        <f>$A9*('SAFE obs comp'!G8+$Y$2)*LOG(('SAFE exp comp'!G3+$Y$2)/('SAFE obs comp'!G8+$Y$2))</f>
        <v>0.40486261337744522</v>
      </c>
      <c r="I9">
        <f>$A9*('SAFE obs comp'!H8+$Y$2)*LOG(('SAFE exp comp'!H3+$Y$2)/('SAFE obs comp'!H8+$Y$2))</f>
        <v>0.19545915947080891</v>
      </c>
      <c r="J9">
        <f>$A9*('SAFE obs comp'!I8+$Y$2)*LOG(('SAFE exp comp'!I3+$Y$2)/('SAFE obs comp'!I8+$Y$2))</f>
        <v>0.10944759562269032</v>
      </c>
      <c r="L9">
        <f>($A9*('SAFE obs comp'!A8+'log-lik'!$Y$2)*LOG(('Ceattle exp comp'!B8+$Y$2)/('SAFE obs comp'!A8+$Y$2)))</f>
        <v>2.3480079066314531E-3</v>
      </c>
      <c r="M9">
        <f>($A9*('SAFE obs comp'!B8+'log-lik'!$Y$2)*LOG(('Ceattle exp comp'!C8+$Y$2)/('SAFE obs comp'!B8+$Y$2)))</f>
        <v>1.3059156944937758</v>
      </c>
      <c r="N9">
        <f>($A9*('SAFE obs comp'!C8+'log-lik'!$Y$2)*LOG(('Ceattle exp comp'!D8+$Y$2)/('SAFE obs comp'!C8+$Y$2)))</f>
        <v>4.8518167952193787</v>
      </c>
      <c r="O9">
        <f>($A9*('SAFE obs comp'!D8+'log-lik'!$Y$2)*LOG(('Ceattle exp comp'!E8+$Y$2)/('SAFE obs comp'!D8+$Y$2)))</f>
        <v>-3.7166301615645625</v>
      </c>
      <c r="P9">
        <f>($A9*('SAFE obs comp'!E8+'log-lik'!$Y$2)*LOG(('Ceattle exp comp'!F8+$Y$2)/('SAFE obs comp'!E8+$Y$2)))</f>
        <v>-6.309385024323463</v>
      </c>
      <c r="Q9">
        <f>($A9*('SAFE obs comp'!F8+'log-lik'!$Y$2)*LOG(('Ceattle exp comp'!G8+$Y$2)/('SAFE obs comp'!F8+$Y$2)))</f>
        <v>-5.2835869306189878</v>
      </c>
      <c r="R9">
        <f>($A9*('SAFE obs comp'!G8+'log-lik'!$Y$2)*LOG(('Ceattle exp comp'!H8+$Y$2)/('SAFE obs comp'!G8+$Y$2)))</f>
        <v>-1.433458735243262</v>
      </c>
      <c r="S9">
        <f>($A9*('SAFE obs comp'!H8+'log-lik'!$Y$2)*LOG(('Ceattle exp comp'!I8+$Y$2)/('SAFE obs comp'!H8+$Y$2)))</f>
        <v>-6.4479687697019408E-2</v>
      </c>
      <c r="T9">
        <f>($A9*('SAFE obs comp'!I8+'log-lik'!$Y$2)*LOG(('Ceattle exp comp'!J8+$Y$2)/('SAFE obs comp'!I8+$Y$2)))</f>
        <v>3.805997998833998E-2</v>
      </c>
      <c r="V9">
        <f t="shared" si="0"/>
        <v>-6.6941970051162496</v>
      </c>
      <c r="W9">
        <f t="shared" si="1"/>
        <v>-10.609400061839169</v>
      </c>
    </row>
    <row r="10" spans="1:68" x14ac:dyDescent="0.25">
      <c r="A10">
        <v>70.938437829999998</v>
      </c>
      <c r="B10">
        <f>$A10*('SAFE obs comp'!A9+$Y$2)*LOG(('SAFE exp comp'!A4+$Y$2)/('SAFE obs comp'!A9+$Y$2))</f>
        <v>0</v>
      </c>
      <c r="C10">
        <f>$A10*('SAFE obs comp'!B9+$Y$2)*LOG(('SAFE exp comp'!B4+$Y$2)/('SAFE obs comp'!B9+$Y$2))</f>
        <v>0.77575889192404568</v>
      </c>
      <c r="D10">
        <f>$A10*('SAFE obs comp'!C9+$Y$2)*LOG(('SAFE exp comp'!C4+$Y$2)/('SAFE obs comp'!C9+$Y$2))</f>
        <v>1.9582246377915729</v>
      </c>
      <c r="E10">
        <f>$A10*('SAFE obs comp'!D9+$Y$2)*LOG(('SAFE exp comp'!D4+$Y$2)/('SAFE obs comp'!D9+$Y$2))</f>
        <v>-2.840206119601429</v>
      </c>
      <c r="F10">
        <f>$A10*('SAFE obs comp'!E9+$Y$2)*LOG(('SAFE exp comp'!E4+$Y$2)/('SAFE obs comp'!E9+$Y$2))</f>
        <v>-8.7996897478906941</v>
      </c>
      <c r="G10">
        <f>$A10*('SAFE obs comp'!F9+$Y$2)*LOG(('SAFE exp comp'!F4+$Y$2)/('SAFE obs comp'!F9+$Y$2))</f>
        <v>2.6554238607634941</v>
      </c>
      <c r="H10">
        <f>$A10*('SAFE obs comp'!G9+$Y$2)*LOG(('SAFE exp comp'!G4+$Y$2)/('SAFE obs comp'!G9+$Y$2))</f>
        <v>-0.1193525737555694</v>
      </c>
      <c r="I10">
        <f>$A10*('SAFE obs comp'!H9+$Y$2)*LOG(('SAFE exp comp'!H4+$Y$2)/('SAFE obs comp'!H9+$Y$2))</f>
        <v>0.19269134936313304</v>
      </c>
      <c r="J10">
        <f>$A10*('SAFE obs comp'!I9+$Y$2)*LOG(('SAFE exp comp'!I4+$Y$2)/('SAFE obs comp'!I9+$Y$2))</f>
        <v>0.13313310303201392</v>
      </c>
      <c r="L10">
        <f>($A10*('SAFE obs comp'!A9+'log-lik'!$Y$2)*LOG(('Ceattle exp comp'!B9+$Y$2)/('SAFE obs comp'!A9+$Y$2)))</f>
        <v>2.4032267874547538E-3</v>
      </c>
      <c r="M10">
        <f>($A10*('SAFE obs comp'!B9+'log-lik'!$Y$2)*LOG(('Ceattle exp comp'!C9+$Y$2)/('SAFE obs comp'!B9+$Y$2)))</f>
        <v>0.82147242785131114</v>
      </c>
      <c r="N10">
        <f>($A10*('SAFE obs comp'!C9+'log-lik'!$Y$2)*LOG(('Ceattle exp comp'!D9+$Y$2)/('SAFE obs comp'!C9+$Y$2)))</f>
        <v>2.6835592479324486</v>
      </c>
      <c r="O10">
        <f>($A10*('SAFE obs comp'!D9+'log-lik'!$Y$2)*LOG(('Ceattle exp comp'!E9+$Y$2)/('SAFE obs comp'!D9+$Y$2)))</f>
        <v>3.3286252908843701</v>
      </c>
      <c r="P10">
        <f>($A10*('SAFE obs comp'!E9+'log-lik'!$Y$2)*LOG(('Ceattle exp comp'!F9+$Y$2)/('SAFE obs comp'!E9+$Y$2)))</f>
        <v>-7.8742517123371023</v>
      </c>
      <c r="Q10">
        <f>($A10*('SAFE obs comp'!F9+'log-lik'!$Y$2)*LOG(('Ceattle exp comp'!G9+$Y$2)/('SAFE obs comp'!F9+$Y$2)))</f>
        <v>-3.963429351168207</v>
      </c>
      <c r="R10">
        <f>($A10*('SAFE obs comp'!G9+'log-lik'!$Y$2)*LOG(('Ceattle exp comp'!H9+$Y$2)/('SAFE obs comp'!G9+$Y$2)))</f>
        <v>-2.9949996934465251</v>
      </c>
      <c r="S10">
        <f>($A10*('SAFE obs comp'!H9+'log-lik'!$Y$2)*LOG(('Ceattle exp comp'!I9+$Y$2)/('SAFE obs comp'!H9+$Y$2)))</f>
        <v>-0.79832879767887921</v>
      </c>
      <c r="T10">
        <f>($A10*('SAFE obs comp'!I9+'log-lik'!$Y$2)*LOG(('Ceattle exp comp'!J9+$Y$2)/('SAFE obs comp'!I9+$Y$2)))</f>
        <v>1.6217176040229483E-5</v>
      </c>
      <c r="V10">
        <f t="shared" si="0"/>
        <v>-6.0440165983734326</v>
      </c>
      <c r="W10">
        <f t="shared" si="1"/>
        <v>-8.7949331439990903</v>
      </c>
    </row>
    <row r="11" spans="1:68" x14ac:dyDescent="0.25">
      <c r="A11">
        <v>70.938437829999998</v>
      </c>
      <c r="B11">
        <f>$A11*('SAFE obs comp'!A10+$Y$2)*LOG(('SAFE exp comp'!A5+$Y$2)/('SAFE obs comp'!A10+$Y$2))</f>
        <v>0</v>
      </c>
      <c r="C11">
        <f>$A11*('SAFE obs comp'!B10+$Y$2)*LOG(('SAFE exp comp'!B5+$Y$2)/('SAFE obs comp'!B10+$Y$2))</f>
        <v>0.71596795687710368</v>
      </c>
      <c r="D11">
        <f>$A11*('SAFE obs comp'!C10+$Y$2)*LOG(('SAFE exp comp'!C5+$Y$2)/('SAFE obs comp'!C10+$Y$2))</f>
        <v>1.5745092928478874</v>
      </c>
      <c r="E11">
        <f>$A11*('SAFE obs comp'!D10+$Y$2)*LOG(('SAFE exp comp'!D5+$Y$2)/('SAFE obs comp'!D10+$Y$2))</f>
        <v>4.40104220425102</v>
      </c>
      <c r="F11">
        <f>$A11*('SAFE obs comp'!E10+$Y$2)*LOG(('SAFE exp comp'!E5+$Y$2)/('SAFE obs comp'!E10+$Y$2))</f>
        <v>-4.2162973758314299</v>
      </c>
      <c r="G11">
        <f>$A11*('SAFE obs comp'!F10+$Y$2)*LOG(('SAFE exp comp'!F5+$Y$2)/('SAFE obs comp'!F10+$Y$2))</f>
        <v>-14.824740478134464</v>
      </c>
      <c r="H11">
        <f>$A11*('SAFE obs comp'!G10+$Y$2)*LOG(('SAFE exp comp'!G5+$Y$2)/('SAFE obs comp'!G10+$Y$2))</f>
        <v>-0.25698815184056129</v>
      </c>
      <c r="I11">
        <f>$A11*('SAFE obs comp'!H10+$Y$2)*LOG(('SAFE exp comp'!H5+$Y$2)/('SAFE obs comp'!H10+$Y$2))</f>
        <v>-5.1070277973944075E-2</v>
      </c>
      <c r="J11">
        <f>$A11*('SAFE obs comp'!I10+$Y$2)*LOG(('SAFE exp comp'!I5+$Y$2)/('SAFE obs comp'!I10+$Y$2))</f>
        <v>-1.9397173505066561E-3</v>
      </c>
      <c r="L11">
        <f>($A11*('SAFE obs comp'!A10+'log-lik'!$Y$2)*LOG(('Ceattle exp comp'!B10+$Y$2)/('SAFE obs comp'!A10+$Y$2)))</f>
        <v>2.4249789447005079E-3</v>
      </c>
      <c r="M11">
        <f>($A11*('SAFE obs comp'!B10+'log-lik'!$Y$2)*LOG(('Ceattle exp comp'!C10+$Y$2)/('SAFE obs comp'!B10+$Y$2)))</f>
        <v>0.80498443097041794</v>
      </c>
      <c r="N11">
        <f>($A11*('SAFE obs comp'!C10+'log-lik'!$Y$2)*LOG(('Ceattle exp comp'!D10+$Y$2)/('SAFE obs comp'!C10+$Y$2)))</f>
        <v>0.15047963714373072</v>
      </c>
      <c r="O11">
        <f>($A11*('SAFE obs comp'!D10+'log-lik'!$Y$2)*LOG(('Ceattle exp comp'!E10+$Y$2)/('SAFE obs comp'!D10+$Y$2)))</f>
        <v>1.8421305965053816</v>
      </c>
      <c r="P11">
        <f>($A11*('SAFE obs comp'!E10+'log-lik'!$Y$2)*LOG(('Ceattle exp comp'!F10+$Y$2)/('SAFE obs comp'!E10+$Y$2)))</f>
        <v>1.917818180811494</v>
      </c>
      <c r="Q11">
        <f>($A11*('SAFE obs comp'!F10+'log-lik'!$Y$2)*LOG(('Ceattle exp comp'!G10+$Y$2)/('SAFE obs comp'!F10+$Y$2)))</f>
        <v>-8.2010940175839391</v>
      </c>
      <c r="R11">
        <f>($A11*('SAFE obs comp'!G10+'log-lik'!$Y$2)*LOG(('Ceattle exp comp'!H10+$Y$2)/('SAFE obs comp'!G10+$Y$2)))</f>
        <v>-2.1403789511544757</v>
      </c>
      <c r="S11">
        <f>($A11*('SAFE obs comp'!H10+'log-lik'!$Y$2)*LOG(('Ceattle exp comp'!I10+$Y$2)/('SAFE obs comp'!H10+$Y$2)))</f>
        <v>-0.51343812947677492</v>
      </c>
      <c r="T11">
        <f>($A11*('SAFE obs comp'!I10+'log-lik'!$Y$2)*LOG(('Ceattle exp comp'!J10+$Y$2)/('SAFE obs comp'!I10+$Y$2)))</f>
        <v>-0.14726417112489254</v>
      </c>
      <c r="V11">
        <f t="shared" si="0"/>
        <v>-12.659516547154894</v>
      </c>
      <c r="W11">
        <f t="shared" si="1"/>
        <v>-6.2843374449643585</v>
      </c>
    </row>
    <row r="12" spans="1:68" x14ac:dyDescent="0.25">
      <c r="A12">
        <v>70.938437829999998</v>
      </c>
      <c r="B12">
        <f>$A12*('SAFE obs comp'!A11+$Y$2)*LOG(('SAFE exp comp'!A6+$Y$2)/('SAFE obs comp'!A11+$Y$2))</f>
        <v>0</v>
      </c>
      <c r="C12">
        <f>$A12*('SAFE obs comp'!B11+$Y$2)*LOG(('SAFE exp comp'!B6+$Y$2)/('SAFE obs comp'!B11+$Y$2))</f>
        <v>0.53731302432811578</v>
      </c>
      <c r="D12">
        <f>$A12*('SAFE obs comp'!C11+$Y$2)*LOG(('SAFE exp comp'!C6+$Y$2)/('SAFE obs comp'!C11+$Y$2))</f>
        <v>1.3400819601844043</v>
      </c>
      <c r="E12">
        <f>$A12*('SAFE obs comp'!D11+$Y$2)*LOG(('SAFE exp comp'!D6+$Y$2)/('SAFE obs comp'!D11+$Y$2))</f>
        <v>4.1263142714977343</v>
      </c>
      <c r="F12">
        <f>$A12*('SAFE obs comp'!E11+$Y$2)*LOG(('SAFE exp comp'!E6+$Y$2)/('SAFE obs comp'!E11+$Y$2))</f>
        <v>2.8545221937314724</v>
      </c>
      <c r="G12">
        <f>$A12*('SAFE obs comp'!F11+$Y$2)*LOG(('SAFE exp comp'!F6+$Y$2)/('SAFE obs comp'!F11+$Y$2))</f>
        <v>-8.4370406699692886</v>
      </c>
      <c r="H12">
        <f>$A12*('SAFE obs comp'!G11+$Y$2)*LOG(('SAFE exp comp'!G6+$Y$2)/('SAFE obs comp'!G11+$Y$2))</f>
        <v>-27.078217362584969</v>
      </c>
      <c r="I12">
        <f>$A12*('SAFE obs comp'!H11+$Y$2)*LOG(('SAFE exp comp'!H6+$Y$2)/('SAFE obs comp'!H11+$Y$2))</f>
        <v>-3.1651138923260076</v>
      </c>
      <c r="J12">
        <f>$A12*('SAFE obs comp'!I11+$Y$2)*LOG(('SAFE exp comp'!I6+$Y$2)/('SAFE obs comp'!I11+$Y$2))</f>
        <v>-0.60744825419999871</v>
      </c>
      <c r="L12">
        <f>($A12*('SAFE obs comp'!A11+'log-lik'!$Y$2)*LOG(('Ceattle exp comp'!B11+$Y$2)/('SAFE obs comp'!A11+$Y$2)))</f>
        <v>2.5197877756932474E-3</v>
      </c>
      <c r="M12">
        <f>($A12*('SAFE obs comp'!B11+'log-lik'!$Y$2)*LOG(('Ceattle exp comp'!C11+$Y$2)/('SAFE obs comp'!B11+$Y$2)))</f>
        <v>0.55278865849200687</v>
      </c>
      <c r="N12">
        <f>($A12*('SAFE obs comp'!C11+'log-lik'!$Y$2)*LOG(('Ceattle exp comp'!D11+$Y$2)/('SAFE obs comp'!C11+$Y$2)))</f>
        <v>1.3835806504704877</v>
      </c>
      <c r="O12">
        <f>($A12*('SAFE obs comp'!D11+'log-lik'!$Y$2)*LOG(('Ceattle exp comp'!E11+$Y$2)/('SAFE obs comp'!D11+$Y$2)))</f>
        <v>1.3764054913291079</v>
      </c>
      <c r="P12">
        <f>($A12*('SAFE obs comp'!E11+'log-lik'!$Y$2)*LOG(('Ceattle exp comp'!F11+$Y$2)/('SAFE obs comp'!E11+$Y$2)))</f>
        <v>1.8485689844640643</v>
      </c>
      <c r="Q12">
        <f>($A12*('SAFE obs comp'!F11+'log-lik'!$Y$2)*LOG(('Ceattle exp comp'!G11+$Y$2)/('SAFE obs comp'!F11+$Y$2)))</f>
        <v>0.13560100084237536</v>
      </c>
      <c r="R12">
        <f>($A12*('SAFE obs comp'!G11+'log-lik'!$Y$2)*LOG(('Ceattle exp comp'!H11+$Y$2)/('SAFE obs comp'!G11+$Y$2)))</f>
        <v>-13.486282057424905</v>
      </c>
      <c r="S12">
        <f>($A12*('SAFE obs comp'!H11+'log-lik'!$Y$2)*LOG(('Ceattle exp comp'!I11+$Y$2)/('SAFE obs comp'!H11+$Y$2)))</f>
        <v>-3.2171247572859256</v>
      </c>
      <c r="T12">
        <f>($A12*('SAFE obs comp'!I11+'log-lik'!$Y$2)*LOG(('Ceattle exp comp'!J11+$Y$2)/('SAFE obs comp'!I11+$Y$2)))</f>
        <v>-0.53310506481740916</v>
      </c>
      <c r="V12">
        <f t="shared" si="0"/>
        <v>-30.429588729338537</v>
      </c>
      <c r="W12">
        <f t="shared" si="1"/>
        <v>-11.937047306154504</v>
      </c>
      <c r="Z12">
        <v>-6.8586900000000006E-2</v>
      </c>
      <c r="AA12">
        <v>-0.20693500000000001</v>
      </c>
      <c r="AB12">
        <v>-0.53286299999999998</v>
      </c>
      <c r="AC12">
        <v>-6.6110699999999994E-2</v>
      </c>
      <c r="AD12">
        <v>-4.0482800000000001</v>
      </c>
      <c r="AE12">
        <v>-1.87127</v>
      </c>
      <c r="AF12">
        <v>-0.97979000000000005</v>
      </c>
      <c r="AG12">
        <v>-2.0966499999999999</v>
      </c>
      <c r="AH12">
        <v>-1.1972499999999999</v>
      </c>
      <c r="AI12">
        <v>-2.93113</v>
      </c>
      <c r="AJ12">
        <v>-5.2657499999999997</v>
      </c>
      <c r="AK12">
        <v>-2.1523300000000001</v>
      </c>
      <c r="AL12">
        <v>-1.7245200000000001</v>
      </c>
      <c r="AM12">
        <v>-3.0304600000000002</v>
      </c>
      <c r="AN12">
        <v>-4.0954899999999999</v>
      </c>
      <c r="AO12">
        <v>-2.2069999999999999</v>
      </c>
      <c r="AP12">
        <v>-13.129899999999999</v>
      </c>
      <c r="AQ12">
        <v>-2.3990100000000001</v>
      </c>
      <c r="AR12">
        <v>-1.6307799999999999</v>
      </c>
      <c r="AS12">
        <v>-0.84867499999999996</v>
      </c>
      <c r="AT12">
        <v>-0.874054</v>
      </c>
      <c r="AU12">
        <v>-1.15021</v>
      </c>
      <c r="AV12">
        <v>-1.5242599999999999</v>
      </c>
      <c r="AW12">
        <v>-2.29874</v>
      </c>
      <c r="AX12">
        <v>-1.9305000000000001</v>
      </c>
      <c r="AY12">
        <v>-3.4752700000000001</v>
      </c>
      <c r="AZ12">
        <v>-0.42676599999999998</v>
      </c>
      <c r="BA12">
        <v>-2.7902</v>
      </c>
      <c r="BB12">
        <v>-1.88046</v>
      </c>
      <c r="BC12">
        <v>-5.01783</v>
      </c>
      <c r="BD12">
        <v>-3.0655000000000001</v>
      </c>
      <c r="BE12">
        <v>-3.1205699999999998</v>
      </c>
      <c r="BF12">
        <v>-1.36555</v>
      </c>
      <c r="BG12">
        <v>-1.4371499999999999</v>
      </c>
      <c r="BH12">
        <v>-0.62664200000000003</v>
      </c>
      <c r="BI12">
        <v>-0.37079400000000001</v>
      </c>
      <c r="BJ12">
        <v>-0.76980800000000005</v>
      </c>
      <c r="BK12">
        <v>-2.9163600000000001</v>
      </c>
      <c r="BL12">
        <v>-1.0507899999999999</v>
      </c>
      <c r="BM12">
        <v>-1.3297699999999999</v>
      </c>
      <c r="BN12">
        <v>-0.78107700000000002</v>
      </c>
      <c r="BO12">
        <v>-3.99126</v>
      </c>
      <c r="BP12">
        <v>-9.3648399999999992</v>
      </c>
    </row>
    <row r="13" spans="1:68" x14ac:dyDescent="0.25">
      <c r="A13">
        <v>30.858220459999998</v>
      </c>
      <c r="B13">
        <f>$A13*('SAFE obs comp'!A12+$Y$2)*LOG(('SAFE exp comp'!A7+$Y$2)/('SAFE obs comp'!A12+$Y$2))</f>
        <v>0</v>
      </c>
      <c r="C13">
        <f>$A13*('SAFE obs comp'!B12+$Y$2)*LOG(('SAFE exp comp'!B7+$Y$2)/('SAFE obs comp'!B12+$Y$2))</f>
        <v>-1.2209387884578846</v>
      </c>
      <c r="D13">
        <f>$A13*('SAFE obs comp'!C12+$Y$2)*LOG(('SAFE exp comp'!C7+$Y$2)/('SAFE obs comp'!C12+$Y$2))</f>
        <v>0.2681397315731574</v>
      </c>
      <c r="E13">
        <f>$A13*('SAFE obs comp'!D12+$Y$2)*LOG(('SAFE exp comp'!D7+$Y$2)/('SAFE obs comp'!D12+$Y$2))</f>
        <v>1.5966333528350092</v>
      </c>
      <c r="F13">
        <f>$A13*('SAFE obs comp'!E12+$Y$2)*LOG(('SAFE exp comp'!E7+$Y$2)/('SAFE obs comp'!E12+$Y$2))</f>
        <v>0.36965177316197112</v>
      </c>
      <c r="G13">
        <f>$A13*('SAFE obs comp'!F12+$Y$2)*LOG(('SAFE exp comp'!F7+$Y$2)/('SAFE obs comp'!F12+$Y$2))</f>
        <v>0.26544724817104021</v>
      </c>
      <c r="H13">
        <f>$A13*('SAFE obs comp'!G12+$Y$2)*LOG(('SAFE exp comp'!G7+$Y$2)/('SAFE obs comp'!G12+$Y$2))</f>
        <v>-1.9902411787082908</v>
      </c>
      <c r="I13">
        <f>$A13*('SAFE obs comp'!H12+$Y$2)*LOG(('SAFE exp comp'!H7+$Y$2)/('SAFE obs comp'!H12+$Y$2))</f>
        <v>-4.1616173006694694</v>
      </c>
      <c r="J13">
        <f>$A13*('SAFE obs comp'!I12+$Y$2)*LOG(('SAFE exp comp'!I7+$Y$2)/('SAFE obs comp'!I12+$Y$2))</f>
        <v>-0.83303108944584103</v>
      </c>
      <c r="L13">
        <f>($A13*('SAFE obs comp'!A12+'log-lik'!$Y$2)*LOG(('Ceattle exp comp'!B12+$Y$2)/('SAFE obs comp'!A12+$Y$2)))</f>
        <v>1.1872294895858074E-3</v>
      </c>
      <c r="M13">
        <f>($A13*('SAFE obs comp'!B12+'log-lik'!$Y$2)*LOG(('Ceattle exp comp'!C12+$Y$2)/('SAFE obs comp'!B12+$Y$2)))</f>
        <v>3.0409264192091265E-2</v>
      </c>
      <c r="N13">
        <f>($A13*('SAFE obs comp'!C12+'log-lik'!$Y$2)*LOG(('Ceattle exp comp'!D12+$Y$2)/('SAFE obs comp'!C12+$Y$2)))</f>
        <v>-0.37199955768239729</v>
      </c>
      <c r="O13">
        <f>($A13*('SAFE obs comp'!D12+'log-lik'!$Y$2)*LOG(('Ceattle exp comp'!E12+$Y$2)/('SAFE obs comp'!D12+$Y$2)))</f>
        <v>0.77291583401067665</v>
      </c>
      <c r="P13">
        <f>($A13*('SAFE obs comp'!E12+'log-lik'!$Y$2)*LOG(('Ceattle exp comp'!F12+$Y$2)/('SAFE obs comp'!E12+$Y$2)))</f>
        <v>-1.8801458270496845</v>
      </c>
      <c r="Q13">
        <f>($A13*('SAFE obs comp'!F12+'log-lik'!$Y$2)*LOG(('Ceattle exp comp'!G12+$Y$2)/('SAFE obs comp'!F12+$Y$2)))</f>
        <v>0.45120309017943605</v>
      </c>
      <c r="R13">
        <f>($A13*('SAFE obs comp'!G12+'log-lik'!$Y$2)*LOG(('Ceattle exp comp'!H12+$Y$2)/('SAFE obs comp'!G12+$Y$2)))</f>
        <v>0.43849977763321962</v>
      </c>
      <c r="S13">
        <f>($A13*('SAFE obs comp'!H12+'log-lik'!$Y$2)*LOG(('Ceattle exp comp'!I12+$Y$2)/('SAFE obs comp'!H12+$Y$2)))</f>
        <v>-1.166135829573999</v>
      </c>
      <c r="T13">
        <f>($A13*('SAFE obs comp'!I12+'log-lik'!$Y$2)*LOG(('Ceattle exp comp'!J12+$Y$2)/('SAFE obs comp'!I12+$Y$2)))</f>
        <v>-0.43067447104378015</v>
      </c>
      <c r="V13">
        <f t="shared" si="0"/>
        <v>-5.7059562515403082</v>
      </c>
      <c r="W13">
        <f t="shared" si="1"/>
        <v>-2.1547404898448512</v>
      </c>
    </row>
    <row r="14" spans="1:68" x14ac:dyDescent="0.25">
      <c r="A14">
        <v>9.9313812959999996</v>
      </c>
      <c r="B14">
        <f>$A14*('SAFE obs comp'!A13+$Y$2)*LOG(('SAFE exp comp'!A8+$Y$2)/('SAFE obs comp'!A13+$Y$2))</f>
        <v>0</v>
      </c>
      <c r="C14">
        <f>$A14*('SAFE obs comp'!B13+$Y$2)*LOG(('SAFE exp comp'!B8+$Y$2)/('SAFE obs comp'!B13+$Y$2))</f>
        <v>-0.27268207060096217</v>
      </c>
      <c r="D14">
        <f>$A14*('SAFE obs comp'!C13+$Y$2)*LOG(('SAFE exp comp'!C8+$Y$2)/('SAFE obs comp'!C13+$Y$2))</f>
        <v>0.10468718956357932</v>
      </c>
      <c r="E14">
        <f>$A14*('SAFE obs comp'!D13+$Y$2)*LOG(('SAFE exp comp'!D8+$Y$2)/('SAFE obs comp'!D13+$Y$2))</f>
        <v>0.57876512222371135</v>
      </c>
      <c r="F14">
        <f>$A14*('SAFE obs comp'!E13+$Y$2)*LOG(('SAFE exp comp'!E8+$Y$2)/('SAFE obs comp'!E13+$Y$2))</f>
        <v>0.37440912912333302</v>
      </c>
      <c r="G14">
        <f>$A14*('SAFE obs comp'!F13+$Y$2)*LOG(('SAFE exp comp'!F8+$Y$2)/('SAFE obs comp'!F13+$Y$2))</f>
        <v>-0.26951996224957547</v>
      </c>
      <c r="H14">
        <f>$A14*('SAFE obs comp'!G13+$Y$2)*LOG(('SAFE exp comp'!G8+$Y$2)/('SAFE obs comp'!G13+$Y$2))</f>
        <v>-0.67797324062880959</v>
      </c>
      <c r="I14">
        <f>$A14*('SAFE obs comp'!H13+$Y$2)*LOG(('SAFE exp comp'!H8+$Y$2)/('SAFE obs comp'!H13+$Y$2))</f>
        <v>-0.87795239594934971</v>
      </c>
      <c r="J14">
        <f>$A14*('SAFE obs comp'!I13+$Y$2)*LOG(('SAFE exp comp'!I8+$Y$2)/('SAFE obs comp'!I13+$Y$2))</f>
        <v>-3.6558077257814263</v>
      </c>
      <c r="L14">
        <f>($A14*('SAFE obs comp'!A13+'log-lik'!$Y$2)*LOG(('Ceattle exp comp'!B13+$Y$2)/('SAFE obs comp'!A13+$Y$2)))</f>
        <v>3.367477935461893E-4</v>
      </c>
      <c r="M14">
        <f>($A14*('SAFE obs comp'!B13+'log-lik'!$Y$2)*LOG(('Ceattle exp comp'!C13+$Y$2)/('SAFE obs comp'!B13+$Y$2)))</f>
        <v>0.2877360792508506</v>
      </c>
      <c r="N14">
        <f>($A14*('SAFE obs comp'!C13+'log-lik'!$Y$2)*LOG(('Ceattle exp comp'!D13+$Y$2)/('SAFE obs comp'!C13+$Y$2)))</f>
        <v>0.25501602644503807</v>
      </c>
      <c r="O14">
        <f>($A14*('SAFE obs comp'!D13+'log-lik'!$Y$2)*LOG(('Ceattle exp comp'!E13+$Y$2)/('SAFE obs comp'!D13+$Y$2)))</f>
        <v>0.22206534694607794</v>
      </c>
      <c r="P14">
        <f>($A14*('SAFE obs comp'!E13+'log-lik'!$Y$2)*LOG(('Ceattle exp comp'!F13+$Y$2)/('SAFE obs comp'!E13+$Y$2)))</f>
        <v>0.15687947467176</v>
      </c>
      <c r="Q14">
        <f>($A14*('SAFE obs comp'!F13+'log-lik'!$Y$2)*LOG(('Ceattle exp comp'!G13+$Y$2)/('SAFE obs comp'!F13+$Y$2)))</f>
        <v>-0.46652244789066127</v>
      </c>
      <c r="R14">
        <f>($A14*('SAFE obs comp'!G13+'log-lik'!$Y$2)*LOG(('Ceattle exp comp'!H13+$Y$2)/('SAFE obs comp'!G13+$Y$2)))</f>
        <v>-0.28196978633601127</v>
      </c>
      <c r="S14">
        <f>($A14*('SAFE obs comp'!H13+'log-lik'!$Y$2)*LOG(('Ceattle exp comp'!I13+$Y$2)/('SAFE obs comp'!H13+$Y$2)))</f>
        <v>-2.920169497829455E-2</v>
      </c>
      <c r="T14">
        <f>($A14*('SAFE obs comp'!I13+'log-lik'!$Y$2)*LOG(('Ceattle exp comp'!J13+$Y$2)/('SAFE obs comp'!I13+$Y$2)))</f>
        <v>-1.4484933142712928</v>
      </c>
      <c r="V14">
        <f t="shared" si="0"/>
        <v>-4.6960739542995</v>
      </c>
      <c r="W14">
        <f t="shared" si="1"/>
        <v>-1.3041535683689871</v>
      </c>
    </row>
    <row r="15" spans="1:68" x14ac:dyDescent="0.25">
      <c r="A15">
        <v>11.70484224</v>
      </c>
      <c r="B15">
        <f>$A15*('SAFE obs comp'!A14+$Y$2)*LOG(('SAFE exp comp'!A9+$Y$2)/('SAFE obs comp'!A14+$Y$2))</f>
        <v>0</v>
      </c>
      <c r="C15">
        <f>$A15*('SAFE obs comp'!B14+$Y$2)*LOG(('SAFE exp comp'!B9+$Y$2)/('SAFE obs comp'!B14+$Y$2))</f>
        <v>-0.91633685191295322</v>
      </c>
      <c r="D15">
        <f>$A15*('SAFE obs comp'!C14+$Y$2)*LOG(('SAFE exp comp'!C9+$Y$2)/('SAFE obs comp'!C14+$Y$2))</f>
        <v>-0.5264939068398663</v>
      </c>
      <c r="E15">
        <f>$A15*('SAFE obs comp'!D14+$Y$2)*LOG(('SAFE exp comp'!D9+$Y$2)/('SAFE obs comp'!D14+$Y$2))</f>
        <v>8.964948865276394E-2</v>
      </c>
      <c r="F15">
        <f>$A15*('SAFE obs comp'!E14+$Y$2)*LOG(('SAFE exp comp'!E9+$Y$2)/('SAFE obs comp'!E14+$Y$2))</f>
        <v>0.63188471428819881</v>
      </c>
      <c r="G15">
        <f>$A15*('SAFE obs comp'!F14+$Y$2)*LOG(('SAFE exp comp'!F9+$Y$2)/('SAFE obs comp'!F14+$Y$2))</f>
        <v>0.15782834591342951</v>
      </c>
      <c r="H15">
        <f>$A15*('SAFE obs comp'!G14+$Y$2)*LOG(('SAFE exp comp'!G9+$Y$2)/('SAFE obs comp'!G14+$Y$2))</f>
        <v>3.1415516945339957E-2</v>
      </c>
      <c r="I15">
        <f>$A15*('SAFE obs comp'!H14+$Y$2)*LOG(('SAFE exp comp'!H9+$Y$2)/('SAFE obs comp'!H14+$Y$2))</f>
        <v>1.7032289636654222E-3</v>
      </c>
      <c r="J15">
        <f>$A15*('SAFE obs comp'!I14+$Y$2)*LOG(('SAFE exp comp'!I9+$Y$2)/('SAFE obs comp'!I14+$Y$2))</f>
        <v>1.394535053358383E-2</v>
      </c>
      <c r="L15">
        <f>($A15*('SAFE obs comp'!A14+'log-lik'!$Y$2)*LOG(('Ceattle exp comp'!B14+$Y$2)/('SAFE obs comp'!A14+$Y$2)))</f>
        <v>3.7192279923679709E-4</v>
      </c>
      <c r="M15">
        <f>($A15*('SAFE obs comp'!B14+'log-lik'!$Y$2)*LOG(('Ceattle exp comp'!C14+$Y$2)/('SAFE obs comp'!B14+$Y$2)))</f>
        <v>-0.31319702959538132</v>
      </c>
      <c r="N15">
        <f>($A15*('SAFE obs comp'!C14+'log-lik'!$Y$2)*LOG(('Ceattle exp comp'!D14+$Y$2)/('SAFE obs comp'!C14+$Y$2)))</f>
        <v>0.68251620323114282</v>
      </c>
      <c r="O15">
        <f>($A15*('SAFE obs comp'!D14+'log-lik'!$Y$2)*LOG(('Ceattle exp comp'!E14+$Y$2)/('SAFE obs comp'!D14+$Y$2)))</f>
        <v>-0.27545758543128873</v>
      </c>
      <c r="P15">
        <f>($A15*('SAFE obs comp'!E14+'log-lik'!$Y$2)*LOG(('Ceattle exp comp'!F14+$Y$2)/('SAFE obs comp'!E14+$Y$2)))</f>
        <v>-0.54144843575347879</v>
      </c>
      <c r="Q15">
        <f>($A15*('SAFE obs comp'!F14+'log-lik'!$Y$2)*LOG(('Ceattle exp comp'!G14+$Y$2)/('SAFE obs comp'!F14+$Y$2)))</f>
        <v>-0.21895868841729146</v>
      </c>
      <c r="R15">
        <f>($A15*('SAFE obs comp'!G14+'log-lik'!$Y$2)*LOG(('Ceattle exp comp'!H14+$Y$2)/('SAFE obs comp'!G14+$Y$2)))</f>
        <v>-5.2601900547552496E-2</v>
      </c>
      <c r="S15">
        <f>($A15*('SAFE obs comp'!H14+'log-lik'!$Y$2)*LOG(('Ceattle exp comp'!I14+$Y$2)/('SAFE obs comp'!H14+$Y$2)))</f>
        <v>8.6354684905932844E-2</v>
      </c>
      <c r="T15">
        <f>($A15*('SAFE obs comp'!I14+'log-lik'!$Y$2)*LOG(('Ceattle exp comp'!J14+$Y$2)/('SAFE obs comp'!I14+$Y$2)))</f>
        <v>5.8403292883541416E-2</v>
      </c>
      <c r="V15">
        <f t="shared" si="0"/>
        <v>-0.51640411345583814</v>
      </c>
      <c r="W15">
        <f t="shared" si="1"/>
        <v>-0.57401753592513893</v>
      </c>
    </row>
    <row r="16" spans="1:68" x14ac:dyDescent="0.25">
      <c r="A16">
        <v>26.247222000000001</v>
      </c>
      <c r="B16">
        <f>$A16*('SAFE obs comp'!A15+$Y$2)*LOG(('SAFE exp comp'!A10+$Y$2)/('SAFE obs comp'!A15+$Y$2))</f>
        <v>0</v>
      </c>
      <c r="C16">
        <f>$A16*('SAFE obs comp'!B15+$Y$2)*LOG(('SAFE exp comp'!B10+$Y$2)/('SAFE obs comp'!B15+$Y$2))</f>
        <v>-0.19117918232163739</v>
      </c>
      <c r="D16">
        <f>$A16*('SAFE obs comp'!C15+$Y$2)*LOG(('SAFE exp comp'!C10+$Y$2)/('SAFE obs comp'!C15+$Y$2))</f>
        <v>0.36098255550467639</v>
      </c>
      <c r="E16">
        <f>$A16*('SAFE obs comp'!D15+$Y$2)*LOG(('SAFE exp comp'!D10+$Y$2)/('SAFE obs comp'!D15+$Y$2))</f>
        <v>-2.57744547659787</v>
      </c>
      <c r="F16">
        <f>$A16*('SAFE obs comp'!E15+$Y$2)*LOG(('SAFE exp comp'!E10+$Y$2)/('SAFE obs comp'!E15+$Y$2))</f>
        <v>-1.8262442606178364</v>
      </c>
      <c r="G16">
        <f>$A16*('SAFE obs comp'!F15+$Y$2)*LOG(('SAFE exp comp'!F10+$Y$2)/('SAFE obs comp'!F15+$Y$2))</f>
        <v>1.1225460694992766</v>
      </c>
      <c r="H16">
        <f>$A16*('SAFE obs comp'!G15+$Y$2)*LOG(('SAFE exp comp'!G10+$Y$2)/('SAFE obs comp'!G15+$Y$2))</f>
        <v>0.52432567022844034</v>
      </c>
      <c r="I16">
        <f>$A16*('SAFE obs comp'!H15+$Y$2)*LOG(('SAFE exp comp'!H10+$Y$2)/('SAFE obs comp'!H15+$Y$2))</f>
        <v>0.23784626822060029</v>
      </c>
      <c r="J16">
        <f>$A16*('SAFE obs comp'!I15+$Y$2)*LOG(('SAFE exp comp'!I10+$Y$2)/('SAFE obs comp'!I15+$Y$2))</f>
        <v>9.7639901333103907E-2</v>
      </c>
      <c r="L16">
        <f>($A16*('SAFE obs comp'!A15+'log-lik'!$Y$2)*LOG(('Ceattle exp comp'!B15+$Y$2)/('SAFE obs comp'!A15+$Y$2)))</f>
        <v>9.0824010203944389E-4</v>
      </c>
      <c r="M16">
        <f>($A16*('SAFE obs comp'!B15+'log-lik'!$Y$2)*LOG(('Ceattle exp comp'!C15+$Y$2)/('SAFE obs comp'!B15+$Y$2)))</f>
        <v>-0.25678436431359947</v>
      </c>
      <c r="N16">
        <f>($A16*('SAFE obs comp'!C15+'log-lik'!$Y$2)*LOG(('Ceattle exp comp'!D15+$Y$2)/('SAFE obs comp'!C15+$Y$2)))</f>
        <v>0.53676345014366067</v>
      </c>
      <c r="O16">
        <f>($A16*('SAFE obs comp'!D15+'log-lik'!$Y$2)*LOG(('Ceattle exp comp'!E15+$Y$2)/('SAFE obs comp'!D15+$Y$2)))</f>
        <v>0.82491578470657323</v>
      </c>
      <c r="P16">
        <f>($A16*('SAFE obs comp'!E15+'log-lik'!$Y$2)*LOG(('Ceattle exp comp'!F15+$Y$2)/('SAFE obs comp'!E15+$Y$2)))</f>
        <v>-3.5092876600099632</v>
      </c>
      <c r="Q16">
        <f>($A16*('SAFE obs comp'!F15+'log-lik'!$Y$2)*LOG(('Ceattle exp comp'!G15+$Y$2)/('SAFE obs comp'!F15+$Y$2)))</f>
        <v>-0.58378377333494269</v>
      </c>
      <c r="R16">
        <f>($A16*('SAFE obs comp'!G15+'log-lik'!$Y$2)*LOG(('Ceattle exp comp'!H15+$Y$2)/('SAFE obs comp'!G15+$Y$2)))</f>
        <v>0.16555112475959466</v>
      </c>
      <c r="S16">
        <f>($A16*('SAFE obs comp'!H15+'log-lik'!$Y$2)*LOG(('Ceattle exp comp'!I15+$Y$2)/('SAFE obs comp'!H15+$Y$2)))</f>
        <v>0.17457999348975647</v>
      </c>
      <c r="T16">
        <f>($A16*('SAFE obs comp'!I15+'log-lik'!$Y$2)*LOG(('Ceattle exp comp'!J15+$Y$2)/('SAFE obs comp'!I15+$Y$2)))</f>
        <v>0.19286644230513331</v>
      </c>
      <c r="V16">
        <f t="shared" si="0"/>
        <v>-2.2515284547512464</v>
      </c>
      <c r="W16">
        <f t="shared" si="1"/>
        <v>-2.4542707621517477</v>
      </c>
    </row>
    <row r="17" spans="1:23" x14ac:dyDescent="0.25">
      <c r="A17">
        <v>39.016140810000003</v>
      </c>
      <c r="B17">
        <f>$A17*('SAFE obs comp'!A16+$Y$2)*LOG(('SAFE exp comp'!A11+$Y$2)/('SAFE obs comp'!A16+$Y$2))</f>
        <v>0</v>
      </c>
      <c r="C17">
        <f>$A17*('SAFE obs comp'!B16+$Y$2)*LOG(('SAFE exp comp'!B11+$Y$2)/('SAFE obs comp'!B16+$Y$2))</f>
        <v>0.22188923702303262</v>
      </c>
      <c r="D17">
        <f>$A17*('SAFE obs comp'!C16+$Y$2)*LOG(('SAFE exp comp'!C11+$Y$2)/('SAFE obs comp'!C16+$Y$2))</f>
        <v>0.35885085295631536</v>
      </c>
      <c r="E17">
        <f>$A17*('SAFE obs comp'!D16+$Y$2)*LOG(('SAFE exp comp'!D11+$Y$2)/('SAFE obs comp'!D16+$Y$2))</f>
        <v>0.81440130105832487</v>
      </c>
      <c r="F17">
        <f>$A17*('SAFE obs comp'!E16+$Y$2)*LOG(('SAFE exp comp'!E11+$Y$2)/('SAFE obs comp'!E16+$Y$2))</f>
        <v>0.24046745799375036</v>
      </c>
      <c r="G17">
        <f>$A17*('SAFE obs comp'!F16+$Y$2)*LOG(('SAFE exp comp'!F11+$Y$2)/('SAFE obs comp'!F16+$Y$2))</f>
        <v>-6.9552530351356321</v>
      </c>
      <c r="H17">
        <f>$A17*('SAFE obs comp'!G16+$Y$2)*LOG(('SAFE exp comp'!G11+$Y$2)/('SAFE obs comp'!G16+$Y$2))</f>
        <v>0.7207168296488814</v>
      </c>
      <c r="I17">
        <f>$A17*('SAFE obs comp'!H16+$Y$2)*LOG(('SAFE exp comp'!H11+$Y$2)/('SAFE obs comp'!H16+$Y$2))</f>
        <v>0.11016560961410846</v>
      </c>
      <c r="J17">
        <f>$A17*('SAFE obs comp'!I16+$Y$2)*LOG(('SAFE exp comp'!I11+$Y$2)/('SAFE obs comp'!I16+$Y$2))</f>
        <v>0.24097521416796155</v>
      </c>
      <c r="L17">
        <f>($A17*('SAFE obs comp'!A16+'log-lik'!$Y$2)*LOG(('Ceattle exp comp'!B16+$Y$2)/('SAFE obs comp'!A16+$Y$2)))</f>
        <v>1.354073897799582E-3</v>
      </c>
      <c r="M17">
        <f>($A17*('SAFE obs comp'!B16+'log-lik'!$Y$2)*LOG(('Ceattle exp comp'!C16+$Y$2)/('SAFE obs comp'!B16+$Y$2)))</f>
        <v>0.21585954561570936</v>
      </c>
      <c r="N17">
        <f>($A17*('SAFE obs comp'!C16+'log-lik'!$Y$2)*LOG(('Ceattle exp comp'!D16+$Y$2)/('SAFE obs comp'!C16+$Y$2)))</f>
        <v>0.30515016239275206</v>
      </c>
      <c r="O17">
        <f>($A17*('SAFE obs comp'!D16+'log-lik'!$Y$2)*LOG(('Ceattle exp comp'!E16+$Y$2)/('SAFE obs comp'!D16+$Y$2)))</f>
        <v>0.83532302997060204</v>
      </c>
      <c r="P17">
        <f>($A17*('SAFE obs comp'!E16+'log-lik'!$Y$2)*LOG(('Ceattle exp comp'!F16+$Y$2)/('SAFE obs comp'!E16+$Y$2)))</f>
        <v>2.2802501017273524</v>
      </c>
      <c r="Q17">
        <f>($A17*('SAFE obs comp'!F16+'log-lik'!$Y$2)*LOG(('Ceattle exp comp'!G16+$Y$2)/('SAFE obs comp'!F16+$Y$2)))</f>
        <v>-9.1791985321880318</v>
      </c>
      <c r="R17">
        <f>($A17*('SAFE obs comp'!G16+'log-lik'!$Y$2)*LOG(('Ceattle exp comp'!H16+$Y$2)/('SAFE obs comp'!G16+$Y$2)))</f>
        <v>-2.3624111912189152</v>
      </c>
      <c r="S17">
        <f>($A17*('SAFE obs comp'!H16+'log-lik'!$Y$2)*LOG(('Ceattle exp comp'!I16+$Y$2)/('SAFE obs comp'!H16+$Y$2)))</f>
        <v>-0.78740393954825461</v>
      </c>
      <c r="T17">
        <f>($A17*('SAFE obs comp'!I16+'log-lik'!$Y$2)*LOG(('Ceattle exp comp'!J16+$Y$2)/('SAFE obs comp'!I16+$Y$2)))</f>
        <v>0.3985432162998071</v>
      </c>
      <c r="V17">
        <f t="shared" si="0"/>
        <v>-4.2477865326732571</v>
      </c>
      <c r="W17">
        <f t="shared" si="1"/>
        <v>-8.2925335330511807</v>
      </c>
    </row>
    <row r="18" spans="1:23" x14ac:dyDescent="0.25">
      <c r="A18">
        <v>58.524211209999997</v>
      </c>
      <c r="B18">
        <f>$A18*('SAFE obs comp'!A17+$Y$2)*LOG(('SAFE exp comp'!A12+$Y$2)/('SAFE obs comp'!A17+$Y$2))</f>
        <v>0</v>
      </c>
      <c r="C18">
        <f>$A18*('SAFE obs comp'!B17+$Y$2)*LOG(('SAFE exp comp'!B12+$Y$2)/('SAFE obs comp'!B17+$Y$2))</f>
        <v>0.54600950442591756</v>
      </c>
      <c r="D18">
        <f>$A18*('SAFE obs comp'!C17+$Y$2)*LOG(('SAFE exp comp'!C12+$Y$2)/('SAFE obs comp'!C17+$Y$2))</f>
        <v>-2.2097016312321947E-2</v>
      </c>
      <c r="E18">
        <f>$A18*('SAFE obs comp'!D17+$Y$2)*LOG(('SAFE exp comp'!D12+$Y$2)/('SAFE obs comp'!D17+$Y$2))</f>
        <v>1.3910657871860979</v>
      </c>
      <c r="F18">
        <f>$A18*('SAFE obs comp'!E17+$Y$2)*LOG(('SAFE exp comp'!E12+$Y$2)/('SAFE obs comp'!E17+$Y$2))</f>
        <v>1.5614363873520576</v>
      </c>
      <c r="G18">
        <f>$A18*('SAFE obs comp'!F17+$Y$2)*LOG(('SAFE exp comp'!F12+$Y$2)/('SAFE obs comp'!F17+$Y$2))</f>
        <v>0.95740416973819953</v>
      </c>
      <c r="H18">
        <f>$A18*('SAFE obs comp'!G17+$Y$2)*LOG(('SAFE exp comp'!G12+$Y$2)/('SAFE obs comp'!G17+$Y$2))</f>
        <v>-9.0714120639568137</v>
      </c>
      <c r="I18">
        <f>$A18*('SAFE obs comp'!H17+$Y$2)*LOG(('SAFE exp comp'!H12+$Y$2)/('SAFE obs comp'!H17+$Y$2))</f>
        <v>1.3242904251419187</v>
      </c>
      <c r="J18">
        <f>$A18*('SAFE obs comp'!I17+$Y$2)*LOG(('SAFE exp comp'!I12+$Y$2)/('SAFE obs comp'!I17+$Y$2))</f>
        <v>-5.9191831546807032</v>
      </c>
      <c r="L18">
        <f>($A18*('SAFE obs comp'!A17+'log-lik'!$Y$2)*LOG(('Ceattle exp comp'!B17+$Y$2)/('SAFE obs comp'!A17+$Y$2)))</f>
        <v>1.9137596913302141E-3</v>
      </c>
      <c r="M18">
        <f>($A18*('SAFE obs comp'!B17+'log-lik'!$Y$2)*LOG(('Ceattle exp comp'!C17+$Y$2)/('SAFE obs comp'!B17+$Y$2)))</f>
        <v>0.55036657368406383</v>
      </c>
      <c r="N18">
        <f>($A18*('SAFE obs comp'!C17+'log-lik'!$Y$2)*LOG(('Ceattle exp comp'!D17+$Y$2)/('SAFE obs comp'!C17+$Y$2)))</f>
        <v>0.31726023750774618</v>
      </c>
      <c r="O18">
        <f>($A18*('SAFE obs comp'!D17+'log-lik'!$Y$2)*LOG(('Ceattle exp comp'!E17+$Y$2)/('SAFE obs comp'!D17+$Y$2)))</f>
        <v>0.63591235426577164</v>
      </c>
      <c r="P18">
        <f>($A18*('SAFE obs comp'!E17+'log-lik'!$Y$2)*LOG(('Ceattle exp comp'!F17+$Y$2)/('SAFE obs comp'!E17+$Y$2)))</f>
        <v>1.4907595995795788</v>
      </c>
      <c r="Q18">
        <f>($A18*('SAFE obs comp'!F17+'log-lik'!$Y$2)*LOG(('Ceattle exp comp'!G17+$Y$2)/('SAFE obs comp'!F17+$Y$2)))</f>
        <v>2.6736855548726597</v>
      </c>
      <c r="R18">
        <f>($A18*('SAFE obs comp'!G17+'log-lik'!$Y$2)*LOG(('Ceattle exp comp'!H17+$Y$2)/('SAFE obs comp'!G17+$Y$2)))</f>
        <v>-10.02099463729563</v>
      </c>
      <c r="S18">
        <f>($A18*('SAFE obs comp'!H17+'log-lik'!$Y$2)*LOG(('Ceattle exp comp'!I17+$Y$2)/('SAFE obs comp'!H17+$Y$2)))</f>
        <v>0.44489143952714527</v>
      </c>
      <c r="T18">
        <f>($A18*('SAFE obs comp'!I17+'log-lik'!$Y$2)*LOG(('Ceattle exp comp'!J17+$Y$2)/('SAFE obs comp'!I17+$Y$2)))</f>
        <v>-5.5830493411564603</v>
      </c>
      <c r="V18">
        <f t="shared" si="0"/>
        <v>-9.2324859611056489</v>
      </c>
      <c r="W18">
        <f t="shared" si="1"/>
        <v>-9.489254459323794</v>
      </c>
    </row>
    <row r="19" spans="1:23" x14ac:dyDescent="0.25">
      <c r="A19">
        <v>49.302214290000002</v>
      </c>
      <c r="B19">
        <f>$A19*('SAFE obs comp'!A18+$Y$2)*LOG(('SAFE exp comp'!A13+$Y$2)/('SAFE obs comp'!A18+$Y$2))</f>
        <v>0</v>
      </c>
      <c r="C19">
        <f>$A19*('SAFE obs comp'!B18+$Y$2)*LOG(('SAFE exp comp'!B13+$Y$2)/('SAFE obs comp'!B18+$Y$2))</f>
        <v>0.14497670502178214</v>
      </c>
      <c r="D19">
        <f>$A19*('SAFE obs comp'!C18+$Y$2)*LOG(('SAFE exp comp'!C13+$Y$2)/('SAFE obs comp'!C18+$Y$2))</f>
        <v>1.1964774150195219</v>
      </c>
      <c r="E19">
        <f>$A19*('SAFE obs comp'!D18+$Y$2)*LOG(('SAFE exp comp'!D13+$Y$2)/('SAFE obs comp'!D18+$Y$2))</f>
        <v>-0.73692825565889786</v>
      </c>
      <c r="F19">
        <f>$A19*('SAFE obs comp'!E18+$Y$2)*LOG(('SAFE exp comp'!E13+$Y$2)/('SAFE obs comp'!E18+$Y$2))</f>
        <v>-1.6909324854545953</v>
      </c>
      <c r="G19">
        <f>$A19*('SAFE obs comp'!F18+$Y$2)*LOG(('SAFE exp comp'!F13+$Y$2)/('SAFE obs comp'!F18+$Y$2))</f>
        <v>0.4386474244108482</v>
      </c>
      <c r="H19">
        <f>$A19*('SAFE obs comp'!G18+$Y$2)*LOG(('SAFE exp comp'!G13+$Y$2)/('SAFE obs comp'!G18+$Y$2))</f>
        <v>0.22021409358856872</v>
      </c>
      <c r="I19">
        <f>$A19*('SAFE obs comp'!H18+$Y$2)*LOG(('SAFE exp comp'!H13+$Y$2)/('SAFE obs comp'!H18+$Y$2))</f>
        <v>-2.1364222507262793</v>
      </c>
      <c r="J19">
        <f>$A19*('SAFE obs comp'!I18+$Y$2)*LOG(('SAFE exp comp'!I13+$Y$2)/('SAFE obs comp'!I18+$Y$2))</f>
        <v>0.62665452705308078</v>
      </c>
      <c r="L19">
        <f>($A19*('SAFE obs comp'!A18+'log-lik'!$Y$2)*LOG(('Ceattle exp comp'!B18+$Y$2)/('SAFE obs comp'!A18+$Y$2)))</f>
        <v>1.4630600998269997E-3</v>
      </c>
      <c r="M19">
        <f>($A19*('SAFE obs comp'!B18+'log-lik'!$Y$2)*LOG(('Ceattle exp comp'!C18+$Y$2)/('SAFE obs comp'!B18+$Y$2)))</f>
        <v>0.47383397621204637</v>
      </c>
      <c r="N19">
        <f>($A19*('SAFE obs comp'!C18+'log-lik'!$Y$2)*LOG(('Ceattle exp comp'!D18+$Y$2)/('SAFE obs comp'!C18+$Y$2)))</f>
        <v>1.3616941486745964</v>
      </c>
      <c r="O19">
        <f>($A19*('SAFE obs comp'!D18+'log-lik'!$Y$2)*LOG(('Ceattle exp comp'!E18+$Y$2)/('SAFE obs comp'!D18+$Y$2)))</f>
        <v>-0.6320393099075593</v>
      </c>
      <c r="P19">
        <f>($A19*('SAFE obs comp'!E18+'log-lik'!$Y$2)*LOG(('Ceattle exp comp'!F18+$Y$2)/('SAFE obs comp'!E18+$Y$2)))</f>
        <v>-4.9944478837978803</v>
      </c>
      <c r="Q19">
        <f>($A19*('SAFE obs comp'!F18+'log-lik'!$Y$2)*LOG(('Ceattle exp comp'!G18+$Y$2)/('SAFE obs comp'!F18+$Y$2)))</f>
        <v>-1.9322041144531784E-2</v>
      </c>
      <c r="R19">
        <f>($A19*('SAFE obs comp'!G18+'log-lik'!$Y$2)*LOG(('Ceattle exp comp'!H18+$Y$2)/('SAFE obs comp'!G18+$Y$2)))</f>
        <v>1.3707120187235715</v>
      </c>
      <c r="S19">
        <f>($A19*('SAFE obs comp'!H18+'log-lik'!$Y$2)*LOG(('Ceattle exp comp'!I18+$Y$2)/('SAFE obs comp'!H18+$Y$2)))</f>
        <v>-2.645813285015119</v>
      </c>
      <c r="T19">
        <f>($A19*('SAFE obs comp'!I18+'log-lik'!$Y$2)*LOG(('Ceattle exp comp'!J18+$Y$2)/('SAFE obs comp'!I18+$Y$2)))</f>
        <v>0.22289801398965745</v>
      </c>
      <c r="V19">
        <f t="shared" si="0"/>
        <v>-1.9373128267459709</v>
      </c>
      <c r="W19">
        <f t="shared" si="1"/>
        <v>-4.8610213021653914</v>
      </c>
    </row>
    <row r="20" spans="1:23" x14ac:dyDescent="0.25">
      <c r="A20">
        <v>51.430367429999997</v>
      </c>
      <c r="B20">
        <f>$A20*('SAFE obs comp'!A19+$Y$2)*LOG(('SAFE exp comp'!A14+$Y$2)/('SAFE obs comp'!A19+$Y$2))</f>
        <v>0</v>
      </c>
      <c r="C20">
        <f>$A20*('SAFE obs comp'!B19+$Y$2)*LOG(('SAFE exp comp'!B14+$Y$2)/('SAFE obs comp'!B19+$Y$2))</f>
        <v>-0.12449055809877069</v>
      </c>
      <c r="D20">
        <f>$A20*('SAFE obs comp'!C19+$Y$2)*LOG(('SAFE exp comp'!C14+$Y$2)/('SAFE obs comp'!C19+$Y$2))</f>
        <v>1.7070028879707672E-2</v>
      </c>
      <c r="E20">
        <f>$A20*('SAFE obs comp'!D19+$Y$2)*LOG(('SAFE exp comp'!D14+$Y$2)/('SAFE obs comp'!D19+$Y$2))</f>
        <v>2.9775782177593682</v>
      </c>
      <c r="F20">
        <f>$A20*('SAFE obs comp'!E19+$Y$2)*LOG(('SAFE exp comp'!E14+$Y$2)/('SAFE obs comp'!E19+$Y$2))</f>
        <v>-6.3204113448348478</v>
      </c>
      <c r="G20">
        <f>$A20*('SAFE obs comp'!F19+$Y$2)*LOG(('SAFE exp comp'!F14+$Y$2)/('SAFE obs comp'!F19+$Y$2))</f>
        <v>-0.54830912305895663</v>
      </c>
      <c r="H20">
        <f>$A20*('SAFE obs comp'!G19+$Y$2)*LOG(('SAFE exp comp'!G14+$Y$2)/('SAFE obs comp'!G19+$Y$2))</f>
        <v>0.5805383088927909</v>
      </c>
      <c r="I20">
        <f>$A20*('SAFE obs comp'!H19+$Y$2)*LOG(('SAFE exp comp'!H14+$Y$2)/('SAFE obs comp'!H19+$Y$2))</f>
        <v>0.13782619996718828</v>
      </c>
      <c r="J20">
        <f>$A20*('SAFE obs comp'!I19+$Y$2)*LOG(('SAFE exp comp'!I14+$Y$2)/('SAFE obs comp'!I19+$Y$2))</f>
        <v>-0.59865243919355771</v>
      </c>
      <c r="L20">
        <f>($A20*('SAFE obs comp'!A19+'log-lik'!$Y$2)*LOG(('Ceattle exp comp'!B19+$Y$2)/('SAFE obs comp'!A19+$Y$2)))</f>
        <v>1.4673484391403207E-3</v>
      </c>
      <c r="M20">
        <f>($A20*('SAFE obs comp'!B19+'log-lik'!$Y$2)*LOG(('Ceattle exp comp'!C19+$Y$2)/('SAFE obs comp'!B19+$Y$2)))</f>
        <v>0.20474162828163928</v>
      </c>
      <c r="N20">
        <f>($A20*('SAFE obs comp'!C19+'log-lik'!$Y$2)*LOG(('Ceattle exp comp'!D19+$Y$2)/('SAFE obs comp'!C19+$Y$2)))</f>
        <v>1.5881821217833227</v>
      </c>
      <c r="O20">
        <f>($A20*('SAFE obs comp'!D19+'log-lik'!$Y$2)*LOG(('Ceattle exp comp'!E19+$Y$2)/('SAFE obs comp'!D19+$Y$2)))</f>
        <v>2.8240932639575198</v>
      </c>
      <c r="P20">
        <f>($A20*('SAFE obs comp'!E19+'log-lik'!$Y$2)*LOG(('Ceattle exp comp'!F19+$Y$2)/('SAFE obs comp'!E19+$Y$2)))</f>
        <v>-8.0033851613151885</v>
      </c>
      <c r="Q20">
        <f>($A20*('SAFE obs comp'!F19+'log-lik'!$Y$2)*LOG(('Ceattle exp comp'!G19+$Y$2)/('SAFE obs comp'!F19+$Y$2)))</f>
        <v>-2.9166891226536062</v>
      </c>
      <c r="R20">
        <f>($A20*('SAFE obs comp'!G19+'log-lik'!$Y$2)*LOG(('Ceattle exp comp'!H19+$Y$2)/('SAFE obs comp'!G19+$Y$2)))</f>
        <v>0.10467035130341461</v>
      </c>
      <c r="S20">
        <f>($A20*('SAFE obs comp'!H19+'log-lik'!$Y$2)*LOG(('Ceattle exp comp'!I19+$Y$2)/('SAFE obs comp'!H19+$Y$2)))</f>
        <v>0.6353705100824415</v>
      </c>
      <c r="T20">
        <f>($A20*('SAFE obs comp'!I19+'log-lik'!$Y$2)*LOG(('Ceattle exp comp'!J19+$Y$2)/('SAFE obs comp'!I19+$Y$2)))</f>
        <v>-0.32635180629660693</v>
      </c>
      <c r="V20">
        <f t="shared" si="0"/>
        <v>-3.8788507096870779</v>
      </c>
      <c r="W20">
        <f t="shared" si="1"/>
        <v>-5.8879008664179242</v>
      </c>
    </row>
    <row r="21" spans="1:23" x14ac:dyDescent="0.25">
      <c r="A21">
        <v>54.977289319999997</v>
      </c>
      <c r="B21">
        <f>$A21*('SAFE obs comp'!A20+$Y$2)*LOG(('SAFE exp comp'!A15+$Y$2)/('SAFE obs comp'!A20+$Y$2))</f>
        <v>0</v>
      </c>
      <c r="C21">
        <f>$A21*('SAFE obs comp'!B20+$Y$2)*LOG(('SAFE exp comp'!B15+$Y$2)/('SAFE obs comp'!B20+$Y$2))</f>
        <v>0.2498294103986762</v>
      </c>
      <c r="D21">
        <f>$A21*('SAFE obs comp'!C20+$Y$2)*LOG(('SAFE exp comp'!C15+$Y$2)/('SAFE obs comp'!C20+$Y$2))</f>
        <v>-0.50343380522987402</v>
      </c>
      <c r="E21">
        <f>$A21*('SAFE obs comp'!D20+$Y$2)*LOG(('SAFE exp comp'!D15+$Y$2)/('SAFE obs comp'!D20+$Y$2))</f>
        <v>1.1015227064850401</v>
      </c>
      <c r="F21">
        <f>$A21*('SAFE obs comp'!E20+$Y$2)*LOG(('SAFE exp comp'!E15+$Y$2)/('SAFE obs comp'!E20+$Y$2))</f>
        <v>1.9016670260024291</v>
      </c>
      <c r="G21">
        <f>$A21*('SAFE obs comp'!F20+$Y$2)*LOG(('SAFE exp comp'!F15+$Y$2)/('SAFE obs comp'!F20+$Y$2))</f>
        <v>-3.7558387988417765</v>
      </c>
      <c r="H21">
        <f>$A21*('SAFE obs comp'!G20+$Y$2)*LOG(('SAFE exp comp'!G15+$Y$2)/('SAFE obs comp'!G20+$Y$2))</f>
        <v>-0.75363065448873445</v>
      </c>
      <c r="I21">
        <f>$A21*('SAFE obs comp'!H20+$Y$2)*LOG(('SAFE exp comp'!H15+$Y$2)/('SAFE obs comp'!H20+$Y$2))</f>
        <v>0.33521863946261338</v>
      </c>
      <c r="J21">
        <f>$A21*('SAFE obs comp'!I20+$Y$2)*LOG(('SAFE exp comp'!I15+$Y$2)/('SAFE obs comp'!I20+$Y$2))</f>
        <v>4.1888463654289894E-2</v>
      </c>
      <c r="L21">
        <f>($A21*('SAFE obs comp'!A20+'log-lik'!$Y$2)*LOG(('Ceattle exp comp'!B20+$Y$2)/('SAFE obs comp'!A20+$Y$2)))</f>
        <v>1.5407602899292078E-3</v>
      </c>
      <c r="M21">
        <f>($A21*('SAFE obs comp'!B20+'log-lik'!$Y$2)*LOG(('Ceattle exp comp'!C20+$Y$2)/('SAFE obs comp'!B20+$Y$2)))</f>
        <v>0.19015168295716586</v>
      </c>
      <c r="N21">
        <f>($A21*('SAFE obs comp'!C20+'log-lik'!$Y$2)*LOG(('Ceattle exp comp'!D20+$Y$2)/('SAFE obs comp'!C20+$Y$2)))</f>
        <v>0.82548213732794362</v>
      </c>
      <c r="O21">
        <f>($A21*('SAFE obs comp'!D20+'log-lik'!$Y$2)*LOG(('Ceattle exp comp'!E20+$Y$2)/('SAFE obs comp'!D20+$Y$2)))</f>
        <v>2.4555481365965504</v>
      </c>
      <c r="P21">
        <f>($A21*('SAFE obs comp'!E20+'log-lik'!$Y$2)*LOG(('Ceattle exp comp'!F20+$Y$2)/('SAFE obs comp'!E20+$Y$2)))</f>
        <v>1.3841938677400004E-2</v>
      </c>
      <c r="Q21">
        <f>($A21*('SAFE obs comp'!F20+'log-lik'!$Y$2)*LOG(('Ceattle exp comp'!G20+$Y$2)/('SAFE obs comp'!F20+$Y$2)))</f>
        <v>-5.7401133884541817</v>
      </c>
      <c r="R21">
        <f>($A21*('SAFE obs comp'!G20+'log-lik'!$Y$2)*LOG(('Ceattle exp comp'!H20+$Y$2)/('SAFE obs comp'!G20+$Y$2)))</f>
        <v>-2.9890907899966015</v>
      </c>
      <c r="S21">
        <f>($A21*('SAFE obs comp'!H20+'log-lik'!$Y$2)*LOG(('Ceattle exp comp'!I20+$Y$2)/('SAFE obs comp'!H20+$Y$2)))</f>
        <v>-0.23834122867799262</v>
      </c>
      <c r="T21">
        <f>($A21*('SAFE obs comp'!I20+'log-lik'!$Y$2)*LOG(('Ceattle exp comp'!J20+$Y$2)/('SAFE obs comp'!I20+$Y$2)))</f>
        <v>0.44154998631042985</v>
      </c>
      <c r="V21">
        <f t="shared" si="0"/>
        <v>-1.3827770125573362</v>
      </c>
      <c r="W21">
        <f t="shared" si="1"/>
        <v>-5.0394307649693566</v>
      </c>
    </row>
    <row r="22" spans="1:23" x14ac:dyDescent="0.25">
      <c r="A22">
        <v>35.114526730000001</v>
      </c>
      <c r="B22">
        <f>$A22*('SAFE obs comp'!A21+$Y$2)*LOG(('SAFE exp comp'!A16+$Y$2)/('SAFE obs comp'!A21+$Y$2))</f>
        <v>0</v>
      </c>
      <c r="C22">
        <f>$A22*('SAFE obs comp'!B21+$Y$2)*LOG(('SAFE exp comp'!B16+$Y$2)/('SAFE obs comp'!B21+$Y$2))</f>
        <v>0.11657519297417683</v>
      </c>
      <c r="D22">
        <f>$A22*('SAFE obs comp'!C21+$Y$2)*LOG(('SAFE exp comp'!C16+$Y$2)/('SAFE obs comp'!C21+$Y$2))</f>
        <v>0.10222440485199472</v>
      </c>
      <c r="E22">
        <f>$A22*('SAFE obs comp'!D21+$Y$2)*LOG(('SAFE exp comp'!D16+$Y$2)/('SAFE obs comp'!D21+$Y$2))</f>
        <v>-0.50293342480827918</v>
      </c>
      <c r="F22">
        <f>$A22*('SAFE obs comp'!E21+$Y$2)*LOG(('SAFE exp comp'!E16+$Y$2)/('SAFE obs comp'!E21+$Y$2))</f>
        <v>0.37596824929737593</v>
      </c>
      <c r="G22">
        <f>$A22*('SAFE obs comp'!F21+$Y$2)*LOG(('SAFE exp comp'!F16+$Y$2)/('SAFE obs comp'!F21+$Y$2))</f>
        <v>0.33176264000536665</v>
      </c>
      <c r="H22">
        <f>$A22*('SAFE obs comp'!G21+$Y$2)*LOG(('SAFE exp comp'!G16+$Y$2)/('SAFE obs comp'!G21+$Y$2))</f>
        <v>-1.1940933510551142</v>
      </c>
      <c r="I22">
        <f>$A22*('SAFE obs comp'!H21+$Y$2)*LOG(('SAFE exp comp'!H16+$Y$2)/('SAFE obs comp'!H21+$Y$2))</f>
        <v>8.0950698563893378E-2</v>
      </c>
      <c r="J22">
        <f>$A22*('SAFE obs comp'!I21+$Y$2)*LOG(('SAFE exp comp'!I16+$Y$2)/('SAFE obs comp'!I21+$Y$2))</f>
        <v>0.29106096920383734</v>
      </c>
      <c r="L22">
        <f>($A22*('SAFE obs comp'!A21+'log-lik'!$Y$2)*LOG(('Ceattle exp comp'!B21+$Y$2)/('SAFE obs comp'!A21+$Y$2)))</f>
        <v>1.1032122892643728E-3</v>
      </c>
      <c r="M22">
        <f>($A22*('SAFE obs comp'!B21+'log-lik'!$Y$2)*LOG(('Ceattle exp comp'!C21+$Y$2)/('SAFE obs comp'!B21+$Y$2)))</f>
        <v>8.9663789279220696E-2</v>
      </c>
      <c r="N22">
        <f>($A22*('SAFE obs comp'!C21+'log-lik'!$Y$2)*LOG(('Ceattle exp comp'!D21+$Y$2)/('SAFE obs comp'!C21+$Y$2)))</f>
        <v>0.39769371164924699</v>
      </c>
      <c r="O22">
        <f>($A22*('SAFE obs comp'!D21+'log-lik'!$Y$2)*LOG(('Ceattle exp comp'!E21+$Y$2)/('SAFE obs comp'!D21+$Y$2)))</f>
        <v>0.83401043504505457</v>
      </c>
      <c r="P22">
        <f>($A22*('SAFE obs comp'!E21+'log-lik'!$Y$2)*LOG(('Ceattle exp comp'!F21+$Y$2)/('SAFE obs comp'!E21+$Y$2)))</f>
        <v>1.5097802534907536</v>
      </c>
      <c r="Q22">
        <f>($A22*('SAFE obs comp'!F21+'log-lik'!$Y$2)*LOG(('Ceattle exp comp'!G21+$Y$2)/('SAFE obs comp'!F21+$Y$2)))</f>
        <v>-1.6157853399273021</v>
      </c>
      <c r="R22">
        <f>($A22*('SAFE obs comp'!G21+'log-lik'!$Y$2)*LOG(('Ceattle exp comp'!H21+$Y$2)/('SAFE obs comp'!G21+$Y$2)))</f>
        <v>-2.5942583637078416</v>
      </c>
      <c r="S22">
        <f>($A22*('SAFE obs comp'!H21+'log-lik'!$Y$2)*LOG(('Ceattle exp comp'!I21+$Y$2)/('SAFE obs comp'!H21+$Y$2)))</f>
        <v>-0.59866563277854878</v>
      </c>
      <c r="T22">
        <f>($A22*('SAFE obs comp'!I21+'log-lik'!$Y$2)*LOG(('Ceattle exp comp'!J21+$Y$2)/('SAFE obs comp'!I21+$Y$2)))</f>
        <v>0.33317639766410162</v>
      </c>
      <c r="V22">
        <f t="shared" si="0"/>
        <v>-0.39848462096674858</v>
      </c>
      <c r="W22">
        <f t="shared" si="1"/>
        <v>-1.6432815369960507</v>
      </c>
    </row>
    <row r="23" spans="1:23" x14ac:dyDescent="0.25">
      <c r="A23">
        <v>22.700300110000001</v>
      </c>
      <c r="B23">
        <f>$A23*('SAFE obs comp'!A22+$Y$2)*LOG(('SAFE exp comp'!A17+$Y$2)/('SAFE obs comp'!A22+$Y$2))</f>
        <v>0</v>
      </c>
      <c r="C23">
        <f>$A23*('SAFE obs comp'!B22+$Y$2)*LOG(('SAFE exp comp'!B17+$Y$2)/('SAFE obs comp'!B22+$Y$2))</f>
        <v>1.0440816707620208E-2</v>
      </c>
      <c r="D23">
        <f>$A23*('SAFE obs comp'!C22+$Y$2)*LOG(('SAFE exp comp'!C17+$Y$2)/('SAFE obs comp'!C22+$Y$2))</f>
        <v>0.21697026146336365</v>
      </c>
      <c r="E23">
        <f>$A23*('SAFE obs comp'!D22+$Y$2)*LOG(('SAFE exp comp'!D17+$Y$2)/('SAFE obs comp'!D22+$Y$2))</f>
        <v>0.36245474404380335</v>
      </c>
      <c r="F23">
        <f>$A23*('SAFE obs comp'!E22+$Y$2)*LOG(('SAFE exp comp'!E17+$Y$2)/('SAFE obs comp'!E22+$Y$2))</f>
        <v>-9.6291459183770176E-2</v>
      </c>
      <c r="G23">
        <f>$A23*('SAFE obs comp'!F22+$Y$2)*LOG(('SAFE exp comp'!F17+$Y$2)/('SAFE obs comp'!F22+$Y$2))</f>
        <v>0.39500549693059839</v>
      </c>
      <c r="H23">
        <f>$A23*('SAFE obs comp'!G22+$Y$2)*LOG(('SAFE exp comp'!G17+$Y$2)/('SAFE obs comp'!G22+$Y$2))</f>
        <v>0.52392548766564295</v>
      </c>
      <c r="I23">
        <f>$A23*('SAFE obs comp'!H22+$Y$2)*LOG(('SAFE exp comp'!H17+$Y$2)/('SAFE obs comp'!H22+$Y$2))</f>
        <v>-1.7680398615351707</v>
      </c>
      <c r="J23">
        <f>$A23*('SAFE obs comp'!I22+$Y$2)*LOG(('SAFE exp comp'!I17+$Y$2)/('SAFE obs comp'!I22+$Y$2))</f>
        <v>-0.23797629876134099</v>
      </c>
      <c r="L23">
        <f>($A23*('SAFE obs comp'!A22+'log-lik'!$Y$2)*LOG(('Ceattle exp comp'!B22+$Y$2)/('SAFE obs comp'!A22+$Y$2)))</f>
        <v>7.809742360378886E-4</v>
      </c>
      <c r="M23">
        <f>($A23*('SAFE obs comp'!B22+'log-lik'!$Y$2)*LOG(('Ceattle exp comp'!C22+$Y$2)/('SAFE obs comp'!B22+$Y$2)))</f>
        <v>3.2156677593945367E-2</v>
      </c>
      <c r="N23">
        <f>($A23*('SAFE obs comp'!C22+'log-lik'!$Y$2)*LOG(('Ceattle exp comp'!D22+$Y$2)/('SAFE obs comp'!C22+$Y$2)))</f>
        <v>0.14916059881335506</v>
      </c>
      <c r="O23">
        <f>($A23*('SAFE obs comp'!D22+'log-lik'!$Y$2)*LOG(('Ceattle exp comp'!E22+$Y$2)/('SAFE obs comp'!D22+$Y$2)))</f>
        <v>0.426002558392088</v>
      </c>
      <c r="P23">
        <f>($A23*('SAFE obs comp'!E22+'log-lik'!$Y$2)*LOG(('Ceattle exp comp'!F22+$Y$2)/('SAFE obs comp'!E22+$Y$2)))</f>
        <v>0.51532219897601239</v>
      </c>
      <c r="Q23">
        <f>($A23*('SAFE obs comp'!F22+'log-lik'!$Y$2)*LOG(('Ceattle exp comp'!G22+$Y$2)/('SAFE obs comp'!F22+$Y$2)))</f>
        <v>0.83240072862343384</v>
      </c>
      <c r="R23">
        <f>($A23*('SAFE obs comp'!G22+'log-lik'!$Y$2)*LOG(('Ceattle exp comp'!H22+$Y$2)/('SAFE obs comp'!G22+$Y$2)))</f>
        <v>-0.34935848103375899</v>
      </c>
      <c r="S23">
        <f>($A23*('SAFE obs comp'!H22+'log-lik'!$Y$2)*LOG(('Ceattle exp comp'!I22+$Y$2)/('SAFE obs comp'!H22+$Y$2)))</f>
        <v>-2.6720094403718262</v>
      </c>
      <c r="T23">
        <f>($A23*('SAFE obs comp'!I22+'log-lik'!$Y$2)*LOG(('Ceattle exp comp'!J22+$Y$2)/('SAFE obs comp'!I22+$Y$2)))</f>
        <v>-0.16594454416780691</v>
      </c>
      <c r="V23">
        <f t="shared" si="0"/>
        <v>-0.59351081266925321</v>
      </c>
      <c r="W23">
        <f t="shared" si="1"/>
        <v>-1.2314887289385195</v>
      </c>
    </row>
    <row r="24" spans="1:23" x14ac:dyDescent="0.25">
      <c r="A24">
        <v>48.9475221</v>
      </c>
      <c r="B24">
        <f>$A24*('SAFE obs comp'!A23+$Y$2)*LOG(('SAFE exp comp'!A18+$Y$2)/('SAFE obs comp'!A23+$Y$2))</f>
        <v>0</v>
      </c>
      <c r="C24">
        <f>$A24*('SAFE obs comp'!B23+$Y$2)*LOG(('SAFE exp comp'!B18+$Y$2)/('SAFE obs comp'!B23+$Y$2))</f>
        <v>-0.35728832231577107</v>
      </c>
      <c r="D24">
        <f>$A24*('SAFE obs comp'!C23+$Y$2)*LOG(('SAFE exp comp'!C18+$Y$2)/('SAFE obs comp'!C23+$Y$2))</f>
        <v>-0.68186076904600224</v>
      </c>
      <c r="E24">
        <f>$A24*('SAFE obs comp'!D23+$Y$2)*LOG(('SAFE exp comp'!D18+$Y$2)/('SAFE obs comp'!D23+$Y$2))</f>
        <v>1.6461715176514933</v>
      </c>
      <c r="F24">
        <f>$A24*('SAFE obs comp'!E23+$Y$2)*LOG(('SAFE exp comp'!E18+$Y$2)/('SAFE obs comp'!E23+$Y$2))</f>
        <v>1.3659129646507222</v>
      </c>
      <c r="G24">
        <f>$A24*('SAFE obs comp'!F23+$Y$2)*LOG(('SAFE exp comp'!F18+$Y$2)/('SAFE obs comp'!F23+$Y$2))</f>
        <v>-0.70642230734540901</v>
      </c>
      <c r="H24">
        <f>$A24*('SAFE obs comp'!G23+$Y$2)*LOG(('SAFE exp comp'!G18+$Y$2)/('SAFE obs comp'!G23+$Y$2))</f>
        <v>-1.0184743723297904</v>
      </c>
      <c r="I24">
        <f>$A24*('SAFE obs comp'!H23+$Y$2)*LOG(('SAFE exp comp'!H18+$Y$2)/('SAFE obs comp'!H23+$Y$2))</f>
        <v>-1.3738505669752406</v>
      </c>
      <c r="J24">
        <f>$A24*('SAFE obs comp'!I23+$Y$2)*LOG(('SAFE exp comp'!I18+$Y$2)/('SAFE obs comp'!I23+$Y$2))</f>
        <v>-2.6246413157979442</v>
      </c>
      <c r="L24">
        <f>($A24*('SAFE obs comp'!A23+'log-lik'!$Y$2)*LOG(('Ceattle exp comp'!B23+$Y$2)/('SAFE obs comp'!A23+$Y$2)))</f>
        <v>1.6071083706983111E-3</v>
      </c>
      <c r="M24">
        <f>($A24*('SAFE obs comp'!B23+'log-lik'!$Y$2)*LOG(('Ceattle exp comp'!C23+$Y$2)/('SAFE obs comp'!B23+$Y$2)))</f>
        <v>0.66027017438729785</v>
      </c>
      <c r="N24">
        <f>($A24*('SAFE obs comp'!C23+'log-lik'!$Y$2)*LOG(('Ceattle exp comp'!D23+$Y$2)/('SAFE obs comp'!C23+$Y$2)))</f>
        <v>-0.37116950394410725</v>
      </c>
      <c r="O24">
        <f>($A24*('SAFE obs comp'!D23+'log-lik'!$Y$2)*LOG(('Ceattle exp comp'!E23+$Y$2)/('SAFE obs comp'!D23+$Y$2)))</f>
        <v>0.80092504232546446</v>
      </c>
      <c r="P24">
        <f>($A24*('SAFE obs comp'!E23+'log-lik'!$Y$2)*LOG(('Ceattle exp comp'!F23+$Y$2)/('SAFE obs comp'!E23+$Y$2)))</f>
        <v>0.96771611113100875</v>
      </c>
      <c r="Q24">
        <f>($A24*('SAFE obs comp'!F23+'log-lik'!$Y$2)*LOG(('Ceattle exp comp'!G23+$Y$2)/('SAFE obs comp'!F23+$Y$2)))</f>
        <v>0.6202513126998811</v>
      </c>
      <c r="R24">
        <f>($A24*('SAFE obs comp'!G23+'log-lik'!$Y$2)*LOG(('Ceattle exp comp'!H23+$Y$2)/('SAFE obs comp'!G23+$Y$2)))</f>
        <v>0.67838672810358458</v>
      </c>
      <c r="S24">
        <f>($A24*('SAFE obs comp'!H23+'log-lik'!$Y$2)*LOG(('Ceattle exp comp'!I23+$Y$2)/('SAFE obs comp'!H23+$Y$2)))</f>
        <v>-2.0628932152431156</v>
      </c>
      <c r="T24">
        <f>($A24*('SAFE obs comp'!I23+'log-lik'!$Y$2)*LOG(('Ceattle exp comp'!J23+$Y$2)/('SAFE obs comp'!I23+$Y$2)))</f>
        <v>-2.1203184319206327</v>
      </c>
      <c r="V24">
        <f t="shared" si="0"/>
        <v>-3.7504531715079423</v>
      </c>
      <c r="W24">
        <f t="shared" si="1"/>
        <v>-0.82522467408992028</v>
      </c>
    </row>
    <row r="25" spans="1:23" x14ac:dyDescent="0.25">
      <c r="A25">
        <v>49.656906480000004</v>
      </c>
      <c r="B25">
        <f>$A25*('SAFE obs comp'!A24+$Y$2)*LOG(('SAFE exp comp'!A19+$Y$2)/('SAFE obs comp'!A24+$Y$2))</f>
        <v>0</v>
      </c>
      <c r="C25">
        <f>$A25*('SAFE obs comp'!B24+$Y$2)*LOG(('SAFE exp comp'!B19+$Y$2)/('SAFE obs comp'!B24+$Y$2))</f>
        <v>2.7841313035566879E-2</v>
      </c>
      <c r="D25">
        <f>$A25*('SAFE obs comp'!C24+$Y$2)*LOG(('SAFE exp comp'!C19+$Y$2)/('SAFE obs comp'!C24+$Y$2))</f>
        <v>-4.8634813710091906</v>
      </c>
      <c r="E25">
        <f>$A25*('SAFE obs comp'!D24+$Y$2)*LOG(('SAFE exp comp'!D19+$Y$2)/('SAFE obs comp'!D24+$Y$2))</f>
        <v>-1.3956060036881972</v>
      </c>
      <c r="F25">
        <f>$A25*('SAFE obs comp'!E24+$Y$2)*LOG(('SAFE exp comp'!E19+$Y$2)/('SAFE obs comp'!E24+$Y$2))</f>
        <v>2.7591660029269476</v>
      </c>
      <c r="G25">
        <f>$A25*('SAFE obs comp'!F24+$Y$2)*LOG(('SAFE exp comp'!F19+$Y$2)/('SAFE obs comp'!F24+$Y$2))</f>
        <v>1.1551453226375081</v>
      </c>
      <c r="H25">
        <f>$A25*('SAFE obs comp'!G24+$Y$2)*LOG(('SAFE exp comp'!G19+$Y$2)/('SAFE obs comp'!G24+$Y$2))</f>
        <v>-0.63410609000950102</v>
      </c>
      <c r="I25">
        <f>$A25*('SAFE obs comp'!H24+$Y$2)*LOG(('SAFE exp comp'!H19+$Y$2)/('SAFE obs comp'!H24+$Y$2))</f>
        <v>-0.60142528362673442</v>
      </c>
      <c r="J25">
        <f>$A25*('SAFE obs comp'!I24+$Y$2)*LOG(('SAFE exp comp'!I19+$Y$2)/('SAFE obs comp'!I24+$Y$2))</f>
        <v>-0.83132623468200451</v>
      </c>
      <c r="L25">
        <f>($A25*('SAFE obs comp'!A24+'log-lik'!$Y$2)*LOG(('Ceattle exp comp'!B24+$Y$2)/('SAFE obs comp'!A24+$Y$2)))</f>
        <v>1.558429387099175E-3</v>
      </c>
      <c r="M25">
        <f>($A25*('SAFE obs comp'!B24+'log-lik'!$Y$2)*LOG(('Ceattle exp comp'!C24+$Y$2)/('SAFE obs comp'!B24+$Y$2)))</f>
        <v>0.31317154312233819</v>
      </c>
      <c r="N25">
        <f>($A25*('SAFE obs comp'!C24+'log-lik'!$Y$2)*LOG(('Ceattle exp comp'!D24+$Y$2)/('SAFE obs comp'!C24+$Y$2)))</f>
        <v>2.3549324063967374</v>
      </c>
      <c r="O25">
        <f>($A25*('SAFE obs comp'!D24+'log-lik'!$Y$2)*LOG(('Ceattle exp comp'!E24+$Y$2)/('SAFE obs comp'!D24+$Y$2)))</f>
        <v>-3.826513083042026</v>
      </c>
      <c r="P25">
        <f>($A25*('SAFE obs comp'!E24+'log-lik'!$Y$2)*LOG(('Ceattle exp comp'!F24+$Y$2)/('SAFE obs comp'!E24+$Y$2)))</f>
        <v>-0.512761118708987</v>
      </c>
      <c r="Q25">
        <f>($A25*('SAFE obs comp'!F24+'log-lik'!$Y$2)*LOG(('Ceattle exp comp'!G24+$Y$2)/('SAFE obs comp'!F24+$Y$2)))</f>
        <v>0.36389137435556701</v>
      </c>
      <c r="R25">
        <f>($A25*('SAFE obs comp'!G24+'log-lik'!$Y$2)*LOG(('Ceattle exp comp'!H24+$Y$2)/('SAFE obs comp'!G24+$Y$2)))</f>
        <v>0.25676723908305177</v>
      </c>
      <c r="S25">
        <f>($A25*('SAFE obs comp'!H24+'log-lik'!$Y$2)*LOG(('Ceattle exp comp'!I24+$Y$2)/('SAFE obs comp'!H24+$Y$2)))</f>
        <v>0.47580652873475016</v>
      </c>
      <c r="T25">
        <f>($A25*('SAFE obs comp'!I24+'log-lik'!$Y$2)*LOG(('Ceattle exp comp'!J24+$Y$2)/('SAFE obs comp'!I24+$Y$2)))</f>
        <v>-0.34616166783557611</v>
      </c>
      <c r="V25">
        <f t="shared" si="0"/>
        <v>-4.3837923444156051</v>
      </c>
      <c r="W25">
        <f t="shared" si="1"/>
        <v>-0.91930834850704546</v>
      </c>
    </row>
    <row r="26" spans="1:23" x14ac:dyDescent="0.25">
      <c r="A26">
        <v>70.938437829999998</v>
      </c>
      <c r="B26">
        <f>$A26*('SAFE obs comp'!A25+$Y$2)*LOG(('SAFE exp comp'!A20+$Y$2)/('SAFE obs comp'!A25+$Y$2))</f>
        <v>0</v>
      </c>
      <c r="C26">
        <f>$A26*('SAFE obs comp'!B25+$Y$2)*LOG(('SAFE exp comp'!B20+$Y$2)/('SAFE obs comp'!B25+$Y$2))</f>
        <v>-2.9732186141605551E-2</v>
      </c>
      <c r="D26">
        <f>$A26*('SAFE obs comp'!C25+$Y$2)*LOG(('SAFE exp comp'!C20+$Y$2)/('SAFE obs comp'!C25+$Y$2))</f>
        <v>-0.11604105592100594</v>
      </c>
      <c r="E26">
        <f>$A26*('SAFE obs comp'!D25+$Y$2)*LOG(('SAFE exp comp'!D20+$Y$2)/('SAFE obs comp'!D25+$Y$2))</f>
        <v>-5.8110801631517033</v>
      </c>
      <c r="F26">
        <f>$A26*('SAFE obs comp'!E25+$Y$2)*LOG(('SAFE exp comp'!E20+$Y$2)/('SAFE obs comp'!E25+$Y$2))</f>
        <v>-1.0158474623607652</v>
      </c>
      <c r="G26">
        <f>$A26*('SAFE obs comp'!F25+$Y$2)*LOG(('SAFE exp comp'!F20+$Y$2)/('SAFE obs comp'!F25+$Y$2))</f>
        <v>3.5045015125150365</v>
      </c>
      <c r="H26">
        <f>$A26*('SAFE obs comp'!G25+$Y$2)*LOG(('SAFE exp comp'!G20+$Y$2)/('SAFE obs comp'!G25+$Y$2))</f>
        <v>1.0819581276979384</v>
      </c>
      <c r="I26">
        <f>$A26*('SAFE obs comp'!H25+$Y$2)*LOG(('SAFE exp comp'!H20+$Y$2)/('SAFE obs comp'!H25+$Y$2))</f>
        <v>-6.1070641225990902E-2</v>
      </c>
      <c r="J26">
        <f>$A26*('SAFE obs comp'!I25+$Y$2)*LOG(('SAFE exp comp'!I20+$Y$2)/('SAFE obs comp'!I25+$Y$2))</f>
        <v>-0.73335347668984618</v>
      </c>
      <c r="L26">
        <f>($A26*('SAFE obs comp'!A25+'log-lik'!$Y$2)*LOG(('Ceattle exp comp'!B25+$Y$2)/('SAFE obs comp'!A25+$Y$2)))</f>
        <v>2.2342434542151949E-3</v>
      </c>
      <c r="M26">
        <f>($A26*('SAFE obs comp'!B25+'log-lik'!$Y$2)*LOG(('Ceattle exp comp'!C25+$Y$2)/('SAFE obs comp'!B25+$Y$2)))</f>
        <v>0.36078709777680529</v>
      </c>
      <c r="N26">
        <f>($A26*('SAFE obs comp'!C25+'log-lik'!$Y$2)*LOG(('Ceattle exp comp'!D25+$Y$2)/('SAFE obs comp'!C25+$Y$2)))</f>
        <v>1.5602542054464654</v>
      </c>
      <c r="O26">
        <f>($A26*('SAFE obs comp'!D25+'log-lik'!$Y$2)*LOG(('Ceattle exp comp'!E25+$Y$2)/('SAFE obs comp'!D25+$Y$2)))</f>
        <v>3.9844412085043688</v>
      </c>
      <c r="P26">
        <f>($A26*('SAFE obs comp'!E25+'log-lik'!$Y$2)*LOG(('Ceattle exp comp'!F25+$Y$2)/('SAFE obs comp'!E25+$Y$2)))</f>
        <v>-11.457425949398257</v>
      </c>
      <c r="Q26">
        <f>($A26*('SAFE obs comp'!F25+'log-lik'!$Y$2)*LOG(('Ceattle exp comp'!G25+$Y$2)/('SAFE obs comp'!F25+$Y$2)))</f>
        <v>-1.6938035116693726</v>
      </c>
      <c r="R26">
        <f>($A26*('SAFE obs comp'!G25+'log-lik'!$Y$2)*LOG(('Ceattle exp comp'!H25+$Y$2)/('SAFE obs comp'!G25+$Y$2)))</f>
        <v>-0.89142564814304226</v>
      </c>
      <c r="S26">
        <f>($A26*('SAFE obs comp'!H25+'log-lik'!$Y$2)*LOG(('Ceattle exp comp'!I25+$Y$2)/('SAFE obs comp'!H25+$Y$2)))</f>
        <v>0.42646468934363108</v>
      </c>
      <c r="T26">
        <f>($A26*('SAFE obs comp'!I25+'log-lik'!$Y$2)*LOG(('Ceattle exp comp'!J25+$Y$2)/('SAFE obs comp'!I25+$Y$2)))</f>
        <v>0.86159491961591483</v>
      </c>
      <c r="V26">
        <f t="shared" si="0"/>
        <v>-3.1806653452779425</v>
      </c>
      <c r="W26">
        <f t="shared" si="1"/>
        <v>-6.8468787450692705</v>
      </c>
    </row>
    <row r="27" spans="1:23" x14ac:dyDescent="0.25">
      <c r="A27">
        <v>70.938437829999998</v>
      </c>
      <c r="B27">
        <f>$A27*('SAFE obs comp'!A26+$Y$2)*LOG(('SAFE exp comp'!A21+$Y$2)/('SAFE obs comp'!A26+$Y$2))</f>
        <v>0</v>
      </c>
      <c r="C27">
        <f>$A27*('SAFE obs comp'!B26+$Y$2)*LOG(('SAFE exp comp'!B21+$Y$2)/('SAFE obs comp'!B26+$Y$2))</f>
        <v>-6.5526923065310119E-2</v>
      </c>
      <c r="D27">
        <f>$A27*('SAFE obs comp'!C26+$Y$2)*LOG(('SAFE exp comp'!C21+$Y$2)/('SAFE obs comp'!C26+$Y$2))</f>
        <v>-1.1171299785032509</v>
      </c>
      <c r="E27">
        <f>$A27*('SAFE obs comp'!D26+$Y$2)*LOG(('SAFE exp comp'!D21+$Y$2)/('SAFE obs comp'!D26+$Y$2))</f>
        <v>0.49267564930607999</v>
      </c>
      <c r="F27">
        <f>$A27*('SAFE obs comp'!E26+$Y$2)*LOG(('SAFE exp comp'!E21+$Y$2)/('SAFE obs comp'!E26+$Y$2))</f>
        <v>-2.353228730300517</v>
      </c>
      <c r="G27">
        <f>$A27*('SAFE obs comp'!F26+$Y$2)*LOG(('SAFE exp comp'!F21+$Y$2)/('SAFE obs comp'!F26+$Y$2))</f>
        <v>-2.820633046031443</v>
      </c>
      <c r="H27">
        <f>$A27*('SAFE obs comp'!G26+$Y$2)*LOG(('SAFE exp comp'!G21+$Y$2)/('SAFE obs comp'!G26+$Y$2))</f>
        <v>2.8781257705748784</v>
      </c>
      <c r="I27">
        <f>$A27*('SAFE obs comp'!H26+$Y$2)*LOG(('SAFE exp comp'!H21+$Y$2)/('SAFE obs comp'!H26+$Y$2))</f>
        <v>0.55874154000301302</v>
      </c>
      <c r="J27">
        <f>$A27*('SAFE obs comp'!I26+$Y$2)*LOG(('SAFE exp comp'!I21+$Y$2)/('SAFE obs comp'!I26+$Y$2))</f>
        <v>9.2456695858089064E-2</v>
      </c>
      <c r="L27">
        <f>($A27*('SAFE obs comp'!A26+'log-lik'!$Y$2)*LOG(('Ceattle exp comp'!B26+$Y$2)/('SAFE obs comp'!A26+$Y$2)))</f>
        <v>2.531937671350651E-3</v>
      </c>
      <c r="M27">
        <f>($A27*('SAFE obs comp'!B26+'log-lik'!$Y$2)*LOG(('Ceattle exp comp'!C26+$Y$2)/('SAFE obs comp'!B26+$Y$2)))</f>
        <v>0.42649998338525658</v>
      </c>
      <c r="N27">
        <f>($A27*('SAFE obs comp'!C26+'log-lik'!$Y$2)*LOG(('Ceattle exp comp'!D26+$Y$2)/('SAFE obs comp'!C26+$Y$2)))</f>
        <v>1.195642883605222</v>
      </c>
      <c r="O27">
        <f>($A27*('SAFE obs comp'!D26+'log-lik'!$Y$2)*LOG(('Ceattle exp comp'!E26+$Y$2)/('SAFE obs comp'!D26+$Y$2)))</f>
        <v>2.5418077704788731</v>
      </c>
      <c r="P27">
        <f>($A27*('SAFE obs comp'!E26+'log-lik'!$Y$2)*LOG(('Ceattle exp comp'!F26+$Y$2)/('SAFE obs comp'!E26+$Y$2)))</f>
        <v>2.4208595603687053</v>
      </c>
      <c r="Q27">
        <f>($A27*('SAFE obs comp'!F26+'log-lik'!$Y$2)*LOG(('Ceattle exp comp'!G26+$Y$2)/('SAFE obs comp'!F26+$Y$2)))</f>
        <v>-16.538339084606989</v>
      </c>
      <c r="R27">
        <f>($A27*('SAFE obs comp'!G26+'log-lik'!$Y$2)*LOG(('Ceattle exp comp'!H26+$Y$2)/('SAFE obs comp'!G26+$Y$2)))</f>
        <v>-2.6667463933049609</v>
      </c>
      <c r="S27">
        <f>($A27*('SAFE obs comp'!H26+'log-lik'!$Y$2)*LOG(('Ceattle exp comp'!I26+$Y$2)/('SAFE obs comp'!H26+$Y$2)))</f>
        <v>-1.326606347275286</v>
      </c>
      <c r="T27">
        <f>($A27*('SAFE obs comp'!I26+'log-lik'!$Y$2)*LOG(('Ceattle exp comp'!J26+$Y$2)/('SAFE obs comp'!I26+$Y$2)))</f>
        <v>0.93660190908145691</v>
      </c>
      <c r="V27">
        <f t="shared" si="0"/>
        <v>-2.3345190221584611</v>
      </c>
      <c r="W27">
        <f t="shared" si="1"/>
        <v>-13.00774778059637</v>
      </c>
    </row>
    <row r="28" spans="1:23" x14ac:dyDescent="0.25">
      <c r="A28">
        <v>70.938437829999998</v>
      </c>
      <c r="B28">
        <f>$A28*('SAFE obs comp'!A27+$Y$2)*LOG(('SAFE exp comp'!A22+$Y$2)/('SAFE obs comp'!A27+$Y$2))</f>
        <v>0</v>
      </c>
      <c r="C28">
        <f>$A28*('SAFE obs comp'!B27+$Y$2)*LOG(('SAFE exp comp'!B22+$Y$2)/('SAFE obs comp'!B27+$Y$2))</f>
        <v>-7.8785505962420981</v>
      </c>
      <c r="D28">
        <f>$A28*('SAFE obs comp'!C27+$Y$2)*LOG(('SAFE exp comp'!C22+$Y$2)/('SAFE obs comp'!C27+$Y$2))</f>
        <v>-4.120402022714698</v>
      </c>
      <c r="E28">
        <f>$A28*('SAFE obs comp'!D27+$Y$2)*LOG(('SAFE exp comp'!D22+$Y$2)/('SAFE obs comp'!D27+$Y$2))</f>
        <v>-1.6189633505418759</v>
      </c>
      <c r="F28">
        <f>$A28*('SAFE obs comp'!E27+$Y$2)*LOG(('SAFE exp comp'!E22+$Y$2)/('SAFE obs comp'!E27+$Y$2))</f>
        <v>-0.19682818904647598</v>
      </c>
      <c r="G28">
        <f>$A28*('SAFE obs comp'!F27+$Y$2)*LOG(('SAFE exp comp'!F22+$Y$2)/('SAFE obs comp'!F27+$Y$2))</f>
        <v>-0.45446243276279935</v>
      </c>
      <c r="H28">
        <f>$A28*('SAFE obs comp'!G27+$Y$2)*LOG(('SAFE exp comp'!G22+$Y$2)/('SAFE obs comp'!G27+$Y$2))</f>
        <v>1.2342245875233706</v>
      </c>
      <c r="I28">
        <f>$A28*('SAFE obs comp'!H27+$Y$2)*LOG(('SAFE exp comp'!H22+$Y$2)/('SAFE obs comp'!H27+$Y$2))</f>
        <v>2.3068349361089795</v>
      </c>
      <c r="J28">
        <f>$A28*('SAFE obs comp'!I27+$Y$2)*LOG(('SAFE exp comp'!I22+$Y$2)/('SAFE obs comp'!I27+$Y$2))</f>
        <v>0.98423178647663079</v>
      </c>
      <c r="L28">
        <f>($A28*('SAFE obs comp'!A27+'log-lik'!$Y$2)*LOG(('Ceattle exp comp'!B27+$Y$2)/('SAFE obs comp'!A27+$Y$2)))</f>
        <v>2.9515644598921806E-3</v>
      </c>
      <c r="M28">
        <f>($A28*('SAFE obs comp'!B27+'log-lik'!$Y$2)*LOG(('Ceattle exp comp'!C27+$Y$2)/('SAFE obs comp'!B27+$Y$2)))</f>
        <v>-3.0457641372268318</v>
      </c>
      <c r="N28">
        <f>($A28*('SAFE obs comp'!C27+'log-lik'!$Y$2)*LOG(('Ceattle exp comp'!D27+$Y$2)/('SAFE obs comp'!C27+$Y$2)))</f>
        <v>0.78879135067367445</v>
      </c>
      <c r="O28">
        <f>($A28*('SAFE obs comp'!D27+'log-lik'!$Y$2)*LOG(('Ceattle exp comp'!E27+$Y$2)/('SAFE obs comp'!D27+$Y$2)))</f>
        <v>0.7746047923248558</v>
      </c>
      <c r="P28">
        <f>($A28*('SAFE obs comp'!E27+'log-lik'!$Y$2)*LOG(('Ceattle exp comp'!F27+$Y$2)/('SAFE obs comp'!E27+$Y$2)))</f>
        <v>1.3106793490685129</v>
      </c>
      <c r="Q28">
        <f>($A28*('SAFE obs comp'!F27+'log-lik'!$Y$2)*LOG(('Ceattle exp comp'!G27+$Y$2)/('SAFE obs comp'!F27+$Y$2)))</f>
        <v>0.5207148856935464</v>
      </c>
      <c r="R28">
        <f>($A28*('SAFE obs comp'!G27+'log-lik'!$Y$2)*LOG(('Ceattle exp comp'!H27+$Y$2)/('SAFE obs comp'!G27+$Y$2)))</f>
        <v>-7.6732606391523941</v>
      </c>
      <c r="S28">
        <f>($A28*('SAFE obs comp'!H27+'log-lik'!$Y$2)*LOG(('Ceattle exp comp'!I27+$Y$2)/('SAFE obs comp'!H27+$Y$2)))</f>
        <v>-1.4507179000730526</v>
      </c>
      <c r="T28">
        <f>($A28*('SAFE obs comp'!I27+'log-lik'!$Y$2)*LOG(('Ceattle exp comp'!J27+$Y$2)/('SAFE obs comp'!I27+$Y$2)))</f>
        <v>0.60745203362421041</v>
      </c>
      <c r="V28">
        <f t="shared" si="0"/>
        <v>-9.7439152811989675</v>
      </c>
      <c r="W28">
        <f t="shared" si="1"/>
        <v>-8.1645487006075861</v>
      </c>
    </row>
    <row r="29" spans="1:23" x14ac:dyDescent="0.25">
      <c r="A29">
        <v>70.938437829999998</v>
      </c>
      <c r="B29">
        <f>$A29*('SAFE obs comp'!A28+$Y$2)*LOG(('SAFE exp comp'!A23+$Y$2)/('SAFE obs comp'!A28+$Y$2))</f>
        <v>0</v>
      </c>
      <c r="C29">
        <f>$A29*('SAFE obs comp'!B28+$Y$2)*LOG(('SAFE exp comp'!B23+$Y$2)/('SAFE obs comp'!B28+$Y$2))</f>
        <v>-12.710686448029138</v>
      </c>
      <c r="D29">
        <f>$A29*('SAFE obs comp'!C28+$Y$2)*LOG(('SAFE exp comp'!C23+$Y$2)/('SAFE obs comp'!C28+$Y$2))</f>
        <v>-11.137399799151892</v>
      </c>
      <c r="E29">
        <f>$A29*('SAFE obs comp'!D28+$Y$2)*LOG(('SAFE exp comp'!D23+$Y$2)/('SAFE obs comp'!D28+$Y$2))</f>
        <v>-0.8697338448693962</v>
      </c>
      <c r="F29">
        <f>$A29*('SAFE obs comp'!E28+$Y$2)*LOG(('SAFE exp comp'!E23+$Y$2)/('SAFE obs comp'!E28+$Y$2))</f>
        <v>0.98637347740701875</v>
      </c>
      <c r="G29">
        <f>$A29*('SAFE obs comp'!F28+$Y$2)*LOG(('SAFE exp comp'!F23+$Y$2)/('SAFE obs comp'!F28+$Y$2))</f>
        <v>-9.1408901691624064E-2</v>
      </c>
      <c r="H29">
        <f>$A29*('SAFE obs comp'!G28+$Y$2)*LOG(('SAFE exp comp'!G23+$Y$2)/('SAFE obs comp'!G28+$Y$2))</f>
        <v>1.3459782683852584</v>
      </c>
      <c r="I29">
        <f>$A29*('SAFE obs comp'!H28+$Y$2)*LOG(('SAFE exp comp'!H23+$Y$2)/('SAFE obs comp'!H28+$Y$2))</f>
        <v>2.0906550265409098</v>
      </c>
      <c r="J29">
        <f>$A29*('SAFE obs comp'!I28+$Y$2)*LOG(('SAFE exp comp'!I23+$Y$2)/('SAFE obs comp'!I28+$Y$2))</f>
        <v>1.2505070561448237</v>
      </c>
      <c r="L29">
        <f>($A29*('SAFE obs comp'!A28+'log-lik'!$Y$2)*LOG(('Ceattle exp comp'!B28+$Y$2)/('SAFE obs comp'!A28+$Y$2)))</f>
        <v>2.9572900516102282E-3</v>
      </c>
      <c r="M29">
        <f>($A29*('SAFE obs comp'!B28+'log-lik'!$Y$2)*LOG(('Ceattle exp comp'!C28+$Y$2)/('SAFE obs comp'!B28+$Y$2)))</f>
        <v>2.9581082725141918</v>
      </c>
      <c r="N29">
        <f>($A29*('SAFE obs comp'!C28+'log-lik'!$Y$2)*LOG(('Ceattle exp comp'!D28+$Y$2)/('SAFE obs comp'!C28+$Y$2)))</f>
        <v>-7.3059223045123831</v>
      </c>
      <c r="O29">
        <f>($A29*('SAFE obs comp'!D28+'log-lik'!$Y$2)*LOG(('Ceattle exp comp'!E28+$Y$2)/('SAFE obs comp'!D28+$Y$2)))</f>
        <v>-0.24772145138084617</v>
      </c>
      <c r="P29">
        <f>($A29*('SAFE obs comp'!E28+'log-lik'!$Y$2)*LOG(('Ceattle exp comp'!F28+$Y$2)/('SAFE obs comp'!E28+$Y$2)))</f>
        <v>9.2116491330556549E-2</v>
      </c>
      <c r="Q29">
        <f>($A29*('SAFE obs comp'!F28+'log-lik'!$Y$2)*LOG(('Ceattle exp comp'!G28+$Y$2)/('SAFE obs comp'!F28+$Y$2)))</f>
        <v>-1.5952758432068337</v>
      </c>
      <c r="R29">
        <f>($A29*('SAFE obs comp'!G28+'log-lik'!$Y$2)*LOG(('Ceattle exp comp'!H28+$Y$2)/('SAFE obs comp'!G28+$Y$2)))</f>
        <v>0.23893337988624805</v>
      </c>
      <c r="S29">
        <f>($A29*('SAFE obs comp'!H28+'log-lik'!$Y$2)*LOG(('Ceattle exp comp'!I28+$Y$2)/('SAFE obs comp'!H28+$Y$2)))</f>
        <v>-2.6362343468657787</v>
      </c>
      <c r="T29">
        <f>($A29*('SAFE obs comp'!I28+'log-lik'!$Y$2)*LOG(('Ceattle exp comp'!J28+$Y$2)/('SAFE obs comp'!I28+$Y$2)))</f>
        <v>0.38705525070089791</v>
      </c>
      <c r="V29">
        <f t="shared" si="0"/>
        <v>-19.135715165264042</v>
      </c>
      <c r="W29">
        <f t="shared" si="1"/>
        <v>-8.1059832614823364</v>
      </c>
    </row>
    <row r="30" spans="1:23" x14ac:dyDescent="0.25">
      <c r="A30">
        <v>70.938437829999998</v>
      </c>
      <c r="B30">
        <f>$A30*('SAFE obs comp'!A29+$Y$2)*LOG(('SAFE exp comp'!A24+$Y$2)/('SAFE obs comp'!A29+$Y$2))</f>
        <v>0</v>
      </c>
      <c r="C30">
        <f>$A30*('SAFE obs comp'!B29+$Y$2)*LOG(('SAFE exp comp'!B24+$Y$2)/('SAFE obs comp'!B29+$Y$2))</f>
        <v>-1.4316236148930097</v>
      </c>
      <c r="D30">
        <f>$A30*('SAFE obs comp'!C29+$Y$2)*LOG(('SAFE exp comp'!C24+$Y$2)/('SAFE obs comp'!C29+$Y$2))</f>
        <v>-14.291914426707928</v>
      </c>
      <c r="E30">
        <f>$A30*('SAFE obs comp'!D29+$Y$2)*LOG(('SAFE exp comp'!D24+$Y$2)/('SAFE obs comp'!D29+$Y$2))</f>
        <v>-0.95812420324830172</v>
      </c>
      <c r="F30">
        <f>$A30*('SAFE obs comp'!E29+$Y$2)*LOG(('SAFE exp comp'!E24+$Y$2)/('SAFE obs comp'!E29+$Y$2))</f>
        <v>1.0936793867667984</v>
      </c>
      <c r="G30">
        <f>$A30*('SAFE obs comp'!F29+$Y$2)*LOG(('SAFE exp comp'!F24+$Y$2)/('SAFE obs comp'!F29+$Y$2))</f>
        <v>0.90795934258668121</v>
      </c>
      <c r="H30">
        <f>$A30*('SAFE obs comp'!G29+$Y$2)*LOG(('SAFE exp comp'!G24+$Y$2)/('SAFE obs comp'!G29+$Y$2))</f>
        <v>0.43114609349420396</v>
      </c>
      <c r="I30">
        <f>$A30*('SAFE obs comp'!H29+$Y$2)*LOG(('SAFE exp comp'!H24+$Y$2)/('SAFE obs comp'!H29+$Y$2))</f>
        <v>0.76417825722970012</v>
      </c>
      <c r="J30">
        <f>$A30*('SAFE obs comp'!I29+$Y$2)*LOG(('SAFE exp comp'!I24+$Y$2)/('SAFE obs comp'!I29+$Y$2))</f>
        <v>1.2569935984815594</v>
      </c>
      <c r="L30">
        <f>($A30*('SAFE obs comp'!A29+'log-lik'!$Y$2)*LOG(('Ceattle exp comp'!B29+$Y$2)/('SAFE obs comp'!A29+$Y$2)))</f>
        <v>2.5155002025470251E-3</v>
      </c>
      <c r="M30">
        <f>($A30*('SAFE obs comp'!B29+'log-lik'!$Y$2)*LOG(('Ceattle exp comp'!C29+$Y$2)/('SAFE obs comp'!B29+$Y$2)))</f>
        <v>2.6067994227360991</v>
      </c>
      <c r="N30">
        <f>($A30*('SAFE obs comp'!C29+'log-lik'!$Y$2)*LOG(('Ceattle exp comp'!D29+$Y$2)/('SAFE obs comp'!C29+$Y$2)))</f>
        <v>1.524204231201669</v>
      </c>
      <c r="O30">
        <f>($A30*('SAFE obs comp'!D29+'log-lik'!$Y$2)*LOG(('Ceattle exp comp'!E29+$Y$2)/('SAFE obs comp'!D29+$Y$2)))</f>
        <v>-13.065952227150905</v>
      </c>
      <c r="P30">
        <f>($A30*('SAFE obs comp'!E29+'log-lik'!$Y$2)*LOG(('Ceattle exp comp'!F29+$Y$2)/('SAFE obs comp'!E29+$Y$2)))</f>
        <v>-1.3380597758945572</v>
      </c>
      <c r="Q30">
        <f>($A30*('SAFE obs comp'!F29+'log-lik'!$Y$2)*LOG(('Ceattle exp comp'!G29+$Y$2)/('SAFE obs comp'!F29+$Y$2)))</f>
        <v>-0.58317710890420715</v>
      </c>
      <c r="R30">
        <f>($A30*('SAFE obs comp'!G29+'log-lik'!$Y$2)*LOG(('Ceattle exp comp'!H29+$Y$2)/('SAFE obs comp'!G29+$Y$2)))</f>
        <v>-1.2441598614894587</v>
      </c>
      <c r="S30">
        <f>($A30*('SAFE obs comp'!H29+'log-lik'!$Y$2)*LOG(('Ceattle exp comp'!I29+$Y$2)/('SAFE obs comp'!H29+$Y$2)))</f>
        <v>-0.61991890423666618</v>
      </c>
      <c r="T30">
        <f>($A30*('SAFE obs comp'!I29+'log-lik'!$Y$2)*LOG(('Ceattle exp comp'!J29+$Y$2)/('SAFE obs comp'!I29+$Y$2)))</f>
        <v>-0.39959261552761188</v>
      </c>
      <c r="V30">
        <f t="shared" si="0"/>
        <v>-12.227705566290297</v>
      </c>
      <c r="W30">
        <f t="shared" si="1"/>
        <v>-13.11734133906309</v>
      </c>
    </row>
    <row r="31" spans="1:23" x14ac:dyDescent="0.25">
      <c r="A31">
        <v>70.938437829999998</v>
      </c>
      <c r="B31">
        <f>$A31*('SAFE obs comp'!A30+$Y$2)*LOG(('SAFE exp comp'!A25+$Y$2)/('SAFE obs comp'!A30+$Y$2))</f>
        <v>0</v>
      </c>
      <c r="C31">
        <f>$A31*('SAFE obs comp'!B30+$Y$2)*LOG(('SAFE exp comp'!B25+$Y$2)/('SAFE obs comp'!B30+$Y$2))</f>
        <v>-4.3455966453886736</v>
      </c>
      <c r="D31">
        <f>$A31*('SAFE obs comp'!C30+$Y$2)*LOG(('SAFE exp comp'!C25+$Y$2)/('SAFE obs comp'!C30+$Y$2))</f>
        <v>-5.4468559133964698</v>
      </c>
      <c r="E31">
        <f>$A31*('SAFE obs comp'!D30+$Y$2)*LOG(('SAFE exp comp'!D25+$Y$2)/('SAFE obs comp'!D30+$Y$2))</f>
        <v>-7.2716549108076505</v>
      </c>
      <c r="F31">
        <f>$A31*('SAFE obs comp'!E30+$Y$2)*LOG(('SAFE exp comp'!E25+$Y$2)/('SAFE obs comp'!E30+$Y$2))</f>
        <v>2.9296586976389252</v>
      </c>
      <c r="G31">
        <f>$A31*('SAFE obs comp'!F30+$Y$2)*LOG(('SAFE exp comp'!F25+$Y$2)/('SAFE obs comp'!F30+$Y$2))</f>
        <v>0.99709072611648253</v>
      </c>
      <c r="H31">
        <f>$A31*('SAFE obs comp'!G30+$Y$2)*LOG(('SAFE exp comp'!G25+$Y$2)/('SAFE obs comp'!G30+$Y$2))</f>
        <v>0.59438577901745426</v>
      </c>
      <c r="I31">
        <f>$A31*('SAFE obs comp'!H30+$Y$2)*LOG(('SAFE exp comp'!H25+$Y$2)/('SAFE obs comp'!H30+$Y$2))</f>
        <v>0.45557353557179991</v>
      </c>
      <c r="J31">
        <f>$A31*('SAFE obs comp'!I30+$Y$2)*LOG(('SAFE exp comp'!I25+$Y$2)/('SAFE obs comp'!I30+$Y$2))</f>
        <v>0.4959959560812317</v>
      </c>
      <c r="L31">
        <f>($A31*('SAFE obs comp'!A30+'log-lik'!$Y$2)*LOG(('Ceattle exp comp'!B30+$Y$2)/('SAFE obs comp'!A30+$Y$2)))</f>
        <v>2.4777140406834503E-3</v>
      </c>
      <c r="M31">
        <f>($A31*('SAFE obs comp'!B30+'log-lik'!$Y$2)*LOG(('Ceattle exp comp'!C30+$Y$2)/('SAFE obs comp'!B30+$Y$2)))</f>
        <v>-7.7110753893427822E-2</v>
      </c>
      <c r="N31">
        <f>($A31*('SAFE obs comp'!C30+'log-lik'!$Y$2)*LOG(('Ceattle exp comp'!D30+$Y$2)/('SAFE obs comp'!C30+$Y$2)))</f>
        <v>4.7845951037584431</v>
      </c>
      <c r="O31">
        <f>($A31*('SAFE obs comp'!D30+'log-lik'!$Y$2)*LOG(('Ceattle exp comp'!E30+$Y$2)/('SAFE obs comp'!D30+$Y$2)))</f>
        <v>-2.4171498196352124</v>
      </c>
      <c r="P31">
        <f>($A31*('SAFE obs comp'!E30+'log-lik'!$Y$2)*LOG(('Ceattle exp comp'!F30+$Y$2)/('SAFE obs comp'!E30+$Y$2)))</f>
        <v>-11.945252824589584</v>
      </c>
      <c r="Q31">
        <f>($A31*('SAFE obs comp'!F30+'log-lik'!$Y$2)*LOG(('Ceattle exp comp'!G30+$Y$2)/('SAFE obs comp'!F30+$Y$2)))</f>
        <v>-1.6962305191969229</v>
      </c>
      <c r="R31">
        <f>($A31*('SAFE obs comp'!G30+'log-lik'!$Y$2)*LOG(('Ceattle exp comp'!H30+$Y$2)/('SAFE obs comp'!G30+$Y$2)))</f>
        <v>-0.23460577763322019</v>
      </c>
      <c r="S31">
        <f>($A31*('SAFE obs comp'!H30+'log-lik'!$Y$2)*LOG(('Ceattle exp comp'!I30+$Y$2)/('SAFE obs comp'!H30+$Y$2)))</f>
        <v>-0.24104841829572751</v>
      </c>
      <c r="T31">
        <f>($A31*('SAFE obs comp'!I30+'log-lik'!$Y$2)*LOG(('Ceattle exp comp'!J30+$Y$2)/('SAFE obs comp'!I30+$Y$2)))</f>
        <v>0.30593300806867163</v>
      </c>
      <c r="V31">
        <f t="shared" si="0"/>
        <v>-11.591402775166902</v>
      </c>
      <c r="W31">
        <f t="shared" si="1"/>
        <v>-11.518392287376297</v>
      </c>
    </row>
    <row r="32" spans="1:23" x14ac:dyDescent="0.25">
      <c r="A32">
        <v>70.938437829999998</v>
      </c>
      <c r="B32">
        <f>$A32*('SAFE obs comp'!A31+$Y$2)*LOG(('SAFE exp comp'!A26+$Y$2)/('SAFE obs comp'!A31+$Y$2))</f>
        <v>0</v>
      </c>
      <c r="C32">
        <f>$A32*('SAFE obs comp'!B31+$Y$2)*LOG(('SAFE exp comp'!B26+$Y$2)/('SAFE obs comp'!B31+$Y$2))</f>
        <v>0.2570109878054519</v>
      </c>
      <c r="D32">
        <f>$A32*('SAFE obs comp'!C31+$Y$2)*LOG(('SAFE exp comp'!C26+$Y$2)/('SAFE obs comp'!C31+$Y$2))</f>
        <v>-0.93725462973412954</v>
      </c>
      <c r="E32">
        <f>$A32*('SAFE obs comp'!D31+$Y$2)*LOG(('SAFE exp comp'!D26+$Y$2)/('SAFE obs comp'!D31+$Y$2))</f>
        <v>0.69840630202662746</v>
      </c>
      <c r="F32">
        <f>$A32*('SAFE obs comp'!E31+$Y$2)*LOG(('SAFE exp comp'!E26+$Y$2)/('SAFE obs comp'!E31+$Y$2))</f>
        <v>-9.4504386426073346</v>
      </c>
      <c r="G32">
        <f>$A32*('SAFE obs comp'!F31+$Y$2)*LOG(('SAFE exp comp'!F26+$Y$2)/('SAFE obs comp'!F31+$Y$2))</f>
        <v>1.7065702030059458</v>
      </c>
      <c r="H32">
        <f>$A32*('SAFE obs comp'!G31+$Y$2)*LOG(('SAFE exp comp'!G26+$Y$2)/('SAFE obs comp'!G31+$Y$2))</f>
        <v>0.44226640309127857</v>
      </c>
      <c r="I32">
        <f>$A32*('SAFE obs comp'!H31+$Y$2)*LOG(('SAFE exp comp'!H26+$Y$2)/('SAFE obs comp'!H31+$Y$2))</f>
        <v>0.38987261792506822</v>
      </c>
      <c r="J32">
        <f>$A32*('SAFE obs comp'!I31+$Y$2)*LOG(('SAFE exp comp'!I26+$Y$2)/('SAFE obs comp'!I31+$Y$2))</f>
        <v>0.45796640021831575</v>
      </c>
      <c r="L32">
        <f>($A32*('SAFE obs comp'!A31+'log-lik'!$Y$2)*LOG(('Ceattle exp comp'!B31+$Y$2)/('SAFE obs comp'!A31+$Y$2)))</f>
        <v>2.6062089494983073E-3</v>
      </c>
      <c r="M32">
        <f>($A32*('SAFE obs comp'!B31+'log-lik'!$Y$2)*LOG(('Ceattle exp comp'!C31+$Y$2)/('SAFE obs comp'!B31+$Y$2)))</f>
        <v>0.58287492154923359</v>
      </c>
      <c r="N32">
        <f>($A32*('SAFE obs comp'!C31+'log-lik'!$Y$2)*LOG(('Ceattle exp comp'!D31+$Y$2)/('SAFE obs comp'!C31+$Y$2)))</f>
        <v>1.0806814509528029</v>
      </c>
      <c r="O32">
        <f>($A32*('SAFE obs comp'!D31+'log-lik'!$Y$2)*LOG(('Ceattle exp comp'!E31+$Y$2)/('SAFE obs comp'!D31+$Y$2)))</f>
        <v>3.8998854971932522</v>
      </c>
      <c r="P32">
        <f>($A32*('SAFE obs comp'!E31+'log-lik'!$Y$2)*LOG(('Ceattle exp comp'!F31+$Y$2)/('SAFE obs comp'!E31+$Y$2)))</f>
        <v>-9.4861819329872752</v>
      </c>
      <c r="Q32">
        <f>($A32*('SAFE obs comp'!F31+'log-lik'!$Y$2)*LOG(('Ceattle exp comp'!G31+$Y$2)/('SAFE obs comp'!F31+$Y$2)))</f>
        <v>-10.191145461865519</v>
      </c>
      <c r="R32">
        <f>($A32*('SAFE obs comp'!G31+'log-lik'!$Y$2)*LOG(('Ceattle exp comp'!H31+$Y$2)/('SAFE obs comp'!G31+$Y$2)))</f>
        <v>-2.1854064218986968</v>
      </c>
      <c r="S32">
        <f>($A32*('SAFE obs comp'!H31+'log-lik'!$Y$2)*LOG(('Ceattle exp comp'!I31+$Y$2)/('SAFE obs comp'!H31+$Y$2)))</f>
        <v>0.22590899500044187</v>
      </c>
      <c r="T32">
        <f>($A32*('SAFE obs comp'!I31+'log-lik'!$Y$2)*LOG(('Ceattle exp comp'!J31+$Y$2)/('SAFE obs comp'!I31+$Y$2)))</f>
        <v>0.35502598303967559</v>
      </c>
      <c r="V32">
        <f t="shared" si="0"/>
        <v>-6.4356003582687764</v>
      </c>
      <c r="W32">
        <f t="shared" si="1"/>
        <v>-15.715750760066586</v>
      </c>
    </row>
    <row r="33" spans="1:23" x14ac:dyDescent="0.25">
      <c r="A33">
        <v>70.938437829999998</v>
      </c>
      <c r="B33">
        <f>$A33*('SAFE obs comp'!A32+$Y$2)*LOG(('SAFE exp comp'!A27+$Y$2)/('SAFE obs comp'!A32+$Y$2))</f>
        <v>0</v>
      </c>
      <c r="C33">
        <f>$A33*('SAFE obs comp'!B32+$Y$2)*LOG(('SAFE exp comp'!B27+$Y$2)/('SAFE obs comp'!B32+$Y$2))</f>
        <v>-0.12143945407485093</v>
      </c>
      <c r="D33">
        <f>$A33*('SAFE obs comp'!C32+$Y$2)*LOG(('SAFE exp comp'!C27+$Y$2)/('SAFE obs comp'!C32+$Y$2))</f>
        <v>0.4431119364581082</v>
      </c>
      <c r="E33">
        <f>$A33*('SAFE obs comp'!D32+$Y$2)*LOG(('SAFE exp comp'!D27+$Y$2)/('SAFE obs comp'!D32+$Y$2))</f>
        <v>1.3654286572281225</v>
      </c>
      <c r="F33">
        <f>$A33*('SAFE obs comp'!E32+$Y$2)*LOG(('SAFE exp comp'!E27+$Y$2)/('SAFE obs comp'!E32+$Y$2))</f>
        <v>1.0477570918613948</v>
      </c>
      <c r="G33">
        <f>$A33*('SAFE obs comp'!F32+$Y$2)*LOG(('SAFE exp comp'!F27+$Y$2)/('SAFE obs comp'!F32+$Y$2))</f>
        <v>-10.194389090330391</v>
      </c>
      <c r="H33">
        <f>$A33*('SAFE obs comp'!G32+$Y$2)*LOG(('SAFE exp comp'!G27+$Y$2)/('SAFE obs comp'!G32+$Y$2))</f>
        <v>5.6719962648192214E-2</v>
      </c>
      <c r="I33">
        <f>$A33*('SAFE obs comp'!H32+$Y$2)*LOG(('SAFE exp comp'!H27+$Y$2)/('SAFE obs comp'!H32+$Y$2))</f>
        <v>0.51524486058536167</v>
      </c>
      <c r="J33">
        <f>$A33*('SAFE obs comp'!I32+$Y$2)*LOG(('SAFE exp comp'!I27+$Y$2)/('SAFE obs comp'!I32+$Y$2))</f>
        <v>0.3615755490097633</v>
      </c>
      <c r="L33">
        <f>($A33*('SAFE obs comp'!A32+'log-lik'!$Y$2)*LOG(('Ceattle exp comp'!B32+$Y$2)/('SAFE obs comp'!A32+$Y$2)))</f>
        <v>2.9747063030376823E-3</v>
      </c>
      <c r="M33">
        <f>($A33*('SAFE obs comp'!B32+'log-lik'!$Y$2)*LOG(('Ceattle exp comp'!C32+$Y$2)/('SAFE obs comp'!B32+$Y$2)))</f>
        <v>-3.9079468782511064</v>
      </c>
      <c r="N33">
        <f>($A33*('SAFE obs comp'!C32+'log-lik'!$Y$2)*LOG(('Ceattle exp comp'!D32+$Y$2)/('SAFE obs comp'!C32+$Y$2)))</f>
        <v>0.37440802517182353</v>
      </c>
      <c r="O33">
        <f>($A33*('SAFE obs comp'!D32+'log-lik'!$Y$2)*LOG(('Ceattle exp comp'!E32+$Y$2)/('SAFE obs comp'!D32+$Y$2)))</f>
        <v>1.1202466054144109</v>
      </c>
      <c r="P33">
        <f>($A33*('SAFE obs comp'!E32+'log-lik'!$Y$2)*LOG(('Ceattle exp comp'!F32+$Y$2)/('SAFE obs comp'!E32+$Y$2)))</f>
        <v>3.2911520911697538</v>
      </c>
      <c r="Q33">
        <f>($A33*('SAFE obs comp'!F32+'log-lik'!$Y$2)*LOG(('Ceattle exp comp'!G32+$Y$2)/('SAFE obs comp'!F32+$Y$2)))</f>
        <v>-9.1093176361322108</v>
      </c>
      <c r="R33">
        <f>($A33*('SAFE obs comp'!G32+'log-lik'!$Y$2)*LOG(('Ceattle exp comp'!H32+$Y$2)/('SAFE obs comp'!G32+$Y$2)))</f>
        <v>-7.0767805109449871</v>
      </c>
      <c r="S33">
        <f>($A33*('SAFE obs comp'!H32+'log-lik'!$Y$2)*LOG(('Ceattle exp comp'!I32+$Y$2)/('SAFE obs comp'!H32+$Y$2)))</f>
        <v>-0.47161145972434371</v>
      </c>
      <c r="T33">
        <f>($A33*('SAFE obs comp'!I32+'log-lik'!$Y$2)*LOG(('Ceattle exp comp'!J32+$Y$2)/('SAFE obs comp'!I32+$Y$2)))</f>
        <v>0.36295556847741844</v>
      </c>
      <c r="V33">
        <f t="shared" si="0"/>
        <v>-6.5259904866143001</v>
      </c>
      <c r="W33">
        <f t="shared" si="1"/>
        <v>-15.413919488516202</v>
      </c>
    </row>
    <row r="34" spans="1:23" x14ac:dyDescent="0.25">
      <c r="A34">
        <v>70.938437829999998</v>
      </c>
      <c r="B34">
        <f>$A34*('SAFE obs comp'!A33+$Y$2)*LOG(('SAFE exp comp'!A28+$Y$2)/('SAFE obs comp'!A33+$Y$2))</f>
        <v>0</v>
      </c>
      <c r="C34">
        <f>$A34*('SAFE obs comp'!B33+$Y$2)*LOG(('SAFE exp comp'!B28+$Y$2)/('SAFE obs comp'!B33+$Y$2))</f>
        <v>-9.9288716411673796</v>
      </c>
      <c r="D34">
        <f>$A34*('SAFE obs comp'!C33+$Y$2)*LOG(('SAFE exp comp'!C28+$Y$2)/('SAFE obs comp'!C33+$Y$2))</f>
        <v>3.4396860732749799</v>
      </c>
      <c r="E34">
        <f>$A34*('SAFE obs comp'!D33+$Y$2)*LOG(('SAFE exp comp'!D28+$Y$2)/('SAFE obs comp'!D33+$Y$2))</f>
        <v>1.5706702249087625</v>
      </c>
      <c r="F34">
        <f>$A34*('SAFE obs comp'!E33+$Y$2)*LOG(('SAFE exp comp'!E28+$Y$2)/('SAFE obs comp'!E33+$Y$2))</f>
        <v>1.0050993835164699</v>
      </c>
      <c r="G34">
        <f>$A34*('SAFE obs comp'!F33+$Y$2)*LOG(('SAFE exp comp'!F28+$Y$2)/('SAFE obs comp'!F33+$Y$2))</f>
        <v>9.4166119191145092E-2</v>
      </c>
      <c r="H34">
        <f>$A34*('SAFE obs comp'!G33+$Y$2)*LOG(('SAFE exp comp'!G28+$Y$2)/('SAFE obs comp'!G33+$Y$2))</f>
        <v>-4.4629622351379892</v>
      </c>
      <c r="I34">
        <f>$A34*('SAFE obs comp'!H33+$Y$2)*LOG(('SAFE exp comp'!H28+$Y$2)/('SAFE obs comp'!H33+$Y$2))</f>
        <v>-1.2916508984553543</v>
      </c>
      <c r="J34">
        <f>$A34*('SAFE obs comp'!I33+$Y$2)*LOG(('SAFE exp comp'!I28+$Y$2)/('SAFE obs comp'!I33+$Y$2))</f>
        <v>0.13783454655246991</v>
      </c>
      <c r="L34">
        <f>($A34*('SAFE obs comp'!A33+'log-lik'!$Y$2)*LOG(('Ceattle exp comp'!B33+$Y$2)/('SAFE obs comp'!A33+$Y$2)))</f>
        <v>3.1810736483547223E-3</v>
      </c>
      <c r="M34">
        <f>($A34*('SAFE obs comp'!B33+'log-lik'!$Y$2)*LOG(('Ceattle exp comp'!C33+$Y$2)/('SAFE obs comp'!B33+$Y$2)))</f>
        <v>-9.0771732152292799</v>
      </c>
      <c r="N34">
        <f>($A34*('SAFE obs comp'!C33+'log-lik'!$Y$2)*LOG(('Ceattle exp comp'!D33+$Y$2)/('SAFE obs comp'!C33+$Y$2)))</f>
        <v>-2.8013493532702411</v>
      </c>
      <c r="O34">
        <f>($A34*('SAFE obs comp'!D33+'log-lik'!$Y$2)*LOG(('Ceattle exp comp'!E33+$Y$2)/('SAFE obs comp'!D33+$Y$2)))</f>
        <v>0.12503814421988002</v>
      </c>
      <c r="P34">
        <f>($A34*('SAFE obs comp'!E33+'log-lik'!$Y$2)*LOG(('Ceattle exp comp'!F33+$Y$2)/('SAFE obs comp'!E33+$Y$2)))</f>
        <v>0.53752733907763051</v>
      </c>
      <c r="Q34">
        <f>($A34*('SAFE obs comp'!F33+'log-lik'!$Y$2)*LOG(('Ceattle exp comp'!G33+$Y$2)/('SAFE obs comp'!F33+$Y$2)))</f>
        <v>1.9376861667420173</v>
      </c>
      <c r="R34">
        <f>($A34*('SAFE obs comp'!G33+'log-lik'!$Y$2)*LOG(('Ceattle exp comp'!H33+$Y$2)/('SAFE obs comp'!G33+$Y$2)))</f>
        <v>-2.6945699865902997</v>
      </c>
      <c r="S34">
        <f>($A34*('SAFE obs comp'!H33+'log-lik'!$Y$2)*LOG(('Ceattle exp comp'!I33+$Y$2)/('SAFE obs comp'!H33+$Y$2)))</f>
        <v>-4.4411037217343994</v>
      </c>
      <c r="T34">
        <f>($A34*('SAFE obs comp'!I33+'log-lik'!$Y$2)*LOG(('Ceattle exp comp'!J33+$Y$2)/('SAFE obs comp'!I33+$Y$2)))</f>
        <v>-9.4612500969213004E-2</v>
      </c>
      <c r="V34">
        <f t="shared" si="0"/>
        <v>-9.4360284273168968</v>
      </c>
      <c r="W34">
        <f t="shared" si="1"/>
        <v>-16.50537605410555</v>
      </c>
    </row>
    <row r="35" spans="1:23" x14ac:dyDescent="0.25">
      <c r="A35">
        <v>70.938437829999998</v>
      </c>
      <c r="B35">
        <f>$A35*('SAFE obs comp'!A34+$Y$2)*LOG(('SAFE exp comp'!A29+$Y$2)/('SAFE obs comp'!A34+$Y$2))</f>
        <v>0</v>
      </c>
      <c r="C35">
        <f>$A35*('SAFE obs comp'!B34+$Y$2)*LOG(('SAFE exp comp'!B29+$Y$2)/('SAFE obs comp'!B34+$Y$2))</f>
        <v>-5.2333483782734573</v>
      </c>
      <c r="D35">
        <f>$A35*('SAFE obs comp'!C34+$Y$2)*LOG(('SAFE exp comp'!C29+$Y$2)/('SAFE obs comp'!C34+$Y$2))</f>
        <v>-4.1060918573379155</v>
      </c>
      <c r="E35">
        <f>$A35*('SAFE obs comp'!D34+$Y$2)*LOG(('SAFE exp comp'!D29+$Y$2)/('SAFE obs comp'!D34+$Y$2))</f>
        <v>4.1955900666491486</v>
      </c>
      <c r="F35">
        <f>$A35*('SAFE obs comp'!E34+$Y$2)*LOG(('SAFE exp comp'!E29+$Y$2)/('SAFE obs comp'!E34+$Y$2))</f>
        <v>1.0776567279814182</v>
      </c>
      <c r="G35">
        <f>$A35*('SAFE obs comp'!F34+$Y$2)*LOG(('SAFE exp comp'!F29+$Y$2)/('SAFE obs comp'!F34+$Y$2))</f>
        <v>0.48119259238546069</v>
      </c>
      <c r="H35">
        <f>$A35*('SAFE obs comp'!G34+$Y$2)*LOG(('SAFE exp comp'!G29+$Y$2)/('SAFE obs comp'!G34+$Y$2))</f>
        <v>-0.44273149456453137</v>
      </c>
      <c r="I35">
        <f>$A35*('SAFE obs comp'!H34+$Y$2)*LOG(('SAFE exp comp'!H29+$Y$2)/('SAFE obs comp'!H34+$Y$2))</f>
        <v>-3.5835140707292501</v>
      </c>
      <c r="J35">
        <f>$A35*('SAFE obs comp'!I34+$Y$2)*LOG(('SAFE exp comp'!I29+$Y$2)/('SAFE obs comp'!I34+$Y$2))</f>
        <v>-0.63595391910220234</v>
      </c>
      <c r="L35">
        <f>($A35*('SAFE obs comp'!A34+'log-lik'!$Y$2)*LOG(('Ceattle exp comp'!B34+$Y$2)/('SAFE obs comp'!A34+$Y$2)))</f>
        <v>3.0384798962095165E-3</v>
      </c>
      <c r="M35">
        <f>($A35*('SAFE obs comp'!B34+'log-lik'!$Y$2)*LOG(('Ceattle exp comp'!C34+$Y$2)/('SAFE obs comp'!B34+$Y$2)))</f>
        <v>4.1869679799542485</v>
      </c>
      <c r="N35">
        <f>($A35*('SAFE obs comp'!C34+'log-lik'!$Y$2)*LOG(('Ceattle exp comp'!D34+$Y$2)/('SAFE obs comp'!C34+$Y$2)))</f>
        <v>-14.411046742054902</v>
      </c>
      <c r="O35">
        <f>($A35*('SAFE obs comp'!D34+'log-lik'!$Y$2)*LOG(('Ceattle exp comp'!E34+$Y$2)/('SAFE obs comp'!D34+$Y$2)))</f>
        <v>-4.419463404183154</v>
      </c>
      <c r="P35">
        <f>($A35*('SAFE obs comp'!E34+'log-lik'!$Y$2)*LOG(('Ceattle exp comp'!F34+$Y$2)/('SAFE obs comp'!E34+$Y$2)))</f>
        <v>-0.52105836656865057</v>
      </c>
      <c r="Q35">
        <f>($A35*('SAFE obs comp'!F34+'log-lik'!$Y$2)*LOG(('Ceattle exp comp'!G34+$Y$2)/('SAFE obs comp'!F34+$Y$2)))</f>
        <v>0.35596442657679722</v>
      </c>
      <c r="R35">
        <f>($A35*('SAFE obs comp'!G34+'log-lik'!$Y$2)*LOG(('Ceattle exp comp'!H34+$Y$2)/('SAFE obs comp'!G34+$Y$2)))</f>
        <v>0.97712786769688653</v>
      </c>
      <c r="S35">
        <f>($A35*('SAFE obs comp'!H34+'log-lik'!$Y$2)*LOG(('Ceattle exp comp'!I34+$Y$2)/('SAFE obs comp'!H34+$Y$2)))</f>
        <v>-1.9462056508718926</v>
      </c>
      <c r="T35">
        <f>($A35*('SAFE obs comp'!I34+'log-lik'!$Y$2)*LOG(('Ceattle exp comp'!J34+$Y$2)/('SAFE obs comp'!I34+$Y$2)))</f>
        <v>-1.1516200123531466</v>
      </c>
      <c r="V35">
        <f t="shared" si="0"/>
        <v>-8.2472003329913299</v>
      </c>
      <c r="W35">
        <f t="shared" si="1"/>
        <v>-16.926295421907607</v>
      </c>
    </row>
    <row r="36" spans="1:23" x14ac:dyDescent="0.25">
      <c r="A36">
        <v>70.938437829999998</v>
      </c>
      <c r="B36">
        <f>$A36*('SAFE obs comp'!A35+$Y$2)*LOG(('SAFE exp comp'!A30+$Y$2)/('SAFE obs comp'!A35+$Y$2))</f>
        <v>0</v>
      </c>
      <c r="C36">
        <f>$A36*('SAFE obs comp'!B35+$Y$2)*LOG(('SAFE exp comp'!B30+$Y$2)/('SAFE obs comp'!B35+$Y$2))</f>
        <v>-6.9189790850628432</v>
      </c>
      <c r="D36">
        <f>$A36*('SAFE obs comp'!C35+$Y$2)*LOG(('SAFE exp comp'!C30+$Y$2)/('SAFE obs comp'!C35+$Y$2))</f>
        <v>-14.334041560275082</v>
      </c>
      <c r="E36">
        <f>$A36*('SAFE obs comp'!D35+$Y$2)*LOG(('SAFE exp comp'!D30+$Y$2)/('SAFE obs comp'!D35+$Y$2))</f>
        <v>3.3319264675485676</v>
      </c>
      <c r="F36">
        <f>$A36*('SAFE obs comp'!E35+$Y$2)*LOG(('SAFE exp comp'!E30+$Y$2)/('SAFE obs comp'!E35+$Y$2))</f>
        <v>3.2080014824750203</v>
      </c>
      <c r="G36">
        <f>$A36*('SAFE obs comp'!F35+$Y$2)*LOG(('SAFE exp comp'!F30+$Y$2)/('SAFE obs comp'!F35+$Y$2))</f>
        <v>0.82343108037112112</v>
      </c>
      <c r="H36">
        <f>$A36*('SAFE obs comp'!G35+$Y$2)*LOG(('SAFE exp comp'!G30+$Y$2)/('SAFE obs comp'!G35+$Y$2))</f>
        <v>0.31213622509447808</v>
      </c>
      <c r="I36">
        <f>$A36*('SAFE obs comp'!H35+$Y$2)*LOG(('SAFE exp comp'!H30+$Y$2)/('SAFE obs comp'!H35+$Y$2))</f>
        <v>-7.5832676517214334E-4</v>
      </c>
      <c r="J36">
        <f>$A36*('SAFE obs comp'!I35+$Y$2)*LOG(('SAFE exp comp'!I30+$Y$2)/('SAFE obs comp'!I35+$Y$2))</f>
        <v>-0.77076774007076054</v>
      </c>
      <c r="L36">
        <f>($A36*('SAFE obs comp'!A35+'log-lik'!$Y$2)*LOG(('Ceattle exp comp'!B35+$Y$2)/('SAFE obs comp'!A35+$Y$2)))</f>
        <v>2.9511490776973539E-3</v>
      </c>
      <c r="M36">
        <f>($A36*('SAFE obs comp'!B35+'log-lik'!$Y$2)*LOG(('Ceattle exp comp'!C35+$Y$2)/('SAFE obs comp'!B35+$Y$2)))</f>
        <v>3.1108018816643095</v>
      </c>
      <c r="N36">
        <f>($A36*('SAFE obs comp'!C35+'log-lik'!$Y$2)*LOG(('Ceattle exp comp'!D35+$Y$2)/('SAFE obs comp'!C35+$Y$2)))</f>
        <v>0.50888683826858105</v>
      </c>
      <c r="O36">
        <f>($A36*('SAFE obs comp'!D35+'log-lik'!$Y$2)*LOG(('Ceattle exp comp'!E35+$Y$2)/('SAFE obs comp'!D35+$Y$2)))</f>
        <v>-10.681419631460752</v>
      </c>
      <c r="P36">
        <f>($A36*('SAFE obs comp'!E35+'log-lik'!$Y$2)*LOG(('Ceattle exp comp'!F35+$Y$2)/('SAFE obs comp'!E35+$Y$2)))</f>
        <v>-3.1125299592100921</v>
      </c>
      <c r="Q36">
        <f>($A36*('SAFE obs comp'!F35+'log-lik'!$Y$2)*LOG(('Ceattle exp comp'!G35+$Y$2)/('SAFE obs comp'!F35+$Y$2)))</f>
        <v>-0.44790089748758039</v>
      </c>
      <c r="R36">
        <f>($A36*('SAFE obs comp'!G35+'log-lik'!$Y$2)*LOG(('Ceattle exp comp'!H35+$Y$2)/('SAFE obs comp'!G35+$Y$2)))</f>
        <v>9.9988408655055747E-2</v>
      </c>
      <c r="S36">
        <f>($A36*('SAFE obs comp'!H35+'log-lik'!$Y$2)*LOG(('Ceattle exp comp'!I35+$Y$2)/('SAFE obs comp'!H35+$Y$2)))</f>
        <v>0.419376488909873</v>
      </c>
      <c r="T36">
        <f>($A36*('SAFE obs comp'!I35+'log-lik'!$Y$2)*LOG(('Ceattle exp comp'!J35+$Y$2)/('SAFE obs comp'!I35+$Y$2)))</f>
        <v>-0.43839178311072124</v>
      </c>
      <c r="V36">
        <f t="shared" si="0"/>
        <v>-14.349051456684675</v>
      </c>
      <c r="W36">
        <f t="shared" si="1"/>
        <v>-10.53823750469363</v>
      </c>
    </row>
    <row r="37" spans="1:23" x14ac:dyDescent="0.25">
      <c r="A37">
        <v>70.938437829999998</v>
      </c>
      <c r="B37">
        <f>$A37*('SAFE obs comp'!A36+$Y$2)*LOG(('SAFE exp comp'!A31+$Y$2)/('SAFE obs comp'!A36+$Y$2))</f>
        <v>0</v>
      </c>
      <c r="C37">
        <f>$A37*('SAFE obs comp'!B36+$Y$2)*LOG(('SAFE exp comp'!B31+$Y$2)/('SAFE obs comp'!B36+$Y$2))</f>
        <v>-0.82524990844079449</v>
      </c>
      <c r="D37">
        <f>$A37*('SAFE obs comp'!C36+$Y$2)*LOG(('SAFE exp comp'!C31+$Y$2)/('SAFE obs comp'!C36+$Y$2))</f>
        <v>-16.251022172570444</v>
      </c>
      <c r="E37">
        <f>$A37*('SAFE obs comp'!D36+$Y$2)*LOG(('SAFE exp comp'!D31+$Y$2)/('SAFE obs comp'!D36+$Y$2))</f>
        <v>-8.091483249391052</v>
      </c>
      <c r="F37">
        <f>$A37*('SAFE obs comp'!E36+$Y$2)*LOG(('SAFE exp comp'!E31+$Y$2)/('SAFE obs comp'!E36+$Y$2))</f>
        <v>3.6274959177481398</v>
      </c>
      <c r="G37">
        <f>$A37*('SAFE obs comp'!F36+$Y$2)*LOG(('SAFE exp comp'!F31+$Y$2)/('SAFE obs comp'!F36+$Y$2))</f>
        <v>2.4607088538830797</v>
      </c>
      <c r="H37">
        <f>$A37*('SAFE obs comp'!G36+$Y$2)*LOG(('SAFE exp comp'!G31+$Y$2)/('SAFE obs comp'!G36+$Y$2))</f>
        <v>0.69386829772316172</v>
      </c>
      <c r="I37">
        <f>$A37*('SAFE obs comp'!H36+$Y$2)*LOG(('SAFE exp comp'!H31+$Y$2)/('SAFE obs comp'!H36+$Y$2))</f>
        <v>0.29658299374327246</v>
      </c>
      <c r="J37">
        <f>$A37*('SAFE obs comp'!I36+$Y$2)*LOG(('SAFE exp comp'!I31+$Y$2)/('SAFE obs comp'!I36+$Y$2))</f>
        <v>0.19191302849524497</v>
      </c>
      <c r="L37">
        <f>($A37*('SAFE obs comp'!A36+'log-lik'!$Y$2)*LOG(('Ceattle exp comp'!B36+$Y$2)/('SAFE obs comp'!A36+$Y$2)))</f>
        <v>2.6500978374075991E-3</v>
      </c>
      <c r="M37">
        <f>($A37*('SAFE obs comp'!B36+'log-lik'!$Y$2)*LOG(('Ceattle exp comp'!C36+$Y$2)/('SAFE obs comp'!B36+$Y$2)))</f>
        <v>3.0940557059033766</v>
      </c>
      <c r="N37">
        <f>($A37*('SAFE obs comp'!C36+'log-lik'!$Y$2)*LOG(('Ceattle exp comp'!D36+$Y$2)/('SAFE obs comp'!C36+$Y$2)))</f>
        <v>-6.4848719820241804E-2</v>
      </c>
      <c r="O37">
        <f>($A37*('SAFE obs comp'!D36+'log-lik'!$Y$2)*LOG(('Ceattle exp comp'!E36+$Y$2)/('SAFE obs comp'!D36+$Y$2)))</f>
        <v>-1.91431460827831</v>
      </c>
      <c r="P37">
        <f>($A37*('SAFE obs comp'!E36+'log-lik'!$Y$2)*LOG(('Ceattle exp comp'!F36+$Y$2)/('SAFE obs comp'!E36+$Y$2)))</f>
        <v>-9.9705985067333529</v>
      </c>
      <c r="Q37">
        <f>($A37*('SAFE obs comp'!F36+'log-lik'!$Y$2)*LOG(('Ceattle exp comp'!G36+$Y$2)/('SAFE obs comp'!F36+$Y$2)))</f>
        <v>-1.607932216046535</v>
      </c>
      <c r="R37">
        <f>($A37*('SAFE obs comp'!G36+'log-lik'!$Y$2)*LOG(('Ceattle exp comp'!H36+$Y$2)/('SAFE obs comp'!G36+$Y$2)))</f>
        <v>-0.20980730228659905</v>
      </c>
      <c r="S37">
        <f>($A37*('SAFE obs comp'!H36+'log-lik'!$Y$2)*LOG(('Ceattle exp comp'!I36+$Y$2)/('SAFE obs comp'!H36+$Y$2)))</f>
        <v>5.2758667869832292E-2</v>
      </c>
      <c r="T37">
        <f>($A37*('SAFE obs comp'!I36+'log-lik'!$Y$2)*LOG(('Ceattle exp comp'!J36+$Y$2)/('SAFE obs comp'!I36+$Y$2)))</f>
        <v>0.27530903755049918</v>
      </c>
      <c r="V37">
        <f t="shared" si="0"/>
        <v>-17.897186238809397</v>
      </c>
      <c r="W37">
        <f t="shared" si="1"/>
        <v>-10.342727844003923</v>
      </c>
    </row>
    <row r="38" spans="1:23" x14ac:dyDescent="0.25">
      <c r="A38">
        <v>70.938437829999998</v>
      </c>
      <c r="B38">
        <f>$A38*('SAFE obs comp'!A37+$Y$2)*LOG(('SAFE exp comp'!A32+$Y$2)/('SAFE obs comp'!A37+$Y$2))</f>
        <v>0</v>
      </c>
      <c r="C38">
        <f>$A38*('SAFE obs comp'!B37+$Y$2)*LOG(('SAFE exp comp'!B32+$Y$2)/('SAFE obs comp'!B37+$Y$2))</f>
        <v>1.5435772906641234</v>
      </c>
      <c r="D38">
        <f>$A38*('SAFE obs comp'!C37+$Y$2)*LOG(('SAFE exp comp'!C32+$Y$2)/('SAFE obs comp'!C37+$Y$2))</f>
        <v>-4.0676509420894682</v>
      </c>
      <c r="E38">
        <f>$A38*('SAFE obs comp'!D37+$Y$2)*LOG(('SAFE exp comp'!D32+$Y$2)/('SAFE obs comp'!D37+$Y$2))</f>
        <v>-15.256389507380826</v>
      </c>
      <c r="F38">
        <f>$A38*('SAFE obs comp'!E37+$Y$2)*LOG(('SAFE exp comp'!E32+$Y$2)/('SAFE obs comp'!E37+$Y$2))</f>
        <v>-7.6754623047171435</v>
      </c>
      <c r="G38">
        <f>$A38*('SAFE obs comp'!F37+$Y$2)*LOG(('SAFE exp comp'!F32+$Y$2)/('SAFE obs comp'!F37+$Y$2))</f>
        <v>2.9887301154877299</v>
      </c>
      <c r="H38">
        <f>$A38*('SAFE obs comp'!G37+$Y$2)*LOG(('SAFE exp comp'!G32+$Y$2)/('SAFE obs comp'!G37+$Y$2))</f>
        <v>1.9067813884747671</v>
      </c>
      <c r="I38">
        <f>$A38*('SAFE obs comp'!H37+$Y$2)*LOG(('SAFE exp comp'!H32+$Y$2)/('SAFE obs comp'!H37+$Y$2))</f>
        <v>0.47159324065275038</v>
      </c>
      <c r="J38">
        <f>$A38*('SAFE obs comp'!I37+$Y$2)*LOG(('SAFE exp comp'!I32+$Y$2)/('SAFE obs comp'!I37+$Y$2))</f>
        <v>0.23733150029483296</v>
      </c>
      <c r="L38">
        <f>($A38*('SAFE obs comp'!A37+'log-lik'!$Y$2)*LOG(('Ceattle exp comp'!B37+$Y$2)/('SAFE obs comp'!A37+$Y$2)))</f>
        <v>2.453039498834951E-3</v>
      </c>
      <c r="M38">
        <f>($A38*('SAFE obs comp'!B37+'log-lik'!$Y$2)*LOG(('Ceattle exp comp'!C37+$Y$2)/('SAFE obs comp'!B37+$Y$2)))</f>
        <v>1.3313206706912062</v>
      </c>
      <c r="N38">
        <f>($A38*('SAFE obs comp'!C37+'log-lik'!$Y$2)*LOG(('Ceattle exp comp'!D37+$Y$2)/('SAFE obs comp'!C37+$Y$2)))</f>
        <v>4.0668587683940807</v>
      </c>
      <c r="O38">
        <f>($A38*('SAFE obs comp'!D37+'log-lik'!$Y$2)*LOG(('Ceattle exp comp'!E37+$Y$2)/('SAFE obs comp'!D37+$Y$2)))</f>
        <v>-3.4915041490091498</v>
      </c>
      <c r="P38">
        <f>($A38*('SAFE obs comp'!E37+'log-lik'!$Y$2)*LOG(('Ceattle exp comp'!F37+$Y$2)/('SAFE obs comp'!E37+$Y$2)))</f>
        <v>-3.9804671281085042</v>
      </c>
      <c r="Q38">
        <f>($A38*('SAFE obs comp'!F37+'log-lik'!$Y$2)*LOG(('Ceattle exp comp'!G37+$Y$2)/('SAFE obs comp'!F37+$Y$2)))</f>
        <v>-6.3341048408827296</v>
      </c>
      <c r="R38">
        <f>($A38*('SAFE obs comp'!G37+'log-lik'!$Y$2)*LOG(('Ceattle exp comp'!H37+$Y$2)/('SAFE obs comp'!G37+$Y$2)))</f>
        <v>-1.2634851456641052</v>
      </c>
      <c r="S38">
        <f>($A38*('SAFE obs comp'!H37+'log-lik'!$Y$2)*LOG(('Ceattle exp comp'!I37+$Y$2)/('SAFE obs comp'!H37+$Y$2)))</f>
        <v>6.0614644652711852E-2</v>
      </c>
      <c r="T38">
        <f>($A38*('SAFE obs comp'!I37+'log-lik'!$Y$2)*LOG(('Ceattle exp comp'!J37+$Y$2)/('SAFE obs comp'!I37+$Y$2)))</f>
        <v>0.21828814411407385</v>
      </c>
      <c r="V38">
        <f t="shared" si="0"/>
        <v>-19.851489218613235</v>
      </c>
      <c r="W38">
        <f t="shared" si="1"/>
        <v>-9.3900259963135806</v>
      </c>
    </row>
    <row r="39" spans="1:23" x14ac:dyDescent="0.25">
      <c r="A39">
        <v>70.938437829999998</v>
      </c>
      <c r="B39">
        <f>$A39*('SAFE obs comp'!A38+$Y$2)*LOG(('SAFE exp comp'!A33+$Y$2)/('SAFE obs comp'!A38+$Y$2))</f>
        <v>0</v>
      </c>
      <c r="C39">
        <f>$A39*('SAFE obs comp'!B38+$Y$2)*LOG(('SAFE exp comp'!B33+$Y$2)/('SAFE obs comp'!B38+$Y$2))</f>
        <v>0.93435348688921971</v>
      </c>
      <c r="D39">
        <f>$A39*('SAFE obs comp'!C38+$Y$2)*LOG(('SAFE exp comp'!C33+$Y$2)/('SAFE obs comp'!C38+$Y$2))</f>
        <v>1.8037983001208608</v>
      </c>
      <c r="E39">
        <f>$A39*('SAFE obs comp'!D38+$Y$2)*LOG(('SAFE exp comp'!D33+$Y$2)/('SAFE obs comp'!D38+$Y$2))</f>
        <v>-4.3119372660107755</v>
      </c>
      <c r="F39">
        <f>$A39*('SAFE obs comp'!E38+$Y$2)*LOG(('SAFE exp comp'!E33+$Y$2)/('SAFE obs comp'!E38+$Y$2))</f>
        <v>-22.136177348485109</v>
      </c>
      <c r="G39">
        <f>$A39*('SAFE obs comp'!F38+$Y$2)*LOG(('SAFE exp comp'!F33+$Y$2)/('SAFE obs comp'!F38+$Y$2))</f>
        <v>-11.303536916477753</v>
      </c>
      <c r="H39">
        <f>$A39*('SAFE obs comp'!G38+$Y$2)*LOG(('SAFE exp comp'!G33+$Y$2)/('SAFE obs comp'!G38+$Y$2))</f>
        <v>1.5179035582180938</v>
      </c>
      <c r="I39">
        <f>$A39*('SAFE obs comp'!H38+$Y$2)*LOG(('SAFE exp comp'!H33+$Y$2)/('SAFE obs comp'!H38+$Y$2))</f>
        <v>1.1633425511448936</v>
      </c>
      <c r="J39">
        <f>$A39*('SAFE obs comp'!I38+$Y$2)*LOG(('SAFE exp comp'!I33+$Y$2)/('SAFE obs comp'!I38+$Y$2))</f>
        <v>0.32060245940061172</v>
      </c>
      <c r="L39">
        <f>($A39*('SAFE obs comp'!A38+'log-lik'!$Y$2)*LOG(('Ceattle exp comp'!B38+$Y$2)/('SAFE obs comp'!A38+$Y$2)))</f>
        <v>2.4863237802561192E-3</v>
      </c>
      <c r="M39">
        <f>($A39*('SAFE obs comp'!B38+'log-lik'!$Y$2)*LOG(('Ceattle exp comp'!C38+$Y$2)/('SAFE obs comp'!B38+$Y$2)))</f>
        <v>0.42487372039374982</v>
      </c>
      <c r="N39">
        <f>($A39*('SAFE obs comp'!C38+'log-lik'!$Y$2)*LOG(('Ceattle exp comp'!D38+$Y$2)/('SAFE obs comp'!C38+$Y$2)))</f>
        <v>2.1733122569297807</v>
      </c>
      <c r="O39">
        <f>($A39*('SAFE obs comp'!D38+'log-lik'!$Y$2)*LOG(('Ceattle exp comp'!E38+$Y$2)/('SAFE obs comp'!D38+$Y$2)))</f>
        <v>3.4270859425927434</v>
      </c>
      <c r="P39">
        <f>($A39*('SAFE obs comp'!E38+'log-lik'!$Y$2)*LOG(('Ceattle exp comp'!F38+$Y$2)/('SAFE obs comp'!E38+$Y$2)))</f>
        <v>-6.6613805863839213</v>
      </c>
      <c r="Q39">
        <f>($A39*('SAFE obs comp'!F38+'log-lik'!$Y$2)*LOG(('Ceattle exp comp'!G38+$Y$2)/('SAFE obs comp'!F38+$Y$2)))</f>
        <v>-5.6194806666330184</v>
      </c>
      <c r="R39">
        <f>($A39*('SAFE obs comp'!G38+'log-lik'!$Y$2)*LOG(('Ceattle exp comp'!H38+$Y$2)/('SAFE obs comp'!G38+$Y$2)))</f>
        <v>-3.3122406738787493</v>
      </c>
      <c r="S39">
        <f>($A39*('SAFE obs comp'!H38+'log-lik'!$Y$2)*LOG(('Ceattle exp comp'!I38+$Y$2)/('SAFE obs comp'!H38+$Y$2)))</f>
        <v>-0.40169191554279027</v>
      </c>
      <c r="T39">
        <f>($A39*('SAFE obs comp'!I38+'log-lik'!$Y$2)*LOG(('Ceattle exp comp'!J38+$Y$2)/('SAFE obs comp'!I38+$Y$2)))</f>
        <v>0.22268063401164503</v>
      </c>
      <c r="V39">
        <f t="shared" si="0"/>
        <v>-32.011651175199958</v>
      </c>
      <c r="W39">
        <f t="shared" si="1"/>
        <v>-9.744354964730304</v>
      </c>
    </row>
    <row r="40" spans="1:23" x14ac:dyDescent="0.25">
      <c r="A40">
        <v>70.938437829999998</v>
      </c>
      <c r="B40">
        <f>$A40*('SAFE obs comp'!A39+$Y$2)*LOG(('SAFE exp comp'!A34+$Y$2)/('SAFE obs comp'!A39+$Y$2))</f>
        <v>0</v>
      </c>
      <c r="C40">
        <f>$A40*('SAFE obs comp'!B39+$Y$2)*LOG(('SAFE exp comp'!B34+$Y$2)/('SAFE obs comp'!B39+$Y$2))</f>
        <v>2.0422652167872397</v>
      </c>
      <c r="D40">
        <f>$A40*('SAFE obs comp'!C39+$Y$2)*LOG(('SAFE exp comp'!C34+$Y$2)/('SAFE obs comp'!C39+$Y$2))</f>
        <v>4.177144906054223</v>
      </c>
      <c r="E40">
        <f>$A40*('SAFE obs comp'!D39+$Y$2)*LOG(('SAFE exp comp'!D34+$Y$2)/('SAFE obs comp'!D39+$Y$2))</f>
        <v>1.5157997587999088</v>
      </c>
      <c r="F40">
        <f>$A40*('SAFE obs comp'!E39+$Y$2)*LOG(('SAFE exp comp'!E34+$Y$2)/('SAFE obs comp'!E39+$Y$2))</f>
        <v>-8.2516056795765902</v>
      </c>
      <c r="G40">
        <f>$A40*('SAFE obs comp'!F39+$Y$2)*LOG(('SAFE exp comp'!F34+$Y$2)/('SAFE obs comp'!F39+$Y$2))</f>
        <v>-16.582914069581399</v>
      </c>
      <c r="H40">
        <f>$A40*('SAFE obs comp'!G39+$Y$2)*LOG(('SAFE exp comp'!G34+$Y$2)/('SAFE obs comp'!G39+$Y$2))</f>
        <v>-8.776407379010573</v>
      </c>
      <c r="I40">
        <f>$A40*('SAFE obs comp'!H39+$Y$2)*LOG(('SAFE exp comp'!H34+$Y$2)/('SAFE obs comp'!H39+$Y$2))</f>
        <v>0.46437771914315729</v>
      </c>
      <c r="J40">
        <f>$A40*('SAFE obs comp'!I39+$Y$2)*LOG(('SAFE exp comp'!I34+$Y$2)/('SAFE obs comp'!I39+$Y$2))</f>
        <v>0.64916417063932264</v>
      </c>
      <c r="L40">
        <f>($A40*('SAFE obs comp'!A39+'log-lik'!$Y$2)*LOG(('Ceattle exp comp'!B39+$Y$2)/('SAFE obs comp'!A39+$Y$2)))</f>
        <v>2.6346370274259122E-3</v>
      </c>
      <c r="M40">
        <f>($A40*('SAFE obs comp'!B39+'log-lik'!$Y$2)*LOG(('Ceattle exp comp'!C39+$Y$2)/('SAFE obs comp'!B39+$Y$2)))</f>
        <v>1.471524679168094</v>
      </c>
      <c r="N40">
        <f>($A40*('SAFE obs comp'!C39+'log-lik'!$Y$2)*LOG(('Ceattle exp comp'!D39+$Y$2)/('SAFE obs comp'!C39+$Y$2)))</f>
        <v>-2.2560487299313188</v>
      </c>
      <c r="O40">
        <f>($A40*('SAFE obs comp'!D39+'log-lik'!$Y$2)*LOG(('Ceattle exp comp'!E39+$Y$2)/('SAFE obs comp'!D39+$Y$2)))</f>
        <v>2.0105631487308591</v>
      </c>
      <c r="P40">
        <f>($A40*('SAFE obs comp'!E39+'log-lik'!$Y$2)*LOG(('Ceattle exp comp'!F39+$Y$2)/('SAFE obs comp'!E39+$Y$2)))</f>
        <v>1.4896288987305706</v>
      </c>
      <c r="Q40">
        <f>($A40*('SAFE obs comp'!F39+'log-lik'!$Y$2)*LOG(('Ceattle exp comp'!G39+$Y$2)/('SAFE obs comp'!F39+$Y$2)))</f>
        <v>-3.6401893642156606</v>
      </c>
      <c r="R40">
        <f>($A40*('SAFE obs comp'!G39+'log-lik'!$Y$2)*LOG(('Ceattle exp comp'!H39+$Y$2)/('SAFE obs comp'!G39+$Y$2)))</f>
        <v>-3.5185414940303121</v>
      </c>
      <c r="S40">
        <f>($A40*('SAFE obs comp'!H39+'log-lik'!$Y$2)*LOG(('Ceattle exp comp'!I39+$Y$2)/('SAFE obs comp'!H39+$Y$2)))</f>
        <v>-1.7931042237787109</v>
      </c>
      <c r="T40">
        <f>($A40*('SAFE obs comp'!I39+'log-lik'!$Y$2)*LOG(('Ceattle exp comp'!J39+$Y$2)/('SAFE obs comp'!I39+$Y$2)))</f>
        <v>0.17522391253408531</v>
      </c>
      <c r="V40">
        <f t="shared" si="0"/>
        <v>-24.762175356744706</v>
      </c>
      <c r="W40">
        <f t="shared" si="1"/>
        <v>-6.0583085357649678</v>
      </c>
    </row>
    <row r="41" spans="1:23" x14ac:dyDescent="0.25">
      <c r="A41">
        <v>70.938437829999998</v>
      </c>
      <c r="B41">
        <f>$A41*('SAFE obs comp'!A40+$Y$2)*LOG(('SAFE exp comp'!A35+$Y$2)/('SAFE obs comp'!A40+$Y$2))</f>
        <v>0</v>
      </c>
      <c r="C41">
        <f>$A41*('SAFE obs comp'!B40+$Y$2)*LOG(('SAFE exp comp'!B35+$Y$2)/('SAFE obs comp'!B40+$Y$2))</f>
        <v>1.4008498436046486</v>
      </c>
      <c r="D41">
        <f>$A41*('SAFE obs comp'!C40+$Y$2)*LOG(('SAFE exp comp'!C35+$Y$2)/('SAFE obs comp'!C40+$Y$2))</f>
        <v>2.7955189536030636</v>
      </c>
      <c r="E41">
        <f>$A41*('SAFE obs comp'!D40+$Y$2)*LOG(('SAFE exp comp'!D35+$Y$2)/('SAFE obs comp'!D40+$Y$2))</f>
        <v>2.4276785843139699</v>
      </c>
      <c r="F41">
        <f>$A41*('SAFE obs comp'!E40+$Y$2)*LOG(('SAFE exp comp'!E35+$Y$2)/('SAFE obs comp'!E40+$Y$2))</f>
        <v>-0.16438408196024698</v>
      </c>
      <c r="G41">
        <f>$A41*('SAFE obs comp'!F40+$Y$2)*LOG(('SAFE exp comp'!F35+$Y$2)/('SAFE obs comp'!F40+$Y$2))</f>
        <v>-5.7471178944347336</v>
      </c>
      <c r="H41">
        <f>$A41*('SAFE obs comp'!G40+$Y$2)*LOG(('SAFE exp comp'!G35+$Y$2)/('SAFE obs comp'!G40+$Y$2))</f>
        <v>-13.247029663290446</v>
      </c>
      <c r="I41">
        <f>$A41*('SAFE obs comp'!H40+$Y$2)*LOG(('SAFE exp comp'!H35+$Y$2)/('SAFE obs comp'!H40+$Y$2))</f>
        <v>-8.529932776275821</v>
      </c>
      <c r="J41">
        <f>$A41*('SAFE obs comp'!I40+$Y$2)*LOG(('SAFE exp comp'!I35+$Y$2)/('SAFE obs comp'!I40+$Y$2))</f>
        <v>-0.54398758942992953</v>
      </c>
      <c r="L41">
        <f>($A41*('SAFE obs comp'!A40+'log-lik'!$Y$2)*LOG(('Ceattle exp comp'!B40+$Y$2)/('SAFE obs comp'!A40+$Y$2)))</f>
        <v>2.8741953112233955E-3</v>
      </c>
      <c r="M41">
        <f>($A41*('SAFE obs comp'!B40+'log-lik'!$Y$2)*LOG(('Ceattle exp comp'!C40+$Y$2)/('SAFE obs comp'!B40+$Y$2)))</f>
        <v>-2.3169958651844529</v>
      </c>
      <c r="N41">
        <f>($A41*('SAFE obs comp'!C40+'log-lik'!$Y$2)*LOG(('Ceattle exp comp'!D40+$Y$2)/('SAFE obs comp'!C40+$Y$2)))</f>
        <v>2.775472244568209</v>
      </c>
      <c r="O41">
        <f>($A41*('SAFE obs comp'!D40+'log-lik'!$Y$2)*LOG(('Ceattle exp comp'!E40+$Y$2)/('SAFE obs comp'!D40+$Y$2)))</f>
        <v>-7.9845674292391617</v>
      </c>
      <c r="P41">
        <f>($A41*('SAFE obs comp'!E40+'log-lik'!$Y$2)*LOG(('Ceattle exp comp'!F40+$Y$2)/('SAFE obs comp'!E40+$Y$2)))</f>
        <v>0.70021206810580783</v>
      </c>
      <c r="Q41">
        <f>($A41*('SAFE obs comp'!F40+'log-lik'!$Y$2)*LOG(('Ceattle exp comp'!G40+$Y$2)/('SAFE obs comp'!F40+$Y$2)))</f>
        <v>1.0654410493960169</v>
      </c>
      <c r="R41">
        <f>($A41*('SAFE obs comp'!G40+'log-lik'!$Y$2)*LOG(('Ceattle exp comp'!H40+$Y$2)/('SAFE obs comp'!G40+$Y$2)))</f>
        <v>-2.8469247947756231</v>
      </c>
      <c r="S41">
        <f>($A41*('SAFE obs comp'!H40+'log-lik'!$Y$2)*LOG(('Ceattle exp comp'!I40+$Y$2)/('SAFE obs comp'!H40+$Y$2)))</f>
        <v>-3.5805466406019377</v>
      </c>
      <c r="T41">
        <f>($A41*('SAFE obs comp'!I40+'log-lik'!$Y$2)*LOG(('Ceattle exp comp'!J40+$Y$2)/('SAFE obs comp'!I40+$Y$2)))</f>
        <v>-1.059058835745269</v>
      </c>
      <c r="V41">
        <f t="shared" si="0"/>
        <v>-21.608404623869493</v>
      </c>
      <c r="W41">
        <f t="shared" si="1"/>
        <v>-13.244094008165188</v>
      </c>
    </row>
    <row r="42" spans="1:23" x14ac:dyDescent="0.25">
      <c r="A42">
        <v>70.938437829999998</v>
      </c>
      <c r="B42">
        <f>$A42*('SAFE obs comp'!A41+$Y$2)*LOG(('SAFE exp comp'!A36+$Y$2)/('SAFE obs comp'!A41+$Y$2))</f>
        <v>0</v>
      </c>
      <c r="C42">
        <f>$A42*('SAFE obs comp'!B41+$Y$2)*LOG(('SAFE exp comp'!B36+$Y$2)/('SAFE obs comp'!B41+$Y$2))</f>
        <v>0.34653266906349145</v>
      </c>
      <c r="D42">
        <f>$A42*('SAFE obs comp'!C41+$Y$2)*LOG(('SAFE exp comp'!C36+$Y$2)/('SAFE obs comp'!C41+$Y$2))</f>
        <v>-9.028388432034145</v>
      </c>
      <c r="E42">
        <f>$A42*('SAFE obs comp'!D41+$Y$2)*LOG(('SAFE exp comp'!D36+$Y$2)/('SAFE obs comp'!D41+$Y$2))</f>
        <v>3.2218810057349185</v>
      </c>
      <c r="F42">
        <f>$A42*('SAFE obs comp'!E41+$Y$2)*LOG(('SAFE exp comp'!E36+$Y$2)/('SAFE obs comp'!E41+$Y$2))</f>
        <v>1.7474796889812925</v>
      </c>
      <c r="G42">
        <f>$A42*('SAFE obs comp'!F41+$Y$2)*LOG(('SAFE exp comp'!F36+$Y$2)/('SAFE obs comp'!F41+$Y$2))</f>
        <v>0.34313051461157651</v>
      </c>
      <c r="H42">
        <f>$A42*('SAFE obs comp'!G41+$Y$2)*LOG(('SAFE exp comp'!G36+$Y$2)/('SAFE obs comp'!G41+$Y$2))</f>
        <v>-2.3563262471039685</v>
      </c>
      <c r="I42">
        <f>$A42*('SAFE obs comp'!H41+$Y$2)*LOG(('SAFE exp comp'!H36+$Y$2)/('SAFE obs comp'!H41+$Y$2))</f>
        <v>-3.2853788851683099</v>
      </c>
      <c r="J42">
        <f>$A42*('SAFE obs comp'!I41+$Y$2)*LOG(('SAFE exp comp'!I36+$Y$2)/('SAFE obs comp'!I41+$Y$2))</f>
        <v>-0.77321323997448554</v>
      </c>
      <c r="L42">
        <f>($A42*('SAFE obs comp'!A41+'log-lik'!$Y$2)*LOG(('Ceattle exp comp'!B41+$Y$2)/('SAFE obs comp'!A41+$Y$2)))</f>
        <v>2.3861428239091808E-3</v>
      </c>
      <c r="M42">
        <f>($A42*('SAFE obs comp'!B41+'log-lik'!$Y$2)*LOG(('Ceattle exp comp'!C41+$Y$2)/('SAFE obs comp'!B41+$Y$2)))</f>
        <v>3.2248813460162356</v>
      </c>
      <c r="N42">
        <f>($A42*('SAFE obs comp'!C41+'log-lik'!$Y$2)*LOG(('Ceattle exp comp'!D41+$Y$2)/('SAFE obs comp'!C41+$Y$2)))</f>
        <v>-32.612780498831178</v>
      </c>
      <c r="O42">
        <f>($A42*('SAFE obs comp'!D41+'log-lik'!$Y$2)*LOG(('Ceattle exp comp'!E41+$Y$2)/('SAFE obs comp'!D41+$Y$2)))</f>
        <v>1.8908866835656226</v>
      </c>
      <c r="P42">
        <f>($A42*('SAFE obs comp'!E41+'log-lik'!$Y$2)*LOG(('Ceattle exp comp'!F41+$Y$2)/('SAFE obs comp'!E41+$Y$2)))</f>
        <v>-5.8352974491592997</v>
      </c>
      <c r="Q42">
        <f>($A42*('SAFE obs comp'!F41+'log-lik'!$Y$2)*LOG(('Ceattle exp comp'!G41+$Y$2)/('SAFE obs comp'!F41+$Y$2)))</f>
        <v>5.9200685928440702E-2</v>
      </c>
      <c r="R42">
        <f>($A42*('SAFE obs comp'!G41+'log-lik'!$Y$2)*LOG(('Ceattle exp comp'!H41+$Y$2)/('SAFE obs comp'!G41+$Y$2)))</f>
        <v>0.11404931234874871</v>
      </c>
      <c r="S42">
        <f>($A42*('SAFE obs comp'!H41+'log-lik'!$Y$2)*LOG(('Ceattle exp comp'!I41+$Y$2)/('SAFE obs comp'!H41+$Y$2)))</f>
        <v>-0.69573023500971687</v>
      </c>
      <c r="T42">
        <f>($A42*('SAFE obs comp'!I41+'log-lik'!$Y$2)*LOG(('Ceattle exp comp'!J41+$Y$2)/('SAFE obs comp'!I41+$Y$2)))</f>
        <v>-0.11205479933170248</v>
      </c>
      <c r="V42">
        <f t="shared" si="0"/>
        <v>-9.7842829258896309</v>
      </c>
      <c r="W42">
        <f t="shared" si="1"/>
        <v>-33.964458811648946</v>
      </c>
    </row>
    <row r="43" spans="1:23" x14ac:dyDescent="0.25">
      <c r="A43">
        <v>70.938437829999998</v>
      </c>
      <c r="B43">
        <f>$A43*('SAFE obs comp'!A42+$Y$2)*LOG(('SAFE exp comp'!A37+$Y$2)/('SAFE obs comp'!A42+$Y$2))</f>
        <v>0</v>
      </c>
      <c r="C43">
        <f>$A43*('SAFE obs comp'!B42+$Y$2)*LOG(('SAFE exp comp'!B37+$Y$2)/('SAFE obs comp'!B42+$Y$2))</f>
        <v>0.24954507952432819</v>
      </c>
      <c r="D43">
        <f>$A43*('SAFE obs comp'!C42+$Y$2)*LOG(('SAFE exp comp'!C37+$Y$2)/('SAFE obs comp'!C42+$Y$2))</f>
        <v>1.409553838901709</v>
      </c>
      <c r="E43">
        <f>$A43*('SAFE obs comp'!D42+$Y$2)*LOG(('SAFE exp comp'!D37+$Y$2)/('SAFE obs comp'!D42+$Y$2))</f>
        <v>-23.04831101142199</v>
      </c>
      <c r="F43">
        <f>$A43*('SAFE obs comp'!E42+$Y$2)*LOG(('SAFE exp comp'!E37+$Y$2)/('SAFE obs comp'!E42+$Y$2))</f>
        <v>2.0719080387595827</v>
      </c>
      <c r="G43">
        <f>$A43*('SAFE obs comp'!F42+$Y$2)*LOG(('SAFE exp comp'!F37+$Y$2)/('SAFE obs comp'!F42+$Y$2))</f>
        <v>1.6069753234282584</v>
      </c>
      <c r="H43">
        <f>$A43*('SAFE obs comp'!G42+$Y$2)*LOG(('SAFE exp comp'!G37+$Y$2)/('SAFE obs comp'!G42+$Y$2))</f>
        <v>0.42477074834789025</v>
      </c>
      <c r="I43">
        <f>$A43*('SAFE obs comp'!H42+$Y$2)*LOG(('SAFE exp comp'!H37+$Y$2)/('SAFE obs comp'!H42+$Y$2))</f>
        <v>0.13519599638168384</v>
      </c>
      <c r="J43">
        <f>$A43*('SAFE obs comp'!I42+$Y$2)*LOG(('SAFE exp comp'!I37+$Y$2)/('SAFE obs comp'!I42+$Y$2))</f>
        <v>8.7220799435336088E-2</v>
      </c>
      <c r="L43">
        <f>($A43*('SAFE obs comp'!A42+'log-lik'!$Y$2)*LOG(('Ceattle exp comp'!B42+$Y$2)/('SAFE obs comp'!A42+$Y$2)))</f>
        <v>1.2784368897977582E-3</v>
      </c>
      <c r="M43">
        <f>($A43*('SAFE obs comp'!B42+'log-lik'!$Y$2)*LOG(('Ceattle exp comp'!C42+$Y$2)/('SAFE obs comp'!B42+$Y$2)))</f>
        <v>0.35553452199067404</v>
      </c>
      <c r="N43">
        <f>($A43*('SAFE obs comp'!C42+'log-lik'!$Y$2)*LOG(('Ceattle exp comp'!D42+$Y$2)/('SAFE obs comp'!C42+$Y$2)))</f>
        <v>4.210198368780449</v>
      </c>
      <c r="O43">
        <f>($A43*('SAFE obs comp'!D42+'log-lik'!$Y$2)*LOG(('Ceattle exp comp'!E42+$Y$2)/('SAFE obs comp'!D42+$Y$2)))</f>
        <v>-67.287247844746574</v>
      </c>
      <c r="P43">
        <f>($A43*('SAFE obs comp'!E42+'log-lik'!$Y$2)*LOG(('Ceattle exp comp'!F42+$Y$2)/('SAFE obs comp'!E42+$Y$2)))</f>
        <v>0.37175833897950872</v>
      </c>
      <c r="Q43">
        <f>($A43*('SAFE obs comp'!F42+'log-lik'!$Y$2)*LOG(('Ceattle exp comp'!G42+$Y$2)/('SAFE obs comp'!F42+$Y$2)))</f>
        <v>-0.8285246003344624</v>
      </c>
      <c r="R43">
        <f>($A43*('SAFE obs comp'!G42+'log-lik'!$Y$2)*LOG(('Ceattle exp comp'!H42+$Y$2)/('SAFE obs comp'!G42+$Y$2)))</f>
        <v>0.15345260685772086</v>
      </c>
      <c r="S43">
        <f>($A43*('SAFE obs comp'!H42+'log-lik'!$Y$2)*LOG(('Ceattle exp comp'!I42+$Y$2)/('SAFE obs comp'!H42+$Y$2)))</f>
        <v>0.17390326834963052</v>
      </c>
      <c r="T43">
        <f>($A43*('SAFE obs comp'!I42+'log-lik'!$Y$2)*LOG(('Ceattle exp comp'!J42+$Y$2)/('SAFE obs comp'!I42+$Y$2)))</f>
        <v>0.10224867661795123</v>
      </c>
      <c r="V43">
        <f t="shared" si="0"/>
        <v>-17.063141186643207</v>
      </c>
      <c r="W43">
        <f t="shared" si="1"/>
        <v>-62.747398226615296</v>
      </c>
    </row>
    <row r="44" spans="1:23" x14ac:dyDescent="0.25">
      <c r="A44">
        <v>70.938437829999998</v>
      </c>
      <c r="B44">
        <f>$A44*('SAFE obs comp'!A43+$Y$2)*LOG(('SAFE exp comp'!A38+$Y$2)/('SAFE obs comp'!A43+$Y$2))</f>
        <v>0</v>
      </c>
      <c r="C44">
        <f>$A44*('SAFE obs comp'!B43+$Y$2)*LOG(('SAFE exp comp'!B38+$Y$2)/('SAFE obs comp'!B43+$Y$2))</f>
        <v>2.486321440279834E-3</v>
      </c>
      <c r="D44">
        <f>$A44*('SAFE obs comp'!C43+$Y$2)*LOG(('SAFE exp comp'!C38+$Y$2)/('SAFE obs comp'!C43+$Y$2))</f>
        <v>4.9551733581809095E-2</v>
      </c>
      <c r="E44">
        <f>$A44*('SAFE obs comp'!D43+$Y$2)*LOG(('SAFE exp comp'!D38+$Y$2)/('SAFE obs comp'!D43+$Y$2))</f>
        <v>2.2215946183232522</v>
      </c>
      <c r="F44">
        <f>$A44*('SAFE obs comp'!E43+$Y$2)*LOG(('SAFE exp comp'!E38+$Y$2)/('SAFE obs comp'!E43+$Y$2))</f>
        <v>-28.811841653642304</v>
      </c>
      <c r="G44">
        <f>$A44*('SAFE obs comp'!F43+$Y$2)*LOG(('SAFE exp comp'!F38+$Y$2)/('SAFE obs comp'!F43+$Y$2))</f>
        <v>1.254252809183122</v>
      </c>
      <c r="H44">
        <f>$A44*('SAFE obs comp'!G43+$Y$2)*LOG(('SAFE exp comp'!G38+$Y$2)/('SAFE obs comp'!G43+$Y$2))</f>
        <v>0.80688739081603522</v>
      </c>
      <c r="I44">
        <f>$A44*('SAFE obs comp'!H43+$Y$2)*LOG(('SAFE exp comp'!H38+$Y$2)/('SAFE obs comp'!H43+$Y$2))</f>
        <v>5.3522369563884856E-2</v>
      </c>
      <c r="J44">
        <f>$A44*('SAFE obs comp'!I43+$Y$2)*LOG(('SAFE exp comp'!I38+$Y$2)/('SAFE obs comp'!I43+$Y$2))</f>
        <v>3.9513385246580594E-2</v>
      </c>
      <c r="L44">
        <f>($A44*('SAFE obs comp'!A43+'log-lik'!$Y$2)*LOG(('Ceattle exp comp'!B43+$Y$2)/('SAFE obs comp'!A43+$Y$2)))</f>
        <v>1.3534836450783542E-3</v>
      </c>
      <c r="M44">
        <f>($A44*('SAFE obs comp'!B43+'log-lik'!$Y$2)*LOG(('Ceattle exp comp'!C43+$Y$2)/('SAFE obs comp'!B43+$Y$2)))</f>
        <v>1.8042917992641962E-3</v>
      </c>
      <c r="N44">
        <f>($A44*('SAFE obs comp'!C43+'log-lik'!$Y$2)*LOG(('Ceattle exp comp'!D43+$Y$2)/('SAFE obs comp'!C43+$Y$2)))</f>
        <v>5.9912113173132962E-2</v>
      </c>
      <c r="O44">
        <f>($A44*('SAFE obs comp'!D43+'log-lik'!$Y$2)*LOG(('Ceattle exp comp'!E43+$Y$2)/('SAFE obs comp'!D43+$Y$2)))</f>
        <v>4.8262257339267522</v>
      </c>
      <c r="P44">
        <f>($A44*('SAFE obs comp'!E43+'log-lik'!$Y$2)*LOG(('Ceattle exp comp'!F43+$Y$2)/('SAFE obs comp'!E43+$Y$2)))</f>
        <v>-65.629140798555781</v>
      </c>
      <c r="Q44">
        <f>($A44*('SAFE obs comp'!F43+'log-lik'!$Y$2)*LOG(('Ceattle exp comp'!G43+$Y$2)/('SAFE obs comp'!F43+$Y$2)))</f>
        <v>0.3958244141963041</v>
      </c>
      <c r="R44">
        <f>($A44*('SAFE obs comp'!G43+'log-lik'!$Y$2)*LOG(('Ceattle exp comp'!H43+$Y$2)/('SAFE obs comp'!G43+$Y$2)))</f>
        <v>5.7801905393887201E-2</v>
      </c>
      <c r="S44">
        <f>($A44*('SAFE obs comp'!H43+'log-lik'!$Y$2)*LOG(('Ceattle exp comp'!I43+$Y$2)/('SAFE obs comp'!H43+$Y$2)))</f>
        <v>3.8341877813682965E-2</v>
      </c>
      <c r="T44">
        <f>($A44*('SAFE obs comp'!I43+'log-lik'!$Y$2)*LOG(('Ceattle exp comp'!J43+$Y$2)/('SAFE obs comp'!I43+$Y$2)))</f>
        <v>4.0929448875244925E-2</v>
      </c>
      <c r="V44">
        <f t="shared" si="0"/>
        <v>-24.384033025487341</v>
      </c>
      <c r="W44">
        <f t="shared" si="1"/>
        <v>-60.206947529732432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Obs comp</vt:lpstr>
      <vt:lpstr>Ceattle exp comp</vt:lpstr>
      <vt:lpstr>SAFE Comp</vt:lpstr>
      <vt:lpstr>SAFE obs comp</vt:lpstr>
      <vt:lpstr>SAFE exp comp</vt:lpstr>
      <vt:lpstr>exp comp difference</vt:lpstr>
      <vt:lpstr>log-lik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Grant Adams</dc:creator>
  <cp:lastModifiedBy>Grant Adams</cp:lastModifiedBy>
  <dcterms:created xsi:type="dcterms:W3CDTF">2020-11-16T22:59:22Z</dcterms:created>
  <dcterms:modified xsi:type="dcterms:W3CDTF">2020-11-17T00:46:01Z</dcterms:modified>
</cp:coreProperties>
</file>