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wasser/Desktop/Local/hake-CEATTLE/data/"/>
    </mc:Choice>
  </mc:AlternateContent>
  <xr:revisionPtr revIDLastSave="0" documentId="13_ncr:1_{3E98C341-CD43-894C-993B-43780C278566}" xr6:coauthVersionLast="47" xr6:coauthVersionMax="47" xr10:uidLastSave="{00000000-0000-0000-0000-000000000000}"/>
  <bookViews>
    <workbookView xWindow="4780" yWindow="500" windowWidth="28820" windowHeight="20500" firstSheet="2" activeTab="2" xr2:uid="{1BF0DC26-0FAC-0D41-944A-1A955A211B8E}"/>
  </bookViews>
  <sheets>
    <sheet name="meta_data" sheetId="1" r:id="rId1"/>
    <sheet name="control" sheetId="2" r:id="rId2"/>
    <sheet name="fleet_control" sheetId="4" r:id="rId3"/>
    <sheet name="srv_biom" sheetId="3" r:id="rId4"/>
    <sheet name="fsh_biom" sheetId="5" r:id="rId5"/>
    <sheet name="comp_data" sheetId="6" r:id="rId6"/>
    <sheet name="emp_sel" sheetId="7" r:id="rId7"/>
    <sheet name="NByageFixed" sheetId="20" r:id="rId8"/>
    <sheet name="age_trans_matrix" sheetId="8" r:id="rId9"/>
    <sheet name="age_error" sheetId="9" r:id="rId10"/>
    <sheet name="wt" sheetId="10" r:id="rId11"/>
    <sheet name="pmature" sheetId="11" r:id="rId12"/>
    <sheet name="sex_ratio" sheetId="12" r:id="rId13"/>
    <sheet name="M1_base" sheetId="13" r:id="rId14"/>
    <sheet name="Mn_LatAge" sheetId="14" r:id="rId15"/>
    <sheet name="aLW" sheetId="15" r:id="rId16"/>
    <sheet name="bioenergetics_control" sheetId="16" r:id="rId17"/>
    <sheet name="env_data" sheetId="17" r:id="rId18"/>
    <sheet name="Pyrs" sheetId="21" r:id="rId19"/>
    <sheet name="UobsAge" sheetId="18" r:id="rId20"/>
    <sheet name="UobsWtAge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<sst xmlns="http://schemas.openxmlformats.org/spreadsheetml/2006/main" count="1351" uniqueCount="264">
  <si>
    <t>Number</t>
  </si>
  <si>
    <t>Sheet location...2</t>
  </si>
  <si>
    <t>Object name</t>
  </si>
  <si>
    <t>Description...4</t>
  </si>
  <si>
    <t>Sheet location...5</t>
  </si>
  <si>
    <t>Column names</t>
  </si>
  <si>
    <t>Description...7</t>
  </si>
  <si>
    <t>Control</t>
  </si>
  <si>
    <t>nspp</t>
  </si>
  <si>
    <t>Integer: number of species included in CEATTLE</t>
  </si>
  <si>
    <t>fleet_control</t>
  </si>
  <si>
    <t>Fleet_name</t>
  </si>
  <si>
    <t>Name of survey or fishery</t>
  </si>
  <si>
    <t>styr</t>
  </si>
  <si>
    <t>Integer: start year of the hindcast</t>
  </si>
  <si>
    <t>Fleet_code</t>
  </si>
  <si>
    <t>Index of survey/fishery ACROSS species</t>
  </si>
  <si>
    <t>endyr</t>
  </si>
  <si>
    <t>Integer: end year of the hindcast</t>
  </si>
  <si>
    <t>Fleet_type</t>
  </si>
  <si>
    <t>0 = Do not estimate; 1 = Fishery; 2 = Survey</t>
  </si>
  <si>
    <t>projyr</t>
  </si>
  <si>
    <t>Integer: end year of the forecast</t>
  </si>
  <si>
    <t>Species</t>
  </si>
  <si>
    <t>Species number</t>
  </si>
  <si>
    <t>nsex</t>
  </si>
  <si>
    <t>Integer: 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</si>
  <si>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</si>
  <si>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</si>
  <si>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</si>
  <si>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Numeric: spawning month of the population to adjust the numbers at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</si>
  <si>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</si>
  <si>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</t>
  </si>
  <si>
    <t>R_sexr</t>
  </si>
  <si>
    <t>Numeric: percent of recruitment that is female (ignored if nsex = 1)</t>
  </si>
  <si>
    <t>Nselages</t>
  </si>
  <si>
    <t>Number of ages to estimate non-parametric selectivity for Selectivity = 2. Not used otherwise</t>
  </si>
  <si>
    <t>nages</t>
  </si>
  <si>
    <t>Integer: number of ages of each species included in the hindcast</t>
  </si>
  <si>
    <t>Time_varying_sel</t>
  </si>
  <si>
    <t>Wether a time-varying selectivity should be estimated for logistic, double logistic selectivity, or descending logistic. 0 = no, 1 = penalized deviates given sel_sd_prior, 2 = random effect, 3 = time blocks with no penality, 4 = random walk following Dorn, 5 = random walk on ascending portion of double logistic only. If selectivity is set to type = 2 (non-parametric) this value will be the 1st penalty on selectivity.</t>
  </si>
  <si>
    <t>minage</t>
  </si>
  <si>
    <t>Numeric: 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</si>
  <si>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</si>
  <si>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</si>
  <si>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</si>
  <si>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Integer: number of lengths of each species included in the hindcast</t>
  </si>
  <si>
    <t>Age_first_selected</t>
  </si>
  <si>
    <t>Age at which selectivity is non-zero</t>
  </si>
  <si>
    <t>pop_wt_index</t>
  </si>
  <si>
    <t>Integer: weight-at-age (wt) index to use for calculation of each species population derived quantities (SSB, Consumption/Ration, Suitability, etc)</t>
  </si>
  <si>
    <t>Acuumulation_age_lower</t>
  </si>
  <si>
    <t>Ages below this will be grouped to this age for composition data. For example, if set to 2, comp data for age 2 will include 1 and 2 year olds.</t>
  </si>
  <si>
    <t>ssb_wt_index</t>
  </si>
  <si>
    <t>Integer: weight-at-age (wt) index to use for calculation of each species spawning biomass</t>
  </si>
  <si>
    <t>Acuumulation_age_upper</t>
  </si>
  <si>
    <t>Ages above this will be grouped to this age for composition data. For example, if set to 9 for a species with 10 ages, comp data for age 9 will include 9 and 10 year olds.</t>
  </si>
  <si>
    <t>pop_age_transition_index</t>
  </si>
  <si>
    <t>Integer: age transition matrix (e.g. growth trajectory) index to use for derived quantities of the population to convert age to length (also used in length-based predation estimation)</t>
  </si>
  <si>
    <t>weight1_Numbers2</t>
  </si>
  <si>
    <t>Is the observation in weight (kg) set as 1, if the observation is in numbers caught, set as 2</t>
  </si>
  <si>
    <t>sigma_rec_prior</t>
  </si>
  <si>
    <t>Numeric: fixed or initial value of standard deviation for recruitment deviates</t>
  </si>
  <si>
    <t>Weight_index</t>
  </si>
  <si>
    <t>Weight-at-age (wt) index to use for calculation of derived quantities</t>
  </si>
  <si>
    <t>other_food</t>
  </si>
  <si>
    <t>Numeric: other food in the ecosystem for each species (kg)</t>
  </si>
  <si>
    <t>Age_transition_index</t>
  </si>
  <si>
    <t>Age transition matrix (e.g. growth trajectory) index to use for derived quantities to convert age to length</t>
  </si>
  <si>
    <t>estDynamics</t>
  </si>
  <si>
    <t>Integer: switch to 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</si>
  <si>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Q_index</t>
  </si>
  <si>
    <t>index to use if catchability coefficients are to be set the same</t>
  </si>
  <si>
    <t>proj_F</t>
  </si>
  <si>
    <t>Unused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</si>
  <si>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</si>
  <si>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</si>
  <si>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est_sex_ratio</t>
  </si>
  <si>
    <t>Integer: is sex ration F/(M+F) to be included in the likelihood (assumed normal); 0 = no, 1 = use annual average across ages (uses 2nd age in propF data), 2 = age, and year specific (TBD)</t>
  </si>
  <si>
    <t>Q_prior</t>
  </si>
  <si>
    <t>Starting value or fixed value for catchability</t>
  </si>
  <si>
    <t>sex_ratio_sigma</t>
  </si>
  <si>
    <t>Numeric: initial value or fixed value for sd of normal likelihood for sex ration. Not yet able to estimate.</t>
  </si>
  <si>
    <t>Q_sd_prior</t>
  </si>
  <si>
    <t>Variance of q prior: dnorm (log_q, log_q_prior, q_sd_prior)</t>
  </si>
  <si>
    <t>est_M1</t>
  </si>
  <si>
    <t>Integer: switch to estimate residual (multi-species mode) or total natural mortality (single-species mode). 0 = use fixed natural mortality from M1_base, 1 = estimate sex- and age-invariant M1, 2 = sex-specific (two-sex model), age-invariant M1, 3 =   estimate sex- and age-specific M1.</t>
  </si>
  <si>
    <t>Time_varying_q</t>
  </si>
  <si>
    <t>Wether a time-varying q should be estimated. 0 = no, 1 = penalized deviate, 2 = random effect, 3 = time blocks with no penalty; 4 = random walk from mean following Dorn 2018 (dnorm(q_y - q_y-1, 0, sigma). If Estimate_q = 5, this determines the environmental index to be used in the equation log(q_y) = q_mu + beta * index_y</t>
  </si>
  <si>
    <t>Survey and fishery data specifications</t>
  </si>
  <si>
    <t>Time_varying_q_sd_prior</t>
  </si>
  <si>
    <t>The sd to use for the random walk of time varying q if set to 1</t>
  </si>
  <si>
    <t>srv_biom</t>
  </si>
  <si>
    <t>Survey index in weight (kg) or numbers data</t>
  </si>
  <si>
    <t>Estimate_survey_sd</t>
  </si>
  <si>
    <t>Estimate survey variance (0 = use CV from srv_biom, 1 = yes, 2 = analytically estimate following (Ludwig and Walters 1994)</t>
  </si>
  <si>
    <t>fsh_biom</t>
  </si>
  <si>
    <t>Total catch in weight (kg) or numbers data</t>
  </si>
  <si>
    <t>Survey_sd_prior</t>
  </si>
  <si>
    <t>Starting value to be used if Estimate_sigma_index = 1</t>
  </si>
  <si>
    <t>comp_data</t>
  </si>
  <si>
    <t>Survey/fishery age or length composition data. Note if sex is 3, put female composition data then male composition data (similar to SS).</t>
  </si>
  <si>
    <t>Estimate_catch_sd</t>
  </si>
  <si>
    <t>Estimate fishery variance (0 = use CV from srv_biom, 1 = yes, 2 = analytically estimate following (Ludwig and Walters 1994)</t>
  </si>
  <si>
    <t>emp_sel</t>
  </si>
  <si>
    <t>Empirical/fixed selectivity for surveys and fisheries (leave empty if not used)</t>
  </si>
  <si>
    <t>Catch_sd_prior</t>
  </si>
  <si>
    <t>Starting value to be used if Estimate_sigma_catch = 1</t>
  </si>
  <si>
    <t>age_trans_matrix</t>
  </si>
  <si>
    <t>Age transition matrix (e.g. growth trajectory) used to convert age to length for length comp data. Can have multiple matrices for a species specified by Age_transition_index.</t>
  </si>
  <si>
    <t>Comp_weights</t>
  </si>
  <si>
    <t>Composition weights to be used for multinomial likelihood. These are multiplied. After running model, these will update to McAllister &amp; Ianelli 1997 weights using the harmonic mean.</t>
  </si>
  <si>
    <t>age_error</t>
  </si>
  <si>
    <t>Aging error matrices. Can have only one per species.</t>
  </si>
  <si>
    <t>Catch_units</t>
  </si>
  <si>
    <t>Units used for survey: 1 = kg; 2 = numbers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</si>
  <si>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</si>
  <si>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</si>
  <si>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proj_F_prop</t>
  </si>
  <si>
    <t>The proportion of future fishing mortality assigned to this fleet</t>
  </si>
  <si>
    <t>pmature</t>
  </si>
  <si>
    <t>Maturity-at-age for each species</t>
  </si>
  <si>
    <t>Sex</t>
  </si>
  <si>
    <t>sex codes: 0=combined; 1=use female only; 2=use male only; 3 = joint female and male</t>
  </si>
  <si>
    <t>propF</t>
  </si>
  <si>
    <t>Percent female at age for each species</t>
  </si>
  <si>
    <t>M1_base</t>
  </si>
  <si>
    <t>Residual natural mortality for each species</t>
  </si>
  <si>
    <t>Mn_LatAge</t>
  </si>
  <si>
    <t>Mean length-at-age for each species. Used when estimating time-invariant length-based gamma suitability (suitMode = 1) or time invariant length-based lognormal suitability (suitMode = 4)</t>
  </si>
  <si>
    <t>NOTE: Most objects are ordered by species code if not specified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</si>
  <si>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</si>
  <si>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</si>
  <si>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NOTE: Lengths are index 1 through nlenths</t>
  </si>
  <si>
    <t>bioenergetics_control</t>
  </si>
  <si>
    <t>Ceq</t>
  </si>
  <si>
    <t>Integer: switch for 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</t>
  </si>
  <si>
    <t>NOTE: Columns for ages are index by 1 trhough nages, but are place holders.</t>
  </si>
  <si>
    <t>Cindex</t>
  </si>
  <si>
    <t>Integer: which environmental index in env_data to use to drive bioenergetics</t>
  </si>
  <si>
    <t>Pvalue</t>
  </si>
  <si>
    <t>Numeric: this scales the maximum consumption used for ration for each species; Pvalue is in Cmax*fT*Pvalue*Pyrs</t>
  </si>
  <si>
    <t>fday</t>
  </si>
  <si>
    <t>Numeric: 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</si>
  <si>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</si>
  <si>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</si>
  <si>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</si>
  <si>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</si>
  <si>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</si>
  <si>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</si>
  <si>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</si>
  <si>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</si>
  <si>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</si>
  <si>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</si>
  <si>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</si>
  <si>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</si>
  <si>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</si>
  <si>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</si>
  <si>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</si>
  <si>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UobsAge</t>
  </si>
  <si>
    <t>Stomach proportion by numbers for each predator, prey, predator age, prey age combination. Can also be year specific by including the column, "Year"</t>
  </si>
  <si>
    <t>UobsWtAge</t>
  </si>
  <si>
    <t>Stomach proportion by weight for each predator, prey, predator age, prey age combination. Can also be year specific by including the column, "Year"</t>
  </si>
  <si>
    <t>Object</t>
  </si>
  <si>
    <t>Hake</t>
  </si>
  <si>
    <t>Year</t>
  </si>
  <si>
    <t>Month</t>
  </si>
  <si>
    <t>Selectivity_block</t>
  </si>
  <si>
    <t>Q_block</t>
  </si>
  <si>
    <t>Observation</t>
  </si>
  <si>
    <t>Log_sd</t>
  </si>
  <si>
    <t>Acoustic</t>
  </si>
  <si>
    <t>Catch</t>
  </si>
  <si>
    <t>Accumatation_age_lower</t>
  </si>
  <si>
    <t>Accumatation_age_upper</t>
  </si>
  <si>
    <t>Weight1_Numbers2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</si>
  <si>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</si>
  <si>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</si>
  <si>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</si>
  <si>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</si>
  <si>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</si>
  <si>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</si>
  <si>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</si>
  <si>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</si>
  <si>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</si>
  <si>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</si>
  <si>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</si>
  <si>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</si>
  <si>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</si>
  <si>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</si>
  <si>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</si>
  <si>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</si>
  <si>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</si>
  <si>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Age_transition_name</t>
  </si>
  <si>
    <t>Age</t>
  </si>
  <si>
    <t>Length1</t>
  </si>
  <si>
    <t>Length2</t>
  </si>
  <si>
    <t>Length3</t>
  </si>
  <si>
    <t>Length4</t>
  </si>
  <si>
    <t>Length5</t>
  </si>
  <si>
    <t>Length6</t>
  </si>
  <si>
    <t>Length7</t>
  </si>
  <si>
    <t>Length8</t>
  </si>
  <si>
    <t>Length9</t>
  </si>
  <si>
    <t>Length10</t>
  </si>
  <si>
    <t>Length11</t>
  </si>
  <si>
    <t>Length12</t>
  </si>
  <si>
    <t>Length13</t>
  </si>
  <si>
    <t>Length14</t>
  </si>
  <si>
    <t>Length15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</si>
  <si>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</si>
  <si>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</si>
  <si>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</si>
  <si>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</si>
  <si>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</si>
  <si>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</si>
  <si>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</si>
  <si>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</si>
  <si>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</si>
  <si>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</si>
  <si>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</si>
  <si>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</si>
  <si>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</si>
  <si>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</si>
  <si>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</si>
  <si>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</si>
  <si>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Wt_name</t>
  </si>
  <si>
    <t>Wt_index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</si>
  <si>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</si>
  <si>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</si>
  <si>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</si>
  <si>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</si>
  <si>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</si>
  <si>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</si>
  <si>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</si>
  <si>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</si>
  <si>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</si>
  <si>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</si>
  <si>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</si>
  <si>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</si>
  <si>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</si>
  <si>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</si>
  <si>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</si>
  <si>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</si>
  <si>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</si>
  <si>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</si>
  <si>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</t>
  </si>
  <si>
    <t>b</t>
  </si>
  <si>
    <t>BTempC</t>
  </si>
  <si>
    <t>Pred</t>
  </si>
  <si>
    <t>Prey</t>
  </si>
  <si>
    <t>Pred_sex</t>
  </si>
  <si>
    <t>Prey_sex</t>
  </si>
  <si>
    <t>Pred_age</t>
  </si>
  <si>
    <t>Prey_age</t>
  </si>
  <si>
    <t>Stomach_proportion_by_number</t>
  </si>
  <si>
    <t>Stomach_proportion_by_weight</t>
  </si>
  <si>
    <t>Hake_Acoustic</t>
  </si>
  <si>
    <t>Hake_US</t>
  </si>
  <si>
    <t>Hake_Can</t>
  </si>
  <si>
    <t>Species_name</t>
  </si>
  <si>
    <t>Age19</t>
  </si>
  <si>
    <t>Age20</t>
  </si>
  <si>
    <t>Age21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</si>
</sst>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0" fillId="0" borderId="0" xfId="0" applyFont="1" applyFill="1"/>
    <xf numFmtId="0" fontId="4" fillId="0" borderId="0" xfId="0" applyFont="1"/>
    <xf numFmtId="1" fontId="4" fillId="0" borderId="0" xfId="0" applyNumberFormat="1" applyFont="1"/>
    <xf numFmtId="0" fontId="4" fillId="2" borderId="0" xfId="0" applyFont="1" applyFill="1"/>
    <xf numFmtId="1" fontId="4" fillId="2" borderId="0" xfId="0" applyNumberFormat="1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5B5B-CB50-C246-98EF-32A5928812B7}">
  <dimension ref="A1:G50"/>
  <sheetViews>
    <sheetView workbookViewId="0">
      <selection activeCell="D17" sqref="D17"/>
    </sheetView>
  </sheetViews>
  <sheetFormatPr baseColWidth="10" defaultColWidth="8.83203125" defaultRowHeight="16" x14ac:dyDescent="0.2"/>
  <cols>
    <col min="1" max="1" width="7.5" bestFit="1" customWidth="1"/>
    <col min="2" max="2" width="19" bestFit="1" customWidth="1"/>
    <col min="3" max="3" width="22.6640625" bestFit="1" customWidth="1"/>
    <col min="4" max="4" width="255.83203125" bestFit="1" customWidth="1"/>
    <col min="5" max="5" width="14.83203125" bestFit="1" customWidth="1"/>
    <col min="6" max="6" width="65.33203125" bestFit="1" customWidth="1"/>
    <col min="7" max="7" width="255.83203125" bestFit="1" customWidth="1"/>
  </cols>
  <sheetData>
    <row r="1" spans="1:7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">
      <c r="A3">
        <v>2</v>
      </c>
      <c r="B3" t="s">
        <v>7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</row>
    <row r="4" spans="1:7" x14ac:dyDescent="0.2">
      <c r="A4">
        <v>3</v>
      </c>
      <c r="B4" t="s">
        <v>7</v>
      </c>
      <c r="C4" t="s">
        <v>17</v>
      </c>
      <c r="D4" t="s">
        <v>18</v>
      </c>
      <c r="E4" t="s">
        <v>10</v>
      </c>
      <c r="F4" t="s">
        <v>19</v>
      </c>
      <c r="G4" t="s">
        <v>20</v>
      </c>
    </row>
    <row r="5" spans="1:7" x14ac:dyDescent="0.2">
      <c r="A5">
        <v>4</v>
      </c>
      <c r="B5" t="s">
        <v>7</v>
      </c>
      <c r="C5" t="s">
        <v>21</v>
      </c>
      <c r="D5" t="s">
        <v>22</v>
      </c>
      <c r="E5" t="s">
        <v>10</v>
      </c>
      <c r="F5" t="s">
        <v>23</v>
      </c>
      <c r="G5" t="s">
        <v>24</v>
      </c>
    </row>
    <row r="6" spans="1:7" x14ac:dyDescent="0.2">
      <c r="A6">
        <v>5</v>
      </c>
      <c r="B6" t="s">
        <v>7</v>
      </c>
      <c r="C6" t="s">
        <v>25</v>
      </c>
      <c r="D6" t="s">
        <v>26</v>
      </c>
      <c r="E6" t="s">
        <v>10</v>
      </c>
      <c r="F6" t="s">
        <v>27</v>
      </c>
      <c r="G6" t="s">
        <v>28</v>
      </c>
    </row>
    <row r="7" spans="1:7" x14ac:dyDescent="0.2">
      <c r="A7">
        <v>6</v>
      </c>
      <c r="B7" t="s">
        <v>7</v>
      </c>
      <c r="C7" t="s">
        <v>29</v>
      </c>
      <c r="D7" t="s">
        <v>30</v>
      </c>
      <c r="E7" t="s">
        <v>10</v>
      </c>
      <c r="F7" t="s">
        <v>31</v>
      </c>
      <c r="G7" t="s">
        <v>32</v>
      </c>
    </row>
    <row r="8" spans="1:7" x14ac:dyDescent="0.2">
      <c r="A8">
        <v>7</v>
      </c>
      <c r="B8" t="s">
        <v>7</v>
      </c>
      <c r="C8" t="s">
        <v>33</v>
      </c>
      <c r="D8" t="s">
        <v>34</v>
      </c>
      <c r="E8" t="s">
        <v>10</v>
      </c>
      <c r="F8" t="s">
        <v>35</v>
      </c>
      <c r="G8" t="s">
        <v>36</v>
      </c>
    </row>
    <row r="9" spans="1:7" x14ac:dyDescent="0.2">
      <c r="A9">
        <v>8</v>
      </c>
      <c r="B9" t="s">
        <v>7</v>
      </c>
      <c r="C9" t="s">
        <v>37</v>
      </c>
      <c r="D9" t="s">
        <v>38</v>
      </c>
      <c r="E9" t="s">
        <v>10</v>
      </c>
      <c r="F9" t="s">
        <v>39</v>
      </c>
      <c r="G9" t="s">
        <v>40</v>
      </c>
    </row>
    <row r="10" spans="1:7" x14ac:dyDescent="0.2">
      <c r="A10">
        <v>9</v>
      </c>
      <c r="B10" t="s">
        <v>7</v>
      </c>
      <c r="C10" t="s">
        <v>41</v>
      </c>
      <c r="D10" t="s">
        <v>42</v>
      </c>
      <c r="E10" t="s">
        <v>10</v>
      </c>
      <c r="F10" t="s">
        <v>43</v>
      </c>
      <c r="G10" t="s">
        <v>44</v>
      </c>
    </row>
    <row r="11" spans="1:7" x14ac:dyDescent="0.2">
      <c r="A11">
        <v>10</v>
      </c>
      <c r="B11" t="s">
        <v>7</v>
      </c>
      <c r="C11" t="s">
        <v>45</v>
      </c>
      <c r="D11" t="s">
        <v>46</v>
      </c>
      <c r="E11" t="s">
        <v>10</v>
      </c>
      <c r="F11" t="s">
        <v>47</v>
      </c>
      <c r="G11" t="s">
        <v>48</v>
      </c>
    </row>
    <row r="12" spans="1:7" x14ac:dyDescent="0.2">
      <c r="A12">
        <v>11</v>
      </c>
      <c r="B12" t="s">
        <v>7</v>
      </c>
      <c r="C12" t="s">
        <v>49</v>
      </c>
      <c r="D12" t="s">
        <v>50</v>
      </c>
      <c r="E12" t="s">
        <v>10</v>
      </c>
      <c r="F12" t="s">
        <v>51</v>
      </c>
      <c r="G12" t="s">
        <v>52</v>
      </c>
    </row>
    <row r="13" spans="1:7" x14ac:dyDescent="0.2">
      <c r="A13">
        <v>12</v>
      </c>
      <c r="B13" t="s">
        <v>7</v>
      </c>
      <c r="C13" t="s">
        <v>53</v>
      </c>
      <c r="D13" t="s">
        <v>54</v>
      </c>
      <c r="E13" t="s">
        <v>10</v>
      </c>
      <c r="F13" t="s">
        <v>55</v>
      </c>
      <c r="G13" t="s">
        <v>56</v>
      </c>
    </row>
    <row r="14" spans="1:7" x14ac:dyDescent="0.2">
      <c r="A14">
        <v>13</v>
      </c>
      <c r="B14" t="s">
        <v>7</v>
      </c>
      <c r="C14" t="s">
        <v>57</v>
      </c>
      <c r="D14" t="s">
        <v>58</v>
      </c>
      <c r="E14" t="s">
        <v>10</v>
      </c>
      <c r="F14" t="s">
        <v>59</v>
      </c>
      <c r="G14" t="s">
        <v>60</v>
      </c>
    </row>
    <row r="15" spans="1:7" x14ac:dyDescent="0.2">
      <c r="A15">
        <v>14</v>
      </c>
      <c r="B15" t="s">
        <v>7</v>
      </c>
      <c r="C15" t="s">
        <v>61</v>
      </c>
      <c r="D15" t="s">
        <v>62</v>
      </c>
      <c r="E15" t="s">
        <v>10</v>
      </c>
      <c r="F15" t="s">
        <v>63</v>
      </c>
      <c r="G15" t="s">
        <v>64</v>
      </c>
    </row>
    <row r="16" spans="1:7" x14ac:dyDescent="0.2">
      <c r="A16">
        <v>15</v>
      </c>
      <c r="B16" t="s">
        <v>7</v>
      </c>
      <c r="C16" t="s">
        <v>65</v>
      </c>
      <c r="D16" t="s">
        <v>66</v>
      </c>
      <c r="E16" t="s">
        <v>10</v>
      </c>
      <c r="F16" t="s">
        <v>67</v>
      </c>
      <c r="G16" t="s">
        <v>68</v>
      </c>
    </row>
    <row r="17" spans="1:7" x14ac:dyDescent="0.2">
      <c r="A17">
        <v>16</v>
      </c>
      <c r="B17" t="s">
        <v>7</v>
      </c>
      <c r="C17" t="s">
        <v>69</v>
      </c>
      <c r="D17" t="s">
        <v>70</v>
      </c>
      <c r="E17" t="s">
        <v>10</v>
      </c>
      <c r="F17" t="s">
        <v>71</v>
      </c>
      <c r="G17" t="s">
        <v>72</v>
      </c>
    </row>
    <row r="18" spans="1:7" x14ac:dyDescent="0.2">
      <c r="A18">
        <v>10</v>
      </c>
      <c r="B18" t="s">
        <v>7</v>
      </c>
      <c r="C18" t="s">
        <v>73</v>
      </c>
      <c r="D18" t="s">
        <v>74</v>
      </c>
      <c r="E18" t="s">
        <v>10</v>
      </c>
      <c r="F18" t="s">
        <v>75</v>
      </c>
      <c r="G18" t="s">
        <v>76</v>
      </c>
    </row>
    <row r="19" spans="1:7" x14ac:dyDescent="0.2">
      <c r="A19">
        <v>11</v>
      </c>
      <c r="B19" t="s">
        <v>7</v>
      </c>
      <c r="C19" t="s">
        <v>77</v>
      </c>
      <c r="D19" t="s">
        <v>78</v>
      </c>
      <c r="E19" t="s">
        <v>10</v>
      </c>
      <c r="F19" t="s">
        <v>79</v>
      </c>
      <c r="G19" t="s">
        <v>80</v>
      </c>
    </row>
    <row r="20" spans="1:7" x14ac:dyDescent="0.2">
      <c r="A20">
        <v>12</v>
      </c>
      <c r="B20" t="s">
        <v>7</v>
      </c>
      <c r="C20" t="s">
        <v>81</v>
      </c>
      <c r="D20" t="s">
        <v>82</v>
      </c>
      <c r="E20" t="s">
        <v>10</v>
      </c>
      <c r="F20" t="s">
        <v>83</v>
      </c>
      <c r="G20" t="s">
        <v>84</v>
      </c>
    </row>
    <row r="21" spans="1:7" x14ac:dyDescent="0.2">
      <c r="A21">
        <v>13</v>
      </c>
      <c r="B21" t="s">
        <v>7</v>
      </c>
      <c r="C21" t="s">
        <v>85</v>
      </c>
      <c r="D21" t="s">
        <v>86</v>
      </c>
      <c r="E21" t="s">
        <v>10</v>
      </c>
      <c r="F21" t="s">
        <v>87</v>
      </c>
      <c r="G21" t="s">
        <v>88</v>
      </c>
    </row>
    <row r="22" spans="1:7" x14ac:dyDescent="0.2">
      <c r="A22">
        <v>14</v>
      </c>
      <c r="C22" t="s">
        <v>10</v>
      </c>
      <c r="D22" t="s">
        <v>89</v>
      </c>
      <c r="E22" t="s">
        <v>10</v>
      </c>
      <c r="F22" t="s">
        <v>90</v>
      </c>
      <c r="G22" t="s">
        <v>91</v>
      </c>
    </row>
    <row r="23" spans="1:7" x14ac:dyDescent="0.2">
      <c r="A23">
        <v>15</v>
      </c>
      <c r="C23" t="s">
        <v>92</v>
      </c>
      <c r="D23" t="s">
        <v>93</v>
      </c>
      <c r="E23" t="s">
        <v>10</v>
      </c>
      <c r="F23" t="s">
        <v>94</v>
      </c>
      <c r="G23" t="s">
        <v>95</v>
      </c>
    </row>
    <row r="24" spans="1:7" x14ac:dyDescent="0.2">
      <c r="A24">
        <v>16</v>
      </c>
      <c r="C24" t="s">
        <v>96</v>
      </c>
      <c r="D24" t="s">
        <v>97</v>
      </c>
      <c r="E24" t="s">
        <v>10</v>
      </c>
      <c r="F24" t="s">
        <v>98</v>
      </c>
      <c r="G24" t="s">
        <v>99</v>
      </c>
    </row>
    <row r="25" spans="1:7" x14ac:dyDescent="0.2">
      <c r="A25">
        <v>17</v>
      </c>
      <c r="C25" t="s">
        <v>100</v>
      </c>
      <c r="D25" t="s">
        <v>101</v>
      </c>
      <c r="E25" t="s">
        <v>10</v>
      </c>
      <c r="F25" t="s">
        <v>102</v>
      </c>
      <c r="G25" t="s">
        <v>103</v>
      </c>
    </row>
    <row r="26" spans="1:7" x14ac:dyDescent="0.2">
      <c r="A26">
        <v>18</v>
      </c>
      <c r="C26" t="s">
        <v>104</v>
      </c>
      <c r="D26" t="s">
        <v>105</v>
      </c>
      <c r="E26" t="s">
        <v>10</v>
      </c>
      <c r="F26" t="s">
        <v>106</v>
      </c>
      <c r="G26" t="s">
        <v>107</v>
      </c>
    </row>
    <row r="27" spans="1:7" x14ac:dyDescent="0.2">
      <c r="A27">
        <v>19</v>
      </c>
      <c r="C27" t="s">
        <v>108</v>
      </c>
      <c r="D27" t="s">
        <v>109</v>
      </c>
      <c r="E27" t="s">
        <v>10</v>
      </c>
      <c r="F27" t="s">
        <v>110</v>
      </c>
      <c r="G27" t="s">
        <v>111</v>
      </c>
    </row>
    <row r="28" spans="1:7" x14ac:dyDescent="0.2">
      <c r="A28">
        <v>20</v>
      </c>
      <c r="C28" t="s">
        <v>112</v>
      </c>
      <c r="D28" t="s">
        <v>113</v>
      </c>
      <c r="E28" t="s">
        <v>10</v>
      </c>
      <c r="F28" t="s">
        <v>114</v>
      </c>
      <c r="G28" t="s">
        <v>115</v>
      </c>
    </row>
    <row r="29" spans="1:7" x14ac:dyDescent="0.2">
      <c r="A29">
        <v>21</v>
      </c>
      <c r="C29" t="s">
        <v>116</v>
      </c>
      <c r="D29" t="s">
        <v>117</v>
      </c>
      <c r="E29" t="s">
        <v>10</v>
      </c>
      <c r="F29" t="s">
        <v>118</v>
      </c>
      <c r="G29" t="s">
        <v>119</v>
      </c>
    </row>
    <row r="30" spans="1:7" x14ac:dyDescent="0.2">
      <c r="A30">
        <v>22</v>
      </c>
      <c r="C30" t="s">
        <v>120</v>
      </c>
      <c r="D30" t="s">
        <v>121</v>
      </c>
      <c r="F30" t="s">
        <v>122</v>
      </c>
      <c r="G30" t="s">
        <v>123</v>
      </c>
    </row>
    <row r="31" spans="1:7" x14ac:dyDescent="0.2">
      <c r="A31">
        <v>23</v>
      </c>
      <c r="C31" t="s">
        <v>124</v>
      </c>
      <c r="D31" t="s">
        <v>125</v>
      </c>
    </row>
    <row r="32" spans="1:7" x14ac:dyDescent="0.2">
      <c r="A32">
        <v>24</v>
      </c>
      <c r="C32" t="s">
        <v>126</v>
      </c>
      <c r="D32" t="s">
        <v>127</v>
      </c>
    </row>
    <row r="33" spans="1:6" x14ac:dyDescent="0.2">
      <c r="A33">
        <v>25</v>
      </c>
      <c r="C33" t="s">
        <v>128</v>
      </c>
      <c r="D33" t="s">
        <v>129</v>
      </c>
      <c r="F33" t="s">
        <v>130</v>
      </c>
    </row>
    <row r="34" spans="1:6" x14ac:dyDescent="0.2">
      <c r="A34">
        <v>26</v>
      </c>
      <c r="C34" t="s">
        <v>131</v>
      </c>
      <c r="D34" t="s">
        <v>132</v>
      </c>
      <c r="F34" t="s">
        <v>133</v>
      </c>
    </row>
    <row r="35" spans="1:6" x14ac:dyDescent="0.2">
      <c r="A35">
        <v>27</v>
      </c>
      <c r="B35" t="s">
        <v>134</v>
      </c>
      <c r="C35" t="s">
        <v>135</v>
      </c>
      <c r="D35" t="s">
        <v>136</v>
      </c>
      <c r="F35" t="s">
        <v>137</v>
      </c>
    </row>
    <row r="36" spans="1:6" x14ac:dyDescent="0.2">
      <c r="A36">
        <v>28</v>
      </c>
      <c r="B36" t="s">
        <v>134</v>
      </c>
      <c r="C36" t="s">
        <v>138</v>
      </c>
      <c r="D36" t="s">
        <v>139</v>
      </c>
    </row>
    <row r="37" spans="1:6" x14ac:dyDescent="0.2">
      <c r="A37">
        <v>29</v>
      </c>
      <c r="B37" t="s">
        <v>134</v>
      </c>
      <c r="C37" t="s">
        <v>140</v>
      </c>
      <c r="D37" t="s">
        <v>141</v>
      </c>
    </row>
    <row r="38" spans="1:6" x14ac:dyDescent="0.2">
      <c r="A38">
        <v>30</v>
      </c>
      <c r="B38" t="s">
        <v>134</v>
      </c>
      <c r="C38" t="s">
        <v>142</v>
      </c>
      <c r="D38" t="s">
        <v>143</v>
      </c>
    </row>
    <row r="39" spans="1:6" x14ac:dyDescent="0.2">
      <c r="A39">
        <v>31</v>
      </c>
      <c r="B39" t="s">
        <v>134</v>
      </c>
      <c r="C39" t="s">
        <v>144</v>
      </c>
      <c r="D39" t="s">
        <v>145</v>
      </c>
    </row>
    <row r="40" spans="1:6" x14ac:dyDescent="0.2">
      <c r="A40">
        <v>32</v>
      </c>
      <c r="B40" t="s">
        <v>134</v>
      </c>
      <c r="C40" t="s">
        <v>146</v>
      </c>
      <c r="D40" t="s">
        <v>147</v>
      </c>
    </row>
    <row r="41" spans="1:6" x14ac:dyDescent="0.2">
      <c r="A41">
        <v>33</v>
      </c>
      <c r="B41" t="s">
        <v>134</v>
      </c>
      <c r="C41" t="s">
        <v>148</v>
      </c>
      <c r="D41" t="s">
        <v>149</v>
      </c>
    </row>
    <row r="42" spans="1:6" x14ac:dyDescent="0.2">
      <c r="A42">
        <v>34</v>
      </c>
      <c r="B42" t="s">
        <v>134</v>
      </c>
      <c r="C42" t="s">
        <v>150</v>
      </c>
      <c r="D42" t="s">
        <v>149</v>
      </c>
    </row>
    <row r="43" spans="1:6" x14ac:dyDescent="0.2">
      <c r="A43">
        <v>35</v>
      </c>
      <c r="B43" t="s">
        <v>134</v>
      </c>
      <c r="C43" t="s">
        <v>151</v>
      </c>
      <c r="D43" t="s">
        <v>149</v>
      </c>
    </row>
    <row r="44" spans="1:6" x14ac:dyDescent="0.2">
      <c r="A44">
        <v>36</v>
      </c>
      <c r="B44" t="s">
        <v>134</v>
      </c>
      <c r="C44" t="s">
        <v>152</v>
      </c>
      <c r="D44" t="s">
        <v>149</v>
      </c>
    </row>
    <row r="45" spans="1:6" x14ac:dyDescent="0.2">
      <c r="A45">
        <v>37</v>
      </c>
      <c r="B45" t="s">
        <v>134</v>
      </c>
      <c r="C45" t="s">
        <v>153</v>
      </c>
      <c r="D45" t="s">
        <v>149</v>
      </c>
    </row>
    <row r="46" spans="1:6" x14ac:dyDescent="0.2">
      <c r="A46">
        <v>38</v>
      </c>
      <c r="B46" t="s">
        <v>134</v>
      </c>
      <c r="C46" t="s">
        <v>154</v>
      </c>
      <c r="D46" t="s">
        <v>149</v>
      </c>
    </row>
    <row r="47" spans="1:6" x14ac:dyDescent="0.2">
      <c r="A47">
        <v>39</v>
      </c>
      <c r="C47" t="s">
        <v>155</v>
      </c>
      <c r="D47" t="s">
        <v>156</v>
      </c>
    </row>
    <row r="48" spans="1:6" x14ac:dyDescent="0.2">
      <c r="A48">
        <v>40</v>
      </c>
      <c r="C48" t="s">
        <v>157</v>
      </c>
      <c r="D48" t="s">
        <v>158</v>
      </c>
    </row>
    <row r="49" spans="1:4" x14ac:dyDescent="0.2">
      <c r="A49">
        <v>41</v>
      </c>
      <c r="C49" t="s">
        <v>159</v>
      </c>
      <c r="D49" t="s">
        <v>160</v>
      </c>
    </row>
    <row r="50" spans="1:4" x14ac:dyDescent="0.2">
      <c r="A50">
        <v>42</v>
      </c>
      <c r="C50" t="s">
        <v>161</v>
      </c>
      <c r="D5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4D0E-C4BF-3E4E-B81A-82F4C02CEC98}">
  <dimension ref="A1:Q16"/>
  <sheetViews>
    <sheetView workbookViewId="0">
      <selection activeCell="F29" sqref="F29"/>
    </sheetView>
  </sheetViews>
  <sheetFormatPr baseColWidth="10" defaultRowHeight="16" x14ac:dyDescent="0.2"/>
  <sheetData>
    <row r="1" spans="1:17" s="1" customFormat="1" ht="15" x14ac:dyDescent="0.2">
      <c r="A1" s="5" t="s">
        <v>23</v>
      </c>
      <c r="B1" s="5" t="s">
        <v>210</v>
      </c>
      <c r="C1" s="5" t="s">
        <v>211</v>
      </c>
      <c r="D1" s="5" t="s">
        <v>212</v>
      </c>
      <c r="E1" s="5" t="s">
        <v>213</v>
      </c>
      <c r="F1" s="5" t="s">
        <v>214</v>
      </c>
      <c r="G1" s="5" t="s">
        <v>215</v>
      </c>
      <c r="H1" s="5" t="s">
        <v>216</v>
      </c>
      <c r="I1" s="5" t="s">
        <v>217</v>
      </c>
      <c r="J1" s="5" t="s">
        <v>218</v>
      </c>
      <c r="K1" s="5" t="s">
        <v>219</v>
      </c>
      <c r="L1" s="5" t="s">
        <v>220</v>
      </c>
      <c r="M1" s="5" t="s">
        <v>221</v>
      </c>
      <c r="N1" s="5" t="s">
        <v>222</v>
      </c>
      <c r="O1" s="5" t="s">
        <v>223</v>
      </c>
      <c r="P1" s="5" t="s">
        <v>224</v>
      </c>
      <c r="Q1" s="5" t="s">
        <v>225</v>
      </c>
    </row>
    <row r="2" spans="1:17" x14ac:dyDescent="0.2">
      <c r="A2" s="4">
        <v>1</v>
      </c>
      <c r="B2" s="4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 x14ac:dyDescent="0.2">
      <c r="A3" s="4">
        <v>1</v>
      </c>
      <c r="B3" s="4">
        <v>2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x14ac:dyDescent="0.2">
      <c r="A4" s="4">
        <v>1</v>
      </c>
      <c r="B4" s="4">
        <v>3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x14ac:dyDescent="0.2">
      <c r="A5" s="4">
        <v>1</v>
      </c>
      <c r="B5" s="4">
        <v>4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2">
      <c r="A6" s="4">
        <v>1</v>
      </c>
      <c r="B6" s="4">
        <v>5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">
      <c r="A7" s="4">
        <v>1</v>
      </c>
      <c r="B7" s="4">
        <v>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2">
      <c r="A8" s="4">
        <v>1</v>
      </c>
      <c r="B8" s="4">
        <v>7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x14ac:dyDescent="0.2">
      <c r="A9" s="4">
        <v>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 x14ac:dyDescent="0.2">
      <c r="A10" s="4">
        <v>1</v>
      </c>
      <c r="B10" s="4">
        <v>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">
      <c r="A11" s="4">
        <v>1</v>
      </c>
      <c r="B11" s="4">
        <v>10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2">
      <c r="A12" s="4">
        <v>1</v>
      </c>
      <c r="B12" s="4">
        <v>11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0</v>
      </c>
      <c r="O12" s="4">
        <v>0</v>
      </c>
      <c r="P12" s="4">
        <v>0</v>
      </c>
      <c r="Q12" s="4">
        <v>0</v>
      </c>
    </row>
    <row r="13" spans="1:17" x14ac:dyDescent="0.2">
      <c r="A13" s="4">
        <v>1</v>
      </c>
      <c r="B13" s="4">
        <v>12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</row>
    <row r="14" spans="1:17" x14ac:dyDescent="0.2">
      <c r="A14" s="4">
        <v>1</v>
      </c>
      <c r="B14" s="4">
        <v>13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</row>
    <row r="15" spans="1:17" x14ac:dyDescent="0.2">
      <c r="A15" s="4">
        <v>1</v>
      </c>
      <c r="B15" s="4">
        <v>14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</row>
    <row r="16" spans="1:17" x14ac:dyDescent="0.2">
      <c r="A16" s="4">
        <v>1</v>
      </c>
      <c r="B16" s="4">
        <v>15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C2B8-7892-6443-8F66-2C90E232A939}">
  <dimension ref="A1:W47"/>
  <sheetViews>
    <sheetView workbookViewId="0">
      <selection activeCell="I39" sqref="I39"/>
    </sheetView>
  </sheetViews>
  <sheetFormatPr baseColWidth="10" defaultRowHeight="16" x14ac:dyDescent="0.2"/>
  <sheetData>
    <row r="1" spans="1:23" s="1" customFormat="1" ht="15" x14ac:dyDescent="0.2">
      <c r="A1" s="1" t="s">
        <v>226</v>
      </c>
      <c r="B1" s="6" t="s">
        <v>227</v>
      </c>
      <c r="C1" s="6" t="s">
        <v>23</v>
      </c>
      <c r="D1" s="6" t="s">
        <v>122</v>
      </c>
      <c r="E1" s="1" t="s">
        <v>165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  <c r="O1" s="1" t="s">
        <v>237</v>
      </c>
      <c r="P1" s="1" t="s">
        <v>238</v>
      </c>
      <c r="Q1" s="1" t="s">
        <v>239</v>
      </c>
      <c r="R1" s="1" t="s">
        <v>240</v>
      </c>
      <c r="S1" s="1" t="s">
        <v>241</v>
      </c>
      <c r="T1" s="1" t="s">
        <v>242</v>
      </c>
    </row>
    <row r="2" spans="1:23" x14ac:dyDescent="0.2">
      <c r="A2" t="s">
        <v>164</v>
      </c>
      <c r="B2" s="4">
        <v>1</v>
      </c>
      <c r="C2">
        <v>1</v>
      </c>
      <c r="D2" s="4">
        <v>0</v>
      </c>
      <c r="E2">
        <v>1975</v>
      </c>
      <c r="F2">
        <v>12</v>
      </c>
      <c r="G2">
        <v>100</v>
      </c>
      <c r="H2">
        <v>12</v>
      </c>
      <c r="I2">
        <v>7</v>
      </c>
      <c r="J2">
        <v>118</v>
      </c>
      <c r="K2">
        <v>15</v>
      </c>
      <c r="L2">
        <v>26</v>
      </c>
      <c r="M2">
        <v>23</v>
      </c>
      <c r="N2">
        <v>4</v>
      </c>
      <c r="O2">
        <v>1</v>
      </c>
      <c r="P2">
        <v>3</v>
      </c>
      <c r="Q2">
        <v>1</v>
      </c>
      <c r="R2">
        <v>1</v>
      </c>
      <c r="S2">
        <v>0</v>
      </c>
      <c r="T2">
        <v>0</v>
      </c>
      <c r="U2" s="1"/>
      <c r="V2" s="1"/>
      <c r="W2" s="1"/>
    </row>
    <row r="3" spans="1:23" x14ac:dyDescent="0.2">
      <c r="A3" t="s">
        <v>164</v>
      </c>
      <c r="B3" s="4">
        <v>1</v>
      </c>
      <c r="C3">
        <v>1</v>
      </c>
      <c r="D3" s="4">
        <v>0</v>
      </c>
      <c r="E3">
        <v>1976</v>
      </c>
      <c r="F3">
        <v>7</v>
      </c>
      <c r="G3">
        <v>90</v>
      </c>
      <c r="H3">
        <v>673</v>
      </c>
      <c r="I3">
        <v>234</v>
      </c>
      <c r="J3">
        <v>101</v>
      </c>
      <c r="K3">
        <v>939</v>
      </c>
      <c r="L3">
        <v>508</v>
      </c>
      <c r="M3">
        <v>419</v>
      </c>
      <c r="N3">
        <v>407</v>
      </c>
      <c r="O3">
        <v>314</v>
      </c>
      <c r="P3">
        <v>196</v>
      </c>
      <c r="Q3">
        <v>140</v>
      </c>
      <c r="R3">
        <v>68</v>
      </c>
      <c r="S3">
        <v>31</v>
      </c>
      <c r="T3">
        <v>11</v>
      </c>
      <c r="U3" s="1"/>
      <c r="V3" s="1"/>
      <c r="W3" s="1"/>
    </row>
    <row r="4" spans="1:23" x14ac:dyDescent="0.2">
      <c r="A4" t="s">
        <v>164</v>
      </c>
      <c r="B4" s="4">
        <v>1</v>
      </c>
      <c r="C4">
        <v>1</v>
      </c>
      <c r="D4" s="4">
        <v>0</v>
      </c>
      <c r="E4">
        <v>1977</v>
      </c>
      <c r="F4">
        <v>0</v>
      </c>
      <c r="G4">
        <v>428</v>
      </c>
      <c r="H4">
        <v>330</v>
      </c>
      <c r="I4">
        <v>2211</v>
      </c>
      <c r="J4">
        <v>398</v>
      </c>
      <c r="K4">
        <v>717</v>
      </c>
      <c r="L4">
        <v>2952</v>
      </c>
      <c r="M4">
        <v>898</v>
      </c>
      <c r="N4">
        <v>684</v>
      </c>
      <c r="O4">
        <v>484</v>
      </c>
      <c r="P4">
        <v>326</v>
      </c>
      <c r="Q4">
        <v>193</v>
      </c>
      <c r="R4">
        <v>91</v>
      </c>
      <c r="S4">
        <v>44</v>
      </c>
      <c r="T4">
        <v>24</v>
      </c>
      <c r="U4" s="1"/>
      <c r="V4" s="1"/>
      <c r="W4" s="1"/>
    </row>
    <row r="5" spans="1:23" x14ac:dyDescent="0.2">
      <c r="A5" t="s">
        <v>164</v>
      </c>
      <c r="B5" s="4">
        <v>1</v>
      </c>
      <c r="C5">
        <v>1</v>
      </c>
      <c r="D5" s="4">
        <v>0</v>
      </c>
      <c r="E5">
        <v>1978</v>
      </c>
      <c r="F5">
        <v>68</v>
      </c>
      <c r="G5">
        <v>71</v>
      </c>
      <c r="H5">
        <v>419</v>
      </c>
      <c r="I5">
        <v>403</v>
      </c>
      <c r="J5">
        <v>1507</v>
      </c>
      <c r="K5">
        <v>252</v>
      </c>
      <c r="L5">
        <v>550</v>
      </c>
      <c r="M5">
        <v>1449</v>
      </c>
      <c r="N5">
        <v>444</v>
      </c>
      <c r="O5">
        <v>303</v>
      </c>
      <c r="P5">
        <v>228</v>
      </c>
      <c r="Q5">
        <v>114</v>
      </c>
      <c r="R5">
        <v>63</v>
      </c>
      <c r="S5">
        <v>27</v>
      </c>
      <c r="T5">
        <v>15</v>
      </c>
      <c r="U5" s="1"/>
      <c r="V5" s="1"/>
      <c r="W5" s="1"/>
    </row>
    <row r="6" spans="1:23" x14ac:dyDescent="0.2">
      <c r="A6" t="s">
        <v>164</v>
      </c>
      <c r="B6" s="4">
        <v>1</v>
      </c>
      <c r="C6">
        <v>1</v>
      </c>
      <c r="D6" s="4">
        <v>0</v>
      </c>
      <c r="E6">
        <v>1979</v>
      </c>
      <c r="F6">
        <v>0</v>
      </c>
      <c r="G6">
        <v>171</v>
      </c>
      <c r="H6">
        <v>278</v>
      </c>
      <c r="I6">
        <v>311</v>
      </c>
      <c r="J6">
        <v>160</v>
      </c>
      <c r="K6">
        <v>681</v>
      </c>
      <c r="L6">
        <v>237</v>
      </c>
      <c r="M6">
        <v>510</v>
      </c>
      <c r="N6">
        <v>475</v>
      </c>
      <c r="O6">
        <v>139</v>
      </c>
      <c r="P6">
        <v>88</v>
      </c>
      <c r="Q6">
        <v>38</v>
      </c>
      <c r="R6">
        <v>20</v>
      </c>
      <c r="S6">
        <v>10</v>
      </c>
      <c r="T6">
        <v>6</v>
      </c>
      <c r="U6" s="1"/>
      <c r="V6" s="1"/>
      <c r="W6" s="1"/>
    </row>
    <row r="7" spans="1:23" x14ac:dyDescent="0.2">
      <c r="A7" t="s">
        <v>164</v>
      </c>
      <c r="B7" s="4">
        <v>1</v>
      </c>
      <c r="C7">
        <v>1</v>
      </c>
      <c r="D7" s="4">
        <v>0</v>
      </c>
      <c r="E7">
        <v>1980</v>
      </c>
      <c r="F7">
        <v>6</v>
      </c>
      <c r="G7">
        <v>34</v>
      </c>
      <c r="H7">
        <v>1214</v>
      </c>
      <c r="I7">
        <v>412</v>
      </c>
      <c r="J7">
        <v>651</v>
      </c>
      <c r="K7">
        <v>678</v>
      </c>
      <c r="L7">
        <v>1093</v>
      </c>
      <c r="M7">
        <v>550</v>
      </c>
      <c r="N7">
        <v>599</v>
      </c>
      <c r="O7">
        <v>537</v>
      </c>
      <c r="P7">
        <v>169</v>
      </c>
      <c r="Q7">
        <v>127</v>
      </c>
      <c r="R7">
        <v>85</v>
      </c>
      <c r="S7">
        <v>40</v>
      </c>
      <c r="T7">
        <v>53</v>
      </c>
      <c r="U7" s="1"/>
      <c r="V7" s="1"/>
      <c r="W7" s="1"/>
    </row>
    <row r="8" spans="1:23" x14ac:dyDescent="0.2">
      <c r="A8" t="s">
        <v>164</v>
      </c>
      <c r="B8" s="4">
        <v>1</v>
      </c>
      <c r="C8">
        <v>1</v>
      </c>
      <c r="D8" s="4">
        <v>0</v>
      </c>
      <c r="E8">
        <v>1981</v>
      </c>
      <c r="F8">
        <v>511</v>
      </c>
      <c r="G8">
        <v>111</v>
      </c>
      <c r="H8">
        <v>140</v>
      </c>
      <c r="I8">
        <v>1596</v>
      </c>
      <c r="J8">
        <v>589</v>
      </c>
      <c r="K8">
        <v>522</v>
      </c>
      <c r="L8">
        <v>446</v>
      </c>
      <c r="M8">
        <v>891</v>
      </c>
      <c r="N8">
        <v>380</v>
      </c>
      <c r="O8">
        <v>301</v>
      </c>
      <c r="P8">
        <v>367</v>
      </c>
      <c r="Q8">
        <v>91</v>
      </c>
      <c r="R8">
        <v>51</v>
      </c>
      <c r="S8">
        <v>19</v>
      </c>
      <c r="T8">
        <v>26</v>
      </c>
      <c r="U8" s="1"/>
      <c r="V8" s="1"/>
      <c r="W8" s="1"/>
    </row>
    <row r="9" spans="1:23" x14ac:dyDescent="0.2">
      <c r="A9" t="s">
        <v>164</v>
      </c>
      <c r="B9" s="4">
        <v>1</v>
      </c>
      <c r="C9">
        <v>1</v>
      </c>
      <c r="D9" s="4">
        <v>0</v>
      </c>
      <c r="E9">
        <v>1982</v>
      </c>
      <c r="F9">
        <v>0</v>
      </c>
      <c r="G9">
        <v>1131</v>
      </c>
      <c r="H9">
        <v>226</v>
      </c>
      <c r="I9">
        <v>363</v>
      </c>
      <c r="J9">
        <v>1831</v>
      </c>
      <c r="K9">
        <v>763</v>
      </c>
      <c r="L9">
        <v>678</v>
      </c>
      <c r="M9">
        <v>551</v>
      </c>
      <c r="N9">
        <v>926</v>
      </c>
      <c r="O9">
        <v>271</v>
      </c>
      <c r="P9">
        <v>260</v>
      </c>
      <c r="Q9">
        <v>435</v>
      </c>
      <c r="R9">
        <v>71</v>
      </c>
      <c r="S9">
        <v>32</v>
      </c>
      <c r="T9">
        <v>28</v>
      </c>
      <c r="U9" s="1"/>
    </row>
    <row r="10" spans="1:23" x14ac:dyDescent="0.2">
      <c r="A10" t="s">
        <v>164</v>
      </c>
      <c r="B10" s="4">
        <v>1</v>
      </c>
      <c r="C10">
        <v>1</v>
      </c>
      <c r="D10" s="4">
        <v>0</v>
      </c>
      <c r="E10">
        <v>1983</v>
      </c>
      <c r="F10">
        <v>109</v>
      </c>
      <c r="G10">
        <v>22</v>
      </c>
      <c r="H10">
        <v>1295</v>
      </c>
      <c r="I10">
        <v>176</v>
      </c>
      <c r="J10">
        <v>453</v>
      </c>
      <c r="K10">
        <v>1179</v>
      </c>
      <c r="L10">
        <v>307</v>
      </c>
      <c r="M10">
        <v>238</v>
      </c>
      <c r="N10">
        <v>203</v>
      </c>
      <c r="O10">
        <v>302</v>
      </c>
      <c r="P10">
        <v>98</v>
      </c>
      <c r="Q10">
        <v>78</v>
      </c>
      <c r="R10">
        <v>63</v>
      </c>
      <c r="S10">
        <v>19</v>
      </c>
      <c r="T10">
        <v>13</v>
      </c>
      <c r="U10" s="1"/>
    </row>
    <row r="11" spans="1:23" x14ac:dyDescent="0.2">
      <c r="A11" t="s">
        <v>164</v>
      </c>
      <c r="B11" s="4">
        <v>1</v>
      </c>
      <c r="C11">
        <v>1</v>
      </c>
      <c r="D11" s="4">
        <v>0</v>
      </c>
      <c r="E11">
        <v>1984</v>
      </c>
      <c r="F11">
        <v>1</v>
      </c>
      <c r="G11">
        <v>57</v>
      </c>
      <c r="H11">
        <v>79</v>
      </c>
      <c r="I11">
        <v>2345</v>
      </c>
      <c r="J11">
        <v>270</v>
      </c>
      <c r="K11">
        <v>352</v>
      </c>
      <c r="L11">
        <v>639</v>
      </c>
      <c r="M11">
        <v>158</v>
      </c>
      <c r="N11">
        <v>80</v>
      </c>
      <c r="O11">
        <v>47</v>
      </c>
      <c r="P11">
        <v>67</v>
      </c>
      <c r="Q11">
        <v>19</v>
      </c>
      <c r="R11">
        <v>12</v>
      </c>
      <c r="S11">
        <v>26</v>
      </c>
      <c r="T11">
        <v>5</v>
      </c>
      <c r="U11" s="1"/>
    </row>
    <row r="12" spans="1:23" x14ac:dyDescent="0.2">
      <c r="A12" t="s">
        <v>164</v>
      </c>
      <c r="B12" s="4">
        <v>1</v>
      </c>
      <c r="C12">
        <v>1</v>
      </c>
      <c r="D12" s="4">
        <v>0</v>
      </c>
      <c r="E12">
        <v>1985</v>
      </c>
      <c r="F12">
        <v>27</v>
      </c>
      <c r="G12">
        <v>37</v>
      </c>
      <c r="H12">
        <v>94</v>
      </c>
      <c r="I12">
        <v>302</v>
      </c>
      <c r="J12">
        <v>1876</v>
      </c>
      <c r="K12">
        <v>225</v>
      </c>
      <c r="L12">
        <v>165</v>
      </c>
      <c r="M12">
        <v>203</v>
      </c>
      <c r="N12">
        <v>42</v>
      </c>
      <c r="O12">
        <v>17</v>
      </c>
      <c r="P12">
        <v>15</v>
      </c>
      <c r="Q12">
        <v>11</v>
      </c>
      <c r="R12">
        <v>4</v>
      </c>
      <c r="S12">
        <v>1</v>
      </c>
      <c r="T12">
        <v>3</v>
      </c>
      <c r="U12" s="1"/>
    </row>
    <row r="13" spans="1:23" x14ac:dyDescent="0.2">
      <c r="A13" t="s">
        <v>164</v>
      </c>
      <c r="B13" s="4">
        <v>1</v>
      </c>
      <c r="C13">
        <v>1</v>
      </c>
      <c r="D13" s="4">
        <v>0</v>
      </c>
      <c r="E13">
        <v>1986</v>
      </c>
      <c r="F13">
        <v>7</v>
      </c>
      <c r="G13">
        <v>566</v>
      </c>
      <c r="H13">
        <v>466</v>
      </c>
      <c r="I13">
        <v>353</v>
      </c>
      <c r="J13">
        <v>270</v>
      </c>
      <c r="K13">
        <v>1748</v>
      </c>
      <c r="L13">
        <v>388</v>
      </c>
      <c r="M13">
        <v>251</v>
      </c>
      <c r="N13">
        <v>361</v>
      </c>
      <c r="O13">
        <v>97</v>
      </c>
      <c r="P13">
        <v>75</v>
      </c>
      <c r="Q13">
        <v>44</v>
      </c>
      <c r="R13">
        <v>82</v>
      </c>
      <c r="S13">
        <v>13</v>
      </c>
      <c r="T13">
        <v>27</v>
      </c>
      <c r="U13" s="1"/>
    </row>
    <row r="14" spans="1:23" x14ac:dyDescent="0.2">
      <c r="A14" t="s">
        <v>164</v>
      </c>
      <c r="B14" s="4">
        <v>1</v>
      </c>
      <c r="C14">
        <v>1</v>
      </c>
      <c r="D14" s="4">
        <v>0</v>
      </c>
      <c r="E14">
        <v>1987</v>
      </c>
      <c r="F14">
        <v>0</v>
      </c>
      <c r="G14">
        <v>32</v>
      </c>
      <c r="H14">
        <v>1180</v>
      </c>
      <c r="I14">
        <v>427</v>
      </c>
      <c r="J14">
        <v>236</v>
      </c>
      <c r="K14">
        <v>129</v>
      </c>
      <c r="L14">
        <v>1722</v>
      </c>
      <c r="M14">
        <v>114</v>
      </c>
      <c r="N14">
        <v>54</v>
      </c>
      <c r="O14">
        <v>263</v>
      </c>
      <c r="P14">
        <v>10</v>
      </c>
      <c r="Q14">
        <v>2</v>
      </c>
      <c r="R14">
        <v>7</v>
      </c>
      <c r="S14">
        <v>36</v>
      </c>
      <c r="T14">
        <v>7</v>
      </c>
      <c r="U14" s="1"/>
    </row>
    <row r="15" spans="1:23" x14ac:dyDescent="0.2">
      <c r="A15" t="s">
        <v>164</v>
      </c>
      <c r="B15" s="4">
        <v>1</v>
      </c>
      <c r="C15">
        <v>1</v>
      </c>
      <c r="D15" s="4">
        <v>0</v>
      </c>
      <c r="E15">
        <v>1988</v>
      </c>
      <c r="F15">
        <v>1</v>
      </c>
      <c r="G15">
        <v>71</v>
      </c>
      <c r="H15">
        <v>25</v>
      </c>
      <c r="I15">
        <v>1612</v>
      </c>
      <c r="J15">
        <v>147</v>
      </c>
      <c r="K15">
        <v>77</v>
      </c>
      <c r="L15">
        <v>76</v>
      </c>
      <c r="M15">
        <v>1420</v>
      </c>
      <c r="N15">
        <v>81</v>
      </c>
      <c r="O15">
        <v>21</v>
      </c>
      <c r="P15">
        <v>250</v>
      </c>
      <c r="Q15">
        <v>10</v>
      </c>
      <c r="R15">
        <v>4</v>
      </c>
      <c r="S15">
        <v>1</v>
      </c>
      <c r="T15">
        <v>57</v>
      </c>
      <c r="U15" s="1"/>
    </row>
    <row r="16" spans="1:23" x14ac:dyDescent="0.2">
      <c r="A16" t="s">
        <v>164</v>
      </c>
      <c r="B16" s="4">
        <v>1</v>
      </c>
      <c r="C16">
        <v>1</v>
      </c>
      <c r="D16" s="4">
        <v>0</v>
      </c>
      <c r="E16">
        <v>1989</v>
      </c>
      <c r="F16">
        <v>0</v>
      </c>
      <c r="G16">
        <v>168</v>
      </c>
      <c r="H16">
        <v>154</v>
      </c>
      <c r="I16">
        <v>89</v>
      </c>
      <c r="J16">
        <v>2420</v>
      </c>
      <c r="K16">
        <v>109</v>
      </c>
      <c r="L16">
        <v>89</v>
      </c>
      <c r="M16">
        <v>61</v>
      </c>
      <c r="N16">
        <v>1639</v>
      </c>
      <c r="O16">
        <v>104</v>
      </c>
      <c r="P16">
        <v>26</v>
      </c>
      <c r="Q16">
        <v>188</v>
      </c>
      <c r="R16">
        <v>14</v>
      </c>
      <c r="S16">
        <v>6</v>
      </c>
      <c r="T16">
        <v>27</v>
      </c>
      <c r="U16" s="1"/>
    </row>
    <row r="17" spans="1:21" x14ac:dyDescent="0.2">
      <c r="A17" t="s">
        <v>164</v>
      </c>
      <c r="B17" s="4">
        <v>1</v>
      </c>
      <c r="C17">
        <v>1</v>
      </c>
      <c r="D17" s="4">
        <v>0</v>
      </c>
      <c r="E17">
        <v>1990</v>
      </c>
      <c r="F17">
        <v>0</v>
      </c>
      <c r="G17">
        <v>179</v>
      </c>
      <c r="H17">
        <v>988</v>
      </c>
      <c r="I17">
        <v>86</v>
      </c>
      <c r="J17">
        <v>10</v>
      </c>
      <c r="K17">
        <v>944</v>
      </c>
      <c r="L17">
        <v>22</v>
      </c>
      <c r="M17">
        <v>11</v>
      </c>
      <c r="N17">
        <v>4</v>
      </c>
      <c r="O17">
        <v>1017</v>
      </c>
      <c r="P17">
        <v>10</v>
      </c>
      <c r="Q17">
        <v>1</v>
      </c>
      <c r="R17">
        <v>200</v>
      </c>
      <c r="S17">
        <v>0</v>
      </c>
      <c r="T17">
        <v>27</v>
      </c>
      <c r="U17" s="1"/>
    </row>
    <row r="18" spans="1:21" x14ac:dyDescent="0.2">
      <c r="A18" t="s">
        <v>164</v>
      </c>
      <c r="B18" s="4">
        <v>1</v>
      </c>
      <c r="C18">
        <v>1</v>
      </c>
      <c r="D18" s="4">
        <v>0</v>
      </c>
      <c r="E18">
        <v>1991</v>
      </c>
      <c r="F18">
        <v>0</v>
      </c>
      <c r="G18">
        <v>35</v>
      </c>
      <c r="H18">
        <v>408</v>
      </c>
      <c r="I18">
        <v>529</v>
      </c>
      <c r="J18">
        <v>75</v>
      </c>
      <c r="K18">
        <v>22</v>
      </c>
      <c r="L18">
        <v>692</v>
      </c>
      <c r="M18">
        <v>38</v>
      </c>
      <c r="N18">
        <v>5</v>
      </c>
      <c r="O18">
        <v>8</v>
      </c>
      <c r="P18">
        <v>337</v>
      </c>
      <c r="Q18">
        <v>10</v>
      </c>
      <c r="R18">
        <v>0</v>
      </c>
      <c r="S18">
        <v>59</v>
      </c>
      <c r="T18">
        <v>10</v>
      </c>
      <c r="U18" s="1"/>
    </row>
    <row r="19" spans="1:21" x14ac:dyDescent="0.2">
      <c r="A19" t="s">
        <v>164</v>
      </c>
      <c r="B19" s="4">
        <v>1</v>
      </c>
      <c r="C19">
        <v>1</v>
      </c>
      <c r="D19" s="4">
        <v>0</v>
      </c>
      <c r="E19">
        <v>1992</v>
      </c>
      <c r="F19">
        <v>153</v>
      </c>
      <c r="G19">
        <v>454</v>
      </c>
      <c r="H19">
        <v>164</v>
      </c>
      <c r="I19">
        <v>635</v>
      </c>
      <c r="J19">
        <v>1040</v>
      </c>
      <c r="K19">
        <v>119</v>
      </c>
      <c r="L19">
        <v>54</v>
      </c>
      <c r="M19">
        <v>1761</v>
      </c>
      <c r="N19">
        <v>65</v>
      </c>
      <c r="O19">
        <v>21</v>
      </c>
      <c r="P19">
        <v>16</v>
      </c>
      <c r="Q19">
        <v>788</v>
      </c>
      <c r="R19">
        <v>27</v>
      </c>
      <c r="S19">
        <v>2</v>
      </c>
      <c r="T19">
        <v>76</v>
      </c>
      <c r="U19" s="1"/>
    </row>
    <row r="20" spans="1:21" x14ac:dyDescent="0.2">
      <c r="A20" t="s">
        <v>164</v>
      </c>
      <c r="B20" s="4">
        <v>1</v>
      </c>
      <c r="C20">
        <v>1</v>
      </c>
      <c r="D20" s="4">
        <v>0</v>
      </c>
      <c r="E20">
        <v>1993</v>
      </c>
      <c r="F20">
        <v>0</v>
      </c>
      <c r="G20">
        <v>23</v>
      </c>
      <c r="H20">
        <v>511</v>
      </c>
      <c r="I20">
        <v>57</v>
      </c>
      <c r="J20">
        <v>250</v>
      </c>
      <c r="K20">
        <v>314</v>
      </c>
      <c r="L20">
        <v>21</v>
      </c>
      <c r="M20">
        <v>15</v>
      </c>
      <c r="N20">
        <v>512</v>
      </c>
      <c r="O20">
        <v>7</v>
      </c>
      <c r="P20">
        <v>4</v>
      </c>
      <c r="Q20">
        <v>2</v>
      </c>
      <c r="R20">
        <v>168</v>
      </c>
      <c r="S20">
        <v>2</v>
      </c>
      <c r="T20">
        <v>26</v>
      </c>
      <c r="U20" s="1"/>
    </row>
    <row r="21" spans="1:21" x14ac:dyDescent="0.2">
      <c r="A21" t="s">
        <v>164</v>
      </c>
      <c r="B21" s="4">
        <v>1</v>
      </c>
      <c r="C21">
        <v>1</v>
      </c>
      <c r="D21" s="4">
        <v>0</v>
      </c>
      <c r="E21">
        <v>1994</v>
      </c>
      <c r="F21">
        <v>0</v>
      </c>
      <c r="G21">
        <v>1</v>
      </c>
      <c r="H21">
        <v>94</v>
      </c>
      <c r="I21">
        <v>789</v>
      </c>
      <c r="J21">
        <v>24</v>
      </c>
      <c r="K21">
        <v>481</v>
      </c>
      <c r="L21">
        <v>624</v>
      </c>
      <c r="M21">
        <v>18</v>
      </c>
      <c r="N21">
        <v>9</v>
      </c>
      <c r="O21">
        <v>825</v>
      </c>
      <c r="P21">
        <v>2</v>
      </c>
      <c r="Q21">
        <v>12</v>
      </c>
      <c r="R21">
        <v>2</v>
      </c>
      <c r="S21">
        <v>221</v>
      </c>
      <c r="T21">
        <v>27</v>
      </c>
      <c r="U21" s="1"/>
    </row>
    <row r="22" spans="1:21" x14ac:dyDescent="0.2">
      <c r="A22" t="s">
        <v>164</v>
      </c>
      <c r="B22" s="4">
        <v>1</v>
      </c>
      <c r="C22">
        <v>1</v>
      </c>
      <c r="D22" s="4">
        <v>0</v>
      </c>
      <c r="E22">
        <v>1995</v>
      </c>
      <c r="F22">
        <v>162</v>
      </c>
      <c r="G22">
        <v>425</v>
      </c>
      <c r="H22">
        <v>77</v>
      </c>
      <c r="I22">
        <v>152</v>
      </c>
      <c r="J22">
        <v>1128</v>
      </c>
      <c r="K22">
        <v>74</v>
      </c>
      <c r="L22">
        <v>321</v>
      </c>
      <c r="M22">
        <v>889</v>
      </c>
      <c r="N22">
        <v>46</v>
      </c>
      <c r="O22">
        <v>8</v>
      </c>
      <c r="P22">
        <v>1066</v>
      </c>
      <c r="Q22">
        <v>17</v>
      </c>
      <c r="R22">
        <v>36</v>
      </c>
      <c r="S22">
        <v>1</v>
      </c>
      <c r="T22">
        <v>339</v>
      </c>
      <c r="U22" s="1"/>
    </row>
    <row r="23" spans="1:21" x14ac:dyDescent="0.2">
      <c r="A23" t="s">
        <v>164</v>
      </c>
      <c r="B23" s="4">
        <v>1</v>
      </c>
      <c r="C23">
        <v>1</v>
      </c>
      <c r="D23" s="4">
        <v>0</v>
      </c>
      <c r="E23">
        <v>1996</v>
      </c>
      <c r="F23">
        <v>0</v>
      </c>
      <c r="G23">
        <v>484</v>
      </c>
      <c r="H23">
        <v>443</v>
      </c>
      <c r="I23">
        <v>41</v>
      </c>
      <c r="J23">
        <v>174</v>
      </c>
      <c r="K23">
        <v>505</v>
      </c>
      <c r="L23">
        <v>12</v>
      </c>
      <c r="M23">
        <v>88</v>
      </c>
      <c r="N23">
        <v>276</v>
      </c>
      <c r="O23">
        <v>5</v>
      </c>
      <c r="P23">
        <v>3</v>
      </c>
      <c r="Q23">
        <v>315</v>
      </c>
      <c r="R23">
        <v>0</v>
      </c>
      <c r="S23">
        <v>5</v>
      </c>
      <c r="T23">
        <v>103</v>
      </c>
      <c r="U23" s="1"/>
    </row>
    <row r="24" spans="1:21" x14ac:dyDescent="0.2">
      <c r="A24" t="s">
        <v>164</v>
      </c>
      <c r="B24" s="4">
        <v>1</v>
      </c>
      <c r="C24">
        <v>1</v>
      </c>
      <c r="D24" s="4">
        <v>0</v>
      </c>
      <c r="E24">
        <v>1997</v>
      </c>
      <c r="F24">
        <v>0</v>
      </c>
      <c r="G24">
        <v>28</v>
      </c>
      <c r="H24">
        <v>833</v>
      </c>
      <c r="I24">
        <v>799</v>
      </c>
      <c r="J24">
        <v>21</v>
      </c>
      <c r="K24">
        <v>174</v>
      </c>
      <c r="L24">
        <v>304</v>
      </c>
      <c r="M24">
        <v>20</v>
      </c>
      <c r="N24">
        <v>82</v>
      </c>
      <c r="O24">
        <v>139</v>
      </c>
      <c r="P24">
        <v>3</v>
      </c>
      <c r="Q24">
        <v>6</v>
      </c>
      <c r="R24">
        <v>143</v>
      </c>
      <c r="S24">
        <v>4</v>
      </c>
      <c r="T24">
        <v>72</v>
      </c>
      <c r="U24" s="1"/>
    </row>
    <row r="25" spans="1:21" x14ac:dyDescent="0.2">
      <c r="A25" t="s">
        <v>164</v>
      </c>
      <c r="B25" s="4">
        <v>1</v>
      </c>
      <c r="C25">
        <v>1</v>
      </c>
      <c r="D25" s="4">
        <v>0</v>
      </c>
      <c r="E25">
        <v>1998</v>
      </c>
      <c r="F25">
        <v>145</v>
      </c>
      <c r="G25">
        <v>731</v>
      </c>
      <c r="H25">
        <v>1431</v>
      </c>
      <c r="I25">
        <v>1314</v>
      </c>
      <c r="J25">
        <v>1626</v>
      </c>
      <c r="K25">
        <v>165</v>
      </c>
      <c r="L25">
        <v>425</v>
      </c>
      <c r="M25">
        <v>631</v>
      </c>
      <c r="N25">
        <v>82</v>
      </c>
      <c r="O25">
        <v>116</v>
      </c>
      <c r="P25">
        <v>330</v>
      </c>
      <c r="Q25">
        <v>32</v>
      </c>
      <c r="R25">
        <v>15</v>
      </c>
      <c r="S25">
        <v>310</v>
      </c>
      <c r="T25">
        <v>75</v>
      </c>
      <c r="U25" s="1"/>
    </row>
    <row r="26" spans="1:21" x14ac:dyDescent="0.2">
      <c r="A26" t="s">
        <v>164</v>
      </c>
      <c r="B26" s="4">
        <v>1</v>
      </c>
      <c r="C26">
        <v>1</v>
      </c>
      <c r="D26" s="4">
        <v>0</v>
      </c>
      <c r="E26">
        <v>1999</v>
      </c>
      <c r="F26">
        <v>0</v>
      </c>
      <c r="G26">
        <v>204</v>
      </c>
      <c r="H26">
        <v>618</v>
      </c>
      <c r="I26">
        <v>481</v>
      </c>
      <c r="J26">
        <v>430</v>
      </c>
      <c r="K26">
        <v>252</v>
      </c>
      <c r="L26">
        <v>70</v>
      </c>
      <c r="M26">
        <v>95</v>
      </c>
      <c r="N26">
        <v>110</v>
      </c>
      <c r="O26">
        <v>19</v>
      </c>
      <c r="P26">
        <v>38</v>
      </c>
      <c r="Q26">
        <v>59</v>
      </c>
      <c r="R26">
        <v>11</v>
      </c>
      <c r="S26">
        <v>14</v>
      </c>
      <c r="T26">
        <v>58</v>
      </c>
      <c r="U26" s="1"/>
    </row>
    <row r="27" spans="1:21" x14ac:dyDescent="0.2">
      <c r="A27" t="s">
        <v>164</v>
      </c>
      <c r="B27" s="4">
        <v>1</v>
      </c>
      <c r="C27">
        <v>1</v>
      </c>
      <c r="D27" s="4">
        <v>0</v>
      </c>
      <c r="E27">
        <v>2000</v>
      </c>
      <c r="F27">
        <v>20</v>
      </c>
      <c r="G27">
        <v>105</v>
      </c>
      <c r="H27">
        <v>220</v>
      </c>
      <c r="I27">
        <v>375</v>
      </c>
      <c r="J27">
        <v>357</v>
      </c>
      <c r="K27">
        <v>538</v>
      </c>
      <c r="L27">
        <v>327</v>
      </c>
      <c r="M27">
        <v>189</v>
      </c>
      <c r="N27">
        <v>117</v>
      </c>
      <c r="O27">
        <v>66</v>
      </c>
      <c r="P27">
        <v>58</v>
      </c>
      <c r="Q27">
        <v>61</v>
      </c>
      <c r="R27">
        <v>30</v>
      </c>
      <c r="S27">
        <v>26</v>
      </c>
      <c r="T27">
        <v>73</v>
      </c>
      <c r="U27" s="1"/>
    </row>
    <row r="28" spans="1:21" x14ac:dyDescent="0.2">
      <c r="A28" t="s">
        <v>164</v>
      </c>
      <c r="B28" s="4">
        <v>1</v>
      </c>
      <c r="C28">
        <v>1</v>
      </c>
      <c r="D28" s="4">
        <v>0</v>
      </c>
      <c r="E28">
        <v>2001</v>
      </c>
      <c r="F28">
        <v>6</v>
      </c>
      <c r="G28">
        <v>1245</v>
      </c>
      <c r="H28">
        <v>987</v>
      </c>
      <c r="I28">
        <v>905</v>
      </c>
      <c r="J28">
        <v>1111</v>
      </c>
      <c r="K28">
        <v>650</v>
      </c>
      <c r="L28">
        <v>710</v>
      </c>
      <c r="M28">
        <v>408</v>
      </c>
      <c r="N28">
        <v>124</v>
      </c>
      <c r="O28">
        <v>138</v>
      </c>
      <c r="P28">
        <v>101</v>
      </c>
      <c r="Q28">
        <v>69</v>
      </c>
      <c r="R28">
        <v>57</v>
      </c>
      <c r="S28">
        <v>34</v>
      </c>
      <c r="T28">
        <v>73</v>
      </c>
      <c r="U28" s="1"/>
    </row>
    <row r="29" spans="1:21" x14ac:dyDescent="0.2">
      <c r="A29" t="s">
        <v>164</v>
      </c>
      <c r="B29" s="4">
        <v>1</v>
      </c>
      <c r="C29">
        <v>1</v>
      </c>
      <c r="D29" s="4">
        <v>0</v>
      </c>
      <c r="E29">
        <v>2002</v>
      </c>
      <c r="F29">
        <v>0</v>
      </c>
      <c r="G29">
        <v>1</v>
      </c>
      <c r="H29">
        <v>1776</v>
      </c>
      <c r="I29">
        <v>553</v>
      </c>
      <c r="J29">
        <v>248</v>
      </c>
      <c r="K29">
        <v>209</v>
      </c>
      <c r="L29">
        <v>134</v>
      </c>
      <c r="M29">
        <v>130</v>
      </c>
      <c r="N29">
        <v>92</v>
      </c>
      <c r="O29">
        <v>23</v>
      </c>
      <c r="P29">
        <v>21</v>
      </c>
      <c r="Q29">
        <v>24</v>
      </c>
      <c r="R29">
        <v>9</v>
      </c>
      <c r="S29">
        <v>11</v>
      </c>
      <c r="T29">
        <v>24</v>
      </c>
      <c r="U29" s="1"/>
    </row>
    <row r="30" spans="1:21" x14ac:dyDescent="0.2">
      <c r="A30" t="s">
        <v>164</v>
      </c>
      <c r="B30" s="4">
        <v>1</v>
      </c>
      <c r="C30">
        <v>1</v>
      </c>
      <c r="D30" s="4">
        <v>0</v>
      </c>
      <c r="E30">
        <v>2003</v>
      </c>
      <c r="F30">
        <v>40</v>
      </c>
      <c r="G30">
        <v>121</v>
      </c>
      <c r="H30">
        <v>106</v>
      </c>
      <c r="I30">
        <v>4052</v>
      </c>
      <c r="J30">
        <v>639</v>
      </c>
      <c r="K30">
        <v>191</v>
      </c>
      <c r="L30">
        <v>348</v>
      </c>
      <c r="M30">
        <v>257</v>
      </c>
      <c r="N30">
        <v>164</v>
      </c>
      <c r="O30">
        <v>137</v>
      </c>
      <c r="P30">
        <v>53</v>
      </c>
      <c r="Q30">
        <v>31</v>
      </c>
      <c r="R30">
        <v>31</v>
      </c>
      <c r="S30">
        <v>19</v>
      </c>
      <c r="T30">
        <v>29</v>
      </c>
      <c r="U30" s="1"/>
    </row>
    <row r="31" spans="1:21" x14ac:dyDescent="0.2">
      <c r="A31" t="s">
        <v>164</v>
      </c>
      <c r="B31" s="4">
        <v>1</v>
      </c>
      <c r="C31">
        <v>1</v>
      </c>
      <c r="D31" s="4">
        <v>0</v>
      </c>
      <c r="E31">
        <v>2004</v>
      </c>
      <c r="F31">
        <v>0</v>
      </c>
      <c r="G31">
        <v>1</v>
      </c>
      <c r="H31">
        <v>230</v>
      </c>
      <c r="I31">
        <v>270</v>
      </c>
      <c r="J31">
        <v>2492</v>
      </c>
      <c r="K31">
        <v>235</v>
      </c>
      <c r="L31">
        <v>59</v>
      </c>
      <c r="M31">
        <v>134</v>
      </c>
      <c r="N31">
        <v>75</v>
      </c>
      <c r="O31">
        <v>31</v>
      </c>
      <c r="P31">
        <v>33</v>
      </c>
      <c r="Q31">
        <v>12</v>
      </c>
      <c r="R31">
        <v>8</v>
      </c>
      <c r="S31">
        <v>4</v>
      </c>
      <c r="T31">
        <v>5</v>
      </c>
      <c r="U31" s="1"/>
    </row>
    <row r="32" spans="1:21" x14ac:dyDescent="0.2">
      <c r="A32" t="s">
        <v>164</v>
      </c>
      <c r="B32" s="4">
        <v>1</v>
      </c>
      <c r="C32">
        <v>1</v>
      </c>
      <c r="D32" s="4">
        <v>0</v>
      </c>
      <c r="E32">
        <v>2005</v>
      </c>
      <c r="F32">
        <v>6</v>
      </c>
      <c r="G32">
        <v>329</v>
      </c>
      <c r="H32">
        <v>49</v>
      </c>
      <c r="I32">
        <v>420</v>
      </c>
      <c r="J32">
        <v>317</v>
      </c>
      <c r="K32">
        <v>3739</v>
      </c>
      <c r="L32">
        <v>394</v>
      </c>
      <c r="M32">
        <v>128</v>
      </c>
      <c r="N32">
        <v>166</v>
      </c>
      <c r="O32">
        <v>106</v>
      </c>
      <c r="P32">
        <v>74</v>
      </c>
      <c r="Q32">
        <v>50</v>
      </c>
      <c r="R32">
        <v>13</v>
      </c>
      <c r="S32">
        <v>6</v>
      </c>
      <c r="T32">
        <v>12</v>
      </c>
      <c r="U32" s="1"/>
    </row>
    <row r="33" spans="1:21" x14ac:dyDescent="0.2">
      <c r="A33" t="s">
        <v>164</v>
      </c>
      <c r="B33" s="4">
        <v>1</v>
      </c>
      <c r="C33">
        <v>1</v>
      </c>
      <c r="D33" s="4">
        <v>0</v>
      </c>
      <c r="E33">
        <v>2006</v>
      </c>
      <c r="F33">
        <v>10</v>
      </c>
      <c r="G33">
        <v>120</v>
      </c>
      <c r="H33">
        <v>524</v>
      </c>
      <c r="I33">
        <v>93</v>
      </c>
      <c r="J33">
        <v>424</v>
      </c>
      <c r="K33">
        <v>254</v>
      </c>
      <c r="L33">
        <v>2514</v>
      </c>
      <c r="M33">
        <v>167</v>
      </c>
      <c r="N33">
        <v>47</v>
      </c>
      <c r="O33">
        <v>66</v>
      </c>
      <c r="P33">
        <v>34</v>
      </c>
      <c r="Q33">
        <v>15</v>
      </c>
      <c r="R33">
        <v>11</v>
      </c>
      <c r="S33">
        <v>4</v>
      </c>
      <c r="T33">
        <v>4</v>
      </c>
      <c r="U33" s="1"/>
    </row>
    <row r="34" spans="1:21" x14ac:dyDescent="0.2">
      <c r="A34" t="s">
        <v>164</v>
      </c>
      <c r="B34" s="4">
        <v>1</v>
      </c>
      <c r="C34">
        <v>1</v>
      </c>
      <c r="D34" s="4">
        <v>0</v>
      </c>
      <c r="E34">
        <v>2007</v>
      </c>
      <c r="F34">
        <v>432</v>
      </c>
      <c r="G34">
        <v>1175</v>
      </c>
      <c r="H34">
        <v>240</v>
      </c>
      <c r="I34">
        <v>972</v>
      </c>
      <c r="J34">
        <v>103</v>
      </c>
      <c r="K34">
        <v>448</v>
      </c>
      <c r="L34">
        <v>279</v>
      </c>
      <c r="M34">
        <v>2894</v>
      </c>
      <c r="N34">
        <v>291</v>
      </c>
      <c r="O34">
        <v>139</v>
      </c>
      <c r="P34">
        <v>112</v>
      </c>
      <c r="Q34">
        <v>60</v>
      </c>
      <c r="R34">
        <v>37</v>
      </c>
      <c r="S34">
        <v>18</v>
      </c>
      <c r="T34">
        <v>14</v>
      </c>
      <c r="U34" s="1"/>
    </row>
    <row r="35" spans="1:21" x14ac:dyDescent="0.2">
      <c r="A35" t="s">
        <v>164</v>
      </c>
      <c r="B35" s="4">
        <v>1</v>
      </c>
      <c r="C35">
        <v>1</v>
      </c>
      <c r="D35" s="4">
        <v>0</v>
      </c>
      <c r="E35">
        <v>2008</v>
      </c>
      <c r="F35">
        <v>44</v>
      </c>
      <c r="G35">
        <v>330</v>
      </c>
      <c r="H35">
        <v>1374</v>
      </c>
      <c r="I35">
        <v>124</v>
      </c>
      <c r="J35">
        <v>756</v>
      </c>
      <c r="K35">
        <v>58</v>
      </c>
      <c r="L35">
        <v>180</v>
      </c>
      <c r="M35">
        <v>169</v>
      </c>
      <c r="N35">
        <v>1200</v>
      </c>
      <c r="O35">
        <v>90</v>
      </c>
      <c r="P35">
        <v>29</v>
      </c>
      <c r="Q35">
        <v>31</v>
      </c>
      <c r="R35">
        <v>11</v>
      </c>
      <c r="S35">
        <v>11</v>
      </c>
      <c r="T35">
        <v>9</v>
      </c>
      <c r="U35" s="1"/>
    </row>
    <row r="36" spans="1:21" x14ac:dyDescent="0.2">
      <c r="A36" t="s">
        <v>164</v>
      </c>
      <c r="B36" s="4">
        <v>1</v>
      </c>
      <c r="C36">
        <v>1</v>
      </c>
      <c r="D36" s="4">
        <v>0</v>
      </c>
      <c r="E36">
        <v>2009</v>
      </c>
      <c r="F36">
        <v>946</v>
      </c>
      <c r="G36">
        <v>43</v>
      </c>
      <c r="H36">
        <v>2750</v>
      </c>
      <c r="I36">
        <v>3286</v>
      </c>
      <c r="J36">
        <v>185</v>
      </c>
      <c r="K36">
        <v>651</v>
      </c>
      <c r="L36">
        <v>64</v>
      </c>
      <c r="M36">
        <v>128</v>
      </c>
      <c r="N36">
        <v>131</v>
      </c>
      <c r="O36">
        <v>853</v>
      </c>
      <c r="P36">
        <v>144</v>
      </c>
      <c r="Q36">
        <v>46</v>
      </c>
      <c r="R36">
        <v>29</v>
      </c>
      <c r="S36">
        <v>24</v>
      </c>
      <c r="T36">
        <v>15</v>
      </c>
      <c r="U36" s="1"/>
    </row>
    <row r="37" spans="1:21" x14ac:dyDescent="0.2">
      <c r="A37" t="s">
        <v>164</v>
      </c>
      <c r="B37" s="4">
        <v>1</v>
      </c>
      <c r="C37">
        <v>1</v>
      </c>
      <c r="D37" s="4">
        <v>0</v>
      </c>
      <c r="E37">
        <v>2010</v>
      </c>
      <c r="F37">
        <v>1</v>
      </c>
      <c r="G37">
        <v>921</v>
      </c>
      <c r="H37">
        <v>102</v>
      </c>
      <c r="I37">
        <v>1443</v>
      </c>
      <c r="J37">
        <v>730</v>
      </c>
      <c r="K37">
        <v>67</v>
      </c>
      <c r="L37">
        <v>110</v>
      </c>
      <c r="M37">
        <v>14</v>
      </c>
      <c r="N37">
        <v>21</v>
      </c>
      <c r="O37">
        <v>40</v>
      </c>
      <c r="P37">
        <v>155</v>
      </c>
      <c r="Q37">
        <v>25</v>
      </c>
      <c r="R37">
        <v>3</v>
      </c>
      <c r="S37">
        <v>3</v>
      </c>
      <c r="T37">
        <v>6</v>
      </c>
      <c r="U37" s="1"/>
    </row>
    <row r="38" spans="1:21" x14ac:dyDescent="0.2">
      <c r="A38" t="s">
        <v>164</v>
      </c>
      <c r="B38" s="4">
        <v>1</v>
      </c>
      <c r="C38">
        <v>1</v>
      </c>
      <c r="D38" s="4">
        <v>0</v>
      </c>
      <c r="E38">
        <v>2011</v>
      </c>
      <c r="F38">
        <v>688</v>
      </c>
      <c r="G38">
        <v>564</v>
      </c>
      <c r="H38">
        <v>3912</v>
      </c>
      <c r="I38">
        <v>180</v>
      </c>
      <c r="J38">
        <v>383</v>
      </c>
      <c r="K38">
        <v>300</v>
      </c>
      <c r="L38">
        <v>62</v>
      </c>
      <c r="M38">
        <v>53</v>
      </c>
      <c r="N38">
        <v>28</v>
      </c>
      <c r="O38">
        <v>32</v>
      </c>
      <c r="P38">
        <v>39</v>
      </c>
      <c r="Q38">
        <v>132</v>
      </c>
      <c r="R38">
        <v>39</v>
      </c>
      <c r="S38">
        <v>16</v>
      </c>
      <c r="T38">
        <v>8</v>
      </c>
      <c r="U38" s="1"/>
    </row>
    <row r="39" spans="1:21" x14ac:dyDescent="0.2">
      <c r="A39" t="s">
        <v>164</v>
      </c>
      <c r="B39" s="4">
        <v>1</v>
      </c>
      <c r="C39">
        <v>1</v>
      </c>
      <c r="D39" s="4">
        <v>0</v>
      </c>
      <c r="E39">
        <v>2012</v>
      </c>
      <c r="F39">
        <v>39</v>
      </c>
      <c r="G39">
        <v>2657</v>
      </c>
      <c r="H39">
        <v>865</v>
      </c>
      <c r="I39">
        <v>2052</v>
      </c>
      <c r="J39">
        <v>205</v>
      </c>
      <c r="K39">
        <v>329</v>
      </c>
      <c r="L39">
        <v>224</v>
      </c>
      <c r="M39">
        <v>127</v>
      </c>
      <c r="N39">
        <v>57</v>
      </c>
      <c r="O39">
        <v>36</v>
      </c>
      <c r="P39">
        <v>38</v>
      </c>
      <c r="Q39">
        <v>63</v>
      </c>
      <c r="R39">
        <v>112</v>
      </c>
      <c r="S39">
        <v>55</v>
      </c>
      <c r="T39">
        <v>28</v>
      </c>
      <c r="U39" s="1"/>
    </row>
    <row r="40" spans="1:21" x14ac:dyDescent="0.2">
      <c r="A40" t="s">
        <v>164</v>
      </c>
      <c r="B40" s="4">
        <v>1</v>
      </c>
      <c r="C40">
        <v>1</v>
      </c>
      <c r="D40" s="4">
        <v>0</v>
      </c>
      <c r="E40">
        <v>2013</v>
      </c>
      <c r="F40">
        <v>241</v>
      </c>
      <c r="G40">
        <v>74</v>
      </c>
      <c r="H40">
        <v>5010</v>
      </c>
      <c r="I40">
        <v>458</v>
      </c>
      <c r="J40">
        <v>844</v>
      </c>
      <c r="K40">
        <v>95</v>
      </c>
      <c r="L40">
        <v>186</v>
      </c>
      <c r="M40">
        <v>187</v>
      </c>
      <c r="N40">
        <v>63</v>
      </c>
      <c r="O40">
        <v>37</v>
      </c>
      <c r="P40">
        <v>20</v>
      </c>
      <c r="Q40">
        <v>22</v>
      </c>
      <c r="R40">
        <v>39</v>
      </c>
      <c r="S40">
        <v>88</v>
      </c>
      <c r="T40">
        <v>45</v>
      </c>
      <c r="U40" s="1"/>
    </row>
    <row r="41" spans="1:21" x14ac:dyDescent="0.2">
      <c r="A41" t="s">
        <v>164</v>
      </c>
      <c r="B41" s="4">
        <v>1</v>
      </c>
      <c r="C41">
        <v>1</v>
      </c>
      <c r="D41" s="4">
        <v>0</v>
      </c>
      <c r="E41">
        <v>2014</v>
      </c>
      <c r="F41">
        <v>0</v>
      </c>
      <c r="G41">
        <v>118</v>
      </c>
      <c r="H41">
        <v>144</v>
      </c>
      <c r="I41">
        <v>2617</v>
      </c>
      <c r="J41">
        <v>263</v>
      </c>
      <c r="K41">
        <v>488</v>
      </c>
      <c r="L41">
        <v>51</v>
      </c>
      <c r="M41">
        <v>100</v>
      </c>
      <c r="N41">
        <v>58</v>
      </c>
      <c r="O41">
        <v>26</v>
      </c>
      <c r="P41">
        <v>10</v>
      </c>
      <c r="Q41">
        <v>2</v>
      </c>
      <c r="R41">
        <v>4</v>
      </c>
      <c r="S41">
        <v>7</v>
      </c>
      <c r="T41">
        <v>22</v>
      </c>
      <c r="U41" s="1"/>
    </row>
    <row r="42" spans="1:21" x14ac:dyDescent="0.2">
      <c r="A42" t="s">
        <v>164</v>
      </c>
      <c r="B42" s="4">
        <v>1</v>
      </c>
      <c r="C42">
        <v>1</v>
      </c>
      <c r="D42" s="4">
        <v>0</v>
      </c>
      <c r="E42">
        <v>2015</v>
      </c>
      <c r="F42">
        <v>1639</v>
      </c>
      <c r="G42">
        <v>226</v>
      </c>
      <c r="H42">
        <v>439</v>
      </c>
      <c r="I42">
        <v>228</v>
      </c>
      <c r="J42">
        <v>3355</v>
      </c>
      <c r="K42">
        <v>206</v>
      </c>
      <c r="L42">
        <v>264</v>
      </c>
      <c r="M42">
        <v>56</v>
      </c>
      <c r="N42">
        <v>69</v>
      </c>
      <c r="O42">
        <v>70</v>
      </c>
      <c r="P42">
        <v>25</v>
      </c>
      <c r="Q42">
        <v>12</v>
      </c>
      <c r="R42">
        <v>8</v>
      </c>
      <c r="S42">
        <v>11</v>
      </c>
      <c r="T42">
        <v>60</v>
      </c>
      <c r="U42" s="1"/>
    </row>
    <row r="43" spans="1:21" x14ac:dyDescent="0.2">
      <c r="A43" t="s">
        <v>164</v>
      </c>
      <c r="B43" s="4">
        <v>1</v>
      </c>
      <c r="C43">
        <v>1</v>
      </c>
      <c r="D43" s="4">
        <v>0</v>
      </c>
      <c r="E43">
        <v>2016</v>
      </c>
      <c r="F43">
        <v>11</v>
      </c>
      <c r="G43">
        <v>1934</v>
      </c>
      <c r="H43">
        <v>88</v>
      </c>
      <c r="I43">
        <v>252</v>
      </c>
      <c r="J43">
        <v>118</v>
      </c>
      <c r="K43">
        <v>1666</v>
      </c>
      <c r="L43">
        <v>107</v>
      </c>
      <c r="M43">
        <v>125</v>
      </c>
      <c r="N43">
        <v>36</v>
      </c>
      <c r="O43">
        <v>17</v>
      </c>
      <c r="P43">
        <v>21</v>
      </c>
      <c r="Q43">
        <v>11</v>
      </c>
      <c r="R43">
        <v>3</v>
      </c>
      <c r="S43">
        <v>3</v>
      </c>
      <c r="T43">
        <v>10</v>
      </c>
      <c r="U43" s="1"/>
    </row>
    <row r="44" spans="1:21" x14ac:dyDescent="0.2">
      <c r="A44" t="s">
        <v>164</v>
      </c>
      <c r="B44" s="4">
        <v>1</v>
      </c>
      <c r="C44">
        <v>1</v>
      </c>
      <c r="D44" s="4">
        <v>0</v>
      </c>
      <c r="E44">
        <v>2017</v>
      </c>
      <c r="F44">
        <v>587</v>
      </c>
      <c r="G44">
        <v>43</v>
      </c>
      <c r="H44">
        <v>3073</v>
      </c>
      <c r="I44">
        <v>195</v>
      </c>
      <c r="J44">
        <v>306</v>
      </c>
      <c r="K44">
        <v>221</v>
      </c>
      <c r="L44">
        <v>2591</v>
      </c>
      <c r="M44">
        <v>253</v>
      </c>
      <c r="N44">
        <v>205</v>
      </c>
      <c r="O44">
        <v>93</v>
      </c>
      <c r="P44">
        <v>48</v>
      </c>
      <c r="Q44">
        <v>60</v>
      </c>
      <c r="R44">
        <v>25</v>
      </c>
      <c r="S44">
        <v>14</v>
      </c>
      <c r="T44">
        <v>16</v>
      </c>
      <c r="U44" s="1"/>
    </row>
    <row r="45" spans="1:21" x14ac:dyDescent="0.2">
      <c r="A45" t="s">
        <v>164</v>
      </c>
      <c r="B45" s="4">
        <v>1</v>
      </c>
      <c r="C45">
        <v>1</v>
      </c>
      <c r="D45" s="4">
        <v>0</v>
      </c>
      <c r="E45">
        <v>2018</v>
      </c>
      <c r="F45">
        <v>212</v>
      </c>
      <c r="G45">
        <v>1019</v>
      </c>
      <c r="H45">
        <v>58</v>
      </c>
      <c r="I45">
        <v>1192</v>
      </c>
      <c r="J45">
        <v>61</v>
      </c>
      <c r="K45">
        <v>106</v>
      </c>
      <c r="L45">
        <v>103</v>
      </c>
      <c r="M45">
        <v>803</v>
      </c>
      <c r="N45">
        <v>123</v>
      </c>
      <c r="O45">
        <v>59</v>
      </c>
      <c r="P45">
        <v>28</v>
      </c>
      <c r="Q45">
        <v>23</v>
      </c>
      <c r="R45">
        <v>13</v>
      </c>
      <c r="S45">
        <v>10</v>
      </c>
      <c r="T45">
        <v>4</v>
      </c>
      <c r="U45" s="1"/>
    </row>
    <row r="46" spans="1:21" x14ac:dyDescent="0.2">
      <c r="A46" t="s">
        <v>164</v>
      </c>
      <c r="B46" s="4">
        <v>1</v>
      </c>
      <c r="C46">
        <v>1</v>
      </c>
      <c r="D46" s="4">
        <v>0</v>
      </c>
      <c r="E46">
        <v>2019</v>
      </c>
      <c r="F46">
        <v>363</v>
      </c>
      <c r="G46">
        <v>811</v>
      </c>
      <c r="H46">
        <v>1567</v>
      </c>
      <c r="I46">
        <v>104</v>
      </c>
      <c r="J46">
        <v>2291</v>
      </c>
      <c r="K46">
        <v>165</v>
      </c>
      <c r="L46">
        <v>259</v>
      </c>
      <c r="M46">
        <v>170</v>
      </c>
      <c r="N46">
        <v>1358</v>
      </c>
      <c r="O46">
        <v>159</v>
      </c>
      <c r="P46">
        <v>100</v>
      </c>
      <c r="Q46">
        <v>47</v>
      </c>
      <c r="R46">
        <v>34</v>
      </c>
      <c r="S46">
        <v>28</v>
      </c>
      <c r="T46">
        <v>30</v>
      </c>
      <c r="U46" s="1"/>
    </row>
    <row r="47" spans="1:21" x14ac:dyDescent="0.2">
      <c r="A47" t="s">
        <v>164</v>
      </c>
      <c r="B47" s="4">
        <v>1</v>
      </c>
      <c r="C47">
        <v>1</v>
      </c>
      <c r="D47" s="4">
        <v>0</v>
      </c>
      <c r="E47">
        <v>2020</v>
      </c>
      <c r="F47">
        <v>0</v>
      </c>
      <c r="G47">
        <v>2</v>
      </c>
      <c r="H47">
        <v>271</v>
      </c>
      <c r="I47">
        <v>1206</v>
      </c>
      <c r="J47">
        <v>54</v>
      </c>
      <c r="K47">
        <v>1070</v>
      </c>
      <c r="L47">
        <v>56</v>
      </c>
      <c r="M47">
        <v>75</v>
      </c>
      <c r="N47">
        <v>59</v>
      </c>
      <c r="O47">
        <v>489</v>
      </c>
      <c r="P47">
        <v>42</v>
      </c>
      <c r="Q47">
        <v>32</v>
      </c>
      <c r="R47">
        <v>10</v>
      </c>
      <c r="S47">
        <v>3</v>
      </c>
      <c r="T47">
        <v>8</v>
      </c>
      <c r="U4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8071-21BA-5F4D-B4F3-3DCCFC77A224}">
  <dimension ref="A1:P2"/>
  <sheetViews>
    <sheetView topLeftCell="O1" workbookViewId="0">
      <selection activeCell="B35" sqref="B35"/>
    </sheetView>
  </sheetViews>
  <sheetFormatPr baseColWidth="10" defaultRowHeight="16" x14ac:dyDescent="0.2"/>
  <sheetData>
    <row r="1" spans="1:16" s="1" customFormat="1" ht="15" x14ac:dyDescent="0.2">
      <c r="A1" s="1" t="s">
        <v>23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1" t="s">
        <v>242</v>
      </c>
    </row>
    <row r="2" spans="1:16" x14ac:dyDescent="0.2">
      <c r="A2" s="2">
        <v>1</v>
      </c>
      <c r="B2" s="2">
        <v>0</v>
      </c>
      <c r="C2" s="2">
        <v>0.26100000000000001</v>
      </c>
      <c r="D2" s="2">
        <v>0.83899999999999997</v>
      </c>
      <c r="E2" s="2">
        <v>0.96099999999999997</v>
      </c>
      <c r="F2" s="2">
        <v>0.92</v>
      </c>
      <c r="G2" s="2">
        <v>0.92800000000000005</v>
      </c>
      <c r="H2" s="2">
        <v>0.92600000000000005</v>
      </c>
      <c r="I2" s="2">
        <v>0.95699999999999996</v>
      </c>
      <c r="J2" s="2">
        <v>0.94399999999999995</v>
      </c>
      <c r="K2" s="2">
        <v>0.98</v>
      </c>
      <c r="L2" s="2">
        <v>0.96199999999999997</v>
      </c>
      <c r="M2" s="2">
        <v>1</v>
      </c>
      <c r="N2" s="2">
        <v>1</v>
      </c>
      <c r="O2" s="2">
        <v>1</v>
      </c>
      <c r="P2" s="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FF75-B427-944D-9B9A-D7CC60977E12}">
  <dimension ref="A1:P2"/>
  <sheetViews>
    <sheetView workbookViewId="0">
      <selection activeCell="C19" sqref="C19"/>
    </sheetView>
  </sheetViews>
  <sheetFormatPr baseColWidth="10" defaultRowHeight="16" x14ac:dyDescent="0.2"/>
  <sheetData>
    <row r="1" spans="1:16" s="1" customFormat="1" ht="15" x14ac:dyDescent="0.2">
      <c r="A1" s="1" t="s">
        <v>23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1" t="s">
        <v>242</v>
      </c>
    </row>
    <row r="2" spans="1:16" ht="15" x14ac:dyDescent="0.2">
      <c r="A2" s="4">
        <v>1</v>
      </c>
      <c r="B2" s="4">
        <v>0.5</v>
      </c>
      <c r="C2" s="4">
        <v>0.5</v>
      </c>
      <c r="D2" s="4">
        <v>0.5</v>
      </c>
      <c r="E2" s="4">
        <v>0.5</v>
      </c>
      <c r="F2" s="4">
        <v>0.5</v>
      </c>
      <c r="G2" s="4">
        <v>0.5</v>
      </c>
      <c r="H2" s="4">
        <v>0.5</v>
      </c>
      <c r="I2" s="4">
        <v>0.5</v>
      </c>
      <c r="J2" s="4">
        <v>0.5</v>
      </c>
      <c r="K2" s="4">
        <v>0.5</v>
      </c>
      <c r="L2" s="4">
        <v>0.5</v>
      </c>
      <c r="M2" s="4">
        <v>0.5</v>
      </c>
      <c r="N2" s="4">
        <v>0.5</v>
      </c>
      <c r="O2" s="4">
        <v>0.5</v>
      </c>
      <c r="P2" s="4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76A1-31BD-6B45-BBDF-1153F604996E}">
  <dimension ref="A1:Q2"/>
  <sheetViews>
    <sheetView topLeftCell="P1" workbookViewId="0">
      <selection activeCell="M11" sqref="M11"/>
    </sheetView>
  </sheetViews>
  <sheetFormatPr baseColWidth="10" defaultRowHeight="16" x14ac:dyDescent="0.2"/>
  <sheetData>
    <row r="1" spans="1:17" s="1" customFormat="1" ht="15" x14ac:dyDescent="0.2">
      <c r="A1" s="1" t="s">
        <v>23</v>
      </c>
      <c r="B1" s="1" t="s">
        <v>122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  <c r="Q1" s="1" t="s">
        <v>242</v>
      </c>
    </row>
    <row r="2" spans="1:17" x14ac:dyDescent="0.2">
      <c r="A2">
        <v>1</v>
      </c>
      <c r="B2" s="4">
        <v>0</v>
      </c>
      <c r="C2" s="2">
        <v>0.23</v>
      </c>
      <c r="D2" s="2">
        <v>0.23</v>
      </c>
      <c r="E2" s="2">
        <v>0.23</v>
      </c>
      <c r="F2" s="2">
        <v>0.23</v>
      </c>
      <c r="G2" s="2">
        <v>0.23</v>
      </c>
      <c r="H2" s="2">
        <v>0.23</v>
      </c>
      <c r="I2" s="2">
        <v>0.23</v>
      </c>
      <c r="J2" s="2">
        <v>0.23</v>
      </c>
      <c r="K2" s="2">
        <v>0.23</v>
      </c>
      <c r="L2" s="2">
        <v>0.23</v>
      </c>
      <c r="M2" s="2">
        <v>0.23</v>
      </c>
      <c r="N2" s="2">
        <v>0.23</v>
      </c>
      <c r="O2" s="2">
        <v>0.23</v>
      </c>
      <c r="P2" s="2">
        <v>0.23</v>
      </c>
      <c r="Q2" s="2">
        <v>0.23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27DA-53A3-AB45-9BE6-883A39B4E704}">
  <dimension ref="A1:T2"/>
  <sheetViews>
    <sheetView topLeftCell="O1" workbookViewId="0">
      <selection activeCell="C17" sqref="C17"/>
    </sheetView>
  </sheetViews>
  <sheetFormatPr baseColWidth="10" defaultRowHeight="16" x14ac:dyDescent="0.2"/>
  <sheetData>
    <row r="1" spans="1:20" s="1" customFormat="1" ht="15" x14ac:dyDescent="0.2">
      <c r="A1" s="1" t="s">
        <v>23</v>
      </c>
      <c r="B1" s="1" t="s">
        <v>122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  <c r="Q1" s="1" t="s">
        <v>242</v>
      </c>
      <c r="R1" s="1" t="s">
        <v>243</v>
      </c>
      <c r="S1" s="1" t="s">
        <v>244</v>
      </c>
      <c r="T1" s="1" t="s">
        <v>245</v>
      </c>
    </row>
    <row r="2" spans="1:20" x14ac:dyDescent="0.2">
      <c r="A2">
        <v>1</v>
      </c>
      <c r="B2" s="4">
        <v>0</v>
      </c>
      <c r="C2">
        <v>23.751773049645401</v>
      </c>
      <c r="D2">
        <v>33.104729729729698</v>
      </c>
      <c r="E2">
        <v>38.720547945205503</v>
      </c>
      <c r="F2">
        <v>42.325513196480898</v>
      </c>
      <c r="G2">
        <v>43.435643564356397</v>
      </c>
      <c r="H2">
        <v>45.890829694323102</v>
      </c>
      <c r="I2">
        <v>50.746987951807199</v>
      </c>
      <c r="J2">
        <v>51.690140845070403</v>
      </c>
      <c r="K2">
        <v>53.8108108108108</v>
      </c>
      <c r="L2">
        <v>55.943396226415103</v>
      </c>
      <c r="M2">
        <v>55.461538461538503</v>
      </c>
      <c r="N2">
        <v>54.476190476190503</v>
      </c>
      <c r="O2">
        <v>54.52</v>
      </c>
      <c r="P2">
        <v>54.7826086956522</v>
      </c>
      <c r="Q2">
        <v>56</v>
      </c>
      <c r="R2">
        <v>56</v>
      </c>
      <c r="S2">
        <v>53.5</v>
      </c>
      <c r="T2">
        <v>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CA3C-0E55-C64C-B60B-2CE088DC2A9C}">
  <dimension ref="A1:C2"/>
  <sheetViews>
    <sheetView workbookViewId="0">
      <selection activeCell="E15" sqref="E15"/>
    </sheetView>
  </sheetViews>
  <sheetFormatPr baseColWidth="10" defaultRowHeight="16" x14ac:dyDescent="0.2"/>
  <sheetData>
    <row r="1" spans="1:3" x14ac:dyDescent="0.2">
      <c r="A1" s="1" t="s">
        <v>23</v>
      </c>
      <c r="B1" s="1" t="s">
        <v>246</v>
      </c>
      <c r="C1" s="1" t="s">
        <v>247</v>
      </c>
    </row>
    <row r="2" spans="1:3" x14ac:dyDescent="0.2">
      <c r="A2">
        <v>1</v>
      </c>
      <c r="B2" s="2">
        <v>6.9999999999999999E-6</v>
      </c>
      <c r="C2" s="2">
        <v>2.95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45D9-F4F9-1140-B83D-6AC6C4C02D01}">
  <dimension ref="A1:B13"/>
  <sheetViews>
    <sheetView workbookViewId="0">
      <selection activeCell="B13" sqref="B13"/>
    </sheetView>
  </sheetViews>
  <sheetFormatPr baseColWidth="10" defaultRowHeight="16" x14ac:dyDescent="0.2"/>
  <sheetData>
    <row r="1" spans="1:2" x14ac:dyDescent="0.2">
      <c r="A1" s="8" t="s">
        <v>163</v>
      </c>
      <c r="B1" s="8" t="s">
        <v>164</v>
      </c>
    </row>
    <row r="2" spans="1:2" x14ac:dyDescent="0.2">
      <c r="A2" s="9" t="s">
        <v>135</v>
      </c>
      <c r="B2" s="10">
        <v>2</v>
      </c>
    </row>
    <row r="3" spans="1:2" x14ac:dyDescent="0.2">
      <c r="A3" s="9" t="s">
        <v>138</v>
      </c>
      <c r="B3" s="9"/>
    </row>
    <row r="4" spans="1:2" x14ac:dyDescent="0.2">
      <c r="A4" s="9" t="s">
        <v>140</v>
      </c>
      <c r="B4" s="9"/>
    </row>
    <row r="5" spans="1:2" x14ac:dyDescent="0.2">
      <c r="A5" s="9" t="s">
        <v>142</v>
      </c>
      <c r="B5" s="9">
        <v>1</v>
      </c>
    </row>
    <row r="6" spans="1:2" x14ac:dyDescent="0.2">
      <c r="A6" s="9" t="s">
        <v>144</v>
      </c>
      <c r="B6" s="9">
        <v>0.3</v>
      </c>
    </row>
    <row r="7" spans="1:2" x14ac:dyDescent="0.2">
      <c r="A7" s="9" t="s">
        <v>146</v>
      </c>
      <c r="B7" s="9">
        <v>-0.3</v>
      </c>
    </row>
    <row r="8" spans="1:2" x14ac:dyDescent="0.2">
      <c r="A8" s="9" t="s">
        <v>148</v>
      </c>
      <c r="B8" s="9">
        <v>2</v>
      </c>
    </row>
    <row r="9" spans="1:2" x14ac:dyDescent="0.2">
      <c r="A9" s="9" t="s">
        <v>150</v>
      </c>
      <c r="B9" s="9"/>
    </row>
    <row r="10" spans="1:2" x14ac:dyDescent="0.2">
      <c r="A10" s="9" t="s">
        <v>151</v>
      </c>
      <c r="B10" s="9"/>
    </row>
    <row r="11" spans="1:2" x14ac:dyDescent="0.2">
      <c r="A11" s="9" t="s">
        <v>152</v>
      </c>
      <c r="B11" s="9"/>
    </row>
    <row r="12" spans="1:2" x14ac:dyDescent="0.2">
      <c r="A12" s="9" t="s">
        <v>153</v>
      </c>
      <c r="B12" s="9"/>
    </row>
    <row r="13" spans="1:2" x14ac:dyDescent="0.2">
      <c r="A13" s="9" t="s">
        <v>154</v>
      </c>
      <c r="B13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D6AE-086C-9240-8026-5F8793E1C61A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1" t="s">
        <v>165</v>
      </c>
      <c r="B1" s="1" t="s">
        <v>248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E2D2-4747-5E41-B4A9-E250D23AD98D}">
  <dimension ref="A1:X2"/>
  <sheetViews>
    <sheetView workbookViewId="0">
      <selection activeCell="A3" sqref="A3:B124"/>
    </sheetView>
  </sheetViews>
  <sheetFormatPr baseColWidth="10" defaultColWidth="8.83203125" defaultRowHeight="16" x14ac:dyDescent="0.2"/>
  <sheetData>
    <row r="1" spans="1:24" s="1" customFormat="1" ht="15" x14ac:dyDescent="0.2">
      <c r="A1" s="1" t="s">
        <v>23</v>
      </c>
      <c r="B1" s="1" t="s">
        <v>122</v>
      </c>
      <c r="C1" s="1" t="s">
        <v>165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1" t="s">
        <v>242</v>
      </c>
      <c r="S1" s="1" t="s">
        <v>243</v>
      </c>
      <c r="T1" s="1" t="s">
        <v>244</v>
      </c>
      <c r="U1" s="1" t="s">
        <v>245</v>
      </c>
      <c r="V1" s="1" t="s">
        <v>261</v>
      </c>
      <c r="W1" s="1" t="s">
        <v>262</v>
      </c>
      <c r="X1" s="1" t="s">
        <v>263</v>
      </c>
    </row>
    <row r="2" spans="1:24" x14ac:dyDescent="0.2">
      <c r="A2">
        <v>1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2980-DC04-264D-BBDA-CD074119A133}">
  <dimension ref="A1:B21"/>
  <sheetViews>
    <sheetView workbookViewId="0">
      <selection activeCell="D22" sqref="D22"/>
    </sheetView>
  </sheetViews>
  <sheetFormatPr baseColWidth="10" defaultColWidth="8.83203125" defaultRowHeight="16" x14ac:dyDescent="0.2"/>
  <cols>
    <col min="1" max="1" width="22.6640625" bestFit="1" customWidth="1"/>
  </cols>
  <sheetData>
    <row r="1" spans="1:2" s="1" customFormat="1" ht="15" x14ac:dyDescent="0.2">
      <c r="A1" s="1" t="s">
        <v>163</v>
      </c>
      <c r="B1" s="1" t="s">
        <v>164</v>
      </c>
    </row>
    <row r="2" spans="1:2" x14ac:dyDescent="0.2">
      <c r="A2" t="s">
        <v>8</v>
      </c>
      <c r="B2">
        <v>1</v>
      </c>
    </row>
    <row r="3" spans="1:2" x14ac:dyDescent="0.2">
      <c r="A3" t="s">
        <v>13</v>
      </c>
      <c r="B3" s="2">
        <v>1981</v>
      </c>
    </row>
    <row r="4" spans="1:2" x14ac:dyDescent="0.2">
      <c r="A4" t="s">
        <v>17</v>
      </c>
      <c r="B4">
        <v>2020</v>
      </c>
    </row>
    <row r="5" spans="1:2" x14ac:dyDescent="0.2">
      <c r="A5" t="s">
        <v>21</v>
      </c>
      <c r="B5" s="2">
        <v>2030</v>
      </c>
    </row>
    <row r="6" spans="1:2" x14ac:dyDescent="0.2">
      <c r="A6" t="s">
        <v>25</v>
      </c>
      <c r="B6" s="4">
        <v>1</v>
      </c>
    </row>
    <row r="7" spans="1:2" x14ac:dyDescent="0.2">
      <c r="A7" t="s">
        <v>29</v>
      </c>
      <c r="B7" s="2"/>
    </row>
    <row r="8" spans="1:2" x14ac:dyDescent="0.2">
      <c r="A8" t="s">
        <v>33</v>
      </c>
      <c r="B8" s="4">
        <v>1</v>
      </c>
    </row>
    <row r="9" spans="1:2" x14ac:dyDescent="0.2">
      <c r="A9" t="s">
        <v>37</v>
      </c>
      <c r="B9" s="3">
        <v>15</v>
      </c>
    </row>
    <row r="10" spans="1:2" x14ac:dyDescent="0.2">
      <c r="A10" t="s">
        <v>41</v>
      </c>
      <c r="B10" s="2">
        <v>1</v>
      </c>
    </row>
    <row r="11" spans="1:2" x14ac:dyDescent="0.2">
      <c r="A11" t="s">
        <v>45</v>
      </c>
      <c r="B11" s="2">
        <v>15</v>
      </c>
    </row>
    <row r="12" spans="1:2" x14ac:dyDescent="0.2">
      <c r="A12" t="s">
        <v>49</v>
      </c>
      <c r="B12" s="4">
        <v>1</v>
      </c>
    </row>
    <row r="13" spans="1:2" x14ac:dyDescent="0.2">
      <c r="A13" t="s">
        <v>53</v>
      </c>
      <c r="B13" s="4">
        <v>1</v>
      </c>
    </row>
    <row r="14" spans="1:2" x14ac:dyDescent="0.2">
      <c r="A14" t="s">
        <v>57</v>
      </c>
      <c r="B14" s="4">
        <v>1</v>
      </c>
    </row>
    <row r="15" spans="1:2" x14ac:dyDescent="0.2">
      <c r="A15" t="s">
        <v>61</v>
      </c>
      <c r="B15" s="4">
        <v>0.70710678118654757</v>
      </c>
    </row>
    <row r="16" spans="1:2" x14ac:dyDescent="0.2">
      <c r="A16" t="s">
        <v>65</v>
      </c>
      <c r="B16" s="2"/>
    </row>
    <row r="17" spans="1:2" x14ac:dyDescent="0.2">
      <c r="A17" t="s">
        <v>69</v>
      </c>
      <c r="B17" s="4">
        <v>0</v>
      </c>
    </row>
    <row r="18" spans="1:2" x14ac:dyDescent="0.2">
      <c r="A18" t="s">
        <v>73</v>
      </c>
      <c r="B18" s="4">
        <v>0</v>
      </c>
    </row>
    <row r="19" spans="1:2" x14ac:dyDescent="0.2">
      <c r="A19" t="s">
        <v>77</v>
      </c>
      <c r="B19" s="4"/>
    </row>
    <row r="20" spans="1:2" x14ac:dyDescent="0.2">
      <c r="A20" t="s">
        <v>81</v>
      </c>
      <c r="B20" s="4"/>
    </row>
    <row r="21" spans="1:2" x14ac:dyDescent="0.2">
      <c r="A21" t="s">
        <v>85</v>
      </c>
      <c r="B21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C5E8-72A1-A143-A0ED-2A0F72EAD4F3}">
  <dimension ref="A1:J1"/>
  <sheetViews>
    <sheetView workbookViewId="0">
      <selection activeCell="F8" sqref="F8"/>
    </sheetView>
  </sheetViews>
  <sheetFormatPr baseColWidth="10" defaultRowHeight="16" x14ac:dyDescent="0.2"/>
  <cols>
    <col min="9" max="9" width="27.33203125" bestFit="1" customWidth="1"/>
  </cols>
  <sheetData>
    <row r="1" spans="1:10" x14ac:dyDescent="0.2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165</v>
      </c>
      <c r="H1" s="1" t="s">
        <v>177</v>
      </c>
      <c r="I1" s="1" t="s">
        <v>255</v>
      </c>
      <c r="J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8210-21D2-EA48-B272-E3F6A812CE1F}">
  <dimension ref="A1:I1"/>
  <sheetViews>
    <sheetView workbookViewId="0">
      <selection activeCell="I28" sqref="I28"/>
    </sheetView>
  </sheetViews>
  <sheetFormatPr baseColWidth="10" defaultRowHeight="16" x14ac:dyDescent="0.2"/>
  <cols>
    <col min="9" max="9" width="26.33203125" bestFit="1" customWidth="1"/>
  </cols>
  <sheetData>
    <row r="1" spans="1:9" s="1" customFormat="1" ht="15" x14ac:dyDescent="0.2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165</v>
      </c>
      <c r="H1" s="1" t="s">
        <v>177</v>
      </c>
      <c r="I1" s="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319D-B906-EE4D-B264-402660FCA0B4}">
  <dimension ref="A1:AA4"/>
  <sheetViews>
    <sheetView tabSelected="1" workbookViewId="0">
      <selection activeCell="C11" sqref="C11"/>
    </sheetView>
  </sheetViews>
  <sheetFormatPr baseColWidth="10" defaultRowHeight="16" x14ac:dyDescent="0.2"/>
  <cols>
    <col min="1" max="1" width="10.33203125" bestFit="1" customWidth="1"/>
    <col min="2" max="2" width="9.83203125" bestFit="1" customWidth="1"/>
    <col min="3" max="3" width="9.5" bestFit="1" customWidth="1"/>
    <col min="4" max="4" width="7" bestFit="1" customWidth="1"/>
    <col min="5" max="5" width="14.5" bestFit="1" customWidth="1"/>
    <col min="6" max="6" width="9.33203125" bestFit="1" customWidth="1"/>
    <col min="7" max="7" width="7.83203125" bestFit="1" customWidth="1"/>
    <col min="8" max="8" width="14.33203125" bestFit="1" customWidth="1"/>
    <col min="9" max="9" width="10.6640625" bestFit="1" customWidth="1"/>
    <col min="10" max="10" width="15.5" bestFit="1" customWidth="1"/>
    <col min="11" max="11" width="21" bestFit="1" customWidth="1"/>
    <col min="12" max="12" width="21.1640625" bestFit="1" customWidth="1"/>
    <col min="13" max="13" width="16.83203125" bestFit="1" customWidth="1"/>
    <col min="14" max="14" width="12" bestFit="1" customWidth="1"/>
    <col min="15" max="15" width="17.83203125" bestFit="1" customWidth="1"/>
    <col min="16" max="16" width="7.6640625" bestFit="1" customWidth="1"/>
    <col min="17" max="17" width="9.6640625" bestFit="1" customWidth="1"/>
    <col min="18" max="18" width="7.1640625" bestFit="1" customWidth="1"/>
    <col min="19" max="19" width="9.6640625" bestFit="1" customWidth="1"/>
    <col min="20" max="20" width="13.1640625" bestFit="1" customWidth="1"/>
    <col min="21" max="21" width="20.5" bestFit="1" customWidth="1"/>
    <col min="22" max="22" width="16.33203125" bestFit="1" customWidth="1"/>
    <col min="23" max="23" width="13.5" bestFit="1" customWidth="1"/>
    <col min="24" max="24" width="15.33203125" bestFit="1" customWidth="1"/>
    <col min="25" max="25" width="12.6640625" bestFit="1" customWidth="1"/>
    <col min="26" max="26" width="12.5" bestFit="1" customWidth="1"/>
    <col min="27" max="27" width="10.5" bestFit="1" customWidth="1"/>
  </cols>
  <sheetData>
    <row r="1" spans="1:27" s="1" customFormat="1" ht="15" x14ac:dyDescent="0.2">
      <c r="A1" s="1" t="s">
        <v>11</v>
      </c>
      <c r="B1" s="1" t="s">
        <v>15</v>
      </c>
      <c r="C1" s="1" t="s">
        <v>19</v>
      </c>
      <c r="D1" s="1" t="s">
        <v>23</v>
      </c>
      <c r="E1" s="1" t="s">
        <v>27</v>
      </c>
      <c r="F1" s="1" t="s">
        <v>31</v>
      </c>
      <c r="G1" s="16" t="s">
        <v>35</v>
      </c>
      <c r="H1" s="1" t="s">
        <v>39</v>
      </c>
      <c r="I1" s="1" t="s">
        <v>43</v>
      </c>
      <c r="J1" s="1" t="s">
        <v>47</v>
      </c>
      <c r="K1" s="1" t="s">
        <v>173</v>
      </c>
      <c r="L1" s="1" t="s">
        <v>174</v>
      </c>
      <c r="M1" s="1" t="s">
        <v>175</v>
      </c>
      <c r="N1" s="1" t="s">
        <v>63</v>
      </c>
      <c r="O1" s="1" t="s">
        <v>67</v>
      </c>
      <c r="P1" s="1" t="s">
        <v>71</v>
      </c>
      <c r="Q1" s="1" t="s">
        <v>75</v>
      </c>
      <c r="R1" s="1" t="s">
        <v>79</v>
      </c>
      <c r="S1" s="1" t="s">
        <v>83</v>
      </c>
      <c r="T1" s="1" t="s">
        <v>87</v>
      </c>
      <c r="U1" s="1" t="s">
        <v>90</v>
      </c>
      <c r="V1" s="1" t="s">
        <v>94</v>
      </c>
      <c r="W1" s="1" t="s">
        <v>98</v>
      </c>
      <c r="X1" s="1" t="s">
        <v>102</v>
      </c>
      <c r="Y1" s="1" t="s">
        <v>106</v>
      </c>
      <c r="Z1" s="1" t="s">
        <v>110</v>
      </c>
      <c r="AA1" s="1" t="s">
        <v>118</v>
      </c>
    </row>
    <row r="2" spans="1:27" x14ac:dyDescent="0.2">
      <c r="A2" t="s">
        <v>257</v>
      </c>
      <c r="B2">
        <v>1</v>
      </c>
      <c r="C2">
        <v>2</v>
      </c>
      <c r="D2">
        <v>1</v>
      </c>
      <c r="E2">
        <v>1</v>
      </c>
      <c r="F2" s="3">
        <v>5</v>
      </c>
      <c r="G2" s="3">
        <v>6</v>
      </c>
      <c r="H2" s="3">
        <v>0</v>
      </c>
      <c r="I2" s="3">
        <v>0</v>
      </c>
      <c r="J2" s="4">
        <v>2</v>
      </c>
      <c r="K2" s="3">
        <v>1</v>
      </c>
      <c r="L2" s="3">
        <v>15</v>
      </c>
      <c r="M2">
        <v>1</v>
      </c>
      <c r="N2">
        <v>1</v>
      </c>
      <c r="O2">
        <v>1</v>
      </c>
      <c r="P2" s="4"/>
      <c r="Q2" s="4"/>
      <c r="R2" s="4"/>
      <c r="S2" s="4"/>
      <c r="T2" s="4"/>
      <c r="U2" s="4"/>
      <c r="V2" s="4"/>
      <c r="W2" s="4"/>
      <c r="X2" s="4">
        <v>0</v>
      </c>
      <c r="Y2" s="4"/>
      <c r="Z2" s="4">
        <v>1</v>
      </c>
      <c r="AA2" s="4">
        <v>0</v>
      </c>
    </row>
    <row r="3" spans="1:27" x14ac:dyDescent="0.2">
      <c r="A3" t="s">
        <v>258</v>
      </c>
      <c r="B3">
        <v>2</v>
      </c>
      <c r="C3">
        <v>1</v>
      </c>
      <c r="D3">
        <v>1</v>
      </c>
      <c r="E3">
        <v>2</v>
      </c>
      <c r="F3" s="3">
        <v>5</v>
      </c>
      <c r="G3" s="3">
        <v>6</v>
      </c>
      <c r="H3" s="3">
        <v>1</v>
      </c>
      <c r="I3" s="3">
        <v>1.4</v>
      </c>
      <c r="J3" s="3">
        <v>1</v>
      </c>
      <c r="K3" s="3">
        <v>1</v>
      </c>
      <c r="L3" s="3">
        <v>15</v>
      </c>
      <c r="M3">
        <v>1</v>
      </c>
      <c r="N3">
        <v>1</v>
      </c>
      <c r="O3">
        <v>1</v>
      </c>
      <c r="P3" s="4">
        <v>1</v>
      </c>
      <c r="Q3" s="4">
        <v>0</v>
      </c>
      <c r="R3" s="2">
        <v>0.86399999999999999</v>
      </c>
      <c r="S3" s="4">
        <v>0</v>
      </c>
      <c r="T3" s="4">
        <v>0</v>
      </c>
      <c r="U3" s="4">
        <v>0</v>
      </c>
      <c r="V3" s="4">
        <v>0</v>
      </c>
      <c r="W3" s="4"/>
      <c r="X3" s="4"/>
      <c r="Y3" s="4"/>
      <c r="Z3" s="4">
        <v>1</v>
      </c>
      <c r="AA3" s="4">
        <v>0</v>
      </c>
    </row>
    <row r="4" spans="1:27" x14ac:dyDescent="0.2">
      <c r="A4" t="s">
        <v>259</v>
      </c>
      <c r="B4">
        <v>3</v>
      </c>
      <c r="C4">
        <v>1</v>
      </c>
      <c r="D4">
        <v>1</v>
      </c>
      <c r="E4">
        <v>3</v>
      </c>
      <c r="F4" s="3">
        <v>5</v>
      </c>
      <c r="G4" s="3">
        <v>6</v>
      </c>
      <c r="H4" s="3">
        <v>1</v>
      </c>
      <c r="I4" s="3">
        <v>1.4</v>
      </c>
      <c r="J4" s="3">
        <v>1</v>
      </c>
      <c r="K4" s="3">
        <v>1</v>
      </c>
      <c r="L4" s="3">
        <v>15</v>
      </c>
      <c r="M4">
        <v>1</v>
      </c>
      <c r="N4">
        <v>1</v>
      </c>
      <c r="O4">
        <v>1</v>
      </c>
      <c r="P4" s="4">
        <v>2</v>
      </c>
      <c r="Q4" s="4">
        <v>0</v>
      </c>
      <c r="R4" s="2">
        <v>0.86399999999999999</v>
      </c>
      <c r="S4" s="4">
        <v>0</v>
      </c>
      <c r="T4" s="4">
        <v>0</v>
      </c>
      <c r="U4" s="4">
        <v>0</v>
      </c>
      <c r="V4" s="4">
        <v>0</v>
      </c>
      <c r="W4" s="4"/>
      <c r="X4" s="4"/>
      <c r="Y4" s="4"/>
      <c r="Z4" s="4">
        <v>1</v>
      </c>
      <c r="AA4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9415-A6A2-9D4B-BDE6-CB6FC61B8833}">
  <dimension ref="A1:I14"/>
  <sheetViews>
    <sheetView workbookViewId="0">
      <selection activeCell="F25" sqref="F25"/>
    </sheetView>
  </sheetViews>
  <sheetFormatPr baseColWidth="10" defaultRowHeight="16" x14ac:dyDescent="0.2"/>
  <cols>
    <col min="6" max="6" width="14.33203125" bestFit="1" customWidth="1"/>
    <col min="8" max="8" width="10.83203125" style="3"/>
  </cols>
  <sheetData>
    <row r="1" spans="1:9" s="1" customFormat="1" ht="15" x14ac:dyDescent="0.2">
      <c r="A1" s="1" t="s">
        <v>11</v>
      </c>
      <c r="B1" s="1" t="s">
        <v>15</v>
      </c>
      <c r="C1" s="1" t="s">
        <v>23</v>
      </c>
      <c r="D1" s="1" t="s">
        <v>165</v>
      </c>
      <c r="E1" s="1" t="s">
        <v>166</v>
      </c>
      <c r="F1" s="5" t="s">
        <v>167</v>
      </c>
      <c r="G1" s="5" t="s">
        <v>168</v>
      </c>
      <c r="H1" s="6" t="s">
        <v>169</v>
      </c>
      <c r="I1" s="7" t="s">
        <v>170</v>
      </c>
    </row>
    <row r="2" spans="1:9" x14ac:dyDescent="0.2">
      <c r="A2" t="s">
        <v>171</v>
      </c>
      <c r="B2" s="11">
        <v>1</v>
      </c>
      <c r="C2">
        <v>1</v>
      </c>
      <c r="D2">
        <v>1995</v>
      </c>
      <c r="E2">
        <v>7</v>
      </c>
      <c r="F2" s="4">
        <v>1</v>
      </c>
      <c r="G2" s="4">
        <v>1</v>
      </c>
      <c r="H2" s="3">
        <f>1.318*1000000</f>
        <v>1318000</v>
      </c>
      <c r="I2" s="2">
        <v>0.81458304098557666</v>
      </c>
    </row>
    <row r="3" spans="1:9" x14ac:dyDescent="0.2">
      <c r="A3" t="s">
        <v>171</v>
      </c>
      <c r="B3" s="11">
        <v>1</v>
      </c>
      <c r="C3">
        <v>1</v>
      </c>
      <c r="D3">
        <v>1998</v>
      </c>
      <c r="E3">
        <v>7</v>
      </c>
      <c r="F3" s="4">
        <v>1</v>
      </c>
      <c r="G3" s="4">
        <v>1</v>
      </c>
      <c r="H3" s="3">
        <f>1.569*1000000</f>
        <v>1569000</v>
      </c>
      <c r="I3" s="2">
        <v>0.46713488809463738</v>
      </c>
    </row>
    <row r="4" spans="1:9" x14ac:dyDescent="0.2">
      <c r="A4" t="s">
        <v>171</v>
      </c>
      <c r="B4" s="11">
        <v>1</v>
      </c>
      <c r="C4">
        <v>1</v>
      </c>
      <c r="D4">
        <v>2001</v>
      </c>
      <c r="E4">
        <v>6</v>
      </c>
      <c r="F4" s="4">
        <v>1</v>
      </c>
      <c r="G4" s="4">
        <v>1</v>
      </c>
      <c r="H4" s="3">
        <f>0.862*1000000</f>
        <v>862000</v>
      </c>
      <c r="I4" s="2">
        <v>1.0730929059372047</v>
      </c>
    </row>
    <row r="5" spans="1:9" x14ac:dyDescent="0.2">
      <c r="A5" t="s">
        <v>171</v>
      </c>
      <c r="B5" s="11">
        <v>1</v>
      </c>
      <c r="C5">
        <v>1</v>
      </c>
      <c r="D5">
        <v>2003</v>
      </c>
      <c r="E5">
        <v>6</v>
      </c>
      <c r="F5" s="4">
        <v>1</v>
      </c>
      <c r="G5" s="4">
        <v>1</v>
      </c>
      <c r="H5" s="3">
        <f>2.138*1000000</f>
        <v>2138000</v>
      </c>
      <c r="I5" s="2">
        <v>0.46238398862549468</v>
      </c>
    </row>
    <row r="6" spans="1:9" x14ac:dyDescent="0.2">
      <c r="A6" t="s">
        <v>171</v>
      </c>
      <c r="B6" s="11">
        <v>1</v>
      </c>
      <c r="C6">
        <v>1</v>
      </c>
      <c r="D6">
        <v>2005</v>
      </c>
      <c r="E6">
        <v>6</v>
      </c>
      <c r="F6" s="4">
        <v>1</v>
      </c>
      <c r="G6" s="4">
        <v>1</v>
      </c>
      <c r="H6" s="3">
        <f>1.376*1000000</f>
        <v>1376000</v>
      </c>
      <c r="I6" s="2">
        <v>0.65377325559876143</v>
      </c>
    </row>
    <row r="7" spans="1:9" x14ac:dyDescent="0.2">
      <c r="A7" t="s">
        <v>171</v>
      </c>
      <c r="B7" s="11">
        <v>1</v>
      </c>
      <c r="C7">
        <v>1</v>
      </c>
      <c r="D7">
        <v>2007</v>
      </c>
      <c r="E7">
        <v>6</v>
      </c>
      <c r="F7" s="4">
        <v>1</v>
      </c>
      <c r="G7" s="4">
        <v>1</v>
      </c>
      <c r="H7" s="3">
        <f>0.943*1000000</f>
        <v>943000</v>
      </c>
      <c r="I7" s="2">
        <v>0.89472002699364783</v>
      </c>
    </row>
    <row r="8" spans="1:9" x14ac:dyDescent="0.2">
      <c r="A8" t="s">
        <v>171</v>
      </c>
      <c r="B8" s="11">
        <v>1</v>
      </c>
      <c r="C8">
        <v>1</v>
      </c>
      <c r="D8">
        <v>2009</v>
      </c>
      <c r="E8">
        <v>6</v>
      </c>
      <c r="F8" s="4">
        <v>1</v>
      </c>
      <c r="G8" s="4">
        <v>1</v>
      </c>
      <c r="H8" s="3">
        <f>1.502*1000000</f>
        <v>1502000</v>
      </c>
      <c r="I8" s="2">
        <v>0.80560130037141875</v>
      </c>
    </row>
    <row r="9" spans="1:9" x14ac:dyDescent="0.2">
      <c r="A9" t="s">
        <v>171</v>
      </c>
      <c r="B9" s="11">
        <v>1</v>
      </c>
      <c r="C9">
        <v>1</v>
      </c>
      <c r="D9">
        <v>2011</v>
      </c>
      <c r="E9">
        <v>6</v>
      </c>
      <c r="F9" s="4">
        <v>1</v>
      </c>
      <c r="G9" s="4">
        <v>1</v>
      </c>
      <c r="H9" s="3">
        <f>0.675*1000000</f>
        <v>675000</v>
      </c>
      <c r="I9" s="2">
        <v>1.2237746706523949</v>
      </c>
    </row>
    <row r="10" spans="1:9" x14ac:dyDescent="0.2">
      <c r="A10" t="s">
        <v>171</v>
      </c>
      <c r="B10" s="11">
        <v>1</v>
      </c>
      <c r="C10">
        <v>1</v>
      </c>
      <c r="D10">
        <v>2012</v>
      </c>
      <c r="E10">
        <v>6</v>
      </c>
      <c r="F10" s="4">
        <v>1</v>
      </c>
      <c r="G10" s="4">
        <v>1</v>
      </c>
      <c r="H10" s="3">
        <f>1.279*1000000</f>
        <v>1279000</v>
      </c>
      <c r="I10" s="2">
        <v>0.70604281216420173</v>
      </c>
    </row>
    <row r="11" spans="1:9" x14ac:dyDescent="0.2">
      <c r="A11" t="s">
        <v>171</v>
      </c>
      <c r="B11" s="11">
        <v>1</v>
      </c>
      <c r="C11">
        <v>1</v>
      </c>
      <c r="D11">
        <v>2013</v>
      </c>
      <c r="E11">
        <v>6</v>
      </c>
      <c r="F11" s="4">
        <v>1</v>
      </c>
      <c r="G11" s="4">
        <v>1</v>
      </c>
      <c r="H11" s="3">
        <f>1.929*1000000</f>
        <v>1929000</v>
      </c>
      <c r="I11" s="2">
        <v>0.50705946185436934</v>
      </c>
    </row>
    <row r="12" spans="1:9" x14ac:dyDescent="0.2">
      <c r="A12" t="s">
        <v>171</v>
      </c>
      <c r="B12" s="11">
        <v>1</v>
      </c>
      <c r="C12">
        <v>1</v>
      </c>
      <c r="D12">
        <v>2015</v>
      </c>
      <c r="E12">
        <v>6</v>
      </c>
      <c r="F12" s="4">
        <v>1</v>
      </c>
      <c r="G12" s="4">
        <v>1</v>
      </c>
      <c r="H12" s="3">
        <f>2.156*1000000</f>
        <v>2156000</v>
      </c>
      <c r="I12" s="2">
        <v>0.57483626236394858</v>
      </c>
    </row>
    <row r="13" spans="1:9" x14ac:dyDescent="0.2">
      <c r="A13" t="s">
        <v>171</v>
      </c>
      <c r="B13" s="11">
        <v>1</v>
      </c>
      <c r="C13">
        <v>1</v>
      </c>
      <c r="D13">
        <v>2017</v>
      </c>
      <c r="E13">
        <v>6</v>
      </c>
      <c r="F13" s="4">
        <v>1</v>
      </c>
      <c r="G13" s="4">
        <v>1</v>
      </c>
      <c r="H13" s="3">
        <f>1.418*1000000</f>
        <v>1418000</v>
      </c>
      <c r="I13" s="2">
        <v>0.64766431860653395</v>
      </c>
    </row>
    <row r="14" spans="1:9" x14ac:dyDescent="0.2">
      <c r="A14" t="s">
        <v>171</v>
      </c>
      <c r="B14" s="11">
        <v>1</v>
      </c>
      <c r="C14">
        <v>1</v>
      </c>
      <c r="D14">
        <v>2019</v>
      </c>
      <c r="E14">
        <v>6</v>
      </c>
      <c r="F14" s="4">
        <v>1</v>
      </c>
      <c r="G14" s="4">
        <v>1</v>
      </c>
      <c r="H14" s="3">
        <f>1.723*1000000</f>
        <v>1723000</v>
      </c>
      <c r="I14" s="2">
        <v>0.55610641205022537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BCBD-5EE7-9049-9F71-29D3A4A44483}">
  <dimension ref="A1:H629"/>
  <sheetViews>
    <sheetView topLeftCell="A157" workbookViewId="0">
      <selection activeCell="J19" sqref="J19"/>
    </sheetView>
  </sheetViews>
  <sheetFormatPr baseColWidth="10" defaultRowHeight="16" x14ac:dyDescent="0.2"/>
  <cols>
    <col min="6" max="6" width="14.33203125" bestFit="1" customWidth="1"/>
  </cols>
  <sheetData>
    <row r="1" spans="1:8" s="1" customFormat="1" ht="15" x14ac:dyDescent="0.2">
      <c r="A1" s="1" t="s">
        <v>11</v>
      </c>
      <c r="B1" s="1" t="s">
        <v>15</v>
      </c>
      <c r="C1" s="1" t="s">
        <v>23</v>
      </c>
      <c r="D1" s="1" t="s">
        <v>165</v>
      </c>
      <c r="E1" s="1" t="s">
        <v>166</v>
      </c>
      <c r="F1" s="1" t="s">
        <v>167</v>
      </c>
      <c r="G1" s="1" t="s">
        <v>172</v>
      </c>
      <c r="H1" s="1" t="s">
        <v>170</v>
      </c>
    </row>
    <row r="2" spans="1:8" x14ac:dyDescent="0.2">
      <c r="A2" t="s">
        <v>258</v>
      </c>
      <c r="B2">
        <v>2</v>
      </c>
      <c r="C2">
        <v>1</v>
      </c>
      <c r="D2">
        <v>1981</v>
      </c>
      <c r="E2">
        <v>1</v>
      </c>
      <c r="F2" s="4">
        <v>1</v>
      </c>
      <c r="G2">
        <v>3.8559999999999997E-2</v>
      </c>
      <c r="H2" s="4">
        <v>0.05</v>
      </c>
    </row>
    <row r="3" spans="1:8" x14ac:dyDescent="0.2">
      <c r="A3" t="s">
        <v>258</v>
      </c>
      <c r="B3">
        <v>2</v>
      </c>
      <c r="C3">
        <v>1</v>
      </c>
      <c r="D3">
        <v>1981</v>
      </c>
      <c r="E3">
        <v>4</v>
      </c>
      <c r="F3" s="4">
        <v>1</v>
      </c>
      <c r="G3">
        <v>210.98668000000001</v>
      </c>
      <c r="H3" s="4">
        <v>0.05</v>
      </c>
    </row>
    <row r="4" spans="1:8" x14ac:dyDescent="0.2">
      <c r="A4" t="s">
        <v>258</v>
      </c>
      <c r="B4">
        <v>2</v>
      </c>
      <c r="C4">
        <v>1</v>
      </c>
      <c r="D4">
        <v>1981</v>
      </c>
      <c r="E4">
        <v>5</v>
      </c>
      <c r="F4" s="4">
        <v>1</v>
      </c>
      <c r="G4">
        <v>195.55727999999999</v>
      </c>
      <c r="H4" s="4">
        <v>0.05</v>
      </c>
    </row>
    <row r="5" spans="1:8" x14ac:dyDescent="0.2">
      <c r="A5" t="s">
        <v>258</v>
      </c>
      <c r="B5">
        <v>2</v>
      </c>
      <c r="C5">
        <v>1</v>
      </c>
      <c r="D5">
        <v>1981</v>
      </c>
      <c r="E5">
        <v>6</v>
      </c>
      <c r="F5" s="4">
        <v>1</v>
      </c>
      <c r="G5">
        <v>246.01035999999999</v>
      </c>
      <c r="H5" s="4">
        <v>0.05</v>
      </c>
    </row>
    <row r="6" spans="1:8" x14ac:dyDescent="0.2">
      <c r="A6" t="s">
        <v>258</v>
      </c>
      <c r="B6">
        <v>2</v>
      </c>
      <c r="C6">
        <v>1</v>
      </c>
      <c r="D6">
        <v>1981</v>
      </c>
      <c r="E6">
        <v>7</v>
      </c>
      <c r="F6" s="4">
        <v>1</v>
      </c>
      <c r="G6">
        <v>137.64305999999999</v>
      </c>
      <c r="H6" s="4">
        <v>0.05</v>
      </c>
    </row>
    <row r="7" spans="1:8" x14ac:dyDescent="0.2">
      <c r="A7" t="s">
        <v>258</v>
      </c>
      <c r="B7">
        <v>2</v>
      </c>
      <c r="C7">
        <v>1</v>
      </c>
      <c r="D7">
        <v>1981</v>
      </c>
      <c r="E7">
        <v>8</v>
      </c>
      <c r="F7" s="4">
        <v>1</v>
      </c>
      <c r="G7">
        <v>35.485889999999998</v>
      </c>
      <c r="H7" s="4">
        <v>0.05</v>
      </c>
    </row>
    <row r="8" spans="1:8" x14ac:dyDescent="0.2">
      <c r="A8" t="s">
        <v>258</v>
      </c>
      <c r="B8">
        <v>2</v>
      </c>
      <c r="C8">
        <v>1</v>
      </c>
      <c r="D8">
        <v>1981</v>
      </c>
      <c r="E8">
        <v>9</v>
      </c>
      <c r="F8" s="4">
        <v>1</v>
      </c>
      <c r="G8">
        <v>8.8205600000000004</v>
      </c>
      <c r="H8" s="4">
        <v>0.05</v>
      </c>
    </row>
    <row r="9" spans="1:8" x14ac:dyDescent="0.2">
      <c r="A9" t="s">
        <v>258</v>
      </c>
      <c r="B9">
        <v>2</v>
      </c>
      <c r="C9">
        <v>1</v>
      </c>
      <c r="D9">
        <v>1981</v>
      </c>
      <c r="E9">
        <v>10</v>
      </c>
      <c r="F9" s="4">
        <v>1</v>
      </c>
      <c r="G9">
        <v>2.8140900000000002</v>
      </c>
      <c r="H9" s="4">
        <v>0.05</v>
      </c>
    </row>
    <row r="10" spans="1:8" x14ac:dyDescent="0.2">
      <c r="A10" t="s">
        <v>258</v>
      </c>
      <c r="B10">
        <v>2</v>
      </c>
      <c r="C10">
        <v>1</v>
      </c>
      <c r="D10">
        <v>1981</v>
      </c>
      <c r="E10">
        <v>12</v>
      </c>
      <c r="F10" s="4">
        <v>1</v>
      </c>
      <c r="G10">
        <v>1.1230899999999999</v>
      </c>
      <c r="H10" s="4">
        <v>0.05</v>
      </c>
    </row>
    <row r="11" spans="1:8" x14ac:dyDescent="0.2">
      <c r="A11" t="s">
        <v>258</v>
      </c>
      <c r="B11">
        <v>2</v>
      </c>
      <c r="C11">
        <v>1</v>
      </c>
      <c r="D11">
        <v>1982</v>
      </c>
      <c r="E11">
        <v>1</v>
      </c>
      <c r="F11" s="4">
        <v>1</v>
      </c>
      <c r="G11">
        <v>5.8663100000000004</v>
      </c>
      <c r="H11" s="4">
        <v>0.05</v>
      </c>
    </row>
    <row r="12" spans="1:8" x14ac:dyDescent="0.2">
      <c r="A12" t="s">
        <v>258</v>
      </c>
      <c r="B12">
        <v>2</v>
      </c>
      <c r="C12">
        <v>1</v>
      </c>
      <c r="D12">
        <v>1982</v>
      </c>
      <c r="E12">
        <v>2</v>
      </c>
      <c r="F12" s="4">
        <v>1</v>
      </c>
      <c r="G12">
        <v>9.0699999999999999E-3</v>
      </c>
      <c r="H12" s="4">
        <v>0.05</v>
      </c>
    </row>
    <row r="13" spans="1:8" x14ac:dyDescent="0.2">
      <c r="A13" t="s">
        <v>258</v>
      </c>
      <c r="B13">
        <v>2</v>
      </c>
      <c r="C13">
        <v>1</v>
      </c>
      <c r="D13">
        <v>1982</v>
      </c>
      <c r="E13">
        <v>3</v>
      </c>
      <c r="F13" s="4">
        <v>1</v>
      </c>
      <c r="G13">
        <v>6.4491800000000001</v>
      </c>
      <c r="H13" s="4">
        <v>0.05</v>
      </c>
    </row>
    <row r="14" spans="1:8" x14ac:dyDescent="0.2">
      <c r="A14" t="s">
        <v>258</v>
      </c>
      <c r="B14">
        <v>2</v>
      </c>
      <c r="C14">
        <v>1</v>
      </c>
      <c r="D14">
        <v>1982</v>
      </c>
      <c r="E14">
        <v>4</v>
      </c>
      <c r="F14" s="4">
        <v>1</v>
      </c>
      <c r="G14">
        <v>117.6605</v>
      </c>
      <c r="H14" s="4">
        <v>0.05</v>
      </c>
    </row>
    <row r="15" spans="1:8" x14ac:dyDescent="0.2">
      <c r="A15" t="s">
        <v>258</v>
      </c>
      <c r="B15">
        <v>2</v>
      </c>
      <c r="C15">
        <v>1</v>
      </c>
      <c r="D15">
        <v>1982</v>
      </c>
      <c r="E15">
        <v>5</v>
      </c>
      <c r="F15" s="4">
        <v>1</v>
      </c>
      <c r="G15">
        <v>88.974869999999996</v>
      </c>
      <c r="H15" s="4">
        <v>0.05</v>
      </c>
    </row>
    <row r="16" spans="1:8" x14ac:dyDescent="0.2">
      <c r="A16" t="s">
        <v>258</v>
      </c>
      <c r="B16">
        <v>2</v>
      </c>
      <c r="C16">
        <v>1</v>
      </c>
      <c r="D16">
        <v>1982</v>
      </c>
      <c r="E16">
        <v>6</v>
      </c>
      <c r="F16" s="4">
        <v>1</v>
      </c>
      <c r="G16">
        <v>106.89766</v>
      </c>
      <c r="H16" s="4">
        <v>0.05</v>
      </c>
    </row>
    <row r="17" spans="1:8" x14ac:dyDescent="0.2">
      <c r="A17" t="s">
        <v>258</v>
      </c>
      <c r="B17">
        <v>2</v>
      </c>
      <c r="C17">
        <v>1</v>
      </c>
      <c r="D17">
        <v>1982</v>
      </c>
      <c r="E17">
        <v>7</v>
      </c>
      <c r="F17" s="4">
        <v>1</v>
      </c>
      <c r="G17">
        <v>63.676200000000001</v>
      </c>
      <c r="H17" s="4">
        <v>0.05</v>
      </c>
    </row>
    <row r="18" spans="1:8" x14ac:dyDescent="0.2">
      <c r="A18" t="s">
        <v>258</v>
      </c>
      <c r="B18">
        <v>2</v>
      </c>
      <c r="C18">
        <v>1</v>
      </c>
      <c r="D18">
        <v>1982</v>
      </c>
      <c r="E18">
        <v>8</v>
      </c>
      <c r="F18" s="4">
        <v>1</v>
      </c>
      <c r="G18">
        <v>81.462010000000006</v>
      </c>
      <c r="H18" s="4">
        <v>0.05</v>
      </c>
    </row>
    <row r="19" spans="1:8" x14ac:dyDescent="0.2">
      <c r="A19" t="s">
        <v>258</v>
      </c>
      <c r="B19">
        <v>2</v>
      </c>
      <c r="C19">
        <v>1</v>
      </c>
      <c r="D19">
        <v>1982</v>
      </c>
      <c r="E19">
        <v>9</v>
      </c>
      <c r="F19" s="4">
        <v>1</v>
      </c>
      <c r="G19">
        <v>168.11993000000001</v>
      </c>
      <c r="H19" s="4">
        <v>0.05</v>
      </c>
    </row>
    <row r="20" spans="1:8" x14ac:dyDescent="0.2">
      <c r="A20" t="s">
        <v>258</v>
      </c>
      <c r="B20">
        <v>2</v>
      </c>
      <c r="C20">
        <v>1</v>
      </c>
      <c r="D20">
        <v>1982</v>
      </c>
      <c r="E20">
        <v>10</v>
      </c>
      <c r="F20" s="4">
        <v>1</v>
      </c>
      <c r="G20">
        <v>312.94607999999999</v>
      </c>
      <c r="H20" s="4">
        <v>0.05</v>
      </c>
    </row>
    <row r="21" spans="1:8" x14ac:dyDescent="0.2">
      <c r="A21" t="s">
        <v>258</v>
      </c>
      <c r="B21">
        <v>2</v>
      </c>
      <c r="C21">
        <v>1</v>
      </c>
      <c r="D21">
        <v>1982</v>
      </c>
      <c r="E21">
        <v>11</v>
      </c>
      <c r="F21" s="4">
        <v>1</v>
      </c>
      <c r="G21">
        <v>61.776560000000003</v>
      </c>
      <c r="H21" s="4">
        <v>0.05</v>
      </c>
    </row>
    <row r="22" spans="1:8" x14ac:dyDescent="0.2">
      <c r="A22" t="s">
        <v>258</v>
      </c>
      <c r="B22">
        <v>2</v>
      </c>
      <c r="C22">
        <v>1</v>
      </c>
      <c r="D22">
        <v>1982</v>
      </c>
      <c r="E22">
        <v>12</v>
      </c>
      <c r="F22" s="4">
        <v>1</v>
      </c>
      <c r="G22">
        <v>8.9638899999999992</v>
      </c>
      <c r="H22" s="4">
        <v>0.05</v>
      </c>
    </row>
    <row r="23" spans="1:8" x14ac:dyDescent="0.2">
      <c r="A23" t="s">
        <v>258</v>
      </c>
      <c r="B23">
        <v>2</v>
      </c>
      <c r="C23">
        <v>1</v>
      </c>
      <c r="D23">
        <v>1983</v>
      </c>
      <c r="E23">
        <v>4</v>
      </c>
      <c r="F23" s="4">
        <v>1</v>
      </c>
      <c r="G23">
        <v>140.96109000000001</v>
      </c>
      <c r="H23" s="4">
        <v>0.05</v>
      </c>
    </row>
    <row r="24" spans="1:8" x14ac:dyDescent="0.2">
      <c r="A24" t="s">
        <v>258</v>
      </c>
      <c r="B24">
        <v>2</v>
      </c>
      <c r="C24">
        <v>1</v>
      </c>
      <c r="D24">
        <v>1983</v>
      </c>
      <c r="E24">
        <v>5</v>
      </c>
      <c r="F24" s="4">
        <v>1</v>
      </c>
      <c r="G24">
        <v>261.59442999999999</v>
      </c>
      <c r="H24" s="4">
        <v>0.05</v>
      </c>
    </row>
    <row r="25" spans="1:8" x14ac:dyDescent="0.2">
      <c r="A25" t="s">
        <v>258</v>
      </c>
      <c r="B25">
        <v>2</v>
      </c>
      <c r="C25">
        <v>1</v>
      </c>
      <c r="D25">
        <v>1983</v>
      </c>
      <c r="E25">
        <v>6</v>
      </c>
      <c r="F25" s="4">
        <v>1</v>
      </c>
      <c r="G25">
        <v>239.00461999999999</v>
      </c>
      <c r="H25" s="4">
        <v>0.05</v>
      </c>
    </row>
    <row r="26" spans="1:8" x14ac:dyDescent="0.2">
      <c r="A26" t="s">
        <v>258</v>
      </c>
      <c r="B26">
        <v>2</v>
      </c>
      <c r="C26">
        <v>1</v>
      </c>
      <c r="D26">
        <v>1983</v>
      </c>
      <c r="E26">
        <v>7</v>
      </c>
      <c r="F26" s="4">
        <v>1</v>
      </c>
      <c r="G26">
        <v>69.171019999999999</v>
      </c>
      <c r="H26" s="4">
        <v>0.05</v>
      </c>
    </row>
    <row r="27" spans="1:8" x14ac:dyDescent="0.2">
      <c r="A27" t="s">
        <v>258</v>
      </c>
      <c r="B27">
        <v>2</v>
      </c>
      <c r="C27">
        <v>1</v>
      </c>
      <c r="D27">
        <v>1983</v>
      </c>
      <c r="E27">
        <v>8</v>
      </c>
      <c r="F27" s="4">
        <v>1</v>
      </c>
      <c r="G27">
        <v>121.89206</v>
      </c>
      <c r="H27" s="4">
        <v>0.05</v>
      </c>
    </row>
    <row r="28" spans="1:8" x14ac:dyDescent="0.2">
      <c r="A28" t="s">
        <v>258</v>
      </c>
      <c r="B28">
        <v>2</v>
      </c>
      <c r="C28">
        <v>1</v>
      </c>
      <c r="D28">
        <v>1983</v>
      </c>
      <c r="E28">
        <v>9</v>
      </c>
      <c r="F28" s="4">
        <v>1</v>
      </c>
      <c r="G28">
        <v>121.83718</v>
      </c>
      <c r="H28" s="4">
        <v>0.05</v>
      </c>
    </row>
    <row r="29" spans="1:8" x14ac:dyDescent="0.2">
      <c r="A29" t="s">
        <v>258</v>
      </c>
      <c r="B29">
        <v>2</v>
      </c>
      <c r="C29">
        <v>1</v>
      </c>
      <c r="D29">
        <v>1983</v>
      </c>
      <c r="E29">
        <v>10</v>
      </c>
      <c r="F29" s="4">
        <v>1</v>
      </c>
      <c r="G29">
        <v>75.188829999999996</v>
      </c>
      <c r="H29" s="4">
        <v>0.05</v>
      </c>
    </row>
    <row r="30" spans="1:8" x14ac:dyDescent="0.2">
      <c r="A30" t="s">
        <v>258</v>
      </c>
      <c r="B30">
        <v>2</v>
      </c>
      <c r="C30">
        <v>1</v>
      </c>
      <c r="D30">
        <v>1983</v>
      </c>
      <c r="E30">
        <v>11</v>
      </c>
      <c r="F30" s="4">
        <v>1</v>
      </c>
      <c r="G30">
        <v>16.252210000000002</v>
      </c>
      <c r="H30" s="4">
        <v>0.05</v>
      </c>
    </row>
    <row r="31" spans="1:8" x14ac:dyDescent="0.2">
      <c r="A31" t="s">
        <v>258</v>
      </c>
      <c r="B31">
        <v>2</v>
      </c>
      <c r="C31">
        <v>1</v>
      </c>
      <c r="D31">
        <v>1983</v>
      </c>
      <c r="E31">
        <v>12</v>
      </c>
      <c r="F31" s="4">
        <v>1</v>
      </c>
      <c r="G31">
        <v>4.8947200000000004</v>
      </c>
      <c r="H31" s="4">
        <v>0.05</v>
      </c>
    </row>
    <row r="32" spans="1:8" x14ac:dyDescent="0.2">
      <c r="A32" t="s">
        <v>258</v>
      </c>
      <c r="B32">
        <v>2</v>
      </c>
      <c r="C32">
        <v>1</v>
      </c>
      <c r="D32">
        <v>1984</v>
      </c>
      <c r="E32">
        <v>1</v>
      </c>
      <c r="F32" s="4">
        <v>1</v>
      </c>
      <c r="G32">
        <v>0.11884</v>
      </c>
      <c r="H32" s="4">
        <v>0.05</v>
      </c>
    </row>
    <row r="33" spans="1:8" x14ac:dyDescent="0.2">
      <c r="A33" t="s">
        <v>258</v>
      </c>
      <c r="B33">
        <v>2</v>
      </c>
      <c r="C33">
        <v>1</v>
      </c>
      <c r="D33">
        <v>1984</v>
      </c>
      <c r="E33">
        <v>2</v>
      </c>
      <c r="F33" s="4">
        <v>1</v>
      </c>
      <c r="G33">
        <v>0.87905999999999995</v>
      </c>
      <c r="H33" s="4">
        <v>0.05</v>
      </c>
    </row>
    <row r="34" spans="1:8" x14ac:dyDescent="0.2">
      <c r="A34" t="s">
        <v>258</v>
      </c>
      <c r="B34">
        <v>2</v>
      </c>
      <c r="C34">
        <v>1</v>
      </c>
      <c r="D34">
        <v>1984</v>
      </c>
      <c r="E34">
        <v>3</v>
      </c>
      <c r="F34" s="4">
        <v>1</v>
      </c>
      <c r="G34">
        <v>67.900959999999998</v>
      </c>
      <c r="H34" s="4">
        <v>0.05</v>
      </c>
    </row>
    <row r="35" spans="1:8" x14ac:dyDescent="0.2">
      <c r="A35" t="s">
        <v>258</v>
      </c>
      <c r="B35">
        <v>2</v>
      </c>
      <c r="C35">
        <v>1</v>
      </c>
      <c r="D35">
        <v>1984</v>
      </c>
      <c r="E35">
        <v>4</v>
      </c>
      <c r="F35" s="4">
        <v>1</v>
      </c>
      <c r="G35">
        <v>138.45180999999999</v>
      </c>
      <c r="H35" s="4">
        <v>0.05</v>
      </c>
    </row>
    <row r="36" spans="1:8" x14ac:dyDescent="0.2">
      <c r="A36" t="s">
        <v>258</v>
      </c>
      <c r="B36">
        <v>2</v>
      </c>
      <c r="C36">
        <v>1</v>
      </c>
      <c r="D36">
        <v>1984</v>
      </c>
      <c r="E36">
        <v>5</v>
      </c>
      <c r="F36" s="4">
        <v>1</v>
      </c>
      <c r="G36">
        <v>385.45961999999997</v>
      </c>
      <c r="H36" s="4">
        <v>0.05</v>
      </c>
    </row>
    <row r="37" spans="1:8" x14ac:dyDescent="0.2">
      <c r="A37" t="s">
        <v>258</v>
      </c>
      <c r="B37">
        <v>2</v>
      </c>
      <c r="C37">
        <v>1</v>
      </c>
      <c r="D37">
        <v>1984</v>
      </c>
      <c r="E37">
        <v>6</v>
      </c>
      <c r="F37" s="4">
        <v>1</v>
      </c>
      <c r="G37">
        <v>432.96616</v>
      </c>
      <c r="H37" s="4">
        <v>0.05</v>
      </c>
    </row>
    <row r="38" spans="1:8" x14ac:dyDescent="0.2">
      <c r="A38" t="s">
        <v>258</v>
      </c>
      <c r="B38">
        <v>2</v>
      </c>
      <c r="C38">
        <v>1</v>
      </c>
      <c r="D38">
        <v>1984</v>
      </c>
      <c r="E38">
        <v>7</v>
      </c>
      <c r="F38" s="4">
        <v>1</v>
      </c>
      <c r="G38">
        <v>785.72495000000004</v>
      </c>
      <c r="H38" s="4">
        <v>0.05</v>
      </c>
    </row>
    <row r="39" spans="1:8" x14ac:dyDescent="0.2">
      <c r="A39" t="s">
        <v>258</v>
      </c>
      <c r="B39">
        <v>2</v>
      </c>
      <c r="C39">
        <v>1</v>
      </c>
      <c r="D39">
        <v>1984</v>
      </c>
      <c r="E39">
        <v>8</v>
      </c>
      <c r="F39" s="4">
        <v>1</v>
      </c>
      <c r="G39">
        <v>768.67214999999999</v>
      </c>
      <c r="H39" s="4">
        <v>0.05</v>
      </c>
    </row>
    <row r="40" spans="1:8" x14ac:dyDescent="0.2">
      <c r="A40" t="s">
        <v>258</v>
      </c>
      <c r="B40">
        <v>2</v>
      </c>
      <c r="C40">
        <v>1</v>
      </c>
      <c r="D40">
        <v>1984</v>
      </c>
      <c r="E40">
        <v>9</v>
      </c>
      <c r="F40" s="4">
        <v>1</v>
      </c>
      <c r="G40">
        <v>138.32753</v>
      </c>
      <c r="H40" s="4">
        <v>0.05</v>
      </c>
    </row>
    <row r="41" spans="1:8" x14ac:dyDescent="0.2">
      <c r="A41" t="s">
        <v>258</v>
      </c>
      <c r="B41">
        <v>2</v>
      </c>
      <c r="C41">
        <v>1</v>
      </c>
      <c r="D41">
        <v>1984</v>
      </c>
      <c r="E41">
        <v>10</v>
      </c>
      <c r="F41" s="4">
        <v>1</v>
      </c>
      <c r="G41">
        <v>1.50593</v>
      </c>
      <c r="H41" s="4">
        <v>0.05</v>
      </c>
    </row>
    <row r="42" spans="1:8" x14ac:dyDescent="0.2">
      <c r="A42" t="s">
        <v>258</v>
      </c>
      <c r="B42">
        <v>2</v>
      </c>
      <c r="C42">
        <v>1</v>
      </c>
      <c r="D42">
        <v>1984</v>
      </c>
      <c r="E42">
        <v>11</v>
      </c>
      <c r="F42" s="4">
        <v>1</v>
      </c>
      <c r="G42">
        <v>0.19278000000000001</v>
      </c>
      <c r="H42" s="4">
        <v>0.05</v>
      </c>
    </row>
    <row r="43" spans="1:8" x14ac:dyDescent="0.2">
      <c r="A43" t="s">
        <v>258</v>
      </c>
      <c r="B43">
        <v>2</v>
      </c>
      <c r="C43">
        <v>1</v>
      </c>
      <c r="D43">
        <v>1984</v>
      </c>
      <c r="E43">
        <v>12</v>
      </c>
      <c r="F43" s="4">
        <v>1</v>
      </c>
      <c r="G43">
        <v>0.47582000000000002</v>
      </c>
      <c r="H43" s="4">
        <v>0.05</v>
      </c>
    </row>
    <row r="44" spans="1:8" x14ac:dyDescent="0.2">
      <c r="A44" t="s">
        <v>258</v>
      </c>
      <c r="B44">
        <v>2</v>
      </c>
      <c r="C44">
        <v>1</v>
      </c>
      <c r="D44">
        <v>1985</v>
      </c>
      <c r="E44">
        <v>1</v>
      </c>
      <c r="F44" s="4">
        <v>1</v>
      </c>
      <c r="G44">
        <v>6.3500000000000001E-2</v>
      </c>
      <c r="H44" s="4">
        <v>0.05</v>
      </c>
    </row>
    <row r="45" spans="1:8" x14ac:dyDescent="0.2">
      <c r="A45" t="s">
        <v>258</v>
      </c>
      <c r="B45">
        <v>2</v>
      </c>
      <c r="C45">
        <v>1</v>
      </c>
      <c r="D45">
        <v>1985</v>
      </c>
      <c r="E45">
        <v>2</v>
      </c>
      <c r="F45" s="4">
        <v>1</v>
      </c>
      <c r="G45">
        <v>0.16328999999999999</v>
      </c>
      <c r="H45" s="4">
        <v>0.05</v>
      </c>
    </row>
    <row r="46" spans="1:8" x14ac:dyDescent="0.2">
      <c r="A46" t="s">
        <v>258</v>
      </c>
      <c r="B46">
        <v>2</v>
      </c>
      <c r="C46">
        <v>1</v>
      </c>
      <c r="D46">
        <v>1985</v>
      </c>
      <c r="E46">
        <v>4</v>
      </c>
      <c r="F46" s="4">
        <v>1</v>
      </c>
      <c r="G46">
        <v>322.45427999999998</v>
      </c>
      <c r="H46" s="4">
        <v>0.05</v>
      </c>
    </row>
    <row r="47" spans="1:8" x14ac:dyDescent="0.2">
      <c r="A47" t="s">
        <v>258</v>
      </c>
      <c r="B47">
        <v>2</v>
      </c>
      <c r="C47">
        <v>1</v>
      </c>
      <c r="D47">
        <v>1985</v>
      </c>
      <c r="E47">
        <v>5</v>
      </c>
      <c r="F47" s="4">
        <v>1</v>
      </c>
      <c r="G47">
        <v>1156.3775000000001</v>
      </c>
      <c r="H47" s="4">
        <v>0.05</v>
      </c>
    </row>
    <row r="48" spans="1:8" x14ac:dyDescent="0.2">
      <c r="A48" t="s">
        <v>258</v>
      </c>
      <c r="B48">
        <v>2</v>
      </c>
      <c r="C48">
        <v>1</v>
      </c>
      <c r="D48">
        <v>1985</v>
      </c>
      <c r="E48">
        <v>6</v>
      </c>
      <c r="F48" s="4">
        <v>1</v>
      </c>
      <c r="G48">
        <v>742.83506999999997</v>
      </c>
      <c r="H48" s="4">
        <v>0.05</v>
      </c>
    </row>
    <row r="49" spans="1:8" x14ac:dyDescent="0.2">
      <c r="A49" t="s">
        <v>258</v>
      </c>
      <c r="B49">
        <v>2</v>
      </c>
      <c r="C49">
        <v>1</v>
      </c>
      <c r="D49">
        <v>1985</v>
      </c>
      <c r="E49">
        <v>7</v>
      </c>
      <c r="F49" s="4">
        <v>1</v>
      </c>
      <c r="G49">
        <v>887.49566000000004</v>
      </c>
      <c r="H49" s="4">
        <v>0.05</v>
      </c>
    </row>
    <row r="50" spans="1:8" x14ac:dyDescent="0.2">
      <c r="A50" t="s">
        <v>258</v>
      </c>
      <c r="B50">
        <v>2</v>
      </c>
      <c r="C50">
        <v>1</v>
      </c>
      <c r="D50">
        <v>1985</v>
      </c>
      <c r="E50">
        <v>8</v>
      </c>
      <c r="F50" s="4">
        <v>1</v>
      </c>
      <c r="G50">
        <v>609.33739000000003</v>
      </c>
      <c r="H50" s="4">
        <v>0.05</v>
      </c>
    </row>
    <row r="51" spans="1:8" x14ac:dyDescent="0.2">
      <c r="A51" t="s">
        <v>258</v>
      </c>
      <c r="B51">
        <v>2</v>
      </c>
      <c r="C51">
        <v>1</v>
      </c>
      <c r="D51">
        <v>1985</v>
      </c>
      <c r="E51">
        <v>9</v>
      </c>
      <c r="F51" s="4">
        <v>1</v>
      </c>
      <c r="G51">
        <v>173.87827999999999</v>
      </c>
      <c r="H51" s="4">
        <v>0.05</v>
      </c>
    </row>
    <row r="52" spans="1:8" x14ac:dyDescent="0.2">
      <c r="A52" t="s">
        <v>258</v>
      </c>
      <c r="B52">
        <v>2</v>
      </c>
      <c r="C52">
        <v>1</v>
      </c>
      <c r="D52">
        <v>1985</v>
      </c>
      <c r="E52">
        <v>10</v>
      </c>
      <c r="F52" s="4">
        <v>1</v>
      </c>
      <c r="G52">
        <v>1.41612</v>
      </c>
      <c r="H52" s="4">
        <v>0.05</v>
      </c>
    </row>
    <row r="53" spans="1:8" x14ac:dyDescent="0.2">
      <c r="A53" t="s">
        <v>258</v>
      </c>
      <c r="B53">
        <v>2</v>
      </c>
      <c r="C53">
        <v>1</v>
      </c>
      <c r="D53">
        <v>1986</v>
      </c>
      <c r="E53">
        <v>1</v>
      </c>
      <c r="F53" s="4">
        <v>1</v>
      </c>
      <c r="G53">
        <v>0.56788000000000005</v>
      </c>
      <c r="H53" s="4">
        <v>0.05</v>
      </c>
    </row>
    <row r="54" spans="1:8" x14ac:dyDescent="0.2">
      <c r="A54" t="s">
        <v>258</v>
      </c>
      <c r="B54">
        <v>2</v>
      </c>
      <c r="C54">
        <v>1</v>
      </c>
      <c r="D54">
        <v>1986</v>
      </c>
      <c r="E54">
        <v>2</v>
      </c>
      <c r="F54" s="4">
        <v>1</v>
      </c>
      <c r="G54">
        <v>1.0239100000000001</v>
      </c>
      <c r="H54" s="4">
        <v>0.05</v>
      </c>
    </row>
    <row r="55" spans="1:8" x14ac:dyDescent="0.2">
      <c r="A55" t="s">
        <v>258</v>
      </c>
      <c r="B55">
        <v>2</v>
      </c>
      <c r="C55">
        <v>1</v>
      </c>
      <c r="D55">
        <v>1986</v>
      </c>
      <c r="E55">
        <v>3</v>
      </c>
      <c r="F55" s="4">
        <v>1</v>
      </c>
      <c r="G55">
        <v>1.2584299999999999</v>
      </c>
      <c r="H55" s="4">
        <v>0.05</v>
      </c>
    </row>
    <row r="56" spans="1:8" x14ac:dyDescent="0.2">
      <c r="A56" t="s">
        <v>258</v>
      </c>
      <c r="B56">
        <v>2</v>
      </c>
      <c r="C56">
        <v>1</v>
      </c>
      <c r="D56">
        <v>1986</v>
      </c>
      <c r="E56">
        <v>4</v>
      </c>
      <c r="F56" s="4">
        <v>1</v>
      </c>
      <c r="G56">
        <v>537.16611</v>
      </c>
      <c r="H56" s="4">
        <v>0.05</v>
      </c>
    </row>
    <row r="57" spans="1:8" x14ac:dyDescent="0.2">
      <c r="A57" t="s">
        <v>258</v>
      </c>
      <c r="B57">
        <v>2</v>
      </c>
      <c r="C57">
        <v>1</v>
      </c>
      <c r="D57">
        <v>1986</v>
      </c>
      <c r="E57">
        <v>5</v>
      </c>
      <c r="F57" s="4">
        <v>1</v>
      </c>
      <c r="G57">
        <v>1052.4295999999999</v>
      </c>
      <c r="H57" s="4">
        <v>0.05</v>
      </c>
    </row>
    <row r="58" spans="1:8" x14ac:dyDescent="0.2">
      <c r="A58" t="s">
        <v>258</v>
      </c>
      <c r="B58">
        <v>2</v>
      </c>
      <c r="C58">
        <v>1</v>
      </c>
      <c r="D58">
        <v>1986</v>
      </c>
      <c r="E58">
        <v>6</v>
      </c>
      <c r="F58" s="4">
        <v>1</v>
      </c>
      <c r="G58">
        <v>890.59244999999999</v>
      </c>
      <c r="H58" s="4">
        <v>0.05</v>
      </c>
    </row>
    <row r="59" spans="1:8" x14ac:dyDescent="0.2">
      <c r="A59" t="s">
        <v>258</v>
      </c>
      <c r="B59">
        <v>2</v>
      </c>
      <c r="C59">
        <v>1</v>
      </c>
      <c r="D59">
        <v>1986</v>
      </c>
      <c r="E59">
        <v>7</v>
      </c>
      <c r="F59" s="4">
        <v>1</v>
      </c>
      <c r="G59">
        <v>471.79825</v>
      </c>
      <c r="H59" s="4">
        <v>0.05</v>
      </c>
    </row>
    <row r="60" spans="1:8" x14ac:dyDescent="0.2">
      <c r="A60" t="s">
        <v>258</v>
      </c>
      <c r="B60">
        <v>2</v>
      </c>
      <c r="C60">
        <v>1</v>
      </c>
      <c r="D60">
        <v>1986</v>
      </c>
      <c r="E60">
        <v>8</v>
      </c>
      <c r="F60" s="4">
        <v>1</v>
      </c>
      <c r="G60">
        <v>373.66282999999999</v>
      </c>
      <c r="H60" s="4">
        <v>0.05</v>
      </c>
    </row>
    <row r="61" spans="1:8" x14ac:dyDescent="0.2">
      <c r="A61" t="s">
        <v>258</v>
      </c>
      <c r="B61">
        <v>2</v>
      </c>
      <c r="C61">
        <v>1</v>
      </c>
      <c r="D61">
        <v>1986</v>
      </c>
      <c r="E61">
        <v>9</v>
      </c>
      <c r="F61" s="4">
        <v>1</v>
      </c>
      <c r="G61">
        <v>38.786709999999999</v>
      </c>
      <c r="H61" s="4">
        <v>0.05</v>
      </c>
    </row>
    <row r="62" spans="1:8" x14ac:dyDescent="0.2">
      <c r="A62" t="s">
        <v>258</v>
      </c>
      <c r="B62">
        <v>2</v>
      </c>
      <c r="C62">
        <v>1</v>
      </c>
      <c r="D62">
        <v>1986</v>
      </c>
      <c r="E62">
        <v>10</v>
      </c>
      <c r="F62" s="4">
        <v>1</v>
      </c>
      <c r="G62">
        <v>64.341089999999994</v>
      </c>
      <c r="H62" s="4">
        <v>0.05</v>
      </c>
    </row>
    <row r="63" spans="1:8" x14ac:dyDescent="0.2">
      <c r="A63" t="s">
        <v>258</v>
      </c>
      <c r="B63">
        <v>2</v>
      </c>
      <c r="C63">
        <v>1</v>
      </c>
      <c r="D63">
        <v>1986</v>
      </c>
      <c r="E63">
        <v>11</v>
      </c>
      <c r="F63" s="4">
        <v>1</v>
      </c>
      <c r="G63">
        <v>0.22394</v>
      </c>
      <c r="H63" s="4">
        <v>0.05</v>
      </c>
    </row>
    <row r="64" spans="1:8" x14ac:dyDescent="0.2">
      <c r="A64" t="s">
        <v>258</v>
      </c>
      <c r="B64">
        <v>2</v>
      </c>
      <c r="C64">
        <v>1</v>
      </c>
      <c r="D64">
        <v>1986</v>
      </c>
      <c r="E64">
        <v>12</v>
      </c>
      <c r="F64" s="4">
        <v>1</v>
      </c>
      <c r="G64">
        <v>9.2410000000000006E-2</v>
      </c>
      <c r="H64" s="4">
        <v>0.05</v>
      </c>
    </row>
    <row r="65" spans="1:8" x14ac:dyDescent="0.2">
      <c r="A65" t="s">
        <v>258</v>
      </c>
      <c r="B65">
        <v>2</v>
      </c>
      <c r="C65">
        <v>1</v>
      </c>
      <c r="D65">
        <v>1987</v>
      </c>
      <c r="E65">
        <v>1</v>
      </c>
      <c r="F65" s="4">
        <v>1</v>
      </c>
      <c r="G65">
        <v>6.2600000000000003E-2</v>
      </c>
      <c r="H65" s="4">
        <v>0.05</v>
      </c>
    </row>
    <row r="66" spans="1:8" x14ac:dyDescent="0.2">
      <c r="A66" t="s">
        <v>258</v>
      </c>
      <c r="B66">
        <v>2</v>
      </c>
      <c r="C66">
        <v>1</v>
      </c>
      <c r="D66">
        <v>1987</v>
      </c>
      <c r="E66">
        <v>2</v>
      </c>
      <c r="F66" s="4">
        <v>1</v>
      </c>
      <c r="G66">
        <v>0.36469000000000001</v>
      </c>
      <c r="H66" s="4">
        <v>0.05</v>
      </c>
    </row>
    <row r="67" spans="1:8" x14ac:dyDescent="0.2">
      <c r="A67" t="s">
        <v>258</v>
      </c>
      <c r="B67">
        <v>2</v>
      </c>
      <c r="C67">
        <v>1</v>
      </c>
      <c r="D67">
        <v>1987</v>
      </c>
      <c r="E67">
        <v>3</v>
      </c>
      <c r="F67" s="4">
        <v>1</v>
      </c>
      <c r="G67">
        <v>29.928930000000001</v>
      </c>
      <c r="H67" s="4">
        <v>0.05</v>
      </c>
    </row>
    <row r="68" spans="1:8" x14ac:dyDescent="0.2">
      <c r="A68" t="s">
        <v>258</v>
      </c>
      <c r="B68">
        <v>2</v>
      </c>
      <c r="C68">
        <v>1</v>
      </c>
      <c r="D68">
        <v>1987</v>
      </c>
      <c r="E68">
        <v>4</v>
      </c>
      <c r="F68" s="4">
        <v>1</v>
      </c>
      <c r="G68">
        <v>882.68575999999996</v>
      </c>
      <c r="H68" s="4">
        <v>0.05</v>
      </c>
    </row>
    <row r="69" spans="1:8" x14ac:dyDescent="0.2">
      <c r="A69" t="s">
        <v>258</v>
      </c>
      <c r="B69">
        <v>2</v>
      </c>
      <c r="C69">
        <v>1</v>
      </c>
      <c r="D69">
        <v>1987</v>
      </c>
      <c r="E69">
        <v>5</v>
      </c>
      <c r="F69" s="4">
        <v>1</v>
      </c>
      <c r="G69">
        <v>1053.0418999999999</v>
      </c>
      <c r="H69" s="4">
        <v>0.05</v>
      </c>
    </row>
    <row r="70" spans="1:8" x14ac:dyDescent="0.2">
      <c r="A70" t="s">
        <v>258</v>
      </c>
      <c r="B70">
        <v>2</v>
      </c>
      <c r="C70">
        <v>1</v>
      </c>
      <c r="D70">
        <v>1987</v>
      </c>
      <c r="E70">
        <v>6</v>
      </c>
      <c r="F70" s="4">
        <v>1</v>
      </c>
      <c r="G70">
        <v>1391.13696</v>
      </c>
      <c r="H70" s="4">
        <v>0.05</v>
      </c>
    </row>
    <row r="71" spans="1:8" x14ac:dyDescent="0.2">
      <c r="A71" t="s">
        <v>258</v>
      </c>
      <c r="B71">
        <v>2</v>
      </c>
      <c r="C71">
        <v>1</v>
      </c>
      <c r="D71">
        <v>1987</v>
      </c>
      <c r="E71">
        <v>7</v>
      </c>
      <c r="F71" s="4">
        <v>1</v>
      </c>
      <c r="G71">
        <v>1074.28817</v>
      </c>
      <c r="H71" s="4">
        <v>0.05</v>
      </c>
    </row>
    <row r="72" spans="1:8" x14ac:dyDescent="0.2">
      <c r="A72" t="s">
        <v>258</v>
      </c>
      <c r="B72">
        <v>2</v>
      </c>
      <c r="C72">
        <v>1</v>
      </c>
      <c r="D72">
        <v>1987</v>
      </c>
      <c r="E72">
        <v>8</v>
      </c>
      <c r="F72" s="4">
        <v>1</v>
      </c>
      <c r="G72">
        <v>244.86685</v>
      </c>
      <c r="H72" s="4">
        <v>0.05</v>
      </c>
    </row>
    <row r="73" spans="1:8" x14ac:dyDescent="0.2">
      <c r="A73" t="s">
        <v>258</v>
      </c>
      <c r="B73">
        <v>2</v>
      </c>
      <c r="C73">
        <v>1</v>
      </c>
      <c r="D73">
        <v>1987</v>
      </c>
      <c r="E73">
        <v>9</v>
      </c>
      <c r="F73" s="4">
        <v>1</v>
      </c>
      <c r="G73">
        <v>53.251739999999998</v>
      </c>
      <c r="H73" s="4">
        <v>0.05</v>
      </c>
    </row>
    <row r="74" spans="1:8" x14ac:dyDescent="0.2">
      <c r="A74" t="s">
        <v>258</v>
      </c>
      <c r="B74">
        <v>2</v>
      </c>
      <c r="C74">
        <v>1</v>
      </c>
      <c r="D74">
        <v>1987</v>
      </c>
      <c r="E74">
        <v>10</v>
      </c>
      <c r="F74" s="4">
        <v>1</v>
      </c>
      <c r="G74">
        <v>49.338149999999999</v>
      </c>
      <c r="H74" s="4">
        <v>0.05</v>
      </c>
    </row>
    <row r="75" spans="1:8" x14ac:dyDescent="0.2">
      <c r="A75" t="s">
        <v>258</v>
      </c>
      <c r="B75">
        <v>2</v>
      </c>
      <c r="C75">
        <v>1</v>
      </c>
      <c r="D75">
        <v>1987</v>
      </c>
      <c r="E75">
        <v>11</v>
      </c>
      <c r="F75" s="4">
        <v>1</v>
      </c>
      <c r="G75">
        <v>16.293040000000001</v>
      </c>
      <c r="H75" s="4">
        <v>0.05</v>
      </c>
    </row>
    <row r="76" spans="1:8" x14ac:dyDescent="0.2">
      <c r="A76" t="s">
        <v>258</v>
      </c>
      <c r="B76">
        <v>2</v>
      </c>
      <c r="C76">
        <v>1</v>
      </c>
      <c r="D76">
        <v>1987</v>
      </c>
      <c r="E76">
        <v>12</v>
      </c>
      <c r="F76" s="4">
        <v>1</v>
      </c>
      <c r="G76">
        <v>4.4909999999999999E-2</v>
      </c>
      <c r="H76" s="4">
        <v>0.05</v>
      </c>
    </row>
    <row r="77" spans="1:8" x14ac:dyDescent="0.2">
      <c r="A77" t="s">
        <v>258</v>
      </c>
      <c r="B77">
        <v>2</v>
      </c>
      <c r="C77">
        <v>1</v>
      </c>
      <c r="D77">
        <v>1988</v>
      </c>
      <c r="E77">
        <v>3</v>
      </c>
      <c r="F77" s="4">
        <v>1</v>
      </c>
      <c r="G77">
        <v>501.94621999999998</v>
      </c>
      <c r="H77" s="4">
        <v>0.05</v>
      </c>
    </row>
    <row r="78" spans="1:8" x14ac:dyDescent="0.2">
      <c r="A78" t="s">
        <v>258</v>
      </c>
      <c r="B78">
        <v>2</v>
      </c>
      <c r="C78">
        <v>1</v>
      </c>
      <c r="D78">
        <v>1988</v>
      </c>
      <c r="E78">
        <v>4</v>
      </c>
      <c r="F78" s="4">
        <v>1</v>
      </c>
      <c r="G78">
        <v>1515.3496</v>
      </c>
      <c r="H78" s="4">
        <v>0.05</v>
      </c>
    </row>
    <row r="79" spans="1:8" x14ac:dyDescent="0.2">
      <c r="A79" t="s">
        <v>258</v>
      </c>
      <c r="B79">
        <v>2</v>
      </c>
      <c r="C79">
        <v>1</v>
      </c>
      <c r="D79">
        <v>1988</v>
      </c>
      <c r="E79">
        <v>5</v>
      </c>
      <c r="F79" s="4">
        <v>1</v>
      </c>
      <c r="G79">
        <v>1850.87913</v>
      </c>
      <c r="H79" s="4">
        <v>0.05</v>
      </c>
    </row>
    <row r="80" spans="1:8" x14ac:dyDescent="0.2">
      <c r="A80" t="s">
        <v>258</v>
      </c>
      <c r="B80">
        <v>2</v>
      </c>
      <c r="C80">
        <v>1</v>
      </c>
      <c r="D80">
        <v>1988</v>
      </c>
      <c r="E80">
        <v>6</v>
      </c>
      <c r="F80" s="4">
        <v>1</v>
      </c>
      <c r="G80">
        <v>1884.3166000000001</v>
      </c>
      <c r="H80" s="4">
        <v>0.05</v>
      </c>
    </row>
    <row r="81" spans="1:8" x14ac:dyDescent="0.2">
      <c r="A81" t="s">
        <v>258</v>
      </c>
      <c r="B81">
        <v>2</v>
      </c>
      <c r="C81">
        <v>1</v>
      </c>
      <c r="D81">
        <v>1988</v>
      </c>
      <c r="E81">
        <v>7</v>
      </c>
      <c r="F81" s="4">
        <v>1</v>
      </c>
      <c r="G81">
        <v>946.44542999999999</v>
      </c>
      <c r="H81" s="4">
        <v>0.05</v>
      </c>
    </row>
    <row r="82" spans="1:8" x14ac:dyDescent="0.2">
      <c r="A82" t="s">
        <v>258</v>
      </c>
      <c r="B82">
        <v>2</v>
      </c>
      <c r="C82">
        <v>1</v>
      </c>
      <c r="D82">
        <v>1988</v>
      </c>
      <c r="E82">
        <v>8</v>
      </c>
      <c r="F82" s="4">
        <v>1</v>
      </c>
      <c r="G82">
        <v>40.791559999999997</v>
      </c>
      <c r="H82" s="4">
        <v>0.05</v>
      </c>
    </row>
    <row r="83" spans="1:8" x14ac:dyDescent="0.2">
      <c r="A83" t="s">
        <v>258</v>
      </c>
      <c r="B83">
        <v>2</v>
      </c>
      <c r="C83">
        <v>1</v>
      </c>
      <c r="D83">
        <v>1988</v>
      </c>
      <c r="E83">
        <v>9</v>
      </c>
      <c r="F83" s="4">
        <v>1</v>
      </c>
      <c r="G83">
        <v>24.554770000000001</v>
      </c>
      <c r="H83" s="4">
        <v>0.05</v>
      </c>
    </row>
    <row r="84" spans="1:8" x14ac:dyDescent="0.2">
      <c r="A84" t="s">
        <v>258</v>
      </c>
      <c r="B84">
        <v>2</v>
      </c>
      <c r="C84">
        <v>1</v>
      </c>
      <c r="D84">
        <v>1988</v>
      </c>
      <c r="E84">
        <v>10</v>
      </c>
      <c r="F84" s="4">
        <v>1</v>
      </c>
      <c r="G84">
        <v>68.762789999999995</v>
      </c>
      <c r="H84" s="4">
        <v>0.05</v>
      </c>
    </row>
    <row r="85" spans="1:8" x14ac:dyDescent="0.2">
      <c r="A85" t="s">
        <v>258</v>
      </c>
      <c r="B85">
        <v>2</v>
      </c>
      <c r="C85">
        <v>1</v>
      </c>
      <c r="D85">
        <v>1988</v>
      </c>
      <c r="E85">
        <v>11</v>
      </c>
      <c r="F85" s="4">
        <v>1</v>
      </c>
      <c r="G85">
        <v>2.2679999999999999E-2</v>
      </c>
      <c r="H85" s="4">
        <v>0.05</v>
      </c>
    </row>
    <row r="86" spans="1:8" x14ac:dyDescent="0.2">
      <c r="A86" t="s">
        <v>258</v>
      </c>
      <c r="B86">
        <v>2</v>
      </c>
      <c r="C86">
        <v>1</v>
      </c>
      <c r="D86">
        <v>1988</v>
      </c>
      <c r="E86">
        <v>12</v>
      </c>
      <c r="F86" s="4">
        <v>1</v>
      </c>
      <c r="G86">
        <v>34.355989999999998</v>
      </c>
      <c r="H86" s="4">
        <v>0.05</v>
      </c>
    </row>
    <row r="87" spans="1:8" x14ac:dyDescent="0.2">
      <c r="A87" t="s">
        <v>258</v>
      </c>
      <c r="B87">
        <v>2</v>
      </c>
      <c r="C87">
        <v>1</v>
      </c>
      <c r="D87">
        <v>1989</v>
      </c>
      <c r="E87">
        <v>1</v>
      </c>
      <c r="F87" s="4">
        <v>1</v>
      </c>
      <c r="G87">
        <v>3.4930000000000003E-2</v>
      </c>
      <c r="H87" s="4">
        <v>0.05</v>
      </c>
    </row>
    <row r="88" spans="1:8" x14ac:dyDescent="0.2">
      <c r="A88" t="s">
        <v>258</v>
      </c>
      <c r="B88">
        <v>2</v>
      </c>
      <c r="C88">
        <v>1</v>
      </c>
      <c r="D88">
        <v>1989</v>
      </c>
      <c r="E88">
        <v>2</v>
      </c>
      <c r="F88" s="4">
        <v>1</v>
      </c>
      <c r="G88">
        <v>8.029E-2</v>
      </c>
      <c r="H88" s="4">
        <v>0.05</v>
      </c>
    </row>
    <row r="89" spans="1:8" x14ac:dyDescent="0.2">
      <c r="A89" t="s">
        <v>258</v>
      </c>
      <c r="B89">
        <v>2</v>
      </c>
      <c r="C89">
        <v>1</v>
      </c>
      <c r="D89">
        <v>1989</v>
      </c>
      <c r="E89">
        <v>3</v>
      </c>
      <c r="F89" s="4">
        <v>1</v>
      </c>
      <c r="G89">
        <v>72.461830000000006</v>
      </c>
      <c r="H89" s="4">
        <v>0.05</v>
      </c>
    </row>
    <row r="90" spans="1:8" x14ac:dyDescent="0.2">
      <c r="A90" t="s">
        <v>258</v>
      </c>
      <c r="B90">
        <v>2</v>
      </c>
      <c r="C90">
        <v>1</v>
      </c>
      <c r="D90">
        <v>1989</v>
      </c>
      <c r="E90">
        <v>4</v>
      </c>
      <c r="F90" s="4">
        <v>1</v>
      </c>
      <c r="G90">
        <v>1560.1259700000001</v>
      </c>
      <c r="H90" s="4">
        <v>0.05</v>
      </c>
    </row>
    <row r="91" spans="1:8" x14ac:dyDescent="0.2">
      <c r="A91" t="s">
        <v>258</v>
      </c>
      <c r="B91">
        <v>2</v>
      </c>
      <c r="C91">
        <v>1</v>
      </c>
      <c r="D91">
        <v>1989</v>
      </c>
      <c r="E91">
        <v>5</v>
      </c>
      <c r="F91" s="4">
        <v>1</v>
      </c>
      <c r="G91">
        <v>1281.86519</v>
      </c>
      <c r="H91" s="4">
        <v>0.05</v>
      </c>
    </row>
    <row r="92" spans="1:8" x14ac:dyDescent="0.2">
      <c r="A92" t="s">
        <v>258</v>
      </c>
      <c r="B92">
        <v>2</v>
      </c>
      <c r="C92">
        <v>1</v>
      </c>
      <c r="D92">
        <v>1989</v>
      </c>
      <c r="E92">
        <v>6</v>
      </c>
      <c r="F92" s="4">
        <v>1</v>
      </c>
      <c r="G92">
        <v>1510.40544</v>
      </c>
      <c r="H92" s="4">
        <v>0.05</v>
      </c>
    </row>
    <row r="93" spans="1:8" x14ac:dyDescent="0.2">
      <c r="A93" t="s">
        <v>258</v>
      </c>
      <c r="B93">
        <v>2</v>
      </c>
      <c r="C93">
        <v>1</v>
      </c>
      <c r="D93">
        <v>1989</v>
      </c>
      <c r="E93">
        <v>7</v>
      </c>
      <c r="F93" s="4">
        <v>1</v>
      </c>
      <c r="G93">
        <v>1890.25549</v>
      </c>
      <c r="H93" s="4">
        <v>0.05</v>
      </c>
    </row>
    <row r="94" spans="1:8" x14ac:dyDescent="0.2">
      <c r="A94" t="s">
        <v>258</v>
      </c>
      <c r="B94">
        <v>2</v>
      </c>
      <c r="C94">
        <v>1</v>
      </c>
      <c r="D94">
        <v>1989</v>
      </c>
      <c r="E94">
        <v>8</v>
      </c>
      <c r="F94" s="4">
        <v>1</v>
      </c>
      <c r="G94">
        <v>1037.97855</v>
      </c>
      <c r="H94" s="4">
        <v>0.05</v>
      </c>
    </row>
    <row r="95" spans="1:8" x14ac:dyDescent="0.2">
      <c r="A95" t="s">
        <v>258</v>
      </c>
      <c r="B95">
        <v>2</v>
      </c>
      <c r="C95">
        <v>1</v>
      </c>
      <c r="D95">
        <v>1989</v>
      </c>
      <c r="E95">
        <v>9</v>
      </c>
      <c r="F95" s="4">
        <v>1</v>
      </c>
      <c r="G95">
        <v>23.46161</v>
      </c>
      <c r="H95" s="4">
        <v>0.05</v>
      </c>
    </row>
    <row r="96" spans="1:8" x14ac:dyDescent="0.2">
      <c r="A96" t="s">
        <v>258</v>
      </c>
      <c r="B96">
        <v>2</v>
      </c>
      <c r="C96">
        <v>1</v>
      </c>
      <c r="D96">
        <v>1989</v>
      </c>
      <c r="E96">
        <v>10</v>
      </c>
      <c r="F96" s="4">
        <v>1</v>
      </c>
      <c r="G96">
        <v>21.414100000000001</v>
      </c>
      <c r="H96" s="4">
        <v>0.05</v>
      </c>
    </row>
    <row r="97" spans="1:8" x14ac:dyDescent="0.2">
      <c r="A97" t="s">
        <v>258</v>
      </c>
      <c r="B97">
        <v>2</v>
      </c>
      <c r="C97">
        <v>1</v>
      </c>
      <c r="D97">
        <v>1989</v>
      </c>
      <c r="E97">
        <v>11</v>
      </c>
      <c r="F97" s="4">
        <v>1</v>
      </c>
      <c r="G97">
        <v>15.355460000000001</v>
      </c>
      <c r="H97" s="4">
        <v>0.05</v>
      </c>
    </row>
    <row r="98" spans="1:8" x14ac:dyDescent="0.2">
      <c r="A98" t="s">
        <v>258</v>
      </c>
      <c r="B98">
        <v>2</v>
      </c>
      <c r="C98">
        <v>1</v>
      </c>
      <c r="D98">
        <v>1989</v>
      </c>
      <c r="E98">
        <v>12</v>
      </c>
      <c r="F98" s="4">
        <v>1</v>
      </c>
      <c r="G98">
        <v>0.15558</v>
      </c>
      <c r="H98" s="4">
        <v>0.05</v>
      </c>
    </row>
    <row r="99" spans="1:8" x14ac:dyDescent="0.2">
      <c r="A99" t="s">
        <v>258</v>
      </c>
      <c r="B99">
        <v>2</v>
      </c>
      <c r="C99">
        <v>1</v>
      </c>
      <c r="D99">
        <v>1990</v>
      </c>
      <c r="E99">
        <v>1</v>
      </c>
      <c r="F99" s="4">
        <v>1</v>
      </c>
      <c r="G99">
        <v>0.78969999999999996</v>
      </c>
      <c r="H99" s="4">
        <v>0.05</v>
      </c>
    </row>
    <row r="100" spans="1:8" x14ac:dyDescent="0.2">
      <c r="A100" t="s">
        <v>258</v>
      </c>
      <c r="B100">
        <v>2</v>
      </c>
      <c r="C100">
        <v>1</v>
      </c>
      <c r="D100">
        <v>1990</v>
      </c>
      <c r="E100">
        <v>2</v>
      </c>
      <c r="F100" s="4">
        <v>1</v>
      </c>
      <c r="G100">
        <v>6.8489999999999995E-2</v>
      </c>
      <c r="H100" s="4">
        <v>0.05</v>
      </c>
    </row>
    <row r="101" spans="1:8" x14ac:dyDescent="0.2">
      <c r="A101" t="s">
        <v>258</v>
      </c>
      <c r="B101">
        <v>2</v>
      </c>
      <c r="C101">
        <v>1</v>
      </c>
      <c r="D101">
        <v>1990</v>
      </c>
      <c r="E101">
        <v>3</v>
      </c>
      <c r="F101" s="4">
        <v>1</v>
      </c>
      <c r="G101">
        <v>0.13971</v>
      </c>
      <c r="H101" s="4">
        <v>0.05</v>
      </c>
    </row>
    <row r="102" spans="1:8" x14ac:dyDescent="0.2">
      <c r="A102" t="s">
        <v>258</v>
      </c>
      <c r="B102">
        <v>2</v>
      </c>
      <c r="C102">
        <v>1</v>
      </c>
      <c r="D102">
        <v>1990</v>
      </c>
      <c r="E102">
        <v>4</v>
      </c>
      <c r="F102" s="4">
        <v>1</v>
      </c>
      <c r="G102">
        <v>323.64859000000001</v>
      </c>
      <c r="H102" s="4">
        <v>0.05</v>
      </c>
    </row>
    <row r="103" spans="1:8" x14ac:dyDescent="0.2">
      <c r="A103" t="s">
        <v>258</v>
      </c>
      <c r="B103">
        <v>2</v>
      </c>
      <c r="C103">
        <v>1</v>
      </c>
      <c r="D103">
        <v>1990</v>
      </c>
      <c r="E103">
        <v>5</v>
      </c>
      <c r="F103" s="4">
        <v>1</v>
      </c>
      <c r="G103">
        <v>1525.88519</v>
      </c>
      <c r="H103" s="4">
        <v>0.05</v>
      </c>
    </row>
    <row r="104" spans="1:8" x14ac:dyDescent="0.2">
      <c r="A104" t="s">
        <v>258</v>
      </c>
      <c r="B104">
        <v>2</v>
      </c>
      <c r="C104">
        <v>1</v>
      </c>
      <c r="D104">
        <v>1990</v>
      </c>
      <c r="E104">
        <v>6</v>
      </c>
      <c r="F104" s="4">
        <v>1</v>
      </c>
      <c r="G104">
        <v>1852.4662499999999</v>
      </c>
      <c r="H104" s="4">
        <v>0.05</v>
      </c>
    </row>
    <row r="105" spans="1:8" x14ac:dyDescent="0.2">
      <c r="A105" t="s">
        <v>258</v>
      </c>
      <c r="B105">
        <v>2</v>
      </c>
      <c r="C105">
        <v>1</v>
      </c>
      <c r="D105">
        <v>1990</v>
      </c>
      <c r="E105">
        <v>7</v>
      </c>
      <c r="F105" s="4">
        <v>1</v>
      </c>
      <c r="G105">
        <v>1935.46776</v>
      </c>
      <c r="H105" s="4">
        <v>0.05</v>
      </c>
    </row>
    <row r="106" spans="1:8" x14ac:dyDescent="0.2">
      <c r="A106" t="s">
        <v>258</v>
      </c>
      <c r="B106">
        <v>2</v>
      </c>
      <c r="C106">
        <v>1</v>
      </c>
      <c r="D106">
        <v>1990</v>
      </c>
      <c r="E106">
        <v>8</v>
      </c>
      <c r="F106" s="4">
        <v>1</v>
      </c>
      <c r="G106">
        <v>306.85568999999998</v>
      </c>
      <c r="H106" s="4">
        <v>0.05</v>
      </c>
    </row>
    <row r="107" spans="1:8" x14ac:dyDescent="0.2">
      <c r="A107" t="s">
        <v>258</v>
      </c>
      <c r="B107">
        <v>2</v>
      </c>
      <c r="C107">
        <v>1</v>
      </c>
      <c r="D107">
        <v>1990</v>
      </c>
      <c r="E107">
        <v>9</v>
      </c>
      <c r="F107" s="4">
        <v>1</v>
      </c>
      <c r="G107">
        <v>750.36198000000002</v>
      </c>
      <c r="H107" s="4">
        <v>0.05</v>
      </c>
    </row>
    <row r="108" spans="1:8" x14ac:dyDescent="0.2">
      <c r="A108" t="s">
        <v>258</v>
      </c>
      <c r="B108">
        <v>2</v>
      </c>
      <c r="C108">
        <v>1</v>
      </c>
      <c r="D108">
        <v>1990</v>
      </c>
      <c r="E108">
        <v>10</v>
      </c>
      <c r="F108" s="4">
        <v>1</v>
      </c>
      <c r="G108">
        <v>979.09591</v>
      </c>
      <c r="H108" s="4">
        <v>0.05</v>
      </c>
    </row>
    <row r="109" spans="1:8" x14ac:dyDescent="0.2">
      <c r="A109" t="s">
        <v>258</v>
      </c>
      <c r="B109">
        <v>2</v>
      </c>
      <c r="C109">
        <v>1</v>
      </c>
      <c r="D109">
        <v>1990</v>
      </c>
      <c r="E109">
        <v>11</v>
      </c>
      <c r="F109" s="4">
        <v>1</v>
      </c>
      <c r="G109">
        <v>440.19733000000002</v>
      </c>
      <c r="H109" s="4">
        <v>0.05</v>
      </c>
    </row>
    <row r="110" spans="1:8" x14ac:dyDescent="0.2">
      <c r="A110" t="s">
        <v>258</v>
      </c>
      <c r="B110">
        <v>2</v>
      </c>
      <c r="C110">
        <v>1</v>
      </c>
      <c r="D110">
        <v>1990</v>
      </c>
      <c r="E110">
        <v>12</v>
      </c>
      <c r="F110" s="4">
        <v>1</v>
      </c>
      <c r="G110">
        <v>1517.3971100000001</v>
      </c>
      <c r="H110" s="4">
        <v>0.05</v>
      </c>
    </row>
    <row r="111" spans="1:8" x14ac:dyDescent="0.2">
      <c r="A111" t="s">
        <v>258</v>
      </c>
      <c r="B111">
        <v>2</v>
      </c>
      <c r="C111">
        <v>1</v>
      </c>
      <c r="D111">
        <v>1991</v>
      </c>
      <c r="E111">
        <v>1</v>
      </c>
      <c r="F111" s="4">
        <v>1</v>
      </c>
      <c r="G111">
        <v>0.10977000000000001</v>
      </c>
      <c r="H111" s="4">
        <v>0.05</v>
      </c>
    </row>
    <row r="112" spans="1:8" x14ac:dyDescent="0.2">
      <c r="A112" t="s">
        <v>258</v>
      </c>
      <c r="B112">
        <v>2</v>
      </c>
      <c r="C112">
        <v>1</v>
      </c>
      <c r="D112">
        <v>1991</v>
      </c>
      <c r="E112">
        <v>2</v>
      </c>
      <c r="F112" s="4">
        <v>1</v>
      </c>
      <c r="G112">
        <v>1.542E-2</v>
      </c>
      <c r="H112" s="4">
        <v>0.05</v>
      </c>
    </row>
    <row r="113" spans="1:8" x14ac:dyDescent="0.2">
      <c r="A113" t="s">
        <v>258</v>
      </c>
      <c r="B113">
        <v>2</v>
      </c>
      <c r="C113">
        <v>1</v>
      </c>
      <c r="D113">
        <v>1991</v>
      </c>
      <c r="E113">
        <v>3</v>
      </c>
      <c r="F113" s="4">
        <v>1</v>
      </c>
      <c r="G113">
        <v>4.5359999999999998E-2</v>
      </c>
      <c r="H113" s="4">
        <v>0.05</v>
      </c>
    </row>
    <row r="114" spans="1:8" x14ac:dyDescent="0.2">
      <c r="A114" t="s">
        <v>258</v>
      </c>
      <c r="B114">
        <v>2</v>
      </c>
      <c r="C114">
        <v>1</v>
      </c>
      <c r="D114">
        <v>1991</v>
      </c>
      <c r="E114">
        <v>4</v>
      </c>
      <c r="F114" s="4">
        <v>1</v>
      </c>
      <c r="G114">
        <v>2430.5633800000001</v>
      </c>
      <c r="H114" s="4">
        <v>0.05</v>
      </c>
    </row>
    <row r="115" spans="1:8" x14ac:dyDescent="0.2">
      <c r="A115" t="s">
        <v>258</v>
      </c>
      <c r="B115">
        <v>2</v>
      </c>
      <c r="C115">
        <v>1</v>
      </c>
      <c r="D115">
        <v>1991</v>
      </c>
      <c r="E115">
        <v>5</v>
      </c>
      <c r="F115" s="4">
        <v>1</v>
      </c>
      <c r="G115">
        <v>4032.8085700000001</v>
      </c>
      <c r="H115" s="4">
        <v>0.05</v>
      </c>
    </row>
    <row r="116" spans="1:8" x14ac:dyDescent="0.2">
      <c r="A116" t="s">
        <v>258</v>
      </c>
      <c r="B116">
        <v>2</v>
      </c>
      <c r="C116">
        <v>1</v>
      </c>
      <c r="D116">
        <v>1991</v>
      </c>
      <c r="E116">
        <v>6</v>
      </c>
      <c r="F116" s="4">
        <v>1</v>
      </c>
      <c r="G116">
        <v>1987.8177599999999</v>
      </c>
      <c r="H116" s="4">
        <v>0.05</v>
      </c>
    </row>
    <row r="117" spans="1:8" x14ac:dyDescent="0.2">
      <c r="A117" t="s">
        <v>258</v>
      </c>
      <c r="B117">
        <v>2</v>
      </c>
      <c r="C117">
        <v>1</v>
      </c>
      <c r="D117">
        <v>1991</v>
      </c>
      <c r="E117">
        <v>7</v>
      </c>
      <c r="F117" s="4">
        <v>1</v>
      </c>
      <c r="G117">
        <v>5900.0750900000003</v>
      </c>
      <c r="H117" s="4">
        <v>0.05</v>
      </c>
    </row>
    <row r="118" spans="1:8" x14ac:dyDescent="0.2">
      <c r="A118" t="s">
        <v>258</v>
      </c>
      <c r="B118">
        <v>2</v>
      </c>
      <c r="C118">
        <v>1</v>
      </c>
      <c r="D118">
        <v>1991</v>
      </c>
      <c r="E118">
        <v>8</v>
      </c>
      <c r="F118" s="4">
        <v>1</v>
      </c>
      <c r="G118">
        <v>2458.5473000000002</v>
      </c>
      <c r="H118" s="4">
        <v>0.05</v>
      </c>
    </row>
    <row r="119" spans="1:8" x14ac:dyDescent="0.2">
      <c r="A119" t="s">
        <v>258</v>
      </c>
      <c r="B119">
        <v>2</v>
      </c>
      <c r="C119">
        <v>1</v>
      </c>
      <c r="D119">
        <v>1991</v>
      </c>
      <c r="E119">
        <v>9</v>
      </c>
      <c r="F119" s="4">
        <v>1</v>
      </c>
      <c r="G119">
        <v>2044.9336599999999</v>
      </c>
      <c r="H119" s="4">
        <v>0.05</v>
      </c>
    </row>
    <row r="120" spans="1:8" x14ac:dyDescent="0.2">
      <c r="A120" t="s">
        <v>258</v>
      </c>
      <c r="B120">
        <v>2</v>
      </c>
      <c r="C120">
        <v>1</v>
      </c>
      <c r="D120">
        <v>1991</v>
      </c>
      <c r="E120">
        <v>10</v>
      </c>
      <c r="F120" s="4">
        <v>1</v>
      </c>
      <c r="G120">
        <v>3026.6631299999999</v>
      </c>
      <c r="H120" s="4">
        <v>0.05</v>
      </c>
    </row>
    <row r="121" spans="1:8" x14ac:dyDescent="0.2">
      <c r="A121" t="s">
        <v>258</v>
      </c>
      <c r="B121">
        <v>2</v>
      </c>
      <c r="C121">
        <v>1</v>
      </c>
      <c r="D121">
        <v>1991</v>
      </c>
      <c r="E121">
        <v>11</v>
      </c>
      <c r="F121" s="4">
        <v>1</v>
      </c>
      <c r="G121">
        <v>2033.75442</v>
      </c>
      <c r="H121" s="4">
        <v>0.05</v>
      </c>
    </row>
    <row r="122" spans="1:8" x14ac:dyDescent="0.2">
      <c r="A122" t="s">
        <v>258</v>
      </c>
      <c r="B122">
        <v>2</v>
      </c>
      <c r="C122">
        <v>1</v>
      </c>
      <c r="D122">
        <v>1991</v>
      </c>
      <c r="E122">
        <v>12</v>
      </c>
      <c r="F122" s="4">
        <v>1</v>
      </c>
      <c r="G122">
        <v>54.661960000000001</v>
      </c>
      <c r="H122" s="4">
        <v>0.05</v>
      </c>
    </row>
    <row r="123" spans="1:8" x14ac:dyDescent="0.2">
      <c r="A123" t="s">
        <v>258</v>
      </c>
      <c r="B123">
        <v>2</v>
      </c>
      <c r="C123">
        <v>1</v>
      </c>
      <c r="D123">
        <v>1992</v>
      </c>
      <c r="E123">
        <v>2</v>
      </c>
      <c r="F123" s="4">
        <v>1</v>
      </c>
      <c r="G123">
        <v>0.29121000000000002</v>
      </c>
      <c r="H123" s="4">
        <v>0.05</v>
      </c>
    </row>
    <row r="124" spans="1:8" x14ac:dyDescent="0.2">
      <c r="A124" t="s">
        <v>258</v>
      </c>
      <c r="B124">
        <v>2</v>
      </c>
      <c r="C124">
        <v>1</v>
      </c>
      <c r="D124">
        <v>1992</v>
      </c>
      <c r="E124">
        <v>3</v>
      </c>
      <c r="F124" s="4">
        <v>1</v>
      </c>
      <c r="G124">
        <v>7.3940000000000006E-2</v>
      </c>
      <c r="H124" s="4">
        <v>0.05</v>
      </c>
    </row>
    <row r="125" spans="1:8" x14ac:dyDescent="0.2">
      <c r="A125" t="s">
        <v>258</v>
      </c>
      <c r="B125">
        <v>2</v>
      </c>
      <c r="C125">
        <v>1</v>
      </c>
      <c r="D125">
        <v>1992</v>
      </c>
      <c r="E125">
        <v>4</v>
      </c>
      <c r="F125" s="4">
        <v>1</v>
      </c>
      <c r="G125">
        <v>1071.6246799999999</v>
      </c>
      <c r="H125" s="4">
        <v>0.05</v>
      </c>
    </row>
    <row r="126" spans="1:8" x14ac:dyDescent="0.2">
      <c r="A126" t="s">
        <v>258</v>
      </c>
      <c r="B126">
        <v>2</v>
      </c>
      <c r="C126">
        <v>1</v>
      </c>
      <c r="D126">
        <v>1992</v>
      </c>
      <c r="E126">
        <v>5</v>
      </c>
      <c r="F126" s="4">
        <v>1</v>
      </c>
      <c r="G126">
        <v>6784.5112600000002</v>
      </c>
      <c r="H126" s="4">
        <v>0.05</v>
      </c>
    </row>
    <row r="127" spans="1:8" x14ac:dyDescent="0.2">
      <c r="A127" t="s">
        <v>258</v>
      </c>
      <c r="B127">
        <v>2</v>
      </c>
      <c r="C127">
        <v>1</v>
      </c>
      <c r="D127">
        <v>1992</v>
      </c>
      <c r="E127">
        <v>6</v>
      </c>
      <c r="F127" s="4">
        <v>1</v>
      </c>
      <c r="G127">
        <v>8759.3726100000003</v>
      </c>
      <c r="H127" s="4">
        <v>0.05</v>
      </c>
    </row>
    <row r="128" spans="1:8" x14ac:dyDescent="0.2">
      <c r="A128" t="s">
        <v>258</v>
      </c>
      <c r="B128">
        <v>2</v>
      </c>
      <c r="C128">
        <v>1</v>
      </c>
      <c r="D128">
        <v>1992</v>
      </c>
      <c r="E128">
        <v>7</v>
      </c>
      <c r="F128" s="4">
        <v>1</v>
      </c>
      <c r="G128">
        <v>8434.2947499999991</v>
      </c>
      <c r="H128" s="4">
        <v>0.05</v>
      </c>
    </row>
    <row r="129" spans="1:8" x14ac:dyDescent="0.2">
      <c r="A129" t="s">
        <v>258</v>
      </c>
      <c r="B129">
        <v>2</v>
      </c>
      <c r="C129">
        <v>1</v>
      </c>
      <c r="D129">
        <v>1992</v>
      </c>
      <c r="E129">
        <v>8</v>
      </c>
      <c r="F129" s="4">
        <v>1</v>
      </c>
      <c r="G129">
        <v>9364.4131300000008</v>
      </c>
      <c r="H129" s="4">
        <v>0.05</v>
      </c>
    </row>
    <row r="130" spans="1:8" x14ac:dyDescent="0.2">
      <c r="A130" t="s">
        <v>258</v>
      </c>
      <c r="B130">
        <v>2</v>
      </c>
      <c r="C130">
        <v>1</v>
      </c>
      <c r="D130">
        <v>1992</v>
      </c>
      <c r="E130">
        <v>9</v>
      </c>
      <c r="F130" s="4">
        <v>1</v>
      </c>
      <c r="G130">
        <v>12130.887049999999</v>
      </c>
      <c r="H130" s="4">
        <v>0.05</v>
      </c>
    </row>
    <row r="131" spans="1:8" x14ac:dyDescent="0.2">
      <c r="A131" t="s">
        <v>258</v>
      </c>
      <c r="B131">
        <v>2</v>
      </c>
      <c r="C131">
        <v>1</v>
      </c>
      <c r="D131">
        <v>1992</v>
      </c>
      <c r="E131">
        <v>10</v>
      </c>
      <c r="F131" s="4">
        <v>1</v>
      </c>
      <c r="G131">
        <v>9581.7396599999993</v>
      </c>
      <c r="H131" s="4">
        <v>0.05</v>
      </c>
    </row>
    <row r="132" spans="1:8" x14ac:dyDescent="0.2">
      <c r="A132" t="s">
        <v>258</v>
      </c>
      <c r="B132">
        <v>2</v>
      </c>
      <c r="C132">
        <v>1</v>
      </c>
      <c r="D132">
        <v>1992</v>
      </c>
      <c r="E132">
        <v>11</v>
      </c>
      <c r="F132" s="4">
        <v>1</v>
      </c>
      <c r="G132">
        <v>3.9460000000000002E-2</v>
      </c>
      <c r="H132" s="4">
        <v>0.05</v>
      </c>
    </row>
    <row r="133" spans="1:8" x14ac:dyDescent="0.2">
      <c r="A133" t="s">
        <v>258</v>
      </c>
      <c r="B133">
        <v>2</v>
      </c>
      <c r="C133">
        <v>1</v>
      </c>
      <c r="D133">
        <v>1992</v>
      </c>
      <c r="E133">
        <v>12</v>
      </c>
      <c r="F133" s="4">
        <v>1</v>
      </c>
      <c r="G133">
        <v>1.3600000000000001E-3</v>
      </c>
      <c r="H133" s="4">
        <v>0.05</v>
      </c>
    </row>
    <row r="134" spans="1:8" x14ac:dyDescent="0.2">
      <c r="A134" t="s">
        <v>258</v>
      </c>
      <c r="B134">
        <v>2</v>
      </c>
      <c r="C134">
        <v>1</v>
      </c>
      <c r="D134">
        <v>1993</v>
      </c>
      <c r="E134">
        <v>1</v>
      </c>
      <c r="F134" s="4">
        <v>1</v>
      </c>
      <c r="G134">
        <v>5.67E-2</v>
      </c>
      <c r="H134" s="4">
        <v>0.05</v>
      </c>
    </row>
    <row r="135" spans="1:8" x14ac:dyDescent="0.2">
      <c r="A135" t="s">
        <v>258</v>
      </c>
      <c r="B135">
        <v>2</v>
      </c>
      <c r="C135">
        <v>1</v>
      </c>
      <c r="D135">
        <v>1993</v>
      </c>
      <c r="E135">
        <v>2</v>
      </c>
      <c r="F135" s="4">
        <v>1</v>
      </c>
      <c r="G135">
        <v>3.6290000000000003E-2</v>
      </c>
      <c r="H135" s="4">
        <v>0.05</v>
      </c>
    </row>
    <row r="136" spans="1:8" x14ac:dyDescent="0.2">
      <c r="A136" t="s">
        <v>258</v>
      </c>
      <c r="B136">
        <v>2</v>
      </c>
      <c r="C136">
        <v>1</v>
      </c>
      <c r="D136">
        <v>1993</v>
      </c>
      <c r="E136">
        <v>3</v>
      </c>
      <c r="F136" s="4">
        <v>1</v>
      </c>
      <c r="G136">
        <v>4.3921299999999999</v>
      </c>
      <c r="H136" s="4">
        <v>0.05</v>
      </c>
    </row>
    <row r="137" spans="1:8" x14ac:dyDescent="0.2">
      <c r="A137" t="s">
        <v>258</v>
      </c>
      <c r="B137">
        <v>2</v>
      </c>
      <c r="C137">
        <v>1</v>
      </c>
      <c r="D137">
        <v>1993</v>
      </c>
      <c r="E137">
        <v>4</v>
      </c>
      <c r="F137" s="4">
        <v>1</v>
      </c>
      <c r="G137">
        <v>1489.0217399999999</v>
      </c>
      <c r="H137" s="4">
        <v>0.05</v>
      </c>
    </row>
    <row r="138" spans="1:8" x14ac:dyDescent="0.2">
      <c r="A138" t="s">
        <v>258</v>
      </c>
      <c r="B138">
        <v>2</v>
      </c>
      <c r="C138">
        <v>1</v>
      </c>
      <c r="D138">
        <v>1993</v>
      </c>
      <c r="E138">
        <v>5</v>
      </c>
      <c r="F138" s="4">
        <v>1</v>
      </c>
      <c r="G138">
        <v>2697.61634</v>
      </c>
      <c r="H138" s="4">
        <v>0.05</v>
      </c>
    </row>
    <row r="139" spans="1:8" x14ac:dyDescent="0.2">
      <c r="A139" t="s">
        <v>258</v>
      </c>
      <c r="B139">
        <v>2</v>
      </c>
      <c r="C139">
        <v>1</v>
      </c>
      <c r="D139">
        <v>1993</v>
      </c>
      <c r="E139">
        <v>6</v>
      </c>
      <c r="F139" s="4">
        <v>1</v>
      </c>
      <c r="G139">
        <v>11320.75747</v>
      </c>
      <c r="H139" s="4">
        <v>0.05</v>
      </c>
    </row>
    <row r="140" spans="1:8" x14ac:dyDescent="0.2">
      <c r="A140" t="s">
        <v>258</v>
      </c>
      <c r="B140">
        <v>2</v>
      </c>
      <c r="C140">
        <v>1</v>
      </c>
      <c r="D140">
        <v>1993</v>
      </c>
      <c r="E140">
        <v>7</v>
      </c>
      <c r="F140" s="4">
        <v>1</v>
      </c>
      <c r="G140">
        <v>13085.762500000001</v>
      </c>
      <c r="H140" s="4">
        <v>0.05</v>
      </c>
    </row>
    <row r="141" spans="1:8" x14ac:dyDescent="0.2">
      <c r="A141" t="s">
        <v>258</v>
      </c>
      <c r="B141">
        <v>2</v>
      </c>
      <c r="C141">
        <v>1</v>
      </c>
      <c r="D141">
        <v>1993</v>
      </c>
      <c r="E141">
        <v>8</v>
      </c>
      <c r="F141" s="4">
        <v>1</v>
      </c>
      <c r="G141">
        <v>12309.426450000001</v>
      </c>
      <c r="H141" s="4">
        <v>0.05</v>
      </c>
    </row>
    <row r="142" spans="1:8" x14ac:dyDescent="0.2">
      <c r="A142" t="s">
        <v>258</v>
      </c>
      <c r="B142">
        <v>2</v>
      </c>
      <c r="C142">
        <v>1</v>
      </c>
      <c r="D142">
        <v>1993</v>
      </c>
      <c r="E142">
        <v>9</v>
      </c>
      <c r="F142" s="4">
        <v>1</v>
      </c>
      <c r="G142">
        <v>1200.6068399999999</v>
      </c>
      <c r="H142" s="4">
        <v>0.05</v>
      </c>
    </row>
    <row r="143" spans="1:8" x14ac:dyDescent="0.2">
      <c r="A143" t="s">
        <v>258</v>
      </c>
      <c r="B143">
        <v>2</v>
      </c>
      <c r="C143">
        <v>1</v>
      </c>
      <c r="D143">
        <v>1993</v>
      </c>
      <c r="E143">
        <v>10</v>
      </c>
      <c r="F143" s="4">
        <v>1</v>
      </c>
      <c r="G143">
        <v>8.4370000000000001E-2</v>
      </c>
      <c r="H143" s="4">
        <v>0.05</v>
      </c>
    </row>
    <row r="144" spans="1:8" x14ac:dyDescent="0.2">
      <c r="A144" t="s">
        <v>258</v>
      </c>
      <c r="B144">
        <v>2</v>
      </c>
      <c r="C144">
        <v>1</v>
      </c>
      <c r="D144">
        <v>1993</v>
      </c>
      <c r="E144">
        <v>11</v>
      </c>
      <c r="F144" s="4">
        <v>1</v>
      </c>
      <c r="G144">
        <v>2.5399999999999999E-2</v>
      </c>
      <c r="H144" s="4">
        <v>0.05</v>
      </c>
    </row>
    <row r="145" spans="1:8" x14ac:dyDescent="0.2">
      <c r="A145" t="s">
        <v>258</v>
      </c>
      <c r="B145">
        <v>2</v>
      </c>
      <c r="C145">
        <v>1</v>
      </c>
      <c r="D145">
        <v>1993</v>
      </c>
      <c r="E145">
        <v>12</v>
      </c>
      <c r="F145" s="4">
        <v>1</v>
      </c>
      <c r="G145">
        <v>7.5749999999999998E-2</v>
      </c>
      <c r="H145" s="4">
        <v>0.05</v>
      </c>
    </row>
    <row r="146" spans="1:8" x14ac:dyDescent="0.2">
      <c r="A146" t="s">
        <v>258</v>
      </c>
      <c r="B146">
        <v>2</v>
      </c>
      <c r="C146">
        <v>1</v>
      </c>
      <c r="D146">
        <v>1994</v>
      </c>
      <c r="E146">
        <v>1</v>
      </c>
      <c r="F146" s="4">
        <v>1</v>
      </c>
      <c r="G146">
        <v>1.81E-3</v>
      </c>
      <c r="H146" s="4">
        <v>0.05</v>
      </c>
    </row>
    <row r="147" spans="1:8" x14ac:dyDescent="0.2">
      <c r="A147" t="s">
        <v>258</v>
      </c>
      <c r="B147">
        <v>2</v>
      </c>
      <c r="C147">
        <v>1</v>
      </c>
      <c r="D147">
        <v>1994</v>
      </c>
      <c r="E147">
        <v>3</v>
      </c>
      <c r="F147" s="4">
        <v>1</v>
      </c>
      <c r="G147">
        <v>209.90304</v>
      </c>
      <c r="H147" s="4">
        <v>0.05</v>
      </c>
    </row>
    <row r="148" spans="1:8" x14ac:dyDescent="0.2">
      <c r="A148" t="s">
        <v>258</v>
      </c>
      <c r="B148">
        <v>2</v>
      </c>
      <c r="C148">
        <v>1</v>
      </c>
      <c r="D148">
        <v>1994</v>
      </c>
      <c r="E148">
        <v>4</v>
      </c>
      <c r="F148" s="4">
        <v>1</v>
      </c>
      <c r="G148">
        <v>1828.21992</v>
      </c>
      <c r="H148" s="4">
        <v>0.05</v>
      </c>
    </row>
    <row r="149" spans="1:8" x14ac:dyDescent="0.2">
      <c r="A149" t="s">
        <v>258</v>
      </c>
      <c r="B149">
        <v>2</v>
      </c>
      <c r="C149">
        <v>1</v>
      </c>
      <c r="D149">
        <v>1994</v>
      </c>
      <c r="E149">
        <v>5</v>
      </c>
      <c r="F149" s="4">
        <v>1</v>
      </c>
      <c r="G149">
        <v>9142.8291700000009</v>
      </c>
      <c r="H149" s="4">
        <v>0.05</v>
      </c>
    </row>
    <row r="150" spans="1:8" x14ac:dyDescent="0.2">
      <c r="A150" t="s">
        <v>258</v>
      </c>
      <c r="B150">
        <v>2</v>
      </c>
      <c r="C150">
        <v>1</v>
      </c>
      <c r="D150">
        <v>1994</v>
      </c>
      <c r="E150">
        <v>6</v>
      </c>
      <c r="F150" s="4">
        <v>1</v>
      </c>
      <c r="G150">
        <v>13304.272000000001</v>
      </c>
      <c r="H150" s="4">
        <v>0.05</v>
      </c>
    </row>
    <row r="151" spans="1:8" x14ac:dyDescent="0.2">
      <c r="A151" t="s">
        <v>258</v>
      </c>
      <c r="B151">
        <v>2</v>
      </c>
      <c r="C151">
        <v>1</v>
      </c>
      <c r="D151">
        <v>1994</v>
      </c>
      <c r="E151">
        <v>7</v>
      </c>
      <c r="F151" s="4">
        <v>1</v>
      </c>
      <c r="G151">
        <v>12383.18556</v>
      </c>
      <c r="H151" s="4">
        <v>0.05</v>
      </c>
    </row>
    <row r="152" spans="1:8" x14ac:dyDescent="0.2">
      <c r="A152" t="s">
        <v>258</v>
      </c>
      <c r="B152">
        <v>2</v>
      </c>
      <c r="C152">
        <v>1</v>
      </c>
      <c r="D152">
        <v>1994</v>
      </c>
      <c r="E152">
        <v>8</v>
      </c>
      <c r="F152" s="4">
        <v>1</v>
      </c>
      <c r="G152">
        <v>17298.737959999999</v>
      </c>
      <c r="H152" s="4">
        <v>0.05</v>
      </c>
    </row>
    <row r="153" spans="1:8" x14ac:dyDescent="0.2">
      <c r="A153" t="s">
        <v>258</v>
      </c>
      <c r="B153">
        <v>2</v>
      </c>
      <c r="C153">
        <v>1</v>
      </c>
      <c r="D153">
        <v>1994</v>
      </c>
      <c r="E153">
        <v>9</v>
      </c>
      <c r="F153" s="4">
        <v>1</v>
      </c>
      <c r="G153">
        <v>7418.6138899999996</v>
      </c>
      <c r="H153" s="4">
        <v>0.05</v>
      </c>
    </row>
    <row r="154" spans="1:8" x14ac:dyDescent="0.2">
      <c r="A154" t="s">
        <v>258</v>
      </c>
      <c r="B154">
        <v>2</v>
      </c>
      <c r="C154">
        <v>1</v>
      </c>
      <c r="D154">
        <v>1994</v>
      </c>
      <c r="E154">
        <v>10</v>
      </c>
      <c r="F154" s="4">
        <v>1</v>
      </c>
      <c r="G154">
        <v>8676.99071</v>
      </c>
      <c r="H154" s="4">
        <v>0.05</v>
      </c>
    </row>
    <row r="155" spans="1:8" x14ac:dyDescent="0.2">
      <c r="A155" t="s">
        <v>258</v>
      </c>
      <c r="B155">
        <v>2</v>
      </c>
      <c r="C155">
        <v>1</v>
      </c>
      <c r="D155">
        <v>1994</v>
      </c>
      <c r="E155">
        <v>11</v>
      </c>
      <c r="F155" s="4">
        <v>1</v>
      </c>
      <c r="G155">
        <v>3353.48369</v>
      </c>
      <c r="H155" s="4">
        <v>0.05</v>
      </c>
    </row>
    <row r="156" spans="1:8" x14ac:dyDescent="0.2">
      <c r="A156" t="s">
        <v>258</v>
      </c>
      <c r="B156">
        <v>2</v>
      </c>
      <c r="C156">
        <v>1</v>
      </c>
      <c r="D156">
        <v>1994</v>
      </c>
      <c r="E156">
        <v>12</v>
      </c>
      <c r="F156" s="4">
        <v>1</v>
      </c>
      <c r="G156">
        <v>2.9940000000000001E-2</v>
      </c>
      <c r="H156" s="4">
        <v>0.05</v>
      </c>
    </row>
    <row r="157" spans="1:8" x14ac:dyDescent="0.2">
      <c r="A157" t="s">
        <v>258</v>
      </c>
      <c r="B157">
        <v>2</v>
      </c>
      <c r="C157">
        <v>1</v>
      </c>
      <c r="D157">
        <v>1995</v>
      </c>
      <c r="E157">
        <v>1</v>
      </c>
      <c r="F157" s="4">
        <v>1</v>
      </c>
      <c r="G157">
        <v>2.1770000000000001E-2</v>
      </c>
      <c r="H157" s="4">
        <v>0.05</v>
      </c>
    </row>
    <row r="158" spans="1:8" x14ac:dyDescent="0.2">
      <c r="A158" t="s">
        <v>258</v>
      </c>
      <c r="B158">
        <v>2</v>
      </c>
      <c r="C158">
        <v>1</v>
      </c>
      <c r="D158">
        <v>1995</v>
      </c>
      <c r="E158">
        <v>2</v>
      </c>
      <c r="F158" s="4">
        <v>1</v>
      </c>
      <c r="G158">
        <v>4.0800000000000003E-3</v>
      </c>
      <c r="H158" s="4">
        <v>0.05</v>
      </c>
    </row>
    <row r="159" spans="1:8" x14ac:dyDescent="0.2">
      <c r="A159" t="s">
        <v>258</v>
      </c>
      <c r="B159">
        <v>2</v>
      </c>
      <c r="C159">
        <v>1</v>
      </c>
      <c r="D159">
        <v>1995</v>
      </c>
      <c r="E159">
        <v>3</v>
      </c>
      <c r="F159" s="4">
        <v>1</v>
      </c>
      <c r="G159">
        <v>4.9899999999999996E-3</v>
      </c>
      <c r="H159" s="4">
        <v>0.05</v>
      </c>
    </row>
    <row r="160" spans="1:8" x14ac:dyDescent="0.2">
      <c r="A160" t="s">
        <v>258</v>
      </c>
      <c r="B160">
        <v>2</v>
      </c>
      <c r="C160">
        <v>1</v>
      </c>
      <c r="D160">
        <v>1995</v>
      </c>
      <c r="E160">
        <v>4</v>
      </c>
      <c r="F160" s="4">
        <v>1</v>
      </c>
      <c r="G160">
        <v>2880.5982199999999</v>
      </c>
      <c r="H160" s="4">
        <v>0.05</v>
      </c>
    </row>
    <row r="161" spans="1:8" x14ac:dyDescent="0.2">
      <c r="A161" t="s">
        <v>258</v>
      </c>
      <c r="B161">
        <v>2</v>
      </c>
      <c r="C161">
        <v>1</v>
      </c>
      <c r="D161">
        <v>1995</v>
      </c>
      <c r="E161">
        <v>5</v>
      </c>
      <c r="F161" s="4">
        <v>1</v>
      </c>
      <c r="G161">
        <v>20398.064320000001</v>
      </c>
      <c r="H161" s="4">
        <v>0.05</v>
      </c>
    </row>
    <row r="162" spans="1:8" x14ac:dyDescent="0.2">
      <c r="A162" t="s">
        <v>258</v>
      </c>
      <c r="B162">
        <v>2</v>
      </c>
      <c r="C162">
        <v>1</v>
      </c>
      <c r="D162">
        <v>1995</v>
      </c>
      <c r="E162">
        <v>6</v>
      </c>
      <c r="F162" s="4">
        <v>1</v>
      </c>
      <c r="G162">
        <v>26659.848480000001</v>
      </c>
      <c r="H162" s="4">
        <v>0.05</v>
      </c>
    </row>
    <row r="163" spans="1:8" x14ac:dyDescent="0.2">
      <c r="A163" t="s">
        <v>258</v>
      </c>
      <c r="B163">
        <v>2</v>
      </c>
      <c r="C163">
        <v>1</v>
      </c>
      <c r="D163">
        <v>1995</v>
      </c>
      <c r="E163">
        <v>7</v>
      </c>
      <c r="F163" s="4">
        <v>1</v>
      </c>
      <c r="G163">
        <v>24971.866610000001</v>
      </c>
      <c r="H163" s="4">
        <v>0.05</v>
      </c>
    </row>
    <row r="164" spans="1:8" x14ac:dyDescent="0.2">
      <c r="A164" t="s">
        <v>258</v>
      </c>
      <c r="B164">
        <v>2</v>
      </c>
      <c r="C164">
        <v>1</v>
      </c>
      <c r="D164">
        <v>1995</v>
      </c>
      <c r="E164">
        <v>8</v>
      </c>
      <c r="F164" s="4">
        <v>1</v>
      </c>
      <c r="G164">
        <v>37.507550000000002</v>
      </c>
      <c r="H164" s="4">
        <v>0.05</v>
      </c>
    </row>
    <row r="165" spans="1:8" x14ac:dyDescent="0.2">
      <c r="A165" t="s">
        <v>258</v>
      </c>
      <c r="B165">
        <v>2</v>
      </c>
      <c r="C165">
        <v>1</v>
      </c>
      <c r="D165">
        <v>1995</v>
      </c>
      <c r="E165">
        <v>9</v>
      </c>
      <c r="F165" s="4">
        <v>1</v>
      </c>
      <c r="G165">
        <v>7.7990700000000004</v>
      </c>
      <c r="H165" s="4">
        <v>0.05</v>
      </c>
    </row>
    <row r="166" spans="1:8" x14ac:dyDescent="0.2">
      <c r="A166" t="s">
        <v>258</v>
      </c>
      <c r="B166">
        <v>2</v>
      </c>
      <c r="C166">
        <v>1</v>
      </c>
      <c r="D166">
        <v>1995</v>
      </c>
      <c r="E166">
        <v>10</v>
      </c>
      <c r="F166" s="4">
        <v>1</v>
      </c>
      <c r="G166">
        <v>4.3526699999999998</v>
      </c>
      <c r="H166" s="4">
        <v>0.05</v>
      </c>
    </row>
    <row r="167" spans="1:8" x14ac:dyDescent="0.2">
      <c r="A167" t="s">
        <v>258</v>
      </c>
      <c r="B167">
        <v>2</v>
      </c>
      <c r="C167">
        <v>1</v>
      </c>
      <c r="D167">
        <v>1995</v>
      </c>
      <c r="E167">
        <v>11</v>
      </c>
      <c r="F167" s="4">
        <v>1</v>
      </c>
      <c r="G167">
        <v>1.1172</v>
      </c>
      <c r="H167" s="4">
        <v>0.05</v>
      </c>
    </row>
    <row r="168" spans="1:8" x14ac:dyDescent="0.2">
      <c r="A168" t="s">
        <v>258</v>
      </c>
      <c r="B168">
        <v>2</v>
      </c>
      <c r="C168">
        <v>1</v>
      </c>
      <c r="D168">
        <v>1995</v>
      </c>
      <c r="E168">
        <v>12</v>
      </c>
      <c r="F168" s="4">
        <v>1</v>
      </c>
      <c r="G168">
        <v>0.76429999999999998</v>
      </c>
      <c r="H168" s="4">
        <v>0.05</v>
      </c>
    </row>
    <row r="169" spans="1:8" x14ac:dyDescent="0.2">
      <c r="A169" t="s">
        <v>258</v>
      </c>
      <c r="B169">
        <v>2</v>
      </c>
      <c r="C169">
        <v>1</v>
      </c>
      <c r="D169">
        <v>1996</v>
      </c>
      <c r="E169">
        <v>1</v>
      </c>
      <c r="F169" s="4">
        <v>1</v>
      </c>
      <c r="G169">
        <v>5.6250000000000001E-2</v>
      </c>
      <c r="H169" s="4">
        <v>0.05</v>
      </c>
    </row>
    <row r="170" spans="1:8" x14ac:dyDescent="0.2">
      <c r="A170" t="s">
        <v>258</v>
      </c>
      <c r="B170">
        <v>2</v>
      </c>
      <c r="C170">
        <v>1</v>
      </c>
      <c r="D170">
        <v>1996</v>
      </c>
      <c r="E170">
        <v>2</v>
      </c>
      <c r="F170" s="4">
        <v>1</v>
      </c>
      <c r="G170">
        <v>0.44361</v>
      </c>
      <c r="H170" s="4">
        <v>0.05</v>
      </c>
    </row>
    <row r="171" spans="1:8" x14ac:dyDescent="0.2">
      <c r="A171" t="s">
        <v>258</v>
      </c>
      <c r="B171">
        <v>2</v>
      </c>
      <c r="C171">
        <v>1</v>
      </c>
      <c r="D171">
        <v>1996</v>
      </c>
      <c r="E171">
        <v>3</v>
      </c>
      <c r="F171" s="4">
        <v>1</v>
      </c>
      <c r="G171">
        <v>154.57702</v>
      </c>
      <c r="H171" s="4">
        <v>0.05</v>
      </c>
    </row>
    <row r="172" spans="1:8" x14ac:dyDescent="0.2">
      <c r="A172" t="s">
        <v>258</v>
      </c>
      <c r="B172">
        <v>2</v>
      </c>
      <c r="C172">
        <v>1</v>
      </c>
      <c r="D172">
        <v>1996</v>
      </c>
      <c r="E172">
        <v>4</v>
      </c>
      <c r="F172" s="4">
        <v>1</v>
      </c>
      <c r="G172">
        <v>715.55829000000006</v>
      </c>
      <c r="H172" s="4">
        <v>0.05</v>
      </c>
    </row>
    <row r="173" spans="1:8" x14ac:dyDescent="0.2">
      <c r="A173" t="s">
        <v>258</v>
      </c>
      <c r="B173">
        <v>2</v>
      </c>
      <c r="C173">
        <v>1</v>
      </c>
      <c r="D173">
        <v>1996</v>
      </c>
      <c r="E173">
        <v>5</v>
      </c>
      <c r="F173" s="4">
        <v>1</v>
      </c>
      <c r="G173">
        <v>7338.1810800000003</v>
      </c>
      <c r="H173" s="4">
        <v>0.05</v>
      </c>
    </row>
    <row r="174" spans="1:8" x14ac:dyDescent="0.2">
      <c r="A174" t="s">
        <v>258</v>
      </c>
      <c r="B174">
        <v>2</v>
      </c>
      <c r="C174">
        <v>1</v>
      </c>
      <c r="D174">
        <v>1996</v>
      </c>
      <c r="E174">
        <v>6</v>
      </c>
      <c r="F174" s="4">
        <v>1</v>
      </c>
      <c r="G174">
        <v>16542.40625</v>
      </c>
      <c r="H174" s="4">
        <v>0.05</v>
      </c>
    </row>
    <row r="175" spans="1:8" x14ac:dyDescent="0.2">
      <c r="A175" t="s">
        <v>258</v>
      </c>
      <c r="B175">
        <v>2</v>
      </c>
      <c r="C175">
        <v>1</v>
      </c>
      <c r="D175">
        <v>1996</v>
      </c>
      <c r="E175">
        <v>7</v>
      </c>
      <c r="F175" s="4">
        <v>1</v>
      </c>
      <c r="G175">
        <v>26938.620910000001</v>
      </c>
      <c r="H175" s="4">
        <v>0.05</v>
      </c>
    </row>
    <row r="176" spans="1:8" x14ac:dyDescent="0.2">
      <c r="A176" t="s">
        <v>258</v>
      </c>
      <c r="B176">
        <v>2</v>
      </c>
      <c r="C176">
        <v>1</v>
      </c>
      <c r="D176">
        <v>1996</v>
      </c>
      <c r="E176">
        <v>8</v>
      </c>
      <c r="F176" s="4">
        <v>1</v>
      </c>
      <c r="G176">
        <v>25692.556850000001</v>
      </c>
      <c r="H176" s="4">
        <v>0.05</v>
      </c>
    </row>
    <row r="177" spans="1:8" x14ac:dyDescent="0.2">
      <c r="A177" t="s">
        <v>258</v>
      </c>
      <c r="B177">
        <v>2</v>
      </c>
      <c r="C177">
        <v>1</v>
      </c>
      <c r="D177">
        <v>1996</v>
      </c>
      <c r="E177">
        <v>9</v>
      </c>
      <c r="F177" s="4">
        <v>1</v>
      </c>
      <c r="G177">
        <v>7728.7227499999999</v>
      </c>
      <c r="H177" s="4">
        <v>0.05</v>
      </c>
    </row>
    <row r="178" spans="1:8" x14ac:dyDescent="0.2">
      <c r="A178" t="s">
        <v>258</v>
      </c>
      <c r="B178">
        <v>2</v>
      </c>
      <c r="C178">
        <v>1</v>
      </c>
      <c r="D178">
        <v>1996</v>
      </c>
      <c r="E178">
        <v>10</v>
      </c>
      <c r="F178" s="4">
        <v>1</v>
      </c>
      <c r="G178">
        <v>5.1088100000000001</v>
      </c>
      <c r="H178" s="4">
        <v>0.05</v>
      </c>
    </row>
    <row r="179" spans="1:8" x14ac:dyDescent="0.2">
      <c r="A179" t="s">
        <v>258</v>
      </c>
      <c r="B179">
        <v>2</v>
      </c>
      <c r="C179">
        <v>1</v>
      </c>
      <c r="D179">
        <v>1996</v>
      </c>
      <c r="E179">
        <v>11</v>
      </c>
      <c r="F179" s="4">
        <v>1</v>
      </c>
      <c r="G179">
        <v>8.2381399999999996</v>
      </c>
      <c r="H179" s="4">
        <v>0.05</v>
      </c>
    </row>
    <row r="180" spans="1:8" x14ac:dyDescent="0.2">
      <c r="A180" t="s">
        <v>258</v>
      </c>
      <c r="B180">
        <v>2</v>
      </c>
      <c r="C180">
        <v>1</v>
      </c>
      <c r="D180">
        <v>1996</v>
      </c>
      <c r="E180">
        <v>12</v>
      </c>
      <c r="F180" s="4">
        <v>1</v>
      </c>
      <c r="G180">
        <v>3.2826499999999998</v>
      </c>
      <c r="H180" s="4">
        <v>0.05</v>
      </c>
    </row>
    <row r="181" spans="1:8" x14ac:dyDescent="0.2">
      <c r="A181" t="s">
        <v>258</v>
      </c>
      <c r="B181">
        <v>2</v>
      </c>
      <c r="C181">
        <v>1</v>
      </c>
      <c r="D181">
        <v>1997</v>
      </c>
      <c r="E181">
        <v>1</v>
      </c>
      <c r="F181" s="4">
        <v>1</v>
      </c>
      <c r="G181">
        <v>0.32930999999999999</v>
      </c>
      <c r="H181" s="4">
        <v>0.05</v>
      </c>
    </row>
    <row r="182" spans="1:8" x14ac:dyDescent="0.2">
      <c r="A182" t="s">
        <v>258</v>
      </c>
      <c r="B182">
        <v>2</v>
      </c>
      <c r="C182">
        <v>1</v>
      </c>
      <c r="D182">
        <v>1997</v>
      </c>
      <c r="E182">
        <v>2</v>
      </c>
      <c r="F182" s="4">
        <v>1</v>
      </c>
      <c r="G182">
        <v>0.15014</v>
      </c>
      <c r="H182" s="4">
        <v>0.05</v>
      </c>
    </row>
    <row r="183" spans="1:8" x14ac:dyDescent="0.2">
      <c r="A183" t="s">
        <v>258</v>
      </c>
      <c r="B183">
        <v>2</v>
      </c>
      <c r="C183">
        <v>1</v>
      </c>
      <c r="D183">
        <v>1997</v>
      </c>
      <c r="E183">
        <v>3</v>
      </c>
      <c r="F183" s="4">
        <v>1</v>
      </c>
      <c r="G183">
        <v>0.73753999999999997</v>
      </c>
      <c r="H183" s="4">
        <v>0.05</v>
      </c>
    </row>
    <row r="184" spans="1:8" x14ac:dyDescent="0.2">
      <c r="A184" t="s">
        <v>258</v>
      </c>
      <c r="B184">
        <v>2</v>
      </c>
      <c r="C184">
        <v>1</v>
      </c>
      <c r="D184">
        <v>1997</v>
      </c>
      <c r="E184">
        <v>4</v>
      </c>
      <c r="F184" s="4">
        <v>1</v>
      </c>
      <c r="G184">
        <v>2063.2692200000001</v>
      </c>
      <c r="H184" s="4">
        <v>0.05</v>
      </c>
    </row>
    <row r="185" spans="1:8" x14ac:dyDescent="0.2">
      <c r="A185" t="s">
        <v>258</v>
      </c>
      <c r="B185">
        <v>2</v>
      </c>
      <c r="C185">
        <v>1</v>
      </c>
      <c r="D185">
        <v>1997</v>
      </c>
      <c r="E185">
        <v>5</v>
      </c>
      <c r="F185" s="4">
        <v>1</v>
      </c>
      <c r="G185">
        <v>2284.3088699999998</v>
      </c>
      <c r="H185" s="4">
        <v>0.05</v>
      </c>
    </row>
    <row r="186" spans="1:8" x14ac:dyDescent="0.2">
      <c r="A186" t="s">
        <v>258</v>
      </c>
      <c r="B186">
        <v>2</v>
      </c>
      <c r="C186">
        <v>1</v>
      </c>
      <c r="D186">
        <v>1997</v>
      </c>
      <c r="E186">
        <v>6</v>
      </c>
      <c r="F186" s="4">
        <v>1</v>
      </c>
      <c r="G186">
        <v>17690.605029999999</v>
      </c>
      <c r="H186" s="4">
        <v>0.05</v>
      </c>
    </row>
    <row r="187" spans="1:8" x14ac:dyDescent="0.2">
      <c r="A187" t="s">
        <v>258</v>
      </c>
      <c r="B187">
        <v>2</v>
      </c>
      <c r="C187">
        <v>1</v>
      </c>
      <c r="D187">
        <v>1997</v>
      </c>
      <c r="E187">
        <v>7</v>
      </c>
      <c r="F187" s="4">
        <v>1</v>
      </c>
      <c r="G187">
        <v>39037.26571</v>
      </c>
      <c r="H187" s="4">
        <v>0.05</v>
      </c>
    </row>
    <row r="188" spans="1:8" x14ac:dyDescent="0.2">
      <c r="A188" t="s">
        <v>258</v>
      </c>
      <c r="B188">
        <v>2</v>
      </c>
      <c r="C188">
        <v>1</v>
      </c>
      <c r="D188">
        <v>1997</v>
      </c>
      <c r="E188">
        <v>8</v>
      </c>
      <c r="F188" s="4">
        <v>1</v>
      </c>
      <c r="G188">
        <v>26306.766729999999</v>
      </c>
      <c r="H188" s="4">
        <v>0.05</v>
      </c>
    </row>
    <row r="189" spans="1:8" x14ac:dyDescent="0.2">
      <c r="A189" t="s">
        <v>258</v>
      </c>
      <c r="B189">
        <v>2</v>
      </c>
      <c r="C189">
        <v>1</v>
      </c>
      <c r="D189">
        <v>1997</v>
      </c>
      <c r="E189">
        <v>9</v>
      </c>
      <c r="F189" s="4">
        <v>1</v>
      </c>
      <c r="G189">
        <v>13.21224</v>
      </c>
      <c r="H189" s="4">
        <v>0.05</v>
      </c>
    </row>
    <row r="190" spans="1:8" x14ac:dyDescent="0.2">
      <c r="A190" t="s">
        <v>258</v>
      </c>
      <c r="B190">
        <v>2</v>
      </c>
      <c r="C190">
        <v>1</v>
      </c>
      <c r="D190">
        <v>1997</v>
      </c>
      <c r="E190">
        <v>10</v>
      </c>
      <c r="F190" s="4">
        <v>1</v>
      </c>
      <c r="G190">
        <v>8.0512599999999992</v>
      </c>
      <c r="H190" s="4">
        <v>0.05</v>
      </c>
    </row>
    <row r="191" spans="1:8" x14ac:dyDescent="0.2">
      <c r="A191" t="s">
        <v>258</v>
      </c>
      <c r="B191">
        <v>2</v>
      </c>
      <c r="C191">
        <v>1</v>
      </c>
      <c r="D191">
        <v>1997</v>
      </c>
      <c r="E191">
        <v>11</v>
      </c>
      <c r="F191" s="4">
        <v>1</v>
      </c>
      <c r="G191">
        <v>8.4649400000000004</v>
      </c>
      <c r="H191" s="4">
        <v>0.05</v>
      </c>
    </row>
    <row r="192" spans="1:8" x14ac:dyDescent="0.2">
      <c r="A192" t="s">
        <v>258</v>
      </c>
      <c r="B192">
        <v>2</v>
      </c>
      <c r="C192">
        <v>1</v>
      </c>
      <c r="D192">
        <v>1997</v>
      </c>
      <c r="E192">
        <v>12</v>
      </c>
      <c r="F192" s="4">
        <v>1</v>
      </c>
      <c r="G192">
        <v>2.9379200000000001</v>
      </c>
      <c r="H192" s="4">
        <v>0.05</v>
      </c>
    </row>
    <row r="193" spans="1:8" x14ac:dyDescent="0.2">
      <c r="A193" t="s">
        <v>258</v>
      </c>
      <c r="B193">
        <v>2</v>
      </c>
      <c r="C193">
        <v>1</v>
      </c>
      <c r="D193">
        <v>1998</v>
      </c>
      <c r="E193">
        <v>1</v>
      </c>
      <c r="F193" s="4">
        <v>1</v>
      </c>
      <c r="G193">
        <v>2.16953</v>
      </c>
      <c r="H193" s="4">
        <v>0.05</v>
      </c>
    </row>
    <row r="194" spans="1:8" x14ac:dyDescent="0.2">
      <c r="A194" t="s">
        <v>258</v>
      </c>
      <c r="B194">
        <v>2</v>
      </c>
      <c r="C194">
        <v>1</v>
      </c>
      <c r="D194">
        <v>1998</v>
      </c>
      <c r="E194">
        <v>2</v>
      </c>
      <c r="F194" s="4">
        <v>1</v>
      </c>
      <c r="G194">
        <v>4.0682700000000001</v>
      </c>
      <c r="H194" s="4">
        <v>0.05</v>
      </c>
    </row>
    <row r="195" spans="1:8" x14ac:dyDescent="0.2">
      <c r="A195" t="s">
        <v>258</v>
      </c>
      <c r="B195">
        <v>2</v>
      </c>
      <c r="C195">
        <v>1</v>
      </c>
      <c r="D195">
        <v>1998</v>
      </c>
      <c r="E195">
        <v>3</v>
      </c>
      <c r="F195" s="4">
        <v>1</v>
      </c>
      <c r="G195">
        <v>14.54217</v>
      </c>
      <c r="H195" s="4">
        <v>0.05</v>
      </c>
    </row>
    <row r="196" spans="1:8" x14ac:dyDescent="0.2">
      <c r="A196" t="s">
        <v>258</v>
      </c>
      <c r="B196">
        <v>2</v>
      </c>
      <c r="C196">
        <v>1</v>
      </c>
      <c r="D196">
        <v>1998</v>
      </c>
      <c r="E196">
        <v>4</v>
      </c>
      <c r="F196" s="4">
        <v>1</v>
      </c>
      <c r="G196">
        <v>1899.83808</v>
      </c>
      <c r="H196" s="4">
        <v>0.05</v>
      </c>
    </row>
    <row r="197" spans="1:8" x14ac:dyDescent="0.2">
      <c r="A197" t="s">
        <v>258</v>
      </c>
      <c r="B197">
        <v>2</v>
      </c>
      <c r="C197">
        <v>1</v>
      </c>
      <c r="D197">
        <v>1998</v>
      </c>
      <c r="E197">
        <v>5</v>
      </c>
      <c r="F197" s="4">
        <v>1</v>
      </c>
      <c r="G197">
        <v>1188.2056299999999</v>
      </c>
      <c r="H197" s="4">
        <v>0.05</v>
      </c>
    </row>
    <row r="198" spans="1:8" x14ac:dyDescent="0.2">
      <c r="A198" t="s">
        <v>258</v>
      </c>
      <c r="B198">
        <v>2</v>
      </c>
      <c r="C198">
        <v>1</v>
      </c>
      <c r="D198">
        <v>1998</v>
      </c>
      <c r="E198">
        <v>6</v>
      </c>
      <c r="F198" s="4">
        <v>1</v>
      </c>
      <c r="G198">
        <v>18687.132949999999</v>
      </c>
      <c r="H198" s="4">
        <v>0.05</v>
      </c>
    </row>
    <row r="199" spans="1:8" x14ac:dyDescent="0.2">
      <c r="A199" t="s">
        <v>258</v>
      </c>
      <c r="B199">
        <v>2</v>
      </c>
      <c r="C199">
        <v>1</v>
      </c>
      <c r="D199">
        <v>1998</v>
      </c>
      <c r="E199">
        <v>7</v>
      </c>
      <c r="F199" s="4">
        <v>1</v>
      </c>
      <c r="G199">
        <v>29298.851159999998</v>
      </c>
      <c r="H199" s="4">
        <v>0.05</v>
      </c>
    </row>
    <row r="200" spans="1:8" x14ac:dyDescent="0.2">
      <c r="A200" t="s">
        <v>258</v>
      </c>
      <c r="B200">
        <v>2</v>
      </c>
      <c r="C200">
        <v>1</v>
      </c>
      <c r="D200">
        <v>1998</v>
      </c>
      <c r="E200">
        <v>8</v>
      </c>
      <c r="F200" s="4">
        <v>1</v>
      </c>
      <c r="G200">
        <v>19601.331590000002</v>
      </c>
      <c r="H200" s="4">
        <v>0.05</v>
      </c>
    </row>
    <row r="201" spans="1:8" x14ac:dyDescent="0.2">
      <c r="A201" t="s">
        <v>258</v>
      </c>
      <c r="B201">
        <v>2</v>
      </c>
      <c r="C201">
        <v>1</v>
      </c>
      <c r="D201">
        <v>1998</v>
      </c>
      <c r="E201">
        <v>9</v>
      </c>
      <c r="F201" s="4">
        <v>1</v>
      </c>
      <c r="G201">
        <v>13193.93384</v>
      </c>
      <c r="H201" s="4">
        <v>0.05</v>
      </c>
    </row>
    <row r="202" spans="1:8" x14ac:dyDescent="0.2">
      <c r="A202" t="s">
        <v>258</v>
      </c>
      <c r="B202">
        <v>2</v>
      </c>
      <c r="C202">
        <v>1</v>
      </c>
      <c r="D202">
        <v>1998</v>
      </c>
      <c r="E202">
        <v>10</v>
      </c>
      <c r="F202" s="4">
        <v>1</v>
      </c>
      <c r="G202">
        <v>3965.2514299999998</v>
      </c>
      <c r="H202" s="4">
        <v>0.05</v>
      </c>
    </row>
    <row r="203" spans="1:8" x14ac:dyDescent="0.2">
      <c r="A203" t="s">
        <v>258</v>
      </c>
      <c r="B203">
        <v>2</v>
      </c>
      <c r="C203">
        <v>1</v>
      </c>
      <c r="D203">
        <v>1998</v>
      </c>
      <c r="E203">
        <v>11</v>
      </c>
      <c r="F203" s="4">
        <v>1</v>
      </c>
      <c r="G203">
        <v>0.71848999999999996</v>
      </c>
      <c r="H203" s="4">
        <v>0.05</v>
      </c>
    </row>
    <row r="204" spans="1:8" x14ac:dyDescent="0.2">
      <c r="A204" t="s">
        <v>258</v>
      </c>
      <c r="B204">
        <v>2</v>
      </c>
      <c r="C204">
        <v>1</v>
      </c>
      <c r="D204">
        <v>1998</v>
      </c>
      <c r="E204">
        <v>12</v>
      </c>
      <c r="F204" s="4">
        <v>1</v>
      </c>
      <c r="G204">
        <v>7.0309999999999997E-2</v>
      </c>
      <c r="H204" s="4">
        <v>0.05</v>
      </c>
    </row>
    <row r="205" spans="1:8" x14ac:dyDescent="0.2">
      <c r="A205" t="s">
        <v>258</v>
      </c>
      <c r="B205">
        <v>2</v>
      </c>
      <c r="C205">
        <v>1</v>
      </c>
      <c r="D205">
        <v>1999</v>
      </c>
      <c r="E205">
        <v>1</v>
      </c>
      <c r="F205" s="4">
        <v>1</v>
      </c>
      <c r="G205">
        <v>3.6848000000000001</v>
      </c>
      <c r="H205" s="4">
        <v>0.05</v>
      </c>
    </row>
    <row r="206" spans="1:8" x14ac:dyDescent="0.2">
      <c r="A206" t="s">
        <v>258</v>
      </c>
      <c r="B206">
        <v>2</v>
      </c>
      <c r="C206">
        <v>1</v>
      </c>
      <c r="D206">
        <v>1999</v>
      </c>
      <c r="E206">
        <v>2</v>
      </c>
      <c r="F206" s="4">
        <v>1</v>
      </c>
      <c r="G206">
        <v>2.7200000000000002E-3</v>
      </c>
      <c r="H206" s="4">
        <v>0.05</v>
      </c>
    </row>
    <row r="207" spans="1:8" x14ac:dyDescent="0.2">
      <c r="A207" t="s">
        <v>258</v>
      </c>
      <c r="B207">
        <v>2</v>
      </c>
      <c r="C207">
        <v>1</v>
      </c>
      <c r="D207">
        <v>1999</v>
      </c>
      <c r="E207">
        <v>3</v>
      </c>
      <c r="F207" s="4">
        <v>1</v>
      </c>
      <c r="G207">
        <v>1.678E-2</v>
      </c>
      <c r="H207" s="4">
        <v>0.05</v>
      </c>
    </row>
    <row r="208" spans="1:8" x14ac:dyDescent="0.2">
      <c r="A208" t="s">
        <v>258</v>
      </c>
      <c r="B208">
        <v>2</v>
      </c>
      <c r="C208">
        <v>1</v>
      </c>
      <c r="D208">
        <v>1999</v>
      </c>
      <c r="E208">
        <v>4</v>
      </c>
      <c r="F208" s="4">
        <v>1</v>
      </c>
      <c r="G208">
        <v>10.408899999999999</v>
      </c>
      <c r="H208" s="4">
        <v>0.05</v>
      </c>
    </row>
    <row r="209" spans="1:8" x14ac:dyDescent="0.2">
      <c r="A209" t="s">
        <v>258</v>
      </c>
      <c r="B209">
        <v>2</v>
      </c>
      <c r="C209">
        <v>1</v>
      </c>
      <c r="D209">
        <v>1999</v>
      </c>
      <c r="E209">
        <v>5</v>
      </c>
      <c r="F209" s="4">
        <v>1</v>
      </c>
      <c r="G209">
        <v>77.468410000000006</v>
      </c>
      <c r="H209" s="4">
        <v>0.05</v>
      </c>
    </row>
    <row r="210" spans="1:8" x14ac:dyDescent="0.2">
      <c r="A210" t="s">
        <v>258</v>
      </c>
      <c r="B210">
        <v>2</v>
      </c>
      <c r="C210">
        <v>1</v>
      </c>
      <c r="D210">
        <v>1999</v>
      </c>
      <c r="E210">
        <v>6</v>
      </c>
      <c r="F210" s="4">
        <v>1</v>
      </c>
      <c r="G210">
        <v>16214.43166</v>
      </c>
      <c r="H210" s="4">
        <v>0.05</v>
      </c>
    </row>
    <row r="211" spans="1:8" x14ac:dyDescent="0.2">
      <c r="A211" t="s">
        <v>258</v>
      </c>
      <c r="B211">
        <v>2</v>
      </c>
      <c r="C211">
        <v>1</v>
      </c>
      <c r="D211">
        <v>1999</v>
      </c>
      <c r="E211">
        <v>7</v>
      </c>
      <c r="F211" s="4">
        <v>1</v>
      </c>
      <c r="G211">
        <v>28483.066640000001</v>
      </c>
      <c r="H211" s="4">
        <v>0.05</v>
      </c>
    </row>
    <row r="212" spans="1:8" x14ac:dyDescent="0.2">
      <c r="A212" t="s">
        <v>258</v>
      </c>
      <c r="B212">
        <v>2</v>
      </c>
      <c r="C212">
        <v>1</v>
      </c>
      <c r="D212">
        <v>1999</v>
      </c>
      <c r="E212">
        <v>8</v>
      </c>
      <c r="F212" s="4">
        <v>1</v>
      </c>
      <c r="G212">
        <v>31818.71961</v>
      </c>
      <c r="H212" s="4">
        <v>0.05</v>
      </c>
    </row>
    <row r="213" spans="1:8" x14ac:dyDescent="0.2">
      <c r="A213" t="s">
        <v>258</v>
      </c>
      <c r="B213">
        <v>2</v>
      </c>
      <c r="C213">
        <v>1</v>
      </c>
      <c r="D213">
        <v>1999</v>
      </c>
      <c r="E213">
        <v>9</v>
      </c>
      <c r="F213" s="4">
        <v>1</v>
      </c>
      <c r="G213">
        <v>6858.5375400000003</v>
      </c>
      <c r="H213" s="4">
        <v>0.05</v>
      </c>
    </row>
    <row r="214" spans="1:8" x14ac:dyDescent="0.2">
      <c r="A214" t="s">
        <v>258</v>
      </c>
      <c r="B214">
        <v>2</v>
      </c>
      <c r="C214">
        <v>1</v>
      </c>
      <c r="D214">
        <v>1999</v>
      </c>
      <c r="E214">
        <v>10</v>
      </c>
      <c r="F214" s="4">
        <v>1</v>
      </c>
      <c r="G214">
        <v>2.3106</v>
      </c>
      <c r="H214" s="4">
        <v>0.05</v>
      </c>
    </row>
    <row r="215" spans="1:8" x14ac:dyDescent="0.2">
      <c r="A215" t="s">
        <v>258</v>
      </c>
      <c r="B215">
        <v>2</v>
      </c>
      <c r="C215">
        <v>1</v>
      </c>
      <c r="D215">
        <v>1999</v>
      </c>
      <c r="E215">
        <v>11</v>
      </c>
      <c r="F215" s="4">
        <v>1</v>
      </c>
      <c r="G215">
        <v>0.46129999999999999</v>
      </c>
      <c r="H215" s="4">
        <v>0.05</v>
      </c>
    </row>
    <row r="216" spans="1:8" x14ac:dyDescent="0.2">
      <c r="A216" t="s">
        <v>258</v>
      </c>
      <c r="B216">
        <v>2</v>
      </c>
      <c r="C216">
        <v>1</v>
      </c>
      <c r="D216">
        <v>1999</v>
      </c>
      <c r="E216">
        <v>12</v>
      </c>
      <c r="F216" s="4">
        <v>1</v>
      </c>
      <c r="G216">
        <v>1.18161</v>
      </c>
      <c r="H216" s="4">
        <v>0.05</v>
      </c>
    </row>
    <row r="217" spans="1:8" x14ac:dyDescent="0.2">
      <c r="A217" t="s">
        <v>258</v>
      </c>
      <c r="B217">
        <v>2</v>
      </c>
      <c r="C217">
        <v>1</v>
      </c>
      <c r="D217">
        <v>2000</v>
      </c>
      <c r="E217">
        <v>1</v>
      </c>
      <c r="F217" s="4">
        <v>1</v>
      </c>
      <c r="G217">
        <v>0.24267</v>
      </c>
      <c r="H217" s="4">
        <v>0.05</v>
      </c>
    </row>
    <row r="218" spans="1:8" x14ac:dyDescent="0.2">
      <c r="A218" t="s">
        <v>258</v>
      </c>
      <c r="B218">
        <v>2</v>
      </c>
      <c r="C218">
        <v>1</v>
      </c>
      <c r="D218">
        <v>2000</v>
      </c>
      <c r="E218">
        <v>3</v>
      </c>
      <c r="F218" s="4">
        <v>1</v>
      </c>
      <c r="G218">
        <v>9.0699999999999999E-3</v>
      </c>
      <c r="H218" s="4">
        <v>0.05</v>
      </c>
    </row>
    <row r="219" spans="1:8" x14ac:dyDescent="0.2">
      <c r="A219" t="s">
        <v>258</v>
      </c>
      <c r="B219">
        <v>2</v>
      </c>
      <c r="C219">
        <v>1</v>
      </c>
      <c r="D219">
        <v>2000</v>
      </c>
      <c r="E219">
        <v>4</v>
      </c>
      <c r="F219" s="4">
        <v>1</v>
      </c>
      <c r="G219">
        <v>411.88137999999998</v>
      </c>
      <c r="H219" s="4">
        <v>0.05</v>
      </c>
    </row>
    <row r="220" spans="1:8" x14ac:dyDescent="0.2">
      <c r="A220" t="s">
        <v>258</v>
      </c>
      <c r="B220">
        <v>2</v>
      </c>
      <c r="C220">
        <v>1</v>
      </c>
      <c r="D220">
        <v>2000</v>
      </c>
      <c r="E220">
        <v>5</v>
      </c>
      <c r="F220" s="4">
        <v>1</v>
      </c>
      <c r="G220">
        <v>2798.9452500000002</v>
      </c>
      <c r="H220" s="4">
        <v>0.05</v>
      </c>
    </row>
    <row r="221" spans="1:8" x14ac:dyDescent="0.2">
      <c r="A221" t="s">
        <v>258</v>
      </c>
      <c r="B221">
        <v>2</v>
      </c>
      <c r="C221">
        <v>1</v>
      </c>
      <c r="D221">
        <v>2000</v>
      </c>
      <c r="E221">
        <v>6</v>
      </c>
      <c r="F221" s="4">
        <v>1</v>
      </c>
      <c r="G221">
        <v>9698.7907599999999</v>
      </c>
      <c r="H221" s="4">
        <v>0.05</v>
      </c>
    </row>
    <row r="222" spans="1:8" x14ac:dyDescent="0.2">
      <c r="A222" t="s">
        <v>258</v>
      </c>
      <c r="B222">
        <v>2</v>
      </c>
      <c r="C222">
        <v>1</v>
      </c>
      <c r="D222">
        <v>2000</v>
      </c>
      <c r="E222">
        <v>7</v>
      </c>
      <c r="F222" s="4">
        <v>1</v>
      </c>
      <c r="G222">
        <v>23454.958699999999</v>
      </c>
      <c r="H222" s="4">
        <v>0.05</v>
      </c>
    </row>
    <row r="223" spans="1:8" x14ac:dyDescent="0.2">
      <c r="A223" t="s">
        <v>258</v>
      </c>
      <c r="B223">
        <v>2</v>
      </c>
      <c r="C223">
        <v>1</v>
      </c>
      <c r="D223">
        <v>2000</v>
      </c>
      <c r="E223">
        <v>8</v>
      </c>
      <c r="F223" s="4">
        <v>1</v>
      </c>
      <c r="G223">
        <v>33240.860520000002</v>
      </c>
      <c r="H223" s="4">
        <v>0.05</v>
      </c>
    </row>
    <row r="224" spans="1:8" x14ac:dyDescent="0.2">
      <c r="A224" t="s">
        <v>258</v>
      </c>
      <c r="B224">
        <v>2</v>
      </c>
      <c r="C224">
        <v>1</v>
      </c>
      <c r="D224">
        <v>2000</v>
      </c>
      <c r="E224">
        <v>9</v>
      </c>
      <c r="F224" s="4">
        <v>1</v>
      </c>
      <c r="G224">
        <v>16236.168799999999</v>
      </c>
      <c r="H224" s="4">
        <v>0.05</v>
      </c>
    </row>
    <row r="225" spans="1:8" x14ac:dyDescent="0.2">
      <c r="A225" t="s">
        <v>258</v>
      </c>
      <c r="B225">
        <v>2</v>
      </c>
      <c r="C225">
        <v>1</v>
      </c>
      <c r="D225">
        <v>2000</v>
      </c>
      <c r="E225">
        <v>10</v>
      </c>
      <c r="F225" s="4">
        <v>1</v>
      </c>
      <c r="G225">
        <v>5.6644600000000001</v>
      </c>
      <c r="H225" s="4">
        <v>0.05</v>
      </c>
    </row>
    <row r="226" spans="1:8" x14ac:dyDescent="0.2">
      <c r="A226" t="s">
        <v>258</v>
      </c>
      <c r="B226">
        <v>2</v>
      </c>
      <c r="C226">
        <v>1</v>
      </c>
      <c r="D226">
        <v>2000</v>
      </c>
      <c r="E226">
        <v>11</v>
      </c>
      <c r="F226" s="4">
        <v>1</v>
      </c>
      <c r="G226">
        <v>1.71322</v>
      </c>
      <c r="H226" s="4">
        <v>0.05</v>
      </c>
    </row>
    <row r="227" spans="1:8" x14ac:dyDescent="0.2">
      <c r="A227" t="s">
        <v>258</v>
      </c>
      <c r="B227">
        <v>2</v>
      </c>
      <c r="C227">
        <v>1</v>
      </c>
      <c r="D227">
        <v>2000</v>
      </c>
      <c r="E227">
        <v>12</v>
      </c>
      <c r="F227" s="4">
        <v>1</v>
      </c>
      <c r="G227">
        <v>4.5808299999999997</v>
      </c>
      <c r="H227" s="4">
        <v>0.05</v>
      </c>
    </row>
    <row r="228" spans="1:8" x14ac:dyDescent="0.2">
      <c r="A228" t="s">
        <v>258</v>
      </c>
      <c r="B228">
        <v>2</v>
      </c>
      <c r="C228">
        <v>1</v>
      </c>
      <c r="D228">
        <v>2001</v>
      </c>
      <c r="E228">
        <v>1</v>
      </c>
      <c r="F228" s="4">
        <v>1</v>
      </c>
      <c r="G228">
        <v>0.44542999999999999</v>
      </c>
      <c r="H228" s="4">
        <v>0.05</v>
      </c>
    </row>
    <row r="229" spans="1:8" x14ac:dyDescent="0.2">
      <c r="A229" t="s">
        <v>258</v>
      </c>
      <c r="B229">
        <v>2</v>
      </c>
      <c r="C229">
        <v>1</v>
      </c>
      <c r="D229">
        <v>2001</v>
      </c>
      <c r="E229">
        <v>2</v>
      </c>
      <c r="F229" s="4">
        <v>1</v>
      </c>
      <c r="G229">
        <v>1.179E-2</v>
      </c>
      <c r="H229" s="4">
        <v>0.05</v>
      </c>
    </row>
    <row r="230" spans="1:8" x14ac:dyDescent="0.2">
      <c r="A230" t="s">
        <v>258</v>
      </c>
      <c r="B230">
        <v>2</v>
      </c>
      <c r="C230">
        <v>1</v>
      </c>
      <c r="D230">
        <v>2001</v>
      </c>
      <c r="E230">
        <v>3</v>
      </c>
      <c r="F230" s="4">
        <v>1</v>
      </c>
      <c r="G230">
        <v>7.6761400000000002</v>
      </c>
      <c r="H230" s="4">
        <v>0.05</v>
      </c>
    </row>
    <row r="231" spans="1:8" x14ac:dyDescent="0.2">
      <c r="A231" t="s">
        <v>258</v>
      </c>
      <c r="B231">
        <v>2</v>
      </c>
      <c r="C231">
        <v>1</v>
      </c>
      <c r="D231">
        <v>2001</v>
      </c>
      <c r="E231">
        <v>4</v>
      </c>
      <c r="F231" s="4">
        <v>1</v>
      </c>
      <c r="G231">
        <v>608.94322</v>
      </c>
      <c r="H231" s="4">
        <v>0.05</v>
      </c>
    </row>
    <row r="232" spans="1:8" x14ac:dyDescent="0.2">
      <c r="A232" t="s">
        <v>258</v>
      </c>
      <c r="B232">
        <v>2</v>
      </c>
      <c r="C232">
        <v>1</v>
      </c>
      <c r="D232">
        <v>2001</v>
      </c>
      <c r="E232">
        <v>5</v>
      </c>
      <c r="F232" s="4">
        <v>1</v>
      </c>
      <c r="G232">
        <v>1382.6924300000001</v>
      </c>
      <c r="H232" s="4">
        <v>0.05</v>
      </c>
    </row>
    <row r="233" spans="1:8" x14ac:dyDescent="0.2">
      <c r="A233" t="s">
        <v>258</v>
      </c>
      <c r="B233">
        <v>2</v>
      </c>
      <c r="C233">
        <v>1</v>
      </c>
      <c r="D233">
        <v>2001</v>
      </c>
      <c r="E233">
        <v>6</v>
      </c>
      <c r="F233" s="4">
        <v>1</v>
      </c>
      <c r="G233">
        <v>12696.9413</v>
      </c>
      <c r="H233" s="4">
        <v>0.05</v>
      </c>
    </row>
    <row r="234" spans="1:8" x14ac:dyDescent="0.2">
      <c r="A234" t="s">
        <v>258</v>
      </c>
      <c r="B234">
        <v>2</v>
      </c>
      <c r="C234">
        <v>1</v>
      </c>
      <c r="D234">
        <v>2001</v>
      </c>
      <c r="E234">
        <v>7</v>
      </c>
      <c r="F234" s="4">
        <v>1</v>
      </c>
      <c r="G234">
        <v>30111.148000000001</v>
      </c>
      <c r="H234" s="4">
        <v>0.05</v>
      </c>
    </row>
    <row r="235" spans="1:8" x14ac:dyDescent="0.2">
      <c r="A235" t="s">
        <v>258</v>
      </c>
      <c r="B235">
        <v>2</v>
      </c>
      <c r="C235">
        <v>1</v>
      </c>
      <c r="D235">
        <v>2001</v>
      </c>
      <c r="E235">
        <v>8</v>
      </c>
      <c r="F235" s="4">
        <v>1</v>
      </c>
      <c r="G235">
        <v>23005.5514</v>
      </c>
      <c r="H235" s="4">
        <v>0.05</v>
      </c>
    </row>
    <row r="236" spans="1:8" x14ac:dyDescent="0.2">
      <c r="A236" t="s">
        <v>258</v>
      </c>
      <c r="B236">
        <v>2</v>
      </c>
      <c r="C236">
        <v>1</v>
      </c>
      <c r="D236">
        <v>2001</v>
      </c>
      <c r="E236">
        <v>9</v>
      </c>
      <c r="F236" s="4">
        <v>1</v>
      </c>
      <c r="G236">
        <v>5591.2757499999998</v>
      </c>
      <c r="H236" s="4">
        <v>0.05</v>
      </c>
    </row>
    <row r="237" spans="1:8" x14ac:dyDescent="0.2">
      <c r="A237" t="s">
        <v>258</v>
      </c>
      <c r="B237">
        <v>2</v>
      </c>
      <c r="C237">
        <v>1</v>
      </c>
      <c r="D237">
        <v>2001</v>
      </c>
      <c r="E237">
        <v>10</v>
      </c>
      <c r="F237" s="4">
        <v>1</v>
      </c>
      <c r="G237">
        <v>7.7099999999999998E-3</v>
      </c>
      <c r="H237" s="4">
        <v>0.05</v>
      </c>
    </row>
    <row r="238" spans="1:8" x14ac:dyDescent="0.2">
      <c r="A238" t="s">
        <v>258</v>
      </c>
      <c r="B238">
        <v>2</v>
      </c>
      <c r="C238">
        <v>1</v>
      </c>
      <c r="D238">
        <v>2001</v>
      </c>
      <c r="E238">
        <v>11</v>
      </c>
      <c r="F238" s="4">
        <v>1</v>
      </c>
      <c r="G238">
        <v>6.6714399999999996</v>
      </c>
      <c r="H238" s="4">
        <v>0.05</v>
      </c>
    </row>
    <row r="239" spans="1:8" x14ac:dyDescent="0.2">
      <c r="A239" t="s">
        <v>258</v>
      </c>
      <c r="B239">
        <v>2</v>
      </c>
      <c r="C239">
        <v>1</v>
      </c>
      <c r="D239">
        <v>2001</v>
      </c>
      <c r="E239">
        <v>12</v>
      </c>
      <c r="F239" s="4">
        <v>1</v>
      </c>
      <c r="G239">
        <v>0.27987000000000001</v>
      </c>
      <c r="H239" s="4">
        <v>0.05</v>
      </c>
    </row>
    <row r="240" spans="1:8" x14ac:dyDescent="0.2">
      <c r="A240" t="s">
        <v>258</v>
      </c>
      <c r="B240">
        <v>2</v>
      </c>
      <c r="C240">
        <v>1</v>
      </c>
      <c r="D240">
        <v>2002</v>
      </c>
      <c r="E240">
        <v>1</v>
      </c>
      <c r="F240" s="4">
        <v>1</v>
      </c>
      <c r="G240">
        <v>2.5002</v>
      </c>
      <c r="H240" s="4">
        <v>0.05</v>
      </c>
    </row>
    <row r="241" spans="1:8" x14ac:dyDescent="0.2">
      <c r="A241" t="s">
        <v>258</v>
      </c>
      <c r="B241">
        <v>2</v>
      </c>
      <c r="C241">
        <v>1</v>
      </c>
      <c r="D241">
        <v>2002</v>
      </c>
      <c r="E241">
        <v>2</v>
      </c>
      <c r="F241" s="4">
        <v>1</v>
      </c>
      <c r="G241">
        <v>0.25945000000000001</v>
      </c>
      <c r="H241" s="4">
        <v>0.05</v>
      </c>
    </row>
    <row r="242" spans="1:8" x14ac:dyDescent="0.2">
      <c r="A242" t="s">
        <v>258</v>
      </c>
      <c r="B242">
        <v>2</v>
      </c>
      <c r="C242">
        <v>1</v>
      </c>
      <c r="D242">
        <v>2002</v>
      </c>
      <c r="E242">
        <v>3</v>
      </c>
      <c r="F242" s="4">
        <v>1</v>
      </c>
      <c r="G242">
        <v>0.26490000000000002</v>
      </c>
      <c r="H242" s="4">
        <v>0.05</v>
      </c>
    </row>
    <row r="243" spans="1:8" x14ac:dyDescent="0.2">
      <c r="A243" t="s">
        <v>258</v>
      </c>
      <c r="B243">
        <v>2</v>
      </c>
      <c r="C243">
        <v>1</v>
      </c>
      <c r="D243">
        <v>2002</v>
      </c>
      <c r="E243">
        <v>4</v>
      </c>
      <c r="F243" s="4">
        <v>1</v>
      </c>
      <c r="G243">
        <v>758.98113999999998</v>
      </c>
      <c r="H243" s="4">
        <v>0.05</v>
      </c>
    </row>
    <row r="244" spans="1:8" x14ac:dyDescent="0.2">
      <c r="A244" t="s">
        <v>258</v>
      </c>
      <c r="B244">
        <v>2</v>
      </c>
      <c r="C244">
        <v>1</v>
      </c>
      <c r="D244">
        <v>2002</v>
      </c>
      <c r="E244">
        <v>5</v>
      </c>
      <c r="F244" s="4">
        <v>1</v>
      </c>
      <c r="G244">
        <v>833.91958999999997</v>
      </c>
      <c r="H244" s="4">
        <v>0.05</v>
      </c>
    </row>
    <row r="245" spans="1:8" x14ac:dyDescent="0.2">
      <c r="A245" t="s">
        <v>258</v>
      </c>
      <c r="B245">
        <v>2</v>
      </c>
      <c r="C245">
        <v>1</v>
      </c>
      <c r="D245">
        <v>2002</v>
      </c>
      <c r="E245">
        <v>6</v>
      </c>
      <c r="F245" s="4">
        <v>1</v>
      </c>
      <c r="G245">
        <v>19921.463019999999</v>
      </c>
      <c r="H245" s="4">
        <v>0.05</v>
      </c>
    </row>
    <row r="246" spans="1:8" x14ac:dyDescent="0.2">
      <c r="A246" t="s">
        <v>258</v>
      </c>
      <c r="B246">
        <v>2</v>
      </c>
      <c r="C246">
        <v>1</v>
      </c>
      <c r="D246">
        <v>2002</v>
      </c>
      <c r="E246">
        <v>7</v>
      </c>
      <c r="F246" s="4">
        <v>1</v>
      </c>
      <c r="G246">
        <v>24019.278180000001</v>
      </c>
      <c r="H246" s="4">
        <v>0.05</v>
      </c>
    </row>
    <row r="247" spans="1:8" x14ac:dyDescent="0.2">
      <c r="A247" t="s">
        <v>258</v>
      </c>
      <c r="B247">
        <v>2</v>
      </c>
      <c r="C247">
        <v>1</v>
      </c>
      <c r="D247">
        <v>2002</v>
      </c>
      <c r="E247">
        <v>8</v>
      </c>
      <c r="F247" s="4">
        <v>1</v>
      </c>
      <c r="G247">
        <v>168.72366</v>
      </c>
      <c r="H247" s="4">
        <v>0.05</v>
      </c>
    </row>
    <row r="248" spans="1:8" x14ac:dyDescent="0.2">
      <c r="A248" t="s">
        <v>258</v>
      </c>
      <c r="B248">
        <v>2</v>
      </c>
      <c r="C248">
        <v>1</v>
      </c>
      <c r="D248">
        <v>2002</v>
      </c>
      <c r="E248">
        <v>9</v>
      </c>
      <c r="F248" s="4">
        <v>1</v>
      </c>
      <c r="G248">
        <v>2.1332399999999998</v>
      </c>
      <c r="H248" s="4">
        <v>0.05</v>
      </c>
    </row>
    <row r="249" spans="1:8" x14ac:dyDescent="0.2">
      <c r="A249" t="s">
        <v>258</v>
      </c>
      <c r="B249">
        <v>2</v>
      </c>
      <c r="C249">
        <v>1</v>
      </c>
      <c r="D249">
        <v>2002</v>
      </c>
      <c r="E249">
        <v>11</v>
      </c>
      <c r="F249" s="4">
        <v>1</v>
      </c>
      <c r="G249">
        <v>4.4999999999999999E-4</v>
      </c>
      <c r="H249" s="4">
        <v>0.05</v>
      </c>
    </row>
    <row r="250" spans="1:8" x14ac:dyDescent="0.2">
      <c r="A250" t="s">
        <v>258</v>
      </c>
      <c r="B250">
        <v>2</v>
      </c>
      <c r="C250">
        <v>1</v>
      </c>
      <c r="D250">
        <v>2002</v>
      </c>
      <c r="E250">
        <v>12</v>
      </c>
      <c r="F250" s="4">
        <v>1</v>
      </c>
      <c r="G250">
        <v>0.13653000000000001</v>
      </c>
      <c r="H250" s="4">
        <v>0.05</v>
      </c>
    </row>
    <row r="251" spans="1:8" x14ac:dyDescent="0.2">
      <c r="A251" t="s">
        <v>258</v>
      </c>
      <c r="B251">
        <v>2</v>
      </c>
      <c r="C251">
        <v>1</v>
      </c>
      <c r="D251">
        <v>2003</v>
      </c>
      <c r="E251">
        <v>1</v>
      </c>
      <c r="F251" s="4">
        <v>1</v>
      </c>
      <c r="G251">
        <v>0.56064000000000003</v>
      </c>
      <c r="H251" s="4">
        <v>0.05</v>
      </c>
    </row>
    <row r="252" spans="1:8" x14ac:dyDescent="0.2">
      <c r="A252" t="s">
        <v>258</v>
      </c>
      <c r="B252">
        <v>2</v>
      </c>
      <c r="C252">
        <v>1</v>
      </c>
      <c r="D252">
        <v>2003</v>
      </c>
      <c r="E252">
        <v>2</v>
      </c>
      <c r="F252" s="4">
        <v>1</v>
      </c>
      <c r="G252">
        <v>0.43997999999999998</v>
      </c>
      <c r="H252" s="4">
        <v>0.05</v>
      </c>
    </row>
    <row r="253" spans="1:8" x14ac:dyDescent="0.2">
      <c r="A253" t="s">
        <v>258</v>
      </c>
      <c r="B253">
        <v>2</v>
      </c>
      <c r="C253">
        <v>1</v>
      </c>
      <c r="D253">
        <v>2003</v>
      </c>
      <c r="E253">
        <v>3</v>
      </c>
      <c r="F253" s="4">
        <v>1</v>
      </c>
      <c r="G253">
        <v>0.67676000000000003</v>
      </c>
      <c r="H253" s="4">
        <v>0.05</v>
      </c>
    </row>
    <row r="254" spans="1:8" x14ac:dyDescent="0.2">
      <c r="A254" t="s">
        <v>258</v>
      </c>
      <c r="B254">
        <v>2</v>
      </c>
      <c r="C254">
        <v>1</v>
      </c>
      <c r="D254">
        <v>2003</v>
      </c>
      <c r="E254">
        <v>4</v>
      </c>
      <c r="F254" s="4">
        <v>1</v>
      </c>
      <c r="G254">
        <v>563.81078000000002</v>
      </c>
      <c r="H254" s="4">
        <v>0.05</v>
      </c>
    </row>
    <row r="255" spans="1:8" x14ac:dyDescent="0.2">
      <c r="A255" t="s">
        <v>258</v>
      </c>
      <c r="B255">
        <v>2</v>
      </c>
      <c r="C255">
        <v>1</v>
      </c>
      <c r="D255">
        <v>2003</v>
      </c>
      <c r="E255">
        <v>5</v>
      </c>
      <c r="F255" s="4">
        <v>1</v>
      </c>
      <c r="G255">
        <v>922.83141000000001</v>
      </c>
      <c r="H255" s="4">
        <v>0.05</v>
      </c>
    </row>
    <row r="256" spans="1:8" x14ac:dyDescent="0.2">
      <c r="A256" t="s">
        <v>258</v>
      </c>
      <c r="B256">
        <v>2</v>
      </c>
      <c r="C256">
        <v>1</v>
      </c>
      <c r="D256">
        <v>2003</v>
      </c>
      <c r="E256">
        <v>6</v>
      </c>
      <c r="F256" s="4">
        <v>1</v>
      </c>
      <c r="G256">
        <v>25524.37024</v>
      </c>
      <c r="H256" s="4">
        <v>0.05</v>
      </c>
    </row>
    <row r="257" spans="1:8" x14ac:dyDescent="0.2">
      <c r="A257" t="s">
        <v>258</v>
      </c>
      <c r="B257">
        <v>2</v>
      </c>
      <c r="C257">
        <v>1</v>
      </c>
      <c r="D257">
        <v>2003</v>
      </c>
      <c r="E257">
        <v>7</v>
      </c>
      <c r="F257" s="4">
        <v>1</v>
      </c>
      <c r="G257">
        <v>24584.747749999999</v>
      </c>
      <c r="H257" s="4">
        <v>0.05</v>
      </c>
    </row>
    <row r="258" spans="1:8" x14ac:dyDescent="0.2">
      <c r="A258" t="s">
        <v>258</v>
      </c>
      <c r="B258">
        <v>2</v>
      </c>
      <c r="C258">
        <v>1</v>
      </c>
      <c r="D258">
        <v>2003</v>
      </c>
      <c r="E258">
        <v>8</v>
      </c>
      <c r="F258" s="4">
        <v>1</v>
      </c>
      <c r="G258">
        <v>2551.7179000000001</v>
      </c>
      <c r="H258" s="4">
        <v>0.05</v>
      </c>
    </row>
    <row r="259" spans="1:8" x14ac:dyDescent="0.2">
      <c r="A259" t="s">
        <v>258</v>
      </c>
      <c r="B259">
        <v>2</v>
      </c>
      <c r="C259">
        <v>1</v>
      </c>
      <c r="D259">
        <v>2003</v>
      </c>
      <c r="E259">
        <v>9</v>
      </c>
      <c r="F259" s="4">
        <v>1</v>
      </c>
      <c r="G259">
        <v>1179.4553800000001</v>
      </c>
      <c r="H259" s="4">
        <v>0.05</v>
      </c>
    </row>
    <row r="260" spans="1:8" x14ac:dyDescent="0.2">
      <c r="A260" t="s">
        <v>258</v>
      </c>
      <c r="B260">
        <v>2</v>
      </c>
      <c r="C260">
        <v>1</v>
      </c>
      <c r="D260">
        <v>2003</v>
      </c>
      <c r="E260">
        <v>10</v>
      </c>
      <c r="F260" s="4">
        <v>1</v>
      </c>
      <c r="G260">
        <v>4.9060600000000001</v>
      </c>
      <c r="H260" s="4">
        <v>0.05</v>
      </c>
    </row>
    <row r="261" spans="1:8" x14ac:dyDescent="0.2">
      <c r="A261" t="s">
        <v>258</v>
      </c>
      <c r="B261">
        <v>2</v>
      </c>
      <c r="C261">
        <v>1</v>
      </c>
      <c r="D261">
        <v>2003</v>
      </c>
      <c r="E261">
        <v>11</v>
      </c>
      <c r="F261" s="4">
        <v>1</v>
      </c>
      <c r="G261">
        <v>1.4796199999999999</v>
      </c>
      <c r="H261" s="4">
        <v>0.05</v>
      </c>
    </row>
    <row r="262" spans="1:8" x14ac:dyDescent="0.2">
      <c r="A262" t="s">
        <v>258</v>
      </c>
      <c r="B262">
        <v>2</v>
      </c>
      <c r="C262">
        <v>1</v>
      </c>
      <c r="D262">
        <v>2003</v>
      </c>
      <c r="E262">
        <v>12</v>
      </c>
      <c r="F262" s="4">
        <v>1</v>
      </c>
      <c r="G262">
        <v>3.1800000000000001E-3</v>
      </c>
      <c r="H262" s="4">
        <v>0.05</v>
      </c>
    </row>
    <row r="263" spans="1:8" x14ac:dyDescent="0.2">
      <c r="A263" t="s">
        <v>258</v>
      </c>
      <c r="B263">
        <v>2</v>
      </c>
      <c r="C263">
        <v>1</v>
      </c>
      <c r="D263">
        <v>2004</v>
      </c>
      <c r="E263">
        <v>1</v>
      </c>
      <c r="F263" s="4">
        <v>1</v>
      </c>
      <c r="G263">
        <v>2.4475799999999999</v>
      </c>
      <c r="H263" s="4">
        <v>0.05</v>
      </c>
    </row>
    <row r="264" spans="1:8" x14ac:dyDescent="0.2">
      <c r="A264" t="s">
        <v>258</v>
      </c>
      <c r="B264">
        <v>2</v>
      </c>
      <c r="C264">
        <v>1</v>
      </c>
      <c r="D264">
        <v>2004</v>
      </c>
      <c r="E264">
        <v>2</v>
      </c>
      <c r="F264" s="4">
        <v>1</v>
      </c>
      <c r="G264">
        <v>0.19913</v>
      </c>
      <c r="H264" s="4">
        <v>0.05</v>
      </c>
    </row>
    <row r="265" spans="1:8" x14ac:dyDescent="0.2">
      <c r="A265" t="s">
        <v>258</v>
      </c>
      <c r="B265">
        <v>2</v>
      </c>
      <c r="C265">
        <v>1</v>
      </c>
      <c r="D265">
        <v>2004</v>
      </c>
      <c r="E265">
        <v>3</v>
      </c>
      <c r="F265" s="4">
        <v>1</v>
      </c>
      <c r="G265">
        <v>2.8054700000000001</v>
      </c>
      <c r="H265" s="4">
        <v>0.05</v>
      </c>
    </row>
    <row r="266" spans="1:8" x14ac:dyDescent="0.2">
      <c r="A266" t="s">
        <v>258</v>
      </c>
      <c r="B266">
        <v>2</v>
      </c>
      <c r="C266">
        <v>1</v>
      </c>
      <c r="D266">
        <v>2004</v>
      </c>
      <c r="E266">
        <v>4</v>
      </c>
      <c r="F266" s="4">
        <v>1</v>
      </c>
      <c r="G266">
        <v>2474.72921</v>
      </c>
      <c r="H266" s="4">
        <v>0.05</v>
      </c>
    </row>
    <row r="267" spans="1:8" x14ac:dyDescent="0.2">
      <c r="A267" t="s">
        <v>258</v>
      </c>
      <c r="B267">
        <v>2</v>
      </c>
      <c r="C267">
        <v>1</v>
      </c>
      <c r="D267">
        <v>2004</v>
      </c>
      <c r="E267">
        <v>5</v>
      </c>
      <c r="F267" s="4">
        <v>1</v>
      </c>
      <c r="G267">
        <v>4648.88267</v>
      </c>
      <c r="H267" s="4">
        <v>0.05</v>
      </c>
    </row>
    <row r="268" spans="1:8" x14ac:dyDescent="0.2">
      <c r="A268" t="s">
        <v>258</v>
      </c>
      <c r="B268">
        <v>2</v>
      </c>
      <c r="C268">
        <v>1</v>
      </c>
      <c r="D268">
        <v>2004</v>
      </c>
      <c r="E268">
        <v>6</v>
      </c>
      <c r="F268" s="4">
        <v>1</v>
      </c>
      <c r="G268">
        <v>22464.620719999999</v>
      </c>
      <c r="H268" s="4">
        <v>0.05</v>
      </c>
    </row>
    <row r="269" spans="1:8" x14ac:dyDescent="0.2">
      <c r="A269" t="s">
        <v>258</v>
      </c>
      <c r="B269">
        <v>2</v>
      </c>
      <c r="C269">
        <v>1</v>
      </c>
      <c r="D269">
        <v>2004</v>
      </c>
      <c r="E269">
        <v>7</v>
      </c>
      <c r="F269" s="4">
        <v>1</v>
      </c>
      <c r="G269">
        <v>44280.728190000002</v>
      </c>
      <c r="H269" s="4">
        <v>0.05</v>
      </c>
    </row>
    <row r="270" spans="1:8" x14ac:dyDescent="0.2">
      <c r="A270" t="s">
        <v>258</v>
      </c>
      <c r="B270">
        <v>2</v>
      </c>
      <c r="C270">
        <v>1</v>
      </c>
      <c r="D270">
        <v>2004</v>
      </c>
      <c r="E270">
        <v>8</v>
      </c>
      <c r="F270" s="4">
        <v>1</v>
      </c>
      <c r="G270">
        <v>22628.988089999999</v>
      </c>
      <c r="H270" s="4">
        <v>0.05</v>
      </c>
    </row>
    <row r="271" spans="1:8" x14ac:dyDescent="0.2">
      <c r="A271" t="s">
        <v>258</v>
      </c>
      <c r="B271">
        <v>2</v>
      </c>
      <c r="C271">
        <v>1</v>
      </c>
      <c r="D271">
        <v>2004</v>
      </c>
      <c r="E271">
        <v>10</v>
      </c>
      <c r="F271" s="4">
        <v>1</v>
      </c>
      <c r="G271">
        <v>9.1E-4</v>
      </c>
      <c r="H271" s="4">
        <v>0.05</v>
      </c>
    </row>
    <row r="272" spans="1:8" x14ac:dyDescent="0.2">
      <c r="A272" t="s">
        <v>258</v>
      </c>
      <c r="B272">
        <v>2</v>
      </c>
      <c r="C272">
        <v>1</v>
      </c>
      <c r="D272">
        <v>2004</v>
      </c>
      <c r="E272">
        <v>12</v>
      </c>
      <c r="F272" s="4">
        <v>1</v>
      </c>
      <c r="G272">
        <v>5.4400000000000004E-3</v>
      </c>
      <c r="H272" s="4">
        <v>0.05</v>
      </c>
    </row>
    <row r="273" spans="1:8" x14ac:dyDescent="0.2">
      <c r="A273" t="s">
        <v>258</v>
      </c>
      <c r="B273">
        <v>2</v>
      </c>
      <c r="C273">
        <v>1</v>
      </c>
      <c r="D273">
        <v>2005</v>
      </c>
      <c r="E273">
        <v>2</v>
      </c>
      <c r="F273" s="4">
        <v>1</v>
      </c>
      <c r="G273">
        <v>4.4999999999999999E-4</v>
      </c>
      <c r="H273" s="4">
        <v>0.05</v>
      </c>
    </row>
    <row r="274" spans="1:8" x14ac:dyDescent="0.2">
      <c r="A274" t="s">
        <v>258</v>
      </c>
      <c r="B274">
        <v>2</v>
      </c>
      <c r="C274">
        <v>1</v>
      </c>
      <c r="D274">
        <v>2005</v>
      </c>
      <c r="E274">
        <v>3</v>
      </c>
      <c r="F274" s="4">
        <v>1</v>
      </c>
      <c r="G274">
        <v>5.7149999999999999E-2</v>
      </c>
      <c r="H274" s="4">
        <v>0.05</v>
      </c>
    </row>
    <row r="275" spans="1:8" x14ac:dyDescent="0.2">
      <c r="A275" t="s">
        <v>258</v>
      </c>
      <c r="B275">
        <v>2</v>
      </c>
      <c r="C275">
        <v>1</v>
      </c>
      <c r="D275">
        <v>2005</v>
      </c>
      <c r="E275">
        <v>4</v>
      </c>
      <c r="F275" s="4">
        <v>1</v>
      </c>
      <c r="G275">
        <v>1312.5189700000001</v>
      </c>
      <c r="H275" s="4">
        <v>0.05</v>
      </c>
    </row>
    <row r="276" spans="1:8" x14ac:dyDescent="0.2">
      <c r="A276" t="s">
        <v>258</v>
      </c>
      <c r="B276">
        <v>2</v>
      </c>
      <c r="C276">
        <v>1</v>
      </c>
      <c r="D276">
        <v>2005</v>
      </c>
      <c r="E276">
        <v>5</v>
      </c>
      <c r="F276" s="4">
        <v>1</v>
      </c>
      <c r="G276">
        <v>3745.20334</v>
      </c>
      <c r="H276" s="4">
        <v>0.05</v>
      </c>
    </row>
    <row r="277" spans="1:8" x14ac:dyDescent="0.2">
      <c r="A277" t="s">
        <v>258</v>
      </c>
      <c r="B277">
        <v>2</v>
      </c>
      <c r="C277">
        <v>1</v>
      </c>
      <c r="D277">
        <v>2005</v>
      </c>
      <c r="E277">
        <v>6</v>
      </c>
      <c r="F277" s="4">
        <v>1</v>
      </c>
      <c r="G277">
        <v>25644.44975</v>
      </c>
      <c r="H277" s="4">
        <v>0.05</v>
      </c>
    </row>
    <row r="278" spans="1:8" x14ac:dyDescent="0.2">
      <c r="A278" t="s">
        <v>258</v>
      </c>
      <c r="B278">
        <v>2</v>
      </c>
      <c r="C278">
        <v>1</v>
      </c>
      <c r="D278">
        <v>2005</v>
      </c>
      <c r="E278">
        <v>7</v>
      </c>
      <c r="F278" s="4">
        <v>1</v>
      </c>
      <c r="G278">
        <v>46098.20433</v>
      </c>
      <c r="H278" s="4">
        <v>0.05</v>
      </c>
    </row>
    <row r="279" spans="1:8" x14ac:dyDescent="0.2">
      <c r="A279" t="s">
        <v>258</v>
      </c>
      <c r="B279">
        <v>2</v>
      </c>
      <c r="C279">
        <v>1</v>
      </c>
      <c r="D279">
        <v>2005</v>
      </c>
      <c r="E279">
        <v>8</v>
      </c>
      <c r="F279" s="4">
        <v>1</v>
      </c>
      <c r="G279">
        <v>28597.012220000001</v>
      </c>
      <c r="H279" s="4">
        <v>0.05</v>
      </c>
    </row>
    <row r="280" spans="1:8" x14ac:dyDescent="0.2">
      <c r="A280" t="s">
        <v>258</v>
      </c>
      <c r="B280">
        <v>2</v>
      </c>
      <c r="C280">
        <v>1</v>
      </c>
      <c r="D280">
        <v>2005</v>
      </c>
      <c r="E280">
        <v>9</v>
      </c>
      <c r="F280" s="4">
        <v>1</v>
      </c>
      <c r="G280">
        <v>3173.7445400000001</v>
      </c>
      <c r="H280" s="4">
        <v>0.05</v>
      </c>
    </row>
    <row r="281" spans="1:8" x14ac:dyDescent="0.2">
      <c r="A281" t="s">
        <v>258</v>
      </c>
      <c r="B281">
        <v>2</v>
      </c>
      <c r="C281">
        <v>1</v>
      </c>
      <c r="D281">
        <v>2005</v>
      </c>
      <c r="E281">
        <v>10</v>
      </c>
      <c r="F281" s="4">
        <v>1</v>
      </c>
      <c r="G281">
        <v>479.84811000000002</v>
      </c>
      <c r="H281" s="4">
        <v>0.05</v>
      </c>
    </row>
    <row r="282" spans="1:8" x14ac:dyDescent="0.2">
      <c r="A282" t="s">
        <v>258</v>
      </c>
      <c r="B282">
        <v>2</v>
      </c>
      <c r="C282">
        <v>1</v>
      </c>
      <c r="D282">
        <v>2005</v>
      </c>
      <c r="E282">
        <v>11</v>
      </c>
      <c r="F282" s="4">
        <v>1</v>
      </c>
      <c r="G282">
        <v>0.11294</v>
      </c>
      <c r="H282" s="4">
        <v>0.05</v>
      </c>
    </row>
    <row r="283" spans="1:8" x14ac:dyDescent="0.2">
      <c r="A283" t="s">
        <v>258</v>
      </c>
      <c r="B283">
        <v>2</v>
      </c>
      <c r="C283">
        <v>1</v>
      </c>
      <c r="D283">
        <v>2005</v>
      </c>
      <c r="E283">
        <v>12</v>
      </c>
      <c r="F283" s="4">
        <v>1</v>
      </c>
      <c r="G283">
        <v>1.0859000000000001</v>
      </c>
      <c r="H283" s="4">
        <v>0.05</v>
      </c>
    </row>
    <row r="284" spans="1:8" x14ac:dyDescent="0.2">
      <c r="A284" t="s">
        <v>258</v>
      </c>
      <c r="B284">
        <v>2</v>
      </c>
      <c r="C284">
        <v>1</v>
      </c>
      <c r="D284">
        <v>2006</v>
      </c>
      <c r="E284">
        <v>2</v>
      </c>
      <c r="F284" s="4">
        <v>1</v>
      </c>
      <c r="G284">
        <v>1.1339999999999999E-2</v>
      </c>
      <c r="H284" s="4">
        <v>0.05</v>
      </c>
    </row>
    <row r="285" spans="1:8" x14ac:dyDescent="0.2">
      <c r="A285" t="s">
        <v>258</v>
      </c>
      <c r="B285">
        <v>2</v>
      </c>
      <c r="C285">
        <v>1</v>
      </c>
      <c r="D285">
        <v>2006</v>
      </c>
      <c r="E285">
        <v>3</v>
      </c>
      <c r="F285" s="4">
        <v>1</v>
      </c>
      <c r="G285">
        <v>1.78851</v>
      </c>
      <c r="H285" s="4">
        <v>0.05</v>
      </c>
    </row>
    <row r="286" spans="1:8" x14ac:dyDescent="0.2">
      <c r="A286" t="s">
        <v>258</v>
      </c>
      <c r="B286">
        <v>2</v>
      </c>
      <c r="C286">
        <v>1</v>
      </c>
      <c r="D286">
        <v>2006</v>
      </c>
      <c r="E286">
        <v>4</v>
      </c>
      <c r="F286" s="4">
        <v>1</v>
      </c>
      <c r="G286">
        <v>2596.7183399999999</v>
      </c>
      <c r="H286" s="4">
        <v>0.05</v>
      </c>
    </row>
    <row r="287" spans="1:8" x14ac:dyDescent="0.2">
      <c r="A287" t="s">
        <v>258</v>
      </c>
      <c r="B287">
        <v>2</v>
      </c>
      <c r="C287">
        <v>1</v>
      </c>
      <c r="D287">
        <v>2006</v>
      </c>
      <c r="E287">
        <v>5</v>
      </c>
      <c r="F287" s="4">
        <v>1</v>
      </c>
      <c r="G287">
        <v>2881.9426699999999</v>
      </c>
      <c r="H287" s="4">
        <v>0.05</v>
      </c>
    </row>
    <row r="288" spans="1:8" x14ac:dyDescent="0.2">
      <c r="A288" t="s">
        <v>258</v>
      </c>
      <c r="B288">
        <v>2</v>
      </c>
      <c r="C288">
        <v>1</v>
      </c>
      <c r="D288">
        <v>2006</v>
      </c>
      <c r="E288">
        <v>6</v>
      </c>
      <c r="F288" s="4">
        <v>1</v>
      </c>
      <c r="G288">
        <v>30207.598065161001</v>
      </c>
      <c r="H288" s="4">
        <v>0.05</v>
      </c>
    </row>
    <row r="289" spans="1:8" x14ac:dyDescent="0.2">
      <c r="A289" t="s">
        <v>258</v>
      </c>
      <c r="B289">
        <v>2</v>
      </c>
      <c r="C289">
        <v>1</v>
      </c>
      <c r="D289">
        <v>2006</v>
      </c>
      <c r="E289">
        <v>7</v>
      </c>
      <c r="F289" s="4">
        <v>1</v>
      </c>
      <c r="G289">
        <v>59700.403960000003</v>
      </c>
      <c r="H289" s="4">
        <v>0.05</v>
      </c>
    </row>
    <row r="290" spans="1:8" x14ac:dyDescent="0.2">
      <c r="A290" t="s">
        <v>258</v>
      </c>
      <c r="B290">
        <v>2</v>
      </c>
      <c r="C290">
        <v>1</v>
      </c>
      <c r="D290">
        <v>2006</v>
      </c>
      <c r="E290">
        <v>8</v>
      </c>
      <c r="F290" s="4">
        <v>1</v>
      </c>
      <c r="G290">
        <v>9432.87428</v>
      </c>
      <c r="H290" s="4">
        <v>0.05</v>
      </c>
    </row>
    <row r="291" spans="1:8" x14ac:dyDescent="0.2">
      <c r="A291" t="s">
        <v>258</v>
      </c>
      <c r="B291">
        <v>2</v>
      </c>
      <c r="C291">
        <v>1</v>
      </c>
      <c r="D291">
        <v>2006</v>
      </c>
      <c r="E291">
        <v>9</v>
      </c>
      <c r="F291" s="4">
        <v>1</v>
      </c>
      <c r="G291">
        <v>8188.69308</v>
      </c>
      <c r="H291" s="4">
        <v>0.05</v>
      </c>
    </row>
    <row r="292" spans="1:8" x14ac:dyDescent="0.2">
      <c r="A292" t="s">
        <v>258</v>
      </c>
      <c r="B292">
        <v>2</v>
      </c>
      <c r="C292">
        <v>1</v>
      </c>
      <c r="D292">
        <v>2006</v>
      </c>
      <c r="E292">
        <v>10</v>
      </c>
      <c r="F292" s="4">
        <v>1</v>
      </c>
      <c r="G292">
        <v>11350.973980000001</v>
      </c>
      <c r="H292" s="4">
        <v>0.05</v>
      </c>
    </row>
    <row r="293" spans="1:8" x14ac:dyDescent="0.2">
      <c r="A293" t="s">
        <v>258</v>
      </c>
      <c r="B293">
        <v>2</v>
      </c>
      <c r="C293">
        <v>1</v>
      </c>
      <c r="D293">
        <v>2006</v>
      </c>
      <c r="E293">
        <v>11</v>
      </c>
      <c r="F293" s="4">
        <v>1</v>
      </c>
      <c r="G293">
        <v>1856.5127500000001</v>
      </c>
      <c r="H293" s="4">
        <v>0.05</v>
      </c>
    </row>
    <row r="294" spans="1:8" x14ac:dyDescent="0.2">
      <c r="A294" t="s">
        <v>258</v>
      </c>
      <c r="B294">
        <v>2</v>
      </c>
      <c r="C294">
        <v>1</v>
      </c>
      <c r="D294">
        <v>2006</v>
      </c>
      <c r="E294">
        <v>12</v>
      </c>
      <c r="F294" s="4">
        <v>1</v>
      </c>
      <c r="G294">
        <v>947.53224</v>
      </c>
      <c r="H294" s="4">
        <v>0.05</v>
      </c>
    </row>
    <row r="295" spans="1:8" x14ac:dyDescent="0.2">
      <c r="A295" t="s">
        <v>258</v>
      </c>
      <c r="B295">
        <v>2</v>
      </c>
      <c r="C295">
        <v>1</v>
      </c>
      <c r="D295">
        <v>2007</v>
      </c>
      <c r="E295">
        <v>2</v>
      </c>
      <c r="F295" s="4">
        <v>1</v>
      </c>
      <c r="G295">
        <v>1.4970000000000001E-2</v>
      </c>
      <c r="H295" s="4">
        <v>0.05</v>
      </c>
    </row>
    <row r="296" spans="1:8" x14ac:dyDescent="0.2">
      <c r="A296" t="s">
        <v>258</v>
      </c>
      <c r="B296">
        <v>2</v>
      </c>
      <c r="C296">
        <v>1</v>
      </c>
      <c r="D296">
        <v>2007</v>
      </c>
      <c r="E296">
        <v>3</v>
      </c>
      <c r="F296" s="4">
        <v>1</v>
      </c>
      <c r="G296">
        <v>0.47672999999999999</v>
      </c>
      <c r="H296" s="4">
        <v>0.05</v>
      </c>
    </row>
    <row r="297" spans="1:8" x14ac:dyDescent="0.2">
      <c r="A297" t="s">
        <v>258</v>
      </c>
      <c r="B297">
        <v>2</v>
      </c>
      <c r="C297">
        <v>1</v>
      </c>
      <c r="D297">
        <v>2007</v>
      </c>
      <c r="E297">
        <v>4</v>
      </c>
      <c r="F297" s="4">
        <v>1</v>
      </c>
      <c r="G297">
        <v>704.98096999999996</v>
      </c>
      <c r="H297" s="4">
        <v>0.05</v>
      </c>
    </row>
    <row r="298" spans="1:8" x14ac:dyDescent="0.2">
      <c r="A298" t="s">
        <v>258</v>
      </c>
      <c r="B298">
        <v>2</v>
      </c>
      <c r="C298">
        <v>1</v>
      </c>
      <c r="D298">
        <v>2007</v>
      </c>
      <c r="E298">
        <v>5</v>
      </c>
      <c r="F298" s="4">
        <v>1</v>
      </c>
      <c r="G298">
        <v>2867.6436199999998</v>
      </c>
      <c r="H298" s="4">
        <v>0.05</v>
      </c>
    </row>
    <row r="299" spans="1:8" x14ac:dyDescent="0.2">
      <c r="A299" t="s">
        <v>258</v>
      </c>
      <c r="B299">
        <v>2</v>
      </c>
      <c r="C299">
        <v>1</v>
      </c>
      <c r="D299">
        <v>2007</v>
      </c>
      <c r="E299">
        <v>6</v>
      </c>
      <c r="F299" s="4">
        <v>1</v>
      </c>
      <c r="G299">
        <v>29500.422615923999</v>
      </c>
      <c r="H299" s="4">
        <v>0.05</v>
      </c>
    </row>
    <row r="300" spans="1:8" x14ac:dyDescent="0.2">
      <c r="A300" t="s">
        <v>258</v>
      </c>
      <c r="B300">
        <v>2</v>
      </c>
      <c r="C300">
        <v>1</v>
      </c>
      <c r="D300">
        <v>2007</v>
      </c>
      <c r="E300">
        <v>7</v>
      </c>
      <c r="F300" s="4">
        <v>1</v>
      </c>
      <c r="G300">
        <v>35624.404049999997</v>
      </c>
      <c r="H300" s="4">
        <v>0.05</v>
      </c>
    </row>
    <row r="301" spans="1:8" x14ac:dyDescent="0.2">
      <c r="A301" t="s">
        <v>258</v>
      </c>
      <c r="B301">
        <v>2</v>
      </c>
      <c r="C301">
        <v>1</v>
      </c>
      <c r="D301">
        <v>2007</v>
      </c>
      <c r="E301">
        <v>8</v>
      </c>
      <c r="F301" s="4">
        <v>1</v>
      </c>
      <c r="G301">
        <v>5255.7956599999998</v>
      </c>
      <c r="H301" s="4">
        <v>0.05</v>
      </c>
    </row>
    <row r="302" spans="1:8" x14ac:dyDescent="0.2">
      <c r="A302" t="s">
        <v>258</v>
      </c>
      <c r="B302">
        <v>2</v>
      </c>
      <c r="C302">
        <v>1</v>
      </c>
      <c r="D302">
        <v>2007</v>
      </c>
      <c r="E302">
        <v>9</v>
      </c>
      <c r="F302" s="4">
        <v>1</v>
      </c>
      <c r="G302">
        <v>7519.5849200000002</v>
      </c>
      <c r="H302" s="4">
        <v>0.05</v>
      </c>
    </row>
    <row r="303" spans="1:8" x14ac:dyDescent="0.2">
      <c r="A303" t="s">
        <v>258</v>
      </c>
      <c r="B303">
        <v>2</v>
      </c>
      <c r="C303">
        <v>1</v>
      </c>
      <c r="D303">
        <v>2007</v>
      </c>
      <c r="E303">
        <v>10</v>
      </c>
      <c r="F303" s="4">
        <v>1</v>
      </c>
      <c r="G303">
        <v>5859.7180699999999</v>
      </c>
      <c r="H303" s="4">
        <v>0.05</v>
      </c>
    </row>
    <row r="304" spans="1:8" x14ac:dyDescent="0.2">
      <c r="A304" t="s">
        <v>258</v>
      </c>
      <c r="B304">
        <v>2</v>
      </c>
      <c r="C304">
        <v>1</v>
      </c>
      <c r="D304">
        <v>2007</v>
      </c>
      <c r="E304">
        <v>11</v>
      </c>
      <c r="F304" s="4">
        <v>1</v>
      </c>
      <c r="G304">
        <v>3590.4267399999999</v>
      </c>
      <c r="H304" s="4">
        <v>0.05</v>
      </c>
    </row>
    <row r="305" spans="1:8" x14ac:dyDescent="0.2">
      <c r="A305" t="s">
        <v>258</v>
      </c>
      <c r="B305">
        <v>2</v>
      </c>
      <c r="C305">
        <v>1</v>
      </c>
      <c r="D305">
        <v>2007</v>
      </c>
      <c r="E305">
        <v>12</v>
      </c>
      <c r="F305" s="4">
        <v>1</v>
      </c>
      <c r="G305">
        <v>517.75035000000003</v>
      </c>
      <c r="H305" s="4">
        <v>0.05</v>
      </c>
    </row>
    <row r="306" spans="1:8" x14ac:dyDescent="0.2">
      <c r="A306" t="s">
        <v>258</v>
      </c>
      <c r="B306">
        <v>2</v>
      </c>
      <c r="C306">
        <v>1</v>
      </c>
      <c r="D306">
        <v>2008</v>
      </c>
      <c r="E306">
        <v>1</v>
      </c>
      <c r="F306" s="4">
        <v>1</v>
      </c>
      <c r="G306">
        <v>0.21442</v>
      </c>
      <c r="H306" s="4">
        <v>0.05</v>
      </c>
    </row>
    <row r="307" spans="1:8" x14ac:dyDescent="0.2">
      <c r="A307" t="s">
        <v>258</v>
      </c>
      <c r="B307">
        <v>2</v>
      </c>
      <c r="C307">
        <v>1</v>
      </c>
      <c r="D307">
        <v>2008</v>
      </c>
      <c r="E307">
        <v>2</v>
      </c>
      <c r="F307" s="4">
        <v>1</v>
      </c>
      <c r="G307">
        <v>0.21557000000000001</v>
      </c>
      <c r="H307" s="4">
        <v>0.05</v>
      </c>
    </row>
    <row r="308" spans="1:8" x14ac:dyDescent="0.2">
      <c r="A308" t="s">
        <v>258</v>
      </c>
      <c r="B308">
        <v>2</v>
      </c>
      <c r="C308">
        <v>1</v>
      </c>
      <c r="D308">
        <v>2008</v>
      </c>
      <c r="E308">
        <v>3</v>
      </c>
      <c r="F308" s="4">
        <v>1</v>
      </c>
      <c r="G308">
        <v>0.18998999999999999</v>
      </c>
      <c r="H308" s="4">
        <v>0.05</v>
      </c>
    </row>
    <row r="309" spans="1:8" x14ac:dyDescent="0.2">
      <c r="A309" t="s">
        <v>258</v>
      </c>
      <c r="B309">
        <v>2</v>
      </c>
      <c r="C309">
        <v>1</v>
      </c>
      <c r="D309">
        <v>2008</v>
      </c>
      <c r="E309">
        <v>4</v>
      </c>
      <c r="F309" s="4">
        <v>1</v>
      </c>
      <c r="G309">
        <v>6.3499999999999997E-3</v>
      </c>
      <c r="H309" s="4">
        <v>0.05</v>
      </c>
    </row>
    <row r="310" spans="1:8" x14ac:dyDescent="0.2">
      <c r="A310" t="s">
        <v>258</v>
      </c>
      <c r="B310">
        <v>2</v>
      </c>
      <c r="C310">
        <v>1</v>
      </c>
      <c r="D310">
        <v>2008</v>
      </c>
      <c r="E310">
        <v>5</v>
      </c>
      <c r="F310" s="4">
        <v>1</v>
      </c>
      <c r="G310">
        <v>52914.869120000003</v>
      </c>
      <c r="H310" s="4">
        <v>0.05</v>
      </c>
    </row>
    <row r="311" spans="1:8" x14ac:dyDescent="0.2">
      <c r="A311" t="s">
        <v>258</v>
      </c>
      <c r="B311">
        <v>2</v>
      </c>
      <c r="C311">
        <v>1</v>
      </c>
      <c r="D311">
        <v>2008</v>
      </c>
      <c r="E311">
        <v>6</v>
      </c>
      <c r="F311" s="4">
        <v>1</v>
      </c>
      <c r="G311">
        <v>26044.296880000002</v>
      </c>
      <c r="H311" s="4">
        <v>0.05</v>
      </c>
    </row>
    <row r="312" spans="1:8" x14ac:dyDescent="0.2">
      <c r="A312" t="s">
        <v>258</v>
      </c>
      <c r="B312">
        <v>2</v>
      </c>
      <c r="C312">
        <v>1</v>
      </c>
      <c r="D312">
        <v>2008</v>
      </c>
      <c r="E312">
        <v>7</v>
      </c>
      <c r="F312" s="4">
        <v>1</v>
      </c>
      <c r="G312">
        <v>8464.8303400000004</v>
      </c>
      <c r="H312" s="4">
        <v>0.05</v>
      </c>
    </row>
    <row r="313" spans="1:8" x14ac:dyDescent="0.2">
      <c r="A313" t="s">
        <v>258</v>
      </c>
      <c r="B313">
        <v>2</v>
      </c>
      <c r="C313">
        <v>1</v>
      </c>
      <c r="D313">
        <v>2008</v>
      </c>
      <c r="E313">
        <v>8</v>
      </c>
      <c r="F313" s="4">
        <v>1</v>
      </c>
      <c r="G313">
        <v>44667.720869999997</v>
      </c>
      <c r="H313" s="4">
        <v>0.05</v>
      </c>
    </row>
    <row r="314" spans="1:8" x14ac:dyDescent="0.2">
      <c r="A314" t="s">
        <v>258</v>
      </c>
      <c r="B314">
        <v>2</v>
      </c>
      <c r="C314">
        <v>1</v>
      </c>
      <c r="D314">
        <v>2008</v>
      </c>
      <c r="E314">
        <v>9</v>
      </c>
      <c r="F314" s="4">
        <v>1</v>
      </c>
      <c r="G314">
        <v>10241.202740000001</v>
      </c>
      <c r="H314" s="4">
        <v>0.05</v>
      </c>
    </row>
    <row r="315" spans="1:8" x14ac:dyDescent="0.2">
      <c r="A315" t="s">
        <v>258</v>
      </c>
      <c r="B315">
        <v>2</v>
      </c>
      <c r="C315">
        <v>1</v>
      </c>
      <c r="D315">
        <v>2008</v>
      </c>
      <c r="E315">
        <v>10</v>
      </c>
      <c r="F315" s="4">
        <v>1</v>
      </c>
      <c r="G315">
        <v>51594.90408</v>
      </c>
      <c r="H315" s="4">
        <v>0.05</v>
      </c>
    </row>
    <row r="316" spans="1:8" x14ac:dyDescent="0.2">
      <c r="A316" t="s">
        <v>258</v>
      </c>
      <c r="B316">
        <v>2</v>
      </c>
      <c r="C316">
        <v>1</v>
      </c>
      <c r="D316">
        <v>2008</v>
      </c>
      <c r="E316">
        <v>11</v>
      </c>
      <c r="F316" s="4">
        <v>1</v>
      </c>
      <c r="G316">
        <v>36884.637929999997</v>
      </c>
      <c r="H316" s="4">
        <v>0.05</v>
      </c>
    </row>
    <row r="317" spans="1:8" x14ac:dyDescent="0.2">
      <c r="A317" t="s">
        <v>258</v>
      </c>
      <c r="B317">
        <v>2</v>
      </c>
      <c r="C317">
        <v>1</v>
      </c>
      <c r="D317">
        <v>2008</v>
      </c>
      <c r="E317">
        <v>12</v>
      </c>
      <c r="F317" s="4">
        <v>1</v>
      </c>
      <c r="G317">
        <v>17682.732609999999</v>
      </c>
      <c r="H317" s="4">
        <v>0.05</v>
      </c>
    </row>
    <row r="318" spans="1:8" x14ac:dyDescent="0.2">
      <c r="A318" t="s">
        <v>258</v>
      </c>
      <c r="B318">
        <v>2</v>
      </c>
      <c r="C318">
        <v>1</v>
      </c>
      <c r="D318">
        <v>2009</v>
      </c>
      <c r="E318">
        <v>1</v>
      </c>
      <c r="F318" s="4">
        <v>1</v>
      </c>
      <c r="G318">
        <v>9.1E-4</v>
      </c>
      <c r="H318" s="4">
        <v>0.05</v>
      </c>
    </row>
    <row r="319" spans="1:8" x14ac:dyDescent="0.2">
      <c r="A319" t="s">
        <v>258</v>
      </c>
      <c r="B319">
        <v>2</v>
      </c>
      <c r="C319">
        <v>1</v>
      </c>
      <c r="D319">
        <v>2009</v>
      </c>
      <c r="E319">
        <v>2</v>
      </c>
      <c r="F319" s="4">
        <v>1</v>
      </c>
      <c r="G319">
        <v>3.63E-3</v>
      </c>
      <c r="H319" s="4">
        <v>0.05</v>
      </c>
    </row>
    <row r="320" spans="1:8" x14ac:dyDescent="0.2">
      <c r="A320" t="s">
        <v>258</v>
      </c>
      <c r="B320">
        <v>2</v>
      </c>
      <c r="C320">
        <v>1</v>
      </c>
      <c r="D320">
        <v>2009</v>
      </c>
      <c r="E320">
        <v>3</v>
      </c>
      <c r="F320" s="4">
        <v>1</v>
      </c>
      <c r="G320">
        <v>2.409E-2</v>
      </c>
      <c r="H320" s="4">
        <v>0.05</v>
      </c>
    </row>
    <row r="321" spans="1:8" x14ac:dyDescent="0.2">
      <c r="A321" t="s">
        <v>258</v>
      </c>
      <c r="B321">
        <v>2</v>
      </c>
      <c r="C321">
        <v>1</v>
      </c>
      <c r="D321">
        <v>2009</v>
      </c>
      <c r="E321">
        <v>4</v>
      </c>
      <c r="F321" s="4">
        <v>1</v>
      </c>
      <c r="G321">
        <v>3.3020000000000001E-2</v>
      </c>
      <c r="H321" s="4">
        <v>0.05</v>
      </c>
    </row>
    <row r="322" spans="1:8" x14ac:dyDescent="0.2">
      <c r="A322" t="s">
        <v>258</v>
      </c>
      <c r="B322">
        <v>2</v>
      </c>
      <c r="C322">
        <v>1</v>
      </c>
      <c r="D322">
        <v>2009</v>
      </c>
      <c r="E322">
        <v>5</v>
      </c>
      <c r="F322" s="4">
        <v>1</v>
      </c>
      <c r="G322">
        <v>25806.867249999999</v>
      </c>
      <c r="H322" s="4">
        <v>0.05</v>
      </c>
    </row>
    <row r="323" spans="1:8" x14ac:dyDescent="0.2">
      <c r="A323" t="s">
        <v>258</v>
      </c>
      <c r="B323">
        <v>2</v>
      </c>
      <c r="C323">
        <v>1</v>
      </c>
      <c r="D323">
        <v>2009</v>
      </c>
      <c r="E323">
        <v>6</v>
      </c>
      <c r="F323" s="4">
        <v>1</v>
      </c>
      <c r="G323">
        <v>27099.529780000001</v>
      </c>
      <c r="H323" s="4">
        <v>0.05</v>
      </c>
    </row>
    <row r="324" spans="1:8" x14ac:dyDescent="0.2">
      <c r="A324" t="s">
        <v>258</v>
      </c>
      <c r="B324">
        <v>2</v>
      </c>
      <c r="C324">
        <v>1</v>
      </c>
      <c r="D324">
        <v>2009</v>
      </c>
      <c r="E324">
        <v>7</v>
      </c>
      <c r="F324" s="4">
        <v>1</v>
      </c>
      <c r="G324">
        <v>18906.209900000002</v>
      </c>
      <c r="H324" s="4">
        <v>0.05</v>
      </c>
    </row>
    <row r="325" spans="1:8" x14ac:dyDescent="0.2">
      <c r="A325" t="s">
        <v>258</v>
      </c>
      <c r="B325">
        <v>2</v>
      </c>
      <c r="C325">
        <v>1</v>
      </c>
      <c r="D325">
        <v>2009</v>
      </c>
      <c r="E325">
        <v>8</v>
      </c>
      <c r="F325" s="4">
        <v>1</v>
      </c>
      <c r="G325">
        <v>7878.6324100000002</v>
      </c>
      <c r="H325" s="4">
        <v>0.05</v>
      </c>
    </row>
    <row r="326" spans="1:8" x14ac:dyDescent="0.2">
      <c r="A326" t="s">
        <v>258</v>
      </c>
      <c r="B326">
        <v>2</v>
      </c>
      <c r="C326">
        <v>1</v>
      </c>
      <c r="D326">
        <v>2009</v>
      </c>
      <c r="E326">
        <v>9</v>
      </c>
      <c r="F326" s="4">
        <v>1</v>
      </c>
      <c r="G326">
        <v>14464.90547</v>
      </c>
      <c r="H326" s="4">
        <v>0.05</v>
      </c>
    </row>
    <row r="327" spans="1:8" x14ac:dyDescent="0.2">
      <c r="A327" t="s">
        <v>258</v>
      </c>
      <c r="B327">
        <v>2</v>
      </c>
      <c r="C327">
        <v>1</v>
      </c>
      <c r="D327">
        <v>2009</v>
      </c>
      <c r="E327">
        <v>10</v>
      </c>
      <c r="F327" s="4">
        <v>1</v>
      </c>
      <c r="G327">
        <v>11404.76362</v>
      </c>
      <c r="H327" s="4">
        <v>0.05</v>
      </c>
    </row>
    <row r="328" spans="1:8" x14ac:dyDescent="0.2">
      <c r="A328" t="s">
        <v>258</v>
      </c>
      <c r="B328">
        <v>2</v>
      </c>
      <c r="C328">
        <v>1</v>
      </c>
      <c r="D328">
        <v>2009</v>
      </c>
      <c r="E328">
        <v>11</v>
      </c>
      <c r="F328" s="4">
        <v>1</v>
      </c>
      <c r="G328">
        <v>9589.3985300000004</v>
      </c>
      <c r="H328" s="4">
        <v>0.05</v>
      </c>
    </row>
    <row r="329" spans="1:8" x14ac:dyDescent="0.2">
      <c r="A329" t="s">
        <v>258</v>
      </c>
      <c r="B329">
        <v>2</v>
      </c>
      <c r="C329">
        <v>1</v>
      </c>
      <c r="D329">
        <v>2009</v>
      </c>
      <c r="E329">
        <v>12</v>
      </c>
      <c r="F329" s="4">
        <v>1</v>
      </c>
      <c r="G329">
        <v>6173.7003800000002</v>
      </c>
      <c r="H329" s="4">
        <v>0.05</v>
      </c>
    </row>
    <row r="330" spans="1:8" x14ac:dyDescent="0.2">
      <c r="A330" t="s">
        <v>258</v>
      </c>
      <c r="B330">
        <v>2</v>
      </c>
      <c r="C330">
        <v>1</v>
      </c>
      <c r="D330">
        <v>2010</v>
      </c>
      <c r="E330">
        <v>1</v>
      </c>
      <c r="F330" s="4">
        <v>1</v>
      </c>
      <c r="G330">
        <v>1.3610000000000001E-2</v>
      </c>
      <c r="H330" s="4">
        <v>0.05</v>
      </c>
    </row>
    <row r="331" spans="1:8" x14ac:dyDescent="0.2">
      <c r="A331" t="s">
        <v>258</v>
      </c>
      <c r="B331">
        <v>2</v>
      </c>
      <c r="C331">
        <v>1</v>
      </c>
      <c r="D331">
        <v>2010</v>
      </c>
      <c r="E331">
        <v>2</v>
      </c>
      <c r="F331" s="4">
        <v>1</v>
      </c>
      <c r="G331">
        <v>2.1881699999999999</v>
      </c>
      <c r="H331" s="4">
        <v>0.05</v>
      </c>
    </row>
    <row r="332" spans="1:8" x14ac:dyDescent="0.2">
      <c r="A332" t="s">
        <v>258</v>
      </c>
      <c r="B332">
        <v>2</v>
      </c>
      <c r="C332">
        <v>1</v>
      </c>
      <c r="D332">
        <v>2010</v>
      </c>
      <c r="E332">
        <v>3</v>
      </c>
      <c r="F332" s="4">
        <v>1</v>
      </c>
      <c r="G332">
        <v>6.1884399999999999</v>
      </c>
      <c r="H332" s="4">
        <v>0.05</v>
      </c>
    </row>
    <row r="333" spans="1:8" x14ac:dyDescent="0.2">
      <c r="A333" t="s">
        <v>258</v>
      </c>
      <c r="B333">
        <v>2</v>
      </c>
      <c r="C333">
        <v>1</v>
      </c>
      <c r="D333">
        <v>2010</v>
      </c>
      <c r="E333">
        <v>4</v>
      </c>
      <c r="F333" s="4">
        <v>1</v>
      </c>
      <c r="G333">
        <v>0.78378000000000003</v>
      </c>
      <c r="H333" s="4">
        <v>0.05</v>
      </c>
    </row>
    <row r="334" spans="1:8" x14ac:dyDescent="0.2">
      <c r="A334" t="s">
        <v>258</v>
      </c>
      <c r="B334">
        <v>2</v>
      </c>
      <c r="C334">
        <v>1</v>
      </c>
      <c r="D334">
        <v>2010</v>
      </c>
      <c r="E334">
        <v>5</v>
      </c>
      <c r="F334" s="4">
        <v>1</v>
      </c>
      <c r="G334">
        <v>31442.58596</v>
      </c>
      <c r="H334" s="4">
        <v>0.05</v>
      </c>
    </row>
    <row r="335" spans="1:8" x14ac:dyDescent="0.2">
      <c r="A335" t="s">
        <v>258</v>
      </c>
      <c r="B335">
        <v>2</v>
      </c>
      <c r="C335">
        <v>1</v>
      </c>
      <c r="D335">
        <v>2010</v>
      </c>
      <c r="E335">
        <v>6</v>
      </c>
      <c r="F335" s="4">
        <v>1</v>
      </c>
      <c r="G335">
        <v>24749.599300000002</v>
      </c>
      <c r="H335" s="4">
        <v>0.05</v>
      </c>
    </row>
    <row r="336" spans="1:8" x14ac:dyDescent="0.2">
      <c r="A336" t="s">
        <v>258</v>
      </c>
      <c r="B336">
        <v>2</v>
      </c>
      <c r="C336">
        <v>1</v>
      </c>
      <c r="D336">
        <v>2010</v>
      </c>
      <c r="E336">
        <v>7</v>
      </c>
      <c r="F336" s="4">
        <v>1</v>
      </c>
      <c r="G336">
        <v>10719.93737</v>
      </c>
      <c r="H336" s="4">
        <v>0.05</v>
      </c>
    </row>
    <row r="337" spans="1:8" x14ac:dyDescent="0.2">
      <c r="A337" t="s">
        <v>258</v>
      </c>
      <c r="B337">
        <v>2</v>
      </c>
      <c r="C337">
        <v>1</v>
      </c>
      <c r="D337">
        <v>2010</v>
      </c>
      <c r="E337">
        <v>8</v>
      </c>
      <c r="F337" s="4">
        <v>1</v>
      </c>
      <c r="G337">
        <v>26248.638309999998</v>
      </c>
      <c r="H337" s="4">
        <v>0.05</v>
      </c>
    </row>
    <row r="338" spans="1:8" x14ac:dyDescent="0.2">
      <c r="A338" t="s">
        <v>258</v>
      </c>
      <c r="B338">
        <v>2</v>
      </c>
      <c r="C338">
        <v>1</v>
      </c>
      <c r="D338">
        <v>2010</v>
      </c>
      <c r="E338">
        <v>9</v>
      </c>
      <c r="F338" s="4">
        <v>1</v>
      </c>
      <c r="G338">
        <v>31001.69544</v>
      </c>
      <c r="H338" s="4">
        <v>0.05</v>
      </c>
    </row>
    <row r="339" spans="1:8" x14ac:dyDescent="0.2">
      <c r="A339" t="s">
        <v>258</v>
      </c>
      <c r="B339">
        <v>2</v>
      </c>
      <c r="C339">
        <v>1</v>
      </c>
      <c r="D339">
        <v>2010</v>
      </c>
      <c r="E339">
        <v>10</v>
      </c>
      <c r="F339" s="4">
        <v>1</v>
      </c>
      <c r="G339">
        <v>28003.783719999999</v>
      </c>
      <c r="H339" s="4">
        <v>0.05</v>
      </c>
    </row>
    <row r="340" spans="1:8" x14ac:dyDescent="0.2">
      <c r="A340" t="s">
        <v>258</v>
      </c>
      <c r="B340">
        <v>2</v>
      </c>
      <c r="C340">
        <v>1</v>
      </c>
      <c r="D340">
        <v>2010</v>
      </c>
      <c r="E340">
        <v>11</v>
      </c>
      <c r="F340" s="4">
        <v>1</v>
      </c>
      <c r="G340">
        <v>13855.50807</v>
      </c>
      <c r="H340" s="4">
        <v>0.05</v>
      </c>
    </row>
    <row r="341" spans="1:8" x14ac:dyDescent="0.2">
      <c r="A341" t="s">
        <v>258</v>
      </c>
      <c r="B341">
        <v>2</v>
      </c>
      <c r="C341">
        <v>1</v>
      </c>
      <c r="D341">
        <v>2010</v>
      </c>
      <c r="E341">
        <v>12</v>
      </c>
      <c r="F341" s="4">
        <v>1</v>
      </c>
      <c r="G341">
        <v>5012.1264600000004</v>
      </c>
      <c r="H341" s="4">
        <v>0.05</v>
      </c>
    </row>
    <row r="342" spans="1:8" x14ac:dyDescent="0.2">
      <c r="A342" t="s">
        <v>258</v>
      </c>
      <c r="B342">
        <v>2</v>
      </c>
      <c r="C342">
        <v>1</v>
      </c>
      <c r="D342">
        <v>2011</v>
      </c>
      <c r="E342">
        <v>1</v>
      </c>
      <c r="F342" s="4">
        <v>1</v>
      </c>
      <c r="G342">
        <v>0.71394999999999997</v>
      </c>
      <c r="H342" s="4">
        <v>0.05</v>
      </c>
    </row>
    <row r="343" spans="1:8" x14ac:dyDescent="0.2">
      <c r="A343" t="s">
        <v>258</v>
      </c>
      <c r="B343">
        <v>2</v>
      </c>
      <c r="C343">
        <v>1</v>
      </c>
      <c r="D343">
        <v>2011</v>
      </c>
      <c r="E343">
        <v>2</v>
      </c>
      <c r="F343" s="4">
        <v>1</v>
      </c>
      <c r="G343">
        <v>0.56925999999999999</v>
      </c>
      <c r="H343" s="4">
        <v>0.05</v>
      </c>
    </row>
    <row r="344" spans="1:8" x14ac:dyDescent="0.2">
      <c r="A344" t="s">
        <v>258</v>
      </c>
      <c r="B344">
        <v>2</v>
      </c>
      <c r="C344">
        <v>1</v>
      </c>
      <c r="D344">
        <v>2011</v>
      </c>
      <c r="E344">
        <v>3</v>
      </c>
      <c r="F344" s="4">
        <v>1</v>
      </c>
      <c r="G344">
        <v>0.52344999999999997</v>
      </c>
      <c r="H344" s="4">
        <v>0.05</v>
      </c>
    </row>
    <row r="345" spans="1:8" x14ac:dyDescent="0.2">
      <c r="A345" t="s">
        <v>258</v>
      </c>
      <c r="B345">
        <v>2</v>
      </c>
      <c r="C345">
        <v>1</v>
      </c>
      <c r="D345">
        <v>2011</v>
      </c>
      <c r="E345">
        <v>4</v>
      </c>
      <c r="F345" s="4">
        <v>1</v>
      </c>
      <c r="G345">
        <v>2.0270600000000001</v>
      </c>
      <c r="H345" s="4">
        <v>0.05</v>
      </c>
    </row>
    <row r="346" spans="1:8" x14ac:dyDescent="0.2">
      <c r="A346" t="s">
        <v>258</v>
      </c>
      <c r="B346">
        <v>2</v>
      </c>
      <c r="C346">
        <v>1</v>
      </c>
      <c r="D346">
        <v>2011</v>
      </c>
      <c r="E346">
        <v>5</v>
      </c>
      <c r="F346" s="4">
        <v>1</v>
      </c>
      <c r="G346">
        <v>31096.277139999998</v>
      </c>
      <c r="H346" s="4">
        <v>0.05</v>
      </c>
    </row>
    <row r="347" spans="1:8" x14ac:dyDescent="0.2">
      <c r="A347" t="s">
        <v>258</v>
      </c>
      <c r="B347">
        <v>2</v>
      </c>
      <c r="C347">
        <v>1</v>
      </c>
      <c r="D347">
        <v>2011</v>
      </c>
      <c r="E347">
        <v>6</v>
      </c>
      <c r="F347" s="4">
        <v>1</v>
      </c>
      <c r="G347">
        <v>24590.85209</v>
      </c>
      <c r="H347" s="4">
        <v>0.05</v>
      </c>
    </row>
    <row r="348" spans="1:8" x14ac:dyDescent="0.2">
      <c r="A348" t="s">
        <v>258</v>
      </c>
      <c r="B348">
        <v>2</v>
      </c>
      <c r="C348">
        <v>1</v>
      </c>
      <c r="D348">
        <v>2011</v>
      </c>
      <c r="E348">
        <v>7</v>
      </c>
      <c r="F348" s="4">
        <v>1</v>
      </c>
      <c r="G348">
        <v>30976.522628477</v>
      </c>
      <c r="H348" s="4">
        <v>0.05</v>
      </c>
    </row>
    <row r="349" spans="1:8" x14ac:dyDescent="0.2">
      <c r="A349" t="s">
        <v>258</v>
      </c>
      <c r="B349">
        <v>2</v>
      </c>
      <c r="C349">
        <v>1</v>
      </c>
      <c r="D349">
        <v>2011</v>
      </c>
      <c r="E349">
        <v>8</v>
      </c>
      <c r="F349" s="4">
        <v>1</v>
      </c>
      <c r="G349">
        <v>34544.159809999997</v>
      </c>
      <c r="H349" s="4">
        <v>0.05</v>
      </c>
    </row>
    <row r="350" spans="1:8" x14ac:dyDescent="0.2">
      <c r="A350" t="s">
        <v>258</v>
      </c>
      <c r="B350">
        <v>2</v>
      </c>
      <c r="C350">
        <v>1</v>
      </c>
      <c r="D350">
        <v>2011</v>
      </c>
      <c r="E350">
        <v>9</v>
      </c>
      <c r="F350" s="4">
        <v>1</v>
      </c>
      <c r="G350">
        <v>27125.075368775</v>
      </c>
      <c r="H350" s="4">
        <v>0.05</v>
      </c>
    </row>
    <row r="351" spans="1:8" x14ac:dyDescent="0.2">
      <c r="A351" t="s">
        <v>258</v>
      </c>
      <c r="B351">
        <v>2</v>
      </c>
      <c r="C351">
        <v>1</v>
      </c>
      <c r="D351">
        <v>2011</v>
      </c>
      <c r="E351">
        <v>10</v>
      </c>
      <c r="F351" s="4">
        <v>1</v>
      </c>
      <c r="G351">
        <v>28393.241510938002</v>
      </c>
      <c r="H351" s="4">
        <v>0.05</v>
      </c>
    </row>
    <row r="352" spans="1:8" x14ac:dyDescent="0.2">
      <c r="A352" t="s">
        <v>258</v>
      </c>
      <c r="B352">
        <v>2</v>
      </c>
      <c r="C352">
        <v>1</v>
      </c>
      <c r="D352">
        <v>2011</v>
      </c>
      <c r="E352">
        <v>11</v>
      </c>
      <c r="F352" s="4">
        <v>1</v>
      </c>
      <c r="G352">
        <v>40584.523240000002</v>
      </c>
      <c r="H352" s="4">
        <v>0.05</v>
      </c>
    </row>
    <row r="353" spans="1:8" x14ac:dyDescent="0.2">
      <c r="A353" t="s">
        <v>258</v>
      </c>
      <c r="B353">
        <v>2</v>
      </c>
      <c r="C353">
        <v>1</v>
      </c>
      <c r="D353">
        <v>2011</v>
      </c>
      <c r="E353">
        <v>12</v>
      </c>
      <c r="F353" s="4">
        <v>1</v>
      </c>
      <c r="G353">
        <v>13946.651889999999</v>
      </c>
      <c r="H353" s="4">
        <v>0.05</v>
      </c>
    </row>
    <row r="354" spans="1:8" x14ac:dyDescent="0.2">
      <c r="A354" t="s">
        <v>258</v>
      </c>
      <c r="B354">
        <v>2</v>
      </c>
      <c r="C354">
        <v>1</v>
      </c>
      <c r="D354">
        <v>2012</v>
      </c>
      <c r="E354">
        <v>1</v>
      </c>
      <c r="F354" s="4">
        <v>1</v>
      </c>
      <c r="G354">
        <v>0.78834000000000004</v>
      </c>
      <c r="H354" s="4">
        <v>0.05</v>
      </c>
    </row>
    <row r="355" spans="1:8" x14ac:dyDescent="0.2">
      <c r="A355" t="s">
        <v>258</v>
      </c>
      <c r="B355">
        <v>2</v>
      </c>
      <c r="C355">
        <v>1</v>
      </c>
      <c r="D355">
        <v>2012</v>
      </c>
      <c r="E355">
        <v>2</v>
      </c>
      <c r="F355" s="4">
        <v>1</v>
      </c>
      <c r="G355">
        <v>0.85321000000000002</v>
      </c>
      <c r="H355" s="4">
        <v>0.05</v>
      </c>
    </row>
    <row r="356" spans="1:8" x14ac:dyDescent="0.2">
      <c r="A356" t="s">
        <v>258</v>
      </c>
      <c r="B356">
        <v>2</v>
      </c>
      <c r="C356">
        <v>1</v>
      </c>
      <c r="D356">
        <v>2012</v>
      </c>
      <c r="E356">
        <v>3</v>
      </c>
      <c r="F356" s="4">
        <v>1</v>
      </c>
      <c r="G356">
        <v>0.58604000000000001</v>
      </c>
      <c r="H356" s="4">
        <v>0.05</v>
      </c>
    </row>
    <row r="357" spans="1:8" x14ac:dyDescent="0.2">
      <c r="A357" t="s">
        <v>258</v>
      </c>
      <c r="B357">
        <v>2</v>
      </c>
      <c r="C357">
        <v>1</v>
      </c>
      <c r="D357">
        <v>2012</v>
      </c>
      <c r="E357">
        <v>4</v>
      </c>
      <c r="F357" s="4">
        <v>1</v>
      </c>
      <c r="G357">
        <v>2.00488</v>
      </c>
      <c r="H357" s="4">
        <v>0.05</v>
      </c>
    </row>
    <row r="358" spans="1:8" x14ac:dyDescent="0.2">
      <c r="A358" t="s">
        <v>258</v>
      </c>
      <c r="B358">
        <v>2</v>
      </c>
      <c r="C358">
        <v>1</v>
      </c>
      <c r="D358">
        <v>2012</v>
      </c>
      <c r="E358">
        <v>5</v>
      </c>
      <c r="F358" s="4">
        <v>1</v>
      </c>
      <c r="G358">
        <v>24611.887429999999</v>
      </c>
      <c r="H358" s="4">
        <v>0.05</v>
      </c>
    </row>
    <row r="359" spans="1:8" x14ac:dyDescent="0.2">
      <c r="A359" t="s">
        <v>258</v>
      </c>
      <c r="B359">
        <v>2</v>
      </c>
      <c r="C359">
        <v>1</v>
      </c>
      <c r="D359">
        <v>2012</v>
      </c>
      <c r="E359">
        <v>6</v>
      </c>
      <c r="F359" s="4">
        <v>1</v>
      </c>
      <c r="G359">
        <v>7801.9414197460001</v>
      </c>
      <c r="H359" s="4">
        <v>0.05</v>
      </c>
    </row>
    <row r="360" spans="1:8" x14ac:dyDescent="0.2">
      <c r="A360" t="s">
        <v>258</v>
      </c>
      <c r="B360">
        <v>2</v>
      </c>
      <c r="C360">
        <v>1</v>
      </c>
      <c r="D360">
        <v>2012</v>
      </c>
      <c r="E360">
        <v>7</v>
      </c>
      <c r="F360" s="4">
        <v>1</v>
      </c>
      <c r="G360">
        <v>11708.010281512001</v>
      </c>
      <c r="H360" s="4">
        <v>0.05</v>
      </c>
    </row>
    <row r="361" spans="1:8" x14ac:dyDescent="0.2">
      <c r="A361" t="s">
        <v>258</v>
      </c>
      <c r="B361">
        <v>2</v>
      </c>
      <c r="C361">
        <v>1</v>
      </c>
      <c r="D361">
        <v>2012</v>
      </c>
      <c r="E361">
        <v>8</v>
      </c>
      <c r="F361" s="4">
        <v>1</v>
      </c>
      <c r="G361">
        <v>20599.23587</v>
      </c>
      <c r="H361" s="4">
        <v>0.05</v>
      </c>
    </row>
    <row r="362" spans="1:8" x14ac:dyDescent="0.2">
      <c r="A362" t="s">
        <v>258</v>
      </c>
      <c r="B362">
        <v>2</v>
      </c>
      <c r="C362">
        <v>1</v>
      </c>
      <c r="D362">
        <v>2012</v>
      </c>
      <c r="E362">
        <v>9</v>
      </c>
      <c r="F362" s="4">
        <v>1</v>
      </c>
      <c r="G362">
        <v>32417.015619999998</v>
      </c>
      <c r="H362" s="4">
        <v>0.05</v>
      </c>
    </row>
    <row r="363" spans="1:8" x14ac:dyDescent="0.2">
      <c r="A363" t="s">
        <v>258</v>
      </c>
      <c r="B363">
        <v>2</v>
      </c>
      <c r="C363">
        <v>1</v>
      </c>
      <c r="D363">
        <v>2012</v>
      </c>
      <c r="E363">
        <v>10</v>
      </c>
      <c r="F363" s="4">
        <v>1</v>
      </c>
      <c r="G363">
        <v>51133.707280000002</v>
      </c>
      <c r="H363" s="4">
        <v>0.05</v>
      </c>
    </row>
    <row r="364" spans="1:8" x14ac:dyDescent="0.2">
      <c r="A364" t="s">
        <v>258</v>
      </c>
      <c r="B364">
        <v>2</v>
      </c>
      <c r="C364">
        <v>1</v>
      </c>
      <c r="D364">
        <v>2012</v>
      </c>
      <c r="E364">
        <v>11</v>
      </c>
      <c r="F364" s="4">
        <v>1</v>
      </c>
      <c r="G364">
        <v>11319.376319999999</v>
      </c>
      <c r="H364" s="4">
        <v>0.05</v>
      </c>
    </row>
    <row r="365" spans="1:8" x14ac:dyDescent="0.2">
      <c r="A365" t="s">
        <v>258</v>
      </c>
      <c r="B365">
        <v>2</v>
      </c>
      <c r="C365">
        <v>1</v>
      </c>
      <c r="D365">
        <v>2012</v>
      </c>
      <c r="E365">
        <v>12</v>
      </c>
      <c r="F365" s="4">
        <v>1</v>
      </c>
      <c r="G365">
        <v>548.73835999999994</v>
      </c>
      <c r="H365" s="4">
        <v>0.05</v>
      </c>
    </row>
    <row r="366" spans="1:8" x14ac:dyDescent="0.2">
      <c r="A366" t="s">
        <v>258</v>
      </c>
      <c r="B366">
        <v>2</v>
      </c>
      <c r="C366">
        <v>1</v>
      </c>
      <c r="D366">
        <v>2013</v>
      </c>
      <c r="E366">
        <v>1</v>
      </c>
      <c r="F366" s="4">
        <v>1</v>
      </c>
      <c r="G366">
        <v>1.0922499999999999</v>
      </c>
      <c r="H366" s="4">
        <v>0.05</v>
      </c>
    </row>
    <row r="367" spans="1:8" x14ac:dyDescent="0.2">
      <c r="A367" t="s">
        <v>258</v>
      </c>
      <c r="B367">
        <v>2</v>
      </c>
      <c r="C367">
        <v>1</v>
      </c>
      <c r="D367">
        <v>2013</v>
      </c>
      <c r="E367">
        <v>2</v>
      </c>
      <c r="F367" s="4">
        <v>1</v>
      </c>
      <c r="G367">
        <v>2.8195299999999999</v>
      </c>
      <c r="H367" s="4">
        <v>0.05</v>
      </c>
    </row>
    <row r="368" spans="1:8" x14ac:dyDescent="0.2">
      <c r="A368" t="s">
        <v>258</v>
      </c>
      <c r="B368">
        <v>2</v>
      </c>
      <c r="C368">
        <v>1</v>
      </c>
      <c r="D368">
        <v>2013</v>
      </c>
      <c r="E368">
        <v>3</v>
      </c>
      <c r="F368" s="4">
        <v>1</v>
      </c>
      <c r="G368">
        <v>1.7603899999999999</v>
      </c>
      <c r="H368" s="4">
        <v>0.05</v>
      </c>
    </row>
    <row r="369" spans="1:8" x14ac:dyDescent="0.2">
      <c r="A369" t="s">
        <v>258</v>
      </c>
      <c r="B369">
        <v>2</v>
      </c>
      <c r="C369">
        <v>1</v>
      </c>
      <c r="D369">
        <v>2013</v>
      </c>
      <c r="E369">
        <v>4</v>
      </c>
      <c r="F369" s="4">
        <v>1</v>
      </c>
      <c r="G369">
        <v>5.2267400000000004</v>
      </c>
      <c r="H369" s="4">
        <v>0.05</v>
      </c>
    </row>
    <row r="370" spans="1:8" x14ac:dyDescent="0.2">
      <c r="A370" t="s">
        <v>258</v>
      </c>
      <c r="B370">
        <v>2</v>
      </c>
      <c r="C370">
        <v>1</v>
      </c>
      <c r="D370">
        <v>2013</v>
      </c>
      <c r="E370">
        <v>5</v>
      </c>
      <c r="F370" s="4">
        <v>1</v>
      </c>
      <c r="G370">
        <v>29576.735639999999</v>
      </c>
      <c r="H370" s="4">
        <v>0.05</v>
      </c>
    </row>
    <row r="371" spans="1:8" x14ac:dyDescent="0.2">
      <c r="A371" t="s">
        <v>258</v>
      </c>
      <c r="B371">
        <v>2</v>
      </c>
      <c r="C371">
        <v>1</v>
      </c>
      <c r="D371">
        <v>2013</v>
      </c>
      <c r="E371">
        <v>6</v>
      </c>
      <c r="F371" s="4">
        <v>1</v>
      </c>
      <c r="G371">
        <v>17660.955238431001</v>
      </c>
      <c r="H371" s="4">
        <v>0.05</v>
      </c>
    </row>
    <row r="372" spans="1:8" x14ac:dyDescent="0.2">
      <c r="A372" t="s">
        <v>258</v>
      </c>
      <c r="B372">
        <v>2</v>
      </c>
      <c r="C372">
        <v>1</v>
      </c>
      <c r="D372">
        <v>2013</v>
      </c>
      <c r="E372">
        <v>7</v>
      </c>
      <c r="F372" s="4">
        <v>1</v>
      </c>
      <c r="G372">
        <v>22229.465609999999</v>
      </c>
      <c r="H372" s="4">
        <v>0.05</v>
      </c>
    </row>
    <row r="373" spans="1:8" x14ac:dyDescent="0.2">
      <c r="A373" t="s">
        <v>258</v>
      </c>
      <c r="B373">
        <v>2</v>
      </c>
      <c r="C373">
        <v>1</v>
      </c>
      <c r="D373">
        <v>2013</v>
      </c>
      <c r="E373">
        <v>8</v>
      </c>
      <c r="F373" s="4">
        <v>1</v>
      </c>
      <c r="G373">
        <v>35541.869297725003</v>
      </c>
      <c r="H373" s="4">
        <v>0.05</v>
      </c>
    </row>
    <row r="374" spans="1:8" x14ac:dyDescent="0.2">
      <c r="A374" t="s">
        <v>258</v>
      </c>
      <c r="B374">
        <v>2</v>
      </c>
      <c r="C374">
        <v>1</v>
      </c>
      <c r="D374">
        <v>2013</v>
      </c>
      <c r="E374">
        <v>9</v>
      </c>
      <c r="F374" s="4">
        <v>1</v>
      </c>
      <c r="G374">
        <v>49458.660230000001</v>
      </c>
      <c r="H374" s="4">
        <v>0.05</v>
      </c>
    </row>
    <row r="375" spans="1:8" x14ac:dyDescent="0.2">
      <c r="A375" t="s">
        <v>258</v>
      </c>
      <c r="B375">
        <v>2</v>
      </c>
      <c r="C375">
        <v>1</v>
      </c>
      <c r="D375">
        <v>2013</v>
      </c>
      <c r="E375">
        <v>10</v>
      </c>
      <c r="F375" s="4">
        <v>1</v>
      </c>
      <c r="G375">
        <v>59196.271390000002</v>
      </c>
      <c r="H375" s="4">
        <v>0.05</v>
      </c>
    </row>
    <row r="376" spans="1:8" x14ac:dyDescent="0.2">
      <c r="A376" t="s">
        <v>258</v>
      </c>
      <c r="B376">
        <v>2</v>
      </c>
      <c r="C376">
        <v>1</v>
      </c>
      <c r="D376">
        <v>2013</v>
      </c>
      <c r="E376">
        <v>11</v>
      </c>
      <c r="F376" s="4">
        <v>1</v>
      </c>
      <c r="G376">
        <v>19901.127810000002</v>
      </c>
      <c r="H376" s="4">
        <v>0.05</v>
      </c>
    </row>
    <row r="377" spans="1:8" x14ac:dyDescent="0.2">
      <c r="A377" t="s">
        <v>258</v>
      </c>
      <c r="B377">
        <v>2</v>
      </c>
      <c r="C377">
        <v>1</v>
      </c>
      <c r="D377">
        <v>2013</v>
      </c>
      <c r="E377">
        <v>12</v>
      </c>
      <c r="F377" s="4">
        <v>1</v>
      </c>
      <c r="G377">
        <v>2.4843299999999999</v>
      </c>
      <c r="H377" s="4">
        <v>0.05</v>
      </c>
    </row>
    <row r="378" spans="1:8" x14ac:dyDescent="0.2">
      <c r="A378" t="s">
        <v>258</v>
      </c>
      <c r="B378">
        <v>2</v>
      </c>
      <c r="C378">
        <v>1</v>
      </c>
      <c r="D378">
        <v>2014</v>
      </c>
      <c r="E378">
        <v>1</v>
      </c>
      <c r="F378" s="4">
        <v>1</v>
      </c>
      <c r="G378">
        <v>0.93757999999999997</v>
      </c>
      <c r="H378" s="4">
        <v>0.05</v>
      </c>
    </row>
    <row r="379" spans="1:8" x14ac:dyDescent="0.2">
      <c r="A379" t="s">
        <v>258</v>
      </c>
      <c r="B379">
        <v>2</v>
      </c>
      <c r="C379">
        <v>1</v>
      </c>
      <c r="D379">
        <v>2014</v>
      </c>
      <c r="E379">
        <v>2</v>
      </c>
      <c r="F379" s="4">
        <v>1</v>
      </c>
      <c r="G379">
        <v>1.3008999999999999</v>
      </c>
      <c r="H379" s="4">
        <v>0.05</v>
      </c>
    </row>
    <row r="380" spans="1:8" x14ac:dyDescent="0.2">
      <c r="A380" t="s">
        <v>258</v>
      </c>
      <c r="B380">
        <v>2</v>
      </c>
      <c r="C380">
        <v>1</v>
      </c>
      <c r="D380">
        <v>2014</v>
      </c>
      <c r="E380">
        <v>3</v>
      </c>
      <c r="F380" s="4">
        <v>1</v>
      </c>
      <c r="G380">
        <v>4.6089500000000001</v>
      </c>
      <c r="H380" s="4">
        <v>0.05</v>
      </c>
    </row>
    <row r="381" spans="1:8" x14ac:dyDescent="0.2">
      <c r="A381" t="s">
        <v>258</v>
      </c>
      <c r="B381">
        <v>2</v>
      </c>
      <c r="C381">
        <v>1</v>
      </c>
      <c r="D381">
        <v>2014</v>
      </c>
      <c r="E381">
        <v>4</v>
      </c>
      <c r="F381" s="4">
        <v>1</v>
      </c>
      <c r="G381">
        <v>4.6450100000000001</v>
      </c>
      <c r="H381" s="4">
        <v>0.05</v>
      </c>
    </row>
    <row r="382" spans="1:8" x14ac:dyDescent="0.2">
      <c r="A382" t="s">
        <v>258</v>
      </c>
      <c r="B382">
        <v>2</v>
      </c>
      <c r="C382">
        <v>1</v>
      </c>
      <c r="D382">
        <v>2014</v>
      </c>
      <c r="E382">
        <v>5</v>
      </c>
      <c r="F382" s="4">
        <v>1</v>
      </c>
      <c r="G382">
        <v>47073.669320000001</v>
      </c>
      <c r="H382" s="4">
        <v>0.05</v>
      </c>
    </row>
    <row r="383" spans="1:8" x14ac:dyDescent="0.2">
      <c r="A383" t="s">
        <v>258</v>
      </c>
      <c r="B383">
        <v>2</v>
      </c>
      <c r="C383">
        <v>1</v>
      </c>
      <c r="D383">
        <v>2014</v>
      </c>
      <c r="E383">
        <v>6</v>
      </c>
      <c r="F383" s="4">
        <v>1</v>
      </c>
      <c r="G383">
        <v>21057.28628</v>
      </c>
      <c r="H383" s="4">
        <v>0.05</v>
      </c>
    </row>
    <row r="384" spans="1:8" x14ac:dyDescent="0.2">
      <c r="A384" t="s">
        <v>258</v>
      </c>
      <c r="B384">
        <v>2</v>
      </c>
      <c r="C384">
        <v>1</v>
      </c>
      <c r="D384">
        <v>2014</v>
      </c>
      <c r="E384">
        <v>7</v>
      </c>
      <c r="F384" s="4">
        <v>1</v>
      </c>
      <c r="G384">
        <v>21720.43504</v>
      </c>
      <c r="H384" s="4">
        <v>0.05</v>
      </c>
    </row>
    <row r="385" spans="1:8" x14ac:dyDescent="0.2">
      <c r="A385" t="s">
        <v>258</v>
      </c>
      <c r="B385">
        <v>2</v>
      </c>
      <c r="C385">
        <v>1</v>
      </c>
      <c r="D385">
        <v>2014</v>
      </c>
      <c r="E385">
        <v>8</v>
      </c>
      <c r="F385" s="4">
        <v>1</v>
      </c>
      <c r="G385">
        <v>33736.174959999997</v>
      </c>
      <c r="H385" s="4">
        <v>0.05</v>
      </c>
    </row>
    <row r="386" spans="1:8" x14ac:dyDescent="0.2">
      <c r="A386" t="s">
        <v>258</v>
      </c>
      <c r="B386">
        <v>2</v>
      </c>
      <c r="C386">
        <v>1</v>
      </c>
      <c r="D386">
        <v>2014</v>
      </c>
      <c r="E386">
        <v>9</v>
      </c>
      <c r="F386" s="4">
        <v>1</v>
      </c>
      <c r="G386">
        <v>59683.033239964003</v>
      </c>
      <c r="H386" s="4">
        <v>0.05</v>
      </c>
    </row>
    <row r="387" spans="1:8" x14ac:dyDescent="0.2">
      <c r="A387" t="s">
        <v>258</v>
      </c>
      <c r="B387">
        <v>2</v>
      </c>
      <c r="C387">
        <v>1</v>
      </c>
      <c r="D387">
        <v>2014</v>
      </c>
      <c r="E387">
        <v>10</v>
      </c>
      <c r="F387" s="4">
        <v>1</v>
      </c>
      <c r="G387">
        <v>61774.541689999998</v>
      </c>
      <c r="H387" s="4">
        <v>0.05</v>
      </c>
    </row>
    <row r="388" spans="1:8" x14ac:dyDescent="0.2">
      <c r="A388" t="s">
        <v>258</v>
      </c>
      <c r="B388">
        <v>2</v>
      </c>
      <c r="C388">
        <v>1</v>
      </c>
      <c r="D388">
        <v>2014</v>
      </c>
      <c r="E388">
        <v>11</v>
      </c>
      <c r="F388" s="4">
        <v>1</v>
      </c>
      <c r="G388">
        <v>18640.032889999999</v>
      </c>
      <c r="H388" s="4">
        <v>0.05</v>
      </c>
    </row>
    <row r="389" spans="1:8" x14ac:dyDescent="0.2">
      <c r="A389" t="s">
        <v>258</v>
      </c>
      <c r="B389">
        <v>2</v>
      </c>
      <c r="C389">
        <v>1</v>
      </c>
      <c r="D389">
        <v>2014</v>
      </c>
      <c r="E389">
        <v>12</v>
      </c>
      <c r="F389" s="4">
        <v>1</v>
      </c>
      <c r="G389">
        <v>444.60494</v>
      </c>
      <c r="H389" s="4">
        <v>0.05</v>
      </c>
    </row>
    <row r="390" spans="1:8" x14ac:dyDescent="0.2">
      <c r="A390" t="s">
        <v>258</v>
      </c>
      <c r="B390">
        <v>2</v>
      </c>
      <c r="C390">
        <v>1</v>
      </c>
      <c r="D390">
        <v>2015</v>
      </c>
      <c r="E390">
        <v>1</v>
      </c>
      <c r="F390" s="4">
        <v>1</v>
      </c>
      <c r="G390">
        <v>1.2768600000000001</v>
      </c>
      <c r="H390" s="4">
        <v>0.05</v>
      </c>
    </row>
    <row r="391" spans="1:8" x14ac:dyDescent="0.2">
      <c r="A391" t="s">
        <v>258</v>
      </c>
      <c r="B391">
        <v>2</v>
      </c>
      <c r="C391">
        <v>1</v>
      </c>
      <c r="D391">
        <v>2015</v>
      </c>
      <c r="E391">
        <v>2</v>
      </c>
      <c r="F391" s="4">
        <v>1</v>
      </c>
      <c r="G391">
        <v>0.82064000000000004</v>
      </c>
      <c r="H391" s="4">
        <v>0.05</v>
      </c>
    </row>
    <row r="392" spans="1:8" x14ac:dyDescent="0.2">
      <c r="A392" t="s">
        <v>258</v>
      </c>
      <c r="B392">
        <v>2</v>
      </c>
      <c r="C392">
        <v>1</v>
      </c>
      <c r="D392">
        <v>2015</v>
      </c>
      <c r="E392">
        <v>3</v>
      </c>
      <c r="F392" s="4">
        <v>1</v>
      </c>
      <c r="G392">
        <v>1.5202100000000001</v>
      </c>
      <c r="H392" s="4">
        <v>0.05</v>
      </c>
    </row>
    <row r="393" spans="1:8" x14ac:dyDescent="0.2">
      <c r="A393" t="s">
        <v>258</v>
      </c>
      <c r="B393">
        <v>2</v>
      </c>
      <c r="C393">
        <v>1</v>
      </c>
      <c r="D393">
        <v>2015</v>
      </c>
      <c r="E393">
        <v>4</v>
      </c>
      <c r="F393" s="4">
        <v>1</v>
      </c>
      <c r="G393">
        <v>21.835940000000001</v>
      </c>
      <c r="H393" s="4">
        <v>0.05</v>
      </c>
    </row>
    <row r="394" spans="1:8" x14ac:dyDescent="0.2">
      <c r="A394" t="s">
        <v>258</v>
      </c>
      <c r="B394">
        <v>2</v>
      </c>
      <c r="C394">
        <v>1</v>
      </c>
      <c r="D394">
        <v>2015</v>
      </c>
      <c r="E394">
        <v>5</v>
      </c>
      <c r="F394" s="4">
        <v>1</v>
      </c>
      <c r="G394">
        <v>48628.110560000001</v>
      </c>
      <c r="H394" s="4">
        <v>0.05</v>
      </c>
    </row>
    <row r="395" spans="1:8" x14ac:dyDescent="0.2">
      <c r="A395" t="s">
        <v>258</v>
      </c>
      <c r="B395">
        <v>2</v>
      </c>
      <c r="C395">
        <v>1</v>
      </c>
      <c r="D395">
        <v>2015</v>
      </c>
      <c r="E395">
        <v>6</v>
      </c>
      <c r="F395" s="4">
        <v>1</v>
      </c>
      <c r="G395">
        <v>27774.809990000002</v>
      </c>
      <c r="H395" s="4">
        <v>0.05</v>
      </c>
    </row>
    <row r="396" spans="1:8" x14ac:dyDescent="0.2">
      <c r="A396" t="s">
        <v>258</v>
      </c>
      <c r="B396">
        <v>2</v>
      </c>
      <c r="C396">
        <v>1</v>
      </c>
      <c r="D396">
        <v>2015</v>
      </c>
      <c r="E396">
        <v>7</v>
      </c>
      <c r="F396" s="4">
        <v>1</v>
      </c>
      <c r="G396">
        <v>17246.472320000001</v>
      </c>
      <c r="H396" s="4">
        <v>0.05</v>
      </c>
    </row>
    <row r="397" spans="1:8" x14ac:dyDescent="0.2">
      <c r="A397" t="s">
        <v>258</v>
      </c>
      <c r="B397">
        <v>2</v>
      </c>
      <c r="C397">
        <v>1</v>
      </c>
      <c r="D397">
        <v>2015</v>
      </c>
      <c r="E397">
        <v>8</v>
      </c>
      <c r="F397" s="4">
        <v>1</v>
      </c>
      <c r="G397">
        <v>16244.48587</v>
      </c>
      <c r="H397" s="4">
        <v>0.05</v>
      </c>
    </row>
    <row r="398" spans="1:8" x14ac:dyDescent="0.2">
      <c r="A398" t="s">
        <v>258</v>
      </c>
      <c r="B398">
        <v>2</v>
      </c>
      <c r="C398">
        <v>1</v>
      </c>
      <c r="D398">
        <v>2015</v>
      </c>
      <c r="E398">
        <v>9</v>
      </c>
      <c r="F398" s="4">
        <v>1</v>
      </c>
      <c r="G398">
        <v>18751.057850000001</v>
      </c>
      <c r="H398" s="4">
        <v>0.05</v>
      </c>
    </row>
    <row r="399" spans="1:8" x14ac:dyDescent="0.2">
      <c r="A399" t="s">
        <v>258</v>
      </c>
      <c r="B399">
        <v>2</v>
      </c>
      <c r="C399">
        <v>1</v>
      </c>
      <c r="D399">
        <v>2015</v>
      </c>
      <c r="E399">
        <v>10</v>
      </c>
      <c r="F399" s="4">
        <v>1</v>
      </c>
      <c r="G399">
        <v>17451.90496</v>
      </c>
      <c r="H399" s="4">
        <v>0.05</v>
      </c>
    </row>
    <row r="400" spans="1:8" x14ac:dyDescent="0.2">
      <c r="A400" t="s">
        <v>258</v>
      </c>
      <c r="B400">
        <v>2</v>
      </c>
      <c r="C400">
        <v>1</v>
      </c>
      <c r="D400">
        <v>2015</v>
      </c>
      <c r="E400">
        <v>11</v>
      </c>
      <c r="F400" s="4">
        <v>1</v>
      </c>
      <c r="G400">
        <v>8036.02675</v>
      </c>
      <c r="H400" s="4">
        <v>0.05</v>
      </c>
    </row>
    <row r="401" spans="1:8" x14ac:dyDescent="0.2">
      <c r="A401" t="s">
        <v>258</v>
      </c>
      <c r="B401">
        <v>2</v>
      </c>
      <c r="C401">
        <v>1</v>
      </c>
      <c r="D401">
        <v>2015</v>
      </c>
      <c r="E401">
        <v>12</v>
      </c>
      <c r="F401" s="4">
        <v>1</v>
      </c>
      <c r="G401">
        <v>1.5966499999999999</v>
      </c>
      <c r="H401" s="4">
        <v>0.05</v>
      </c>
    </row>
    <row r="402" spans="1:8" x14ac:dyDescent="0.2">
      <c r="A402" t="s">
        <v>258</v>
      </c>
      <c r="B402">
        <v>2</v>
      </c>
      <c r="C402">
        <v>1</v>
      </c>
      <c r="D402">
        <v>2016</v>
      </c>
      <c r="E402">
        <v>1</v>
      </c>
      <c r="F402" s="4">
        <v>1</v>
      </c>
      <c r="G402">
        <v>0.94166000000000005</v>
      </c>
      <c r="H402" s="4">
        <v>0.05</v>
      </c>
    </row>
    <row r="403" spans="1:8" x14ac:dyDescent="0.2">
      <c r="A403" t="s">
        <v>258</v>
      </c>
      <c r="B403">
        <v>2</v>
      </c>
      <c r="C403">
        <v>1</v>
      </c>
      <c r="D403">
        <v>2016</v>
      </c>
      <c r="E403">
        <v>2</v>
      </c>
      <c r="F403" s="4">
        <v>1</v>
      </c>
      <c r="G403">
        <v>1.5512900000000001</v>
      </c>
      <c r="H403" s="4">
        <v>0.05</v>
      </c>
    </row>
    <row r="404" spans="1:8" x14ac:dyDescent="0.2">
      <c r="A404" t="s">
        <v>258</v>
      </c>
      <c r="B404">
        <v>2</v>
      </c>
      <c r="C404">
        <v>1</v>
      </c>
      <c r="D404">
        <v>2016</v>
      </c>
      <c r="E404">
        <v>3</v>
      </c>
      <c r="F404" s="4">
        <v>1</v>
      </c>
      <c r="G404">
        <v>2.8077399999999999</v>
      </c>
      <c r="H404" s="4">
        <v>0.05</v>
      </c>
    </row>
    <row r="405" spans="1:8" x14ac:dyDescent="0.2">
      <c r="A405" t="s">
        <v>258</v>
      </c>
      <c r="B405">
        <v>2</v>
      </c>
      <c r="C405">
        <v>1</v>
      </c>
      <c r="D405">
        <v>2016</v>
      </c>
      <c r="E405">
        <v>4</v>
      </c>
      <c r="F405" s="4">
        <v>1</v>
      </c>
      <c r="G405">
        <v>3.4343699999999999</v>
      </c>
      <c r="H405" s="4">
        <v>0.05</v>
      </c>
    </row>
    <row r="406" spans="1:8" x14ac:dyDescent="0.2">
      <c r="A406" t="s">
        <v>258</v>
      </c>
      <c r="B406">
        <v>2</v>
      </c>
      <c r="C406">
        <v>1</v>
      </c>
      <c r="D406">
        <v>2016</v>
      </c>
      <c r="E406">
        <v>5</v>
      </c>
      <c r="F406" s="4">
        <v>1</v>
      </c>
      <c r="G406">
        <v>49339.504877961997</v>
      </c>
      <c r="H406" s="4">
        <v>0.05</v>
      </c>
    </row>
    <row r="407" spans="1:8" x14ac:dyDescent="0.2">
      <c r="A407" t="s">
        <v>258</v>
      </c>
      <c r="B407">
        <v>2</v>
      </c>
      <c r="C407">
        <v>1</v>
      </c>
      <c r="D407">
        <v>2016</v>
      </c>
      <c r="E407">
        <v>6</v>
      </c>
      <c r="F407" s="4">
        <v>1</v>
      </c>
      <c r="G407">
        <v>42768.393689999997</v>
      </c>
      <c r="H407" s="4">
        <v>0.05</v>
      </c>
    </row>
    <row r="408" spans="1:8" x14ac:dyDescent="0.2">
      <c r="A408" t="s">
        <v>258</v>
      </c>
      <c r="B408">
        <v>2</v>
      </c>
      <c r="C408">
        <v>1</v>
      </c>
      <c r="D408">
        <v>2016</v>
      </c>
      <c r="E408">
        <v>7</v>
      </c>
      <c r="F408" s="4">
        <v>1</v>
      </c>
      <c r="G408">
        <v>25312.266950000001</v>
      </c>
      <c r="H408" s="4">
        <v>0.05</v>
      </c>
    </row>
    <row r="409" spans="1:8" x14ac:dyDescent="0.2">
      <c r="A409" t="s">
        <v>258</v>
      </c>
      <c r="B409">
        <v>2</v>
      </c>
      <c r="C409">
        <v>1</v>
      </c>
      <c r="D409">
        <v>2016</v>
      </c>
      <c r="E409">
        <v>8</v>
      </c>
      <c r="F409" s="4">
        <v>1</v>
      </c>
      <c r="G409">
        <v>24082.435130000002</v>
      </c>
      <c r="H409" s="4">
        <v>0.05</v>
      </c>
    </row>
    <row r="410" spans="1:8" x14ac:dyDescent="0.2">
      <c r="A410" t="s">
        <v>258</v>
      </c>
      <c r="B410">
        <v>2</v>
      </c>
      <c r="C410">
        <v>1</v>
      </c>
      <c r="D410">
        <v>2016</v>
      </c>
      <c r="E410">
        <v>9</v>
      </c>
      <c r="F410" s="4">
        <v>1</v>
      </c>
      <c r="G410">
        <v>51717.371687762999</v>
      </c>
      <c r="H410" s="4">
        <v>0.05</v>
      </c>
    </row>
    <row r="411" spans="1:8" x14ac:dyDescent="0.2">
      <c r="A411" t="s">
        <v>258</v>
      </c>
      <c r="B411">
        <v>2</v>
      </c>
      <c r="C411">
        <v>1</v>
      </c>
      <c r="D411">
        <v>2016</v>
      </c>
      <c r="E411">
        <v>10</v>
      </c>
      <c r="F411" s="4">
        <v>1</v>
      </c>
      <c r="G411">
        <v>51689.87083</v>
      </c>
      <c r="H411" s="4">
        <v>0.05</v>
      </c>
    </row>
    <row r="412" spans="1:8" x14ac:dyDescent="0.2">
      <c r="A412" t="s">
        <v>258</v>
      </c>
      <c r="B412">
        <v>2</v>
      </c>
      <c r="C412">
        <v>1</v>
      </c>
      <c r="D412">
        <v>2016</v>
      </c>
      <c r="E412">
        <v>11</v>
      </c>
      <c r="F412" s="4">
        <v>1</v>
      </c>
      <c r="G412">
        <v>17400.48042</v>
      </c>
      <c r="H412" s="4">
        <v>0.05</v>
      </c>
    </row>
    <row r="413" spans="1:8" x14ac:dyDescent="0.2">
      <c r="A413" t="s">
        <v>258</v>
      </c>
      <c r="B413">
        <v>2</v>
      </c>
      <c r="C413">
        <v>1</v>
      </c>
      <c r="D413">
        <v>2016</v>
      </c>
      <c r="E413">
        <v>12</v>
      </c>
      <c r="F413" s="4">
        <v>1</v>
      </c>
      <c r="G413">
        <v>8.0489999999999995</v>
      </c>
      <c r="H413" s="4">
        <v>0.05</v>
      </c>
    </row>
    <row r="414" spans="1:8" x14ac:dyDescent="0.2">
      <c r="A414" t="s">
        <v>258</v>
      </c>
      <c r="B414">
        <v>2</v>
      </c>
      <c r="C414">
        <v>1</v>
      </c>
      <c r="D414">
        <v>2017</v>
      </c>
      <c r="E414">
        <v>1</v>
      </c>
      <c r="F414" s="4">
        <v>1</v>
      </c>
      <c r="G414">
        <v>1.2407999999999999</v>
      </c>
      <c r="H414" s="4">
        <v>0.05</v>
      </c>
    </row>
    <row r="415" spans="1:8" x14ac:dyDescent="0.2">
      <c r="A415" t="s">
        <v>258</v>
      </c>
      <c r="B415">
        <v>2</v>
      </c>
      <c r="C415">
        <v>1</v>
      </c>
      <c r="D415">
        <v>2017</v>
      </c>
      <c r="E415">
        <v>2</v>
      </c>
      <c r="F415" s="4">
        <v>1</v>
      </c>
      <c r="G415">
        <v>1.9749399999999999</v>
      </c>
      <c r="H415" s="4">
        <v>0.05</v>
      </c>
    </row>
    <row r="416" spans="1:8" x14ac:dyDescent="0.2">
      <c r="A416" t="s">
        <v>258</v>
      </c>
      <c r="B416">
        <v>2</v>
      </c>
      <c r="C416">
        <v>1</v>
      </c>
      <c r="D416">
        <v>2017</v>
      </c>
      <c r="E416">
        <v>3</v>
      </c>
      <c r="F416" s="4">
        <v>1</v>
      </c>
      <c r="G416">
        <v>12.037890000000001</v>
      </c>
      <c r="H416" s="4">
        <v>0.05</v>
      </c>
    </row>
    <row r="417" spans="1:8" x14ac:dyDescent="0.2">
      <c r="A417" t="s">
        <v>258</v>
      </c>
      <c r="B417">
        <v>2</v>
      </c>
      <c r="C417">
        <v>1</v>
      </c>
      <c r="D417">
        <v>2017</v>
      </c>
      <c r="E417">
        <v>4</v>
      </c>
      <c r="F417" s="4">
        <v>1</v>
      </c>
      <c r="G417">
        <v>2.9436800000000001</v>
      </c>
      <c r="H417" s="4">
        <v>0.05</v>
      </c>
    </row>
    <row r="418" spans="1:8" x14ac:dyDescent="0.2">
      <c r="A418" t="s">
        <v>258</v>
      </c>
      <c r="B418">
        <v>2</v>
      </c>
      <c r="C418">
        <v>1</v>
      </c>
      <c r="D418">
        <v>2017</v>
      </c>
      <c r="E418">
        <v>5</v>
      </c>
      <c r="F418" s="4">
        <v>1</v>
      </c>
      <c r="G418">
        <v>47305.798390000004</v>
      </c>
      <c r="H418" s="4">
        <v>0.05</v>
      </c>
    </row>
    <row r="419" spans="1:8" x14ac:dyDescent="0.2">
      <c r="A419" t="s">
        <v>258</v>
      </c>
      <c r="B419">
        <v>2</v>
      </c>
      <c r="C419">
        <v>1</v>
      </c>
      <c r="D419">
        <v>2017</v>
      </c>
      <c r="E419">
        <v>6</v>
      </c>
      <c r="F419" s="4">
        <v>1</v>
      </c>
      <c r="G419">
        <v>68125.159310000003</v>
      </c>
      <c r="H419" s="4">
        <v>0.05</v>
      </c>
    </row>
    <row r="420" spans="1:8" x14ac:dyDescent="0.2">
      <c r="A420" t="s">
        <v>258</v>
      </c>
      <c r="B420">
        <v>2</v>
      </c>
      <c r="C420">
        <v>1</v>
      </c>
      <c r="D420">
        <v>2017</v>
      </c>
      <c r="E420">
        <v>7</v>
      </c>
      <c r="F420" s="4">
        <v>1</v>
      </c>
      <c r="G420">
        <v>30238.320660000001</v>
      </c>
      <c r="H420" s="4">
        <v>0.05</v>
      </c>
    </row>
    <row r="421" spans="1:8" x14ac:dyDescent="0.2">
      <c r="A421" t="s">
        <v>258</v>
      </c>
      <c r="B421">
        <v>2</v>
      </c>
      <c r="C421">
        <v>1</v>
      </c>
      <c r="D421">
        <v>2017</v>
      </c>
      <c r="E421">
        <v>8</v>
      </c>
      <c r="F421" s="4">
        <v>1</v>
      </c>
      <c r="G421">
        <v>33178.613420000001</v>
      </c>
      <c r="H421" s="4">
        <v>0.05</v>
      </c>
    </row>
    <row r="422" spans="1:8" x14ac:dyDescent="0.2">
      <c r="A422" t="s">
        <v>258</v>
      </c>
      <c r="B422">
        <v>2</v>
      </c>
      <c r="C422">
        <v>1</v>
      </c>
      <c r="D422">
        <v>2017</v>
      </c>
      <c r="E422">
        <v>9</v>
      </c>
      <c r="F422" s="4">
        <v>1</v>
      </c>
      <c r="G422">
        <v>81627.859150000004</v>
      </c>
      <c r="H422" s="4">
        <v>0.05</v>
      </c>
    </row>
    <row r="423" spans="1:8" x14ac:dyDescent="0.2">
      <c r="A423" t="s">
        <v>258</v>
      </c>
      <c r="B423">
        <v>2</v>
      </c>
      <c r="C423">
        <v>1</v>
      </c>
      <c r="D423">
        <v>2017</v>
      </c>
      <c r="E423">
        <v>10</v>
      </c>
      <c r="F423" s="4">
        <v>1</v>
      </c>
      <c r="G423">
        <v>83323.892399999997</v>
      </c>
      <c r="H423" s="4">
        <v>0.05</v>
      </c>
    </row>
    <row r="424" spans="1:8" x14ac:dyDescent="0.2">
      <c r="A424" t="s">
        <v>258</v>
      </c>
      <c r="B424">
        <v>2</v>
      </c>
      <c r="C424">
        <v>1</v>
      </c>
      <c r="D424">
        <v>2017</v>
      </c>
      <c r="E424">
        <v>11</v>
      </c>
      <c r="F424" s="4">
        <v>1</v>
      </c>
      <c r="G424">
        <v>10409.569320000001</v>
      </c>
      <c r="H424" s="4">
        <v>0.05</v>
      </c>
    </row>
    <row r="425" spans="1:8" x14ac:dyDescent="0.2">
      <c r="A425" t="s">
        <v>258</v>
      </c>
      <c r="B425">
        <v>2</v>
      </c>
      <c r="C425">
        <v>1</v>
      </c>
      <c r="D425">
        <v>2017</v>
      </c>
      <c r="E425">
        <v>12</v>
      </c>
      <c r="F425" s="4">
        <v>1</v>
      </c>
      <c r="G425">
        <v>1.6701299999999999</v>
      </c>
      <c r="H425" s="4">
        <v>0.05</v>
      </c>
    </row>
    <row r="426" spans="1:8" x14ac:dyDescent="0.2">
      <c r="A426" t="s">
        <v>258</v>
      </c>
      <c r="B426">
        <v>2</v>
      </c>
      <c r="C426">
        <v>1</v>
      </c>
      <c r="D426">
        <v>2018</v>
      </c>
      <c r="E426">
        <v>1</v>
      </c>
      <c r="F426" s="4">
        <v>1</v>
      </c>
      <c r="G426">
        <v>3.56433</v>
      </c>
      <c r="H426" s="4">
        <v>0.05</v>
      </c>
    </row>
    <row r="427" spans="1:8" x14ac:dyDescent="0.2">
      <c r="A427" t="s">
        <v>258</v>
      </c>
      <c r="B427">
        <v>2</v>
      </c>
      <c r="C427">
        <v>1</v>
      </c>
      <c r="D427">
        <v>2018</v>
      </c>
      <c r="E427">
        <v>2</v>
      </c>
      <c r="F427" s="4">
        <v>1</v>
      </c>
      <c r="G427">
        <v>0.56105000000000005</v>
      </c>
      <c r="H427" s="4">
        <v>0.05</v>
      </c>
    </row>
    <row r="428" spans="1:8" x14ac:dyDescent="0.2">
      <c r="A428" t="s">
        <v>258</v>
      </c>
      <c r="B428">
        <v>2</v>
      </c>
      <c r="C428">
        <v>1</v>
      </c>
      <c r="D428">
        <v>2018</v>
      </c>
      <c r="E428">
        <v>3</v>
      </c>
      <c r="F428" s="4">
        <v>1</v>
      </c>
      <c r="G428">
        <v>1.0998699999999999</v>
      </c>
      <c r="H428" s="4">
        <v>0.05</v>
      </c>
    </row>
    <row r="429" spans="1:8" x14ac:dyDescent="0.2">
      <c r="A429" t="s">
        <v>258</v>
      </c>
      <c r="B429">
        <v>2</v>
      </c>
      <c r="C429">
        <v>1</v>
      </c>
      <c r="D429">
        <v>2018</v>
      </c>
      <c r="E429">
        <v>4</v>
      </c>
      <c r="F429" s="4">
        <v>1</v>
      </c>
      <c r="G429">
        <v>29.761099999999999</v>
      </c>
      <c r="H429" s="4">
        <v>0.05</v>
      </c>
    </row>
    <row r="430" spans="1:8" x14ac:dyDescent="0.2">
      <c r="A430" t="s">
        <v>258</v>
      </c>
      <c r="B430">
        <v>2</v>
      </c>
      <c r="C430">
        <v>1</v>
      </c>
      <c r="D430">
        <v>2018</v>
      </c>
      <c r="E430">
        <v>5</v>
      </c>
      <c r="F430" s="4">
        <v>1</v>
      </c>
      <c r="G430">
        <v>56214.892419999996</v>
      </c>
      <c r="H430" s="4">
        <v>0.05</v>
      </c>
    </row>
    <row r="431" spans="1:8" x14ac:dyDescent="0.2">
      <c r="A431" t="s">
        <v>258</v>
      </c>
      <c r="B431">
        <v>2</v>
      </c>
      <c r="C431">
        <v>1</v>
      </c>
      <c r="D431">
        <v>2018</v>
      </c>
      <c r="E431">
        <v>6</v>
      </c>
      <c r="F431" s="4">
        <v>1</v>
      </c>
      <c r="G431">
        <v>73113.177819999997</v>
      </c>
      <c r="H431" s="4">
        <v>0.05</v>
      </c>
    </row>
    <row r="432" spans="1:8" x14ac:dyDescent="0.2">
      <c r="A432" t="s">
        <v>258</v>
      </c>
      <c r="B432">
        <v>2</v>
      </c>
      <c r="C432">
        <v>1</v>
      </c>
      <c r="D432">
        <v>2018</v>
      </c>
      <c r="E432">
        <v>7</v>
      </c>
      <c r="F432" s="4">
        <v>1</v>
      </c>
      <c r="G432">
        <v>30499.060809999999</v>
      </c>
      <c r="H432" s="4">
        <v>0.05</v>
      </c>
    </row>
    <row r="433" spans="1:8" x14ac:dyDescent="0.2">
      <c r="A433" t="s">
        <v>258</v>
      </c>
      <c r="B433">
        <v>2</v>
      </c>
      <c r="C433">
        <v>1</v>
      </c>
      <c r="D433">
        <v>2018</v>
      </c>
      <c r="E433">
        <v>8</v>
      </c>
      <c r="F433" s="4">
        <v>1</v>
      </c>
      <c r="G433">
        <v>31683.150883591999</v>
      </c>
      <c r="H433" s="4">
        <v>0.05</v>
      </c>
    </row>
    <row r="434" spans="1:8" x14ac:dyDescent="0.2">
      <c r="A434" t="s">
        <v>258</v>
      </c>
      <c r="B434">
        <v>2</v>
      </c>
      <c r="C434">
        <v>1</v>
      </c>
      <c r="D434">
        <v>2018</v>
      </c>
      <c r="E434">
        <v>9</v>
      </c>
      <c r="F434" s="4">
        <v>1</v>
      </c>
      <c r="G434">
        <v>55977.956010000002</v>
      </c>
      <c r="H434" s="4">
        <v>0.05</v>
      </c>
    </row>
    <row r="435" spans="1:8" x14ac:dyDescent="0.2">
      <c r="A435" t="s">
        <v>258</v>
      </c>
      <c r="B435">
        <v>2</v>
      </c>
      <c r="C435">
        <v>1</v>
      </c>
      <c r="D435">
        <v>2018</v>
      </c>
      <c r="E435">
        <v>10</v>
      </c>
      <c r="F435" s="4">
        <v>1</v>
      </c>
      <c r="G435">
        <v>53991.785580000003</v>
      </c>
      <c r="H435" s="4">
        <v>0.05</v>
      </c>
    </row>
    <row r="436" spans="1:8" x14ac:dyDescent="0.2">
      <c r="A436" t="s">
        <v>258</v>
      </c>
      <c r="B436">
        <v>2</v>
      </c>
      <c r="C436">
        <v>1</v>
      </c>
      <c r="D436">
        <v>2018</v>
      </c>
      <c r="E436">
        <v>11</v>
      </c>
      <c r="F436" s="4">
        <v>1</v>
      </c>
      <c r="G436">
        <v>16789.739610000001</v>
      </c>
      <c r="H436" s="4">
        <v>0.05</v>
      </c>
    </row>
    <row r="437" spans="1:8" x14ac:dyDescent="0.2">
      <c r="A437" t="s">
        <v>258</v>
      </c>
      <c r="B437">
        <v>2</v>
      </c>
      <c r="C437">
        <v>1</v>
      </c>
      <c r="D437">
        <v>2018</v>
      </c>
      <c r="E437">
        <v>12</v>
      </c>
      <c r="F437" s="4">
        <v>1</v>
      </c>
      <c r="G437">
        <v>1.0482499999999999</v>
      </c>
      <c r="H437" s="4">
        <v>0.05</v>
      </c>
    </row>
    <row r="438" spans="1:8" x14ac:dyDescent="0.2">
      <c r="A438" t="s">
        <v>258</v>
      </c>
      <c r="B438">
        <v>2</v>
      </c>
      <c r="C438">
        <v>1</v>
      </c>
      <c r="D438">
        <v>2019</v>
      </c>
      <c r="E438">
        <v>1</v>
      </c>
      <c r="F438" s="4">
        <v>1</v>
      </c>
      <c r="G438">
        <v>0.38828000000000001</v>
      </c>
      <c r="H438" s="4">
        <v>0.05</v>
      </c>
    </row>
    <row r="439" spans="1:8" x14ac:dyDescent="0.2">
      <c r="A439" t="s">
        <v>258</v>
      </c>
      <c r="B439">
        <v>2</v>
      </c>
      <c r="C439">
        <v>1</v>
      </c>
      <c r="D439">
        <v>2019</v>
      </c>
      <c r="E439">
        <v>2</v>
      </c>
      <c r="F439" s="4">
        <v>1</v>
      </c>
      <c r="G439">
        <v>0.31616</v>
      </c>
      <c r="H439" s="4">
        <v>0.05</v>
      </c>
    </row>
    <row r="440" spans="1:8" x14ac:dyDescent="0.2">
      <c r="A440" t="s">
        <v>258</v>
      </c>
      <c r="B440">
        <v>2</v>
      </c>
      <c r="C440">
        <v>1</v>
      </c>
      <c r="D440">
        <v>2019</v>
      </c>
      <c r="E440">
        <v>3</v>
      </c>
      <c r="F440" s="4">
        <v>1</v>
      </c>
      <c r="G440">
        <v>1.34853</v>
      </c>
      <c r="H440" s="4">
        <v>0.05</v>
      </c>
    </row>
    <row r="441" spans="1:8" x14ac:dyDescent="0.2">
      <c r="A441" t="s">
        <v>258</v>
      </c>
      <c r="B441">
        <v>2</v>
      </c>
      <c r="C441">
        <v>1</v>
      </c>
      <c r="D441">
        <v>2019</v>
      </c>
      <c r="E441">
        <v>4</v>
      </c>
      <c r="F441" s="4">
        <v>1</v>
      </c>
      <c r="G441">
        <v>7.0176600000000002</v>
      </c>
      <c r="H441" s="4">
        <v>0.05</v>
      </c>
    </row>
    <row r="442" spans="1:8" x14ac:dyDescent="0.2">
      <c r="A442" t="s">
        <v>258</v>
      </c>
      <c r="B442">
        <v>2</v>
      </c>
      <c r="C442">
        <v>1</v>
      </c>
      <c r="D442">
        <v>2019</v>
      </c>
      <c r="E442">
        <v>5</v>
      </c>
      <c r="F442" s="4">
        <v>1</v>
      </c>
      <c r="G442">
        <v>76318.073860000004</v>
      </c>
      <c r="H442" s="4">
        <v>0.05</v>
      </c>
    </row>
    <row r="443" spans="1:8" x14ac:dyDescent="0.2">
      <c r="A443" t="s">
        <v>258</v>
      </c>
      <c r="B443">
        <v>2</v>
      </c>
      <c r="C443">
        <v>1</v>
      </c>
      <c r="D443">
        <v>2019</v>
      </c>
      <c r="E443">
        <v>6</v>
      </c>
      <c r="F443" s="4">
        <v>1</v>
      </c>
      <c r="G443">
        <v>77247.746910000002</v>
      </c>
      <c r="H443" s="4">
        <v>0.05</v>
      </c>
    </row>
    <row r="444" spans="1:8" x14ac:dyDescent="0.2">
      <c r="A444" t="s">
        <v>258</v>
      </c>
      <c r="B444">
        <v>2</v>
      </c>
      <c r="C444">
        <v>1</v>
      </c>
      <c r="D444">
        <v>2019</v>
      </c>
      <c r="E444">
        <v>7</v>
      </c>
      <c r="F444" s="4">
        <v>1</v>
      </c>
      <c r="G444">
        <v>34504.41691</v>
      </c>
      <c r="H444" s="4">
        <v>0.05</v>
      </c>
    </row>
    <row r="445" spans="1:8" x14ac:dyDescent="0.2">
      <c r="A445" t="s">
        <v>258</v>
      </c>
      <c r="B445">
        <v>2</v>
      </c>
      <c r="C445">
        <v>1</v>
      </c>
      <c r="D445">
        <v>2019</v>
      </c>
      <c r="E445">
        <v>8</v>
      </c>
      <c r="F445" s="4">
        <v>1</v>
      </c>
      <c r="G445">
        <v>33638.844539999998</v>
      </c>
      <c r="H445" s="4">
        <v>0.05</v>
      </c>
    </row>
    <row r="446" spans="1:8" x14ac:dyDescent="0.2">
      <c r="A446" t="s">
        <v>258</v>
      </c>
      <c r="B446">
        <v>2</v>
      </c>
      <c r="C446">
        <v>1</v>
      </c>
      <c r="D446">
        <v>2019</v>
      </c>
      <c r="E446">
        <v>9</v>
      </c>
      <c r="F446" s="4">
        <v>1</v>
      </c>
      <c r="G446">
        <v>36366.046309999998</v>
      </c>
      <c r="H446" s="4">
        <v>0.05</v>
      </c>
    </row>
    <row r="447" spans="1:8" x14ac:dyDescent="0.2">
      <c r="A447" t="s">
        <v>258</v>
      </c>
      <c r="B447">
        <v>2</v>
      </c>
      <c r="C447">
        <v>1</v>
      </c>
      <c r="D447">
        <v>2019</v>
      </c>
      <c r="E447">
        <v>10</v>
      </c>
      <c r="F447" s="4">
        <v>1</v>
      </c>
      <c r="G447">
        <v>40748.136570000002</v>
      </c>
      <c r="H447" s="4">
        <v>0.05</v>
      </c>
    </row>
    <row r="448" spans="1:8" x14ac:dyDescent="0.2">
      <c r="A448" t="s">
        <v>258</v>
      </c>
      <c r="B448">
        <v>2</v>
      </c>
      <c r="C448">
        <v>1</v>
      </c>
      <c r="D448">
        <v>2019</v>
      </c>
      <c r="E448">
        <v>11</v>
      </c>
      <c r="F448" s="4">
        <v>1</v>
      </c>
      <c r="G448">
        <v>18167.394130000001</v>
      </c>
      <c r="H448" s="4">
        <v>0.05</v>
      </c>
    </row>
    <row r="449" spans="1:8" x14ac:dyDescent="0.2">
      <c r="A449" t="s">
        <v>258</v>
      </c>
      <c r="B449">
        <v>2</v>
      </c>
      <c r="C449">
        <v>1</v>
      </c>
      <c r="D449">
        <v>2019</v>
      </c>
      <c r="E449">
        <v>12</v>
      </c>
      <c r="F449" s="4">
        <v>1</v>
      </c>
      <c r="G449">
        <v>2.62086</v>
      </c>
      <c r="H449" s="4">
        <v>0.05</v>
      </c>
    </row>
    <row r="450" spans="1:8" x14ac:dyDescent="0.2">
      <c r="A450" t="s">
        <v>258</v>
      </c>
      <c r="B450">
        <v>2</v>
      </c>
      <c r="C450">
        <v>1</v>
      </c>
      <c r="D450">
        <v>2020</v>
      </c>
      <c r="E450">
        <v>1</v>
      </c>
      <c r="F450" s="4">
        <v>1</v>
      </c>
      <c r="G450">
        <v>0.15540000000000001</v>
      </c>
      <c r="H450" s="4">
        <v>0.05</v>
      </c>
    </row>
    <row r="451" spans="1:8" x14ac:dyDescent="0.2">
      <c r="A451" t="s">
        <v>258</v>
      </c>
      <c r="B451">
        <v>2</v>
      </c>
      <c r="C451">
        <v>1</v>
      </c>
      <c r="D451">
        <v>2020</v>
      </c>
      <c r="E451">
        <v>2</v>
      </c>
      <c r="F451" s="4">
        <v>1</v>
      </c>
      <c r="G451">
        <v>0.23949999999999999</v>
      </c>
      <c r="H451" s="4">
        <v>0.05</v>
      </c>
    </row>
    <row r="452" spans="1:8" x14ac:dyDescent="0.2">
      <c r="A452" t="s">
        <v>258</v>
      </c>
      <c r="B452">
        <v>2</v>
      </c>
      <c r="C452">
        <v>1</v>
      </c>
      <c r="D452">
        <v>2020</v>
      </c>
      <c r="E452">
        <v>3</v>
      </c>
      <c r="F452" s="4">
        <v>1</v>
      </c>
      <c r="G452">
        <v>0.42307</v>
      </c>
      <c r="H452" s="4">
        <v>0.05</v>
      </c>
    </row>
    <row r="453" spans="1:8" x14ac:dyDescent="0.2">
      <c r="A453" t="s">
        <v>258</v>
      </c>
      <c r="B453">
        <v>2</v>
      </c>
      <c r="C453">
        <v>1</v>
      </c>
      <c r="D453">
        <v>2020</v>
      </c>
      <c r="E453">
        <v>4</v>
      </c>
      <c r="F453" s="4">
        <v>1</v>
      </c>
      <c r="G453">
        <v>5.2835299999999998</v>
      </c>
      <c r="H453" s="4">
        <v>0.05</v>
      </c>
    </row>
    <row r="454" spans="1:8" x14ac:dyDescent="0.2">
      <c r="A454" t="s">
        <v>258</v>
      </c>
      <c r="B454">
        <v>2</v>
      </c>
      <c r="C454">
        <v>1</v>
      </c>
      <c r="D454">
        <v>2020</v>
      </c>
      <c r="E454">
        <v>5</v>
      </c>
      <c r="F454" s="4">
        <v>1</v>
      </c>
      <c r="G454">
        <v>71180.604139999996</v>
      </c>
      <c r="H454" s="4">
        <v>0.05</v>
      </c>
    </row>
    <row r="455" spans="1:8" x14ac:dyDescent="0.2">
      <c r="A455" t="s">
        <v>258</v>
      </c>
      <c r="B455">
        <v>2</v>
      </c>
      <c r="C455">
        <v>1</v>
      </c>
      <c r="D455">
        <v>2020</v>
      </c>
      <c r="E455">
        <v>6</v>
      </c>
      <c r="F455" s="4">
        <v>1</v>
      </c>
      <c r="G455">
        <v>67081.445789999998</v>
      </c>
      <c r="H455" s="4">
        <v>0.05</v>
      </c>
    </row>
    <row r="456" spans="1:8" x14ac:dyDescent="0.2">
      <c r="A456" t="s">
        <v>258</v>
      </c>
      <c r="B456">
        <v>2</v>
      </c>
      <c r="C456">
        <v>1</v>
      </c>
      <c r="D456">
        <v>2020</v>
      </c>
      <c r="E456">
        <v>7</v>
      </c>
      <c r="F456" s="4">
        <v>1</v>
      </c>
      <c r="G456">
        <v>30714.67038</v>
      </c>
      <c r="H456" s="4">
        <v>0.05</v>
      </c>
    </row>
    <row r="457" spans="1:8" x14ac:dyDescent="0.2">
      <c r="A457" t="s">
        <v>258</v>
      </c>
      <c r="B457">
        <v>2</v>
      </c>
      <c r="C457">
        <v>1</v>
      </c>
      <c r="D457">
        <v>2020</v>
      </c>
      <c r="E457">
        <v>8</v>
      </c>
      <c r="F457" s="4">
        <v>1</v>
      </c>
      <c r="G457">
        <v>28594.99827</v>
      </c>
      <c r="H457" s="4">
        <v>0.05</v>
      </c>
    </row>
    <row r="458" spans="1:8" x14ac:dyDescent="0.2">
      <c r="A458" t="s">
        <v>258</v>
      </c>
      <c r="B458">
        <v>2</v>
      </c>
      <c r="C458">
        <v>1</v>
      </c>
      <c r="D458">
        <v>2020</v>
      </c>
      <c r="E458">
        <v>9</v>
      </c>
      <c r="F458" s="4">
        <v>1</v>
      </c>
      <c r="G458">
        <v>27857.523509999999</v>
      </c>
      <c r="H458" s="4">
        <v>0.05</v>
      </c>
    </row>
    <row r="459" spans="1:8" x14ac:dyDescent="0.2">
      <c r="A459" t="s">
        <v>258</v>
      </c>
      <c r="B459">
        <v>2</v>
      </c>
      <c r="C459">
        <v>1</v>
      </c>
      <c r="D459">
        <v>2020</v>
      </c>
      <c r="E459">
        <v>10</v>
      </c>
      <c r="F459" s="4">
        <v>1</v>
      </c>
      <c r="G459">
        <v>36987.30816</v>
      </c>
      <c r="H459" s="4">
        <v>0.05</v>
      </c>
    </row>
    <row r="460" spans="1:8" x14ac:dyDescent="0.2">
      <c r="A460" t="s">
        <v>258</v>
      </c>
      <c r="B460">
        <v>2</v>
      </c>
      <c r="C460">
        <v>1</v>
      </c>
      <c r="D460">
        <v>2020</v>
      </c>
      <c r="E460">
        <v>11</v>
      </c>
      <c r="F460" s="4">
        <v>1</v>
      </c>
      <c r="G460">
        <v>25351.377260000001</v>
      </c>
      <c r="H460" s="4">
        <v>0.05</v>
      </c>
    </row>
    <row r="461" spans="1:8" x14ac:dyDescent="0.2">
      <c r="A461" t="s">
        <v>258</v>
      </c>
      <c r="B461">
        <v>2</v>
      </c>
      <c r="C461">
        <v>1</v>
      </c>
      <c r="D461">
        <v>2020</v>
      </c>
      <c r="E461">
        <v>12</v>
      </c>
      <c r="F461" s="4">
        <v>1</v>
      </c>
      <c r="G461">
        <v>133.77436</v>
      </c>
      <c r="H461" s="4">
        <v>0.05</v>
      </c>
    </row>
    <row r="462" spans="1:8" x14ac:dyDescent="0.2">
      <c r="A462" t="s">
        <v>259</v>
      </c>
      <c r="B462">
        <v>3</v>
      </c>
      <c r="C462">
        <v>1</v>
      </c>
      <c r="D462">
        <v>2007</v>
      </c>
      <c r="E462">
        <v>1</v>
      </c>
      <c r="F462" s="4">
        <v>1</v>
      </c>
      <c r="G462">
        <v>3.3085029655999998</v>
      </c>
      <c r="H462" s="4">
        <v>0.05</v>
      </c>
    </row>
    <row r="463" spans="1:8" x14ac:dyDescent="0.2">
      <c r="A463" t="s">
        <v>259</v>
      </c>
      <c r="B463">
        <v>3</v>
      </c>
      <c r="C463">
        <v>1</v>
      </c>
      <c r="D463">
        <v>2007</v>
      </c>
      <c r="E463">
        <v>2</v>
      </c>
      <c r="F463" s="4">
        <v>1</v>
      </c>
      <c r="G463">
        <v>3.4663531208</v>
      </c>
      <c r="H463" s="4">
        <v>0.05</v>
      </c>
    </row>
    <row r="464" spans="1:8" x14ac:dyDescent="0.2">
      <c r="A464" t="s">
        <v>259</v>
      </c>
      <c r="B464">
        <v>3</v>
      </c>
      <c r="C464">
        <v>1</v>
      </c>
      <c r="D464">
        <v>2007</v>
      </c>
      <c r="E464">
        <v>3</v>
      </c>
      <c r="F464" s="4">
        <v>1</v>
      </c>
      <c r="G464">
        <v>2.6956996331999998</v>
      </c>
      <c r="H464" s="4">
        <v>0.05</v>
      </c>
    </row>
    <row r="465" spans="1:8" x14ac:dyDescent="0.2">
      <c r="A465" t="s">
        <v>259</v>
      </c>
      <c r="B465">
        <v>3</v>
      </c>
      <c r="C465">
        <v>1</v>
      </c>
      <c r="D465">
        <v>2007</v>
      </c>
      <c r="E465">
        <v>4</v>
      </c>
      <c r="F465" s="4">
        <v>1</v>
      </c>
      <c r="G465">
        <v>519.40956442480001</v>
      </c>
      <c r="H465" s="4">
        <v>0.05</v>
      </c>
    </row>
    <row r="466" spans="1:8" x14ac:dyDescent="0.2">
      <c r="A466" t="s">
        <v>259</v>
      </c>
      <c r="B466">
        <v>3</v>
      </c>
      <c r="C466">
        <v>1</v>
      </c>
      <c r="D466">
        <v>2007</v>
      </c>
      <c r="E466">
        <v>5</v>
      </c>
      <c r="F466" s="4">
        <v>1</v>
      </c>
      <c r="G466">
        <v>3942.3103476744</v>
      </c>
      <c r="H466" s="4">
        <v>0.05</v>
      </c>
    </row>
    <row r="467" spans="1:8" x14ac:dyDescent="0.2">
      <c r="A467" t="s">
        <v>259</v>
      </c>
      <c r="B467">
        <v>3</v>
      </c>
      <c r="C467">
        <v>1</v>
      </c>
      <c r="D467">
        <v>2007</v>
      </c>
      <c r="E467">
        <v>6</v>
      </c>
      <c r="F467" s="4">
        <v>1</v>
      </c>
      <c r="G467">
        <v>2157.2822792532002</v>
      </c>
      <c r="H467" s="4">
        <v>0.05</v>
      </c>
    </row>
    <row r="468" spans="1:8" x14ac:dyDescent="0.2">
      <c r="A468" t="s">
        <v>259</v>
      </c>
      <c r="B468">
        <v>3</v>
      </c>
      <c r="C468">
        <v>1</v>
      </c>
      <c r="D468">
        <v>2007</v>
      </c>
      <c r="E468">
        <v>7</v>
      </c>
      <c r="F468" s="4">
        <v>1</v>
      </c>
      <c r="G468">
        <v>5457.0104998752004</v>
      </c>
      <c r="H468" s="4">
        <v>0.05</v>
      </c>
    </row>
    <row r="469" spans="1:8" x14ac:dyDescent="0.2">
      <c r="A469" t="s">
        <v>259</v>
      </c>
      <c r="B469">
        <v>3</v>
      </c>
      <c r="C469">
        <v>1</v>
      </c>
      <c r="D469">
        <v>2007</v>
      </c>
      <c r="E469">
        <v>8</v>
      </c>
      <c r="F469" s="4">
        <v>1</v>
      </c>
      <c r="G469">
        <v>17700.920871555201</v>
      </c>
      <c r="H469" s="4">
        <v>0.05</v>
      </c>
    </row>
    <row r="470" spans="1:8" x14ac:dyDescent="0.2">
      <c r="A470" t="s">
        <v>259</v>
      </c>
      <c r="B470">
        <v>3</v>
      </c>
      <c r="C470">
        <v>1</v>
      </c>
      <c r="D470">
        <v>2007</v>
      </c>
      <c r="E470">
        <v>9</v>
      </c>
      <c r="F470" s="4">
        <v>1</v>
      </c>
      <c r="G470">
        <v>24625.7405020964</v>
      </c>
      <c r="H470" s="4">
        <v>0.05</v>
      </c>
    </row>
    <row r="471" spans="1:8" x14ac:dyDescent="0.2">
      <c r="A471" t="s">
        <v>259</v>
      </c>
      <c r="B471">
        <v>3</v>
      </c>
      <c r="C471">
        <v>1</v>
      </c>
      <c r="D471">
        <v>2007</v>
      </c>
      <c r="E471">
        <v>10</v>
      </c>
      <c r="F471" s="4">
        <v>1</v>
      </c>
      <c r="G471">
        <v>13927.4621091504</v>
      </c>
      <c r="H471" s="4">
        <v>0.05</v>
      </c>
    </row>
    <row r="472" spans="1:8" x14ac:dyDescent="0.2">
      <c r="A472" t="s">
        <v>259</v>
      </c>
      <c r="B472">
        <v>3</v>
      </c>
      <c r="C472">
        <v>1</v>
      </c>
      <c r="D472">
        <v>2007</v>
      </c>
      <c r="E472">
        <v>11</v>
      </c>
      <c r="F472" s="4">
        <v>1</v>
      </c>
      <c r="G472">
        <v>3999.5505334076001</v>
      </c>
      <c r="H472" s="4">
        <v>0.05</v>
      </c>
    </row>
    <row r="473" spans="1:8" x14ac:dyDescent="0.2">
      <c r="A473" t="s">
        <v>259</v>
      </c>
      <c r="B473">
        <v>3</v>
      </c>
      <c r="C473">
        <v>1</v>
      </c>
      <c r="D473">
        <v>2007</v>
      </c>
      <c r="E473">
        <v>12</v>
      </c>
      <c r="F473" s="4">
        <v>1</v>
      </c>
      <c r="G473">
        <v>1226.4848196864</v>
      </c>
      <c r="H473" s="4">
        <v>0.05</v>
      </c>
    </row>
    <row r="474" spans="1:8" x14ac:dyDescent="0.2">
      <c r="A474" t="s">
        <v>259</v>
      </c>
      <c r="B474">
        <v>3</v>
      </c>
      <c r="C474">
        <v>1</v>
      </c>
      <c r="D474">
        <v>2008</v>
      </c>
      <c r="E474">
        <v>1</v>
      </c>
      <c r="F474" s="4">
        <v>1</v>
      </c>
      <c r="G474">
        <v>11.289914835999999</v>
      </c>
      <c r="H474" s="4">
        <v>0.05</v>
      </c>
    </row>
    <row r="475" spans="1:8" x14ac:dyDescent="0.2">
      <c r="A475" t="s">
        <v>259</v>
      </c>
      <c r="B475">
        <v>3</v>
      </c>
      <c r="C475">
        <v>1</v>
      </c>
      <c r="D475">
        <v>2008</v>
      </c>
      <c r="E475">
        <v>2</v>
      </c>
      <c r="F475" s="4">
        <v>1</v>
      </c>
      <c r="G475">
        <v>139.50007465799999</v>
      </c>
      <c r="H475" s="4">
        <v>0.05</v>
      </c>
    </row>
    <row r="476" spans="1:8" x14ac:dyDescent="0.2">
      <c r="A476" t="s">
        <v>259</v>
      </c>
      <c r="B476">
        <v>3</v>
      </c>
      <c r="C476">
        <v>1</v>
      </c>
      <c r="D476">
        <v>2008</v>
      </c>
      <c r="E476">
        <v>3</v>
      </c>
      <c r="F476" s="4">
        <v>1</v>
      </c>
      <c r="G476">
        <v>54.780354148000001</v>
      </c>
      <c r="H476" s="4">
        <v>0.05</v>
      </c>
    </row>
    <row r="477" spans="1:8" x14ac:dyDescent="0.2">
      <c r="A477" t="s">
        <v>259</v>
      </c>
      <c r="B477">
        <v>3</v>
      </c>
      <c r="C477">
        <v>1</v>
      </c>
      <c r="D477">
        <v>2008</v>
      </c>
      <c r="E477">
        <v>4</v>
      </c>
      <c r="F477" s="4">
        <v>1</v>
      </c>
      <c r="G477">
        <v>1077.6003718648001</v>
      </c>
      <c r="H477" s="4">
        <v>0.05</v>
      </c>
    </row>
    <row r="478" spans="1:8" x14ac:dyDescent="0.2">
      <c r="A478" t="s">
        <v>259</v>
      </c>
      <c r="B478">
        <v>3</v>
      </c>
      <c r="C478">
        <v>1</v>
      </c>
      <c r="D478">
        <v>2008</v>
      </c>
      <c r="E478">
        <v>5</v>
      </c>
      <c r="F478" s="4">
        <v>1</v>
      </c>
      <c r="G478">
        <v>1451.0706639212001</v>
      </c>
      <c r="H478" s="4">
        <v>0.05</v>
      </c>
    </row>
    <row r="479" spans="1:8" x14ac:dyDescent="0.2">
      <c r="A479" t="s">
        <v>259</v>
      </c>
      <c r="B479">
        <v>3</v>
      </c>
      <c r="C479">
        <v>1</v>
      </c>
      <c r="D479">
        <v>2008</v>
      </c>
      <c r="E479">
        <v>6</v>
      </c>
      <c r="F479" s="4">
        <v>1</v>
      </c>
      <c r="G479">
        <v>3439.7662558664001</v>
      </c>
      <c r="H479" s="4">
        <v>0.05</v>
      </c>
    </row>
    <row r="480" spans="1:8" x14ac:dyDescent="0.2">
      <c r="A480" t="s">
        <v>259</v>
      </c>
      <c r="B480">
        <v>3</v>
      </c>
      <c r="C480">
        <v>1</v>
      </c>
      <c r="D480">
        <v>2008</v>
      </c>
      <c r="E480">
        <v>7</v>
      </c>
      <c r="F480" s="4">
        <v>1</v>
      </c>
      <c r="G480">
        <v>14158.4372559316</v>
      </c>
      <c r="H480" s="4">
        <v>0.05</v>
      </c>
    </row>
    <row r="481" spans="1:8" x14ac:dyDescent="0.2">
      <c r="A481" t="s">
        <v>259</v>
      </c>
      <c r="B481">
        <v>3</v>
      </c>
      <c r="C481">
        <v>1</v>
      </c>
      <c r="D481">
        <v>2008</v>
      </c>
      <c r="E481">
        <v>8</v>
      </c>
      <c r="F481" s="4">
        <v>1</v>
      </c>
      <c r="G481">
        <v>16055.724453836399</v>
      </c>
      <c r="H481" s="4">
        <v>0.05</v>
      </c>
    </row>
    <row r="482" spans="1:8" x14ac:dyDescent="0.2">
      <c r="A482" t="s">
        <v>259</v>
      </c>
      <c r="B482">
        <v>3</v>
      </c>
      <c r="C482">
        <v>1</v>
      </c>
      <c r="D482">
        <v>2008</v>
      </c>
      <c r="E482">
        <v>9</v>
      </c>
      <c r="F482" s="4">
        <v>1</v>
      </c>
      <c r="G482">
        <v>13226.569771893201</v>
      </c>
      <c r="H482" s="4">
        <v>0.05</v>
      </c>
    </row>
    <row r="483" spans="1:8" x14ac:dyDescent="0.2">
      <c r="A483" t="s">
        <v>259</v>
      </c>
      <c r="B483">
        <v>3</v>
      </c>
      <c r="C483">
        <v>1</v>
      </c>
      <c r="D483">
        <v>2008</v>
      </c>
      <c r="E483">
        <v>10</v>
      </c>
      <c r="F483" s="4">
        <v>1</v>
      </c>
      <c r="G483">
        <v>19797.222642144799</v>
      </c>
      <c r="H483" s="4">
        <v>0.05</v>
      </c>
    </row>
    <row r="484" spans="1:8" x14ac:dyDescent="0.2">
      <c r="A484" t="s">
        <v>259</v>
      </c>
      <c r="B484">
        <v>3</v>
      </c>
      <c r="C484">
        <v>1</v>
      </c>
      <c r="D484">
        <v>2008</v>
      </c>
      <c r="E484">
        <v>11</v>
      </c>
      <c r="F484" s="4">
        <v>1</v>
      </c>
      <c r="G484">
        <v>4593.4399699123996</v>
      </c>
      <c r="H484" s="4">
        <v>0.05</v>
      </c>
    </row>
    <row r="485" spans="1:8" x14ac:dyDescent="0.2">
      <c r="A485" t="s">
        <v>259</v>
      </c>
      <c r="B485">
        <v>3</v>
      </c>
      <c r="C485">
        <v>1</v>
      </c>
      <c r="D485">
        <v>2008</v>
      </c>
      <c r="E485">
        <v>12</v>
      </c>
      <c r="F485" s="4">
        <v>1</v>
      </c>
      <c r="G485">
        <v>599.95759563199999</v>
      </c>
      <c r="H485" s="4">
        <v>0.05</v>
      </c>
    </row>
    <row r="486" spans="1:8" x14ac:dyDescent="0.2">
      <c r="A486" t="s">
        <v>259</v>
      </c>
      <c r="B486">
        <v>3</v>
      </c>
      <c r="C486">
        <v>1</v>
      </c>
      <c r="D486">
        <v>2009</v>
      </c>
      <c r="E486">
        <v>1</v>
      </c>
      <c r="F486" s="4">
        <v>1</v>
      </c>
      <c r="G486">
        <v>175.6051225132</v>
      </c>
      <c r="H486" s="4">
        <v>0.05</v>
      </c>
    </row>
    <row r="487" spans="1:8" x14ac:dyDescent="0.2">
      <c r="A487" t="s">
        <v>259</v>
      </c>
      <c r="B487">
        <v>3</v>
      </c>
      <c r="C487">
        <v>1</v>
      </c>
      <c r="D487">
        <v>2009</v>
      </c>
      <c r="E487">
        <v>2</v>
      </c>
      <c r="F487" s="4">
        <v>1</v>
      </c>
      <c r="G487">
        <v>24.435022587999999</v>
      </c>
      <c r="H487" s="4">
        <v>0.05</v>
      </c>
    </row>
    <row r="488" spans="1:8" x14ac:dyDescent="0.2">
      <c r="A488" t="s">
        <v>259</v>
      </c>
      <c r="B488">
        <v>3</v>
      </c>
      <c r="C488">
        <v>1</v>
      </c>
      <c r="D488">
        <v>2009</v>
      </c>
      <c r="E488">
        <v>3</v>
      </c>
      <c r="F488" s="4">
        <v>1</v>
      </c>
      <c r="G488">
        <v>2.7356157643999999</v>
      </c>
      <c r="H488" s="4">
        <v>0.05</v>
      </c>
    </row>
    <row r="489" spans="1:8" x14ac:dyDescent="0.2">
      <c r="A489" t="s">
        <v>259</v>
      </c>
      <c r="B489">
        <v>3</v>
      </c>
      <c r="C489">
        <v>1</v>
      </c>
      <c r="D489">
        <v>2009</v>
      </c>
      <c r="E489">
        <v>4</v>
      </c>
      <c r="F489" s="4">
        <v>1</v>
      </c>
      <c r="G489">
        <v>654.29342922800004</v>
      </c>
      <c r="H489" s="4">
        <v>0.05</v>
      </c>
    </row>
    <row r="490" spans="1:8" x14ac:dyDescent="0.2">
      <c r="A490" t="s">
        <v>259</v>
      </c>
      <c r="B490">
        <v>3</v>
      </c>
      <c r="C490">
        <v>1</v>
      </c>
      <c r="D490">
        <v>2009</v>
      </c>
      <c r="E490">
        <v>5</v>
      </c>
      <c r="F490" s="4">
        <v>1</v>
      </c>
      <c r="G490">
        <v>887.34330764679999</v>
      </c>
      <c r="H490" s="4">
        <v>0.05</v>
      </c>
    </row>
    <row r="491" spans="1:8" x14ac:dyDescent="0.2">
      <c r="A491" t="s">
        <v>259</v>
      </c>
      <c r="B491">
        <v>3</v>
      </c>
      <c r="C491">
        <v>1</v>
      </c>
      <c r="D491">
        <v>2009</v>
      </c>
      <c r="E491">
        <v>6</v>
      </c>
      <c r="F491" s="4">
        <v>1</v>
      </c>
      <c r="G491">
        <v>2755.2368108467999</v>
      </c>
      <c r="H491" s="4">
        <v>0.05</v>
      </c>
    </row>
    <row r="492" spans="1:8" x14ac:dyDescent="0.2">
      <c r="A492" t="s">
        <v>259</v>
      </c>
      <c r="B492">
        <v>3</v>
      </c>
      <c r="C492">
        <v>1</v>
      </c>
      <c r="D492">
        <v>2009</v>
      </c>
      <c r="E492">
        <v>7</v>
      </c>
      <c r="F492" s="4">
        <v>1</v>
      </c>
      <c r="G492">
        <v>10521.1677972572</v>
      </c>
      <c r="H492" s="4">
        <v>0.05</v>
      </c>
    </row>
    <row r="493" spans="1:8" x14ac:dyDescent="0.2">
      <c r="A493" t="s">
        <v>259</v>
      </c>
      <c r="B493">
        <v>3</v>
      </c>
      <c r="C493">
        <v>1</v>
      </c>
      <c r="D493">
        <v>2009</v>
      </c>
      <c r="E493">
        <v>8</v>
      </c>
      <c r="F493" s="4">
        <v>1</v>
      </c>
      <c r="G493">
        <v>16158.179183594</v>
      </c>
      <c r="H493" s="4">
        <v>0.05</v>
      </c>
    </row>
    <row r="494" spans="1:8" x14ac:dyDescent="0.2">
      <c r="A494" t="s">
        <v>259</v>
      </c>
      <c r="B494">
        <v>3</v>
      </c>
      <c r="C494">
        <v>1</v>
      </c>
      <c r="D494">
        <v>2009</v>
      </c>
      <c r="E494">
        <v>9</v>
      </c>
      <c r="F494" s="4">
        <v>1</v>
      </c>
      <c r="G494">
        <v>15818.7478260108</v>
      </c>
      <c r="H494" s="4">
        <v>0.05</v>
      </c>
    </row>
    <row r="495" spans="1:8" x14ac:dyDescent="0.2">
      <c r="A495" t="s">
        <v>259</v>
      </c>
      <c r="B495">
        <v>3</v>
      </c>
      <c r="C495">
        <v>1</v>
      </c>
      <c r="D495">
        <v>2009</v>
      </c>
      <c r="E495">
        <v>10</v>
      </c>
      <c r="F495" s="4">
        <v>1</v>
      </c>
      <c r="G495">
        <v>9068.9441014551994</v>
      </c>
      <c r="H495" s="4">
        <v>0.05</v>
      </c>
    </row>
    <row r="496" spans="1:8" x14ac:dyDescent="0.2">
      <c r="A496" t="s">
        <v>259</v>
      </c>
      <c r="B496">
        <v>3</v>
      </c>
      <c r="C496">
        <v>1</v>
      </c>
      <c r="D496">
        <v>2009</v>
      </c>
      <c r="E496">
        <v>11</v>
      </c>
      <c r="F496" s="4">
        <v>1</v>
      </c>
      <c r="G496">
        <v>1194.7124864360001</v>
      </c>
      <c r="H496" s="4">
        <v>0.05</v>
      </c>
    </row>
    <row r="497" spans="1:8" x14ac:dyDescent="0.2">
      <c r="A497" t="s">
        <v>259</v>
      </c>
      <c r="B497">
        <v>3</v>
      </c>
      <c r="C497">
        <v>1</v>
      </c>
      <c r="D497">
        <v>2009</v>
      </c>
      <c r="E497">
        <v>12</v>
      </c>
      <c r="F497" s="4">
        <v>1</v>
      </c>
      <c r="G497">
        <v>97.815386690400004</v>
      </c>
      <c r="H497" s="4">
        <v>0.05</v>
      </c>
    </row>
    <row r="498" spans="1:8" x14ac:dyDescent="0.2">
      <c r="A498" t="s">
        <v>259</v>
      </c>
      <c r="B498">
        <v>3</v>
      </c>
      <c r="C498">
        <v>1</v>
      </c>
      <c r="D498">
        <v>2010</v>
      </c>
      <c r="E498">
        <v>1</v>
      </c>
      <c r="F498" s="4">
        <v>1</v>
      </c>
      <c r="G498">
        <v>22.7281543868</v>
      </c>
      <c r="H498" s="4">
        <v>0.05</v>
      </c>
    </row>
    <row r="499" spans="1:8" x14ac:dyDescent="0.2">
      <c r="A499" t="s">
        <v>259</v>
      </c>
      <c r="B499">
        <v>3</v>
      </c>
      <c r="C499">
        <v>1</v>
      </c>
      <c r="D499">
        <v>2010</v>
      </c>
      <c r="E499">
        <v>2</v>
      </c>
      <c r="F499" s="4">
        <v>1</v>
      </c>
      <c r="G499">
        <v>78.338582626800005</v>
      </c>
      <c r="H499" s="4">
        <v>0.05</v>
      </c>
    </row>
    <row r="500" spans="1:8" x14ac:dyDescent="0.2">
      <c r="A500" t="s">
        <v>259</v>
      </c>
      <c r="B500">
        <v>3</v>
      </c>
      <c r="C500">
        <v>1</v>
      </c>
      <c r="D500">
        <v>2010</v>
      </c>
      <c r="E500">
        <v>3</v>
      </c>
      <c r="F500" s="4">
        <v>1</v>
      </c>
      <c r="G500">
        <v>15.759614345599999</v>
      </c>
      <c r="H500" s="4">
        <v>0.05</v>
      </c>
    </row>
    <row r="501" spans="1:8" x14ac:dyDescent="0.2">
      <c r="A501" t="s">
        <v>259</v>
      </c>
      <c r="B501">
        <v>3</v>
      </c>
      <c r="C501">
        <v>1</v>
      </c>
      <c r="D501">
        <v>2010</v>
      </c>
      <c r="E501">
        <v>4</v>
      </c>
      <c r="F501" s="4">
        <v>1</v>
      </c>
      <c r="G501">
        <v>364.9450228984</v>
      </c>
      <c r="H501" s="4">
        <v>0.05</v>
      </c>
    </row>
    <row r="502" spans="1:8" x14ac:dyDescent="0.2">
      <c r="A502" t="s">
        <v>259</v>
      </c>
      <c r="B502">
        <v>3</v>
      </c>
      <c r="C502">
        <v>1</v>
      </c>
      <c r="D502">
        <v>2010</v>
      </c>
      <c r="E502">
        <v>5</v>
      </c>
      <c r="F502" s="4">
        <v>1</v>
      </c>
      <c r="G502">
        <v>4416.7997495423997</v>
      </c>
      <c r="H502" s="4">
        <v>0.05</v>
      </c>
    </row>
    <row r="503" spans="1:8" x14ac:dyDescent="0.2">
      <c r="A503" t="s">
        <v>259</v>
      </c>
      <c r="B503">
        <v>3</v>
      </c>
      <c r="C503">
        <v>1</v>
      </c>
      <c r="D503">
        <v>2010</v>
      </c>
      <c r="E503">
        <v>6</v>
      </c>
      <c r="F503" s="4">
        <v>1</v>
      </c>
      <c r="G503">
        <v>2240.9020381932</v>
      </c>
      <c r="H503" s="4">
        <v>0.05</v>
      </c>
    </row>
    <row r="504" spans="1:8" x14ac:dyDescent="0.2">
      <c r="A504" t="s">
        <v>259</v>
      </c>
      <c r="B504">
        <v>3</v>
      </c>
      <c r="C504">
        <v>1</v>
      </c>
      <c r="D504">
        <v>2010</v>
      </c>
      <c r="E504">
        <v>7</v>
      </c>
      <c r="F504" s="4">
        <v>1</v>
      </c>
      <c r="G504">
        <v>9198.2261001183997</v>
      </c>
      <c r="H504" s="4">
        <v>0.05</v>
      </c>
    </row>
    <row r="505" spans="1:8" x14ac:dyDescent="0.2">
      <c r="A505" t="s">
        <v>259</v>
      </c>
      <c r="B505">
        <v>3</v>
      </c>
      <c r="C505">
        <v>1</v>
      </c>
      <c r="D505">
        <v>2010</v>
      </c>
      <c r="E505">
        <v>8</v>
      </c>
      <c r="F505" s="4">
        <v>1</v>
      </c>
      <c r="G505">
        <v>16174.0295164196</v>
      </c>
      <c r="H505" s="4">
        <v>0.05</v>
      </c>
    </row>
    <row r="506" spans="1:8" x14ac:dyDescent="0.2">
      <c r="A506" t="s">
        <v>259</v>
      </c>
      <c r="B506">
        <v>3</v>
      </c>
      <c r="C506">
        <v>1</v>
      </c>
      <c r="D506">
        <v>2010</v>
      </c>
      <c r="E506">
        <v>9</v>
      </c>
      <c r="F506" s="4">
        <v>1</v>
      </c>
      <c r="G506">
        <v>13666.489989772401</v>
      </c>
      <c r="H506" s="4">
        <v>0.05</v>
      </c>
    </row>
    <row r="507" spans="1:8" x14ac:dyDescent="0.2">
      <c r="A507" t="s">
        <v>259</v>
      </c>
      <c r="B507">
        <v>3</v>
      </c>
      <c r="C507">
        <v>1</v>
      </c>
      <c r="D507">
        <v>2010</v>
      </c>
      <c r="E507">
        <v>10</v>
      </c>
      <c r="F507" s="4">
        <v>1</v>
      </c>
      <c r="G507">
        <v>7347.1672252520002</v>
      </c>
      <c r="H507" s="4">
        <v>0.05</v>
      </c>
    </row>
    <row r="508" spans="1:8" x14ac:dyDescent="0.2">
      <c r="A508" t="s">
        <v>259</v>
      </c>
      <c r="B508">
        <v>3</v>
      </c>
      <c r="C508">
        <v>1</v>
      </c>
      <c r="D508">
        <v>2010</v>
      </c>
      <c r="E508">
        <v>11</v>
      </c>
      <c r="F508" s="4">
        <v>1</v>
      </c>
      <c r="G508">
        <v>2780.5454523971998</v>
      </c>
      <c r="H508" s="4">
        <v>0.05</v>
      </c>
    </row>
    <row r="509" spans="1:8" x14ac:dyDescent="0.2">
      <c r="A509" t="s">
        <v>259</v>
      </c>
      <c r="B509">
        <v>3</v>
      </c>
      <c r="C509">
        <v>1</v>
      </c>
      <c r="D509">
        <v>2010</v>
      </c>
      <c r="E509">
        <v>12</v>
      </c>
      <c r="F509" s="4">
        <v>1</v>
      </c>
      <c r="G509">
        <v>710.31072985080004</v>
      </c>
      <c r="H509" s="4">
        <v>0.05</v>
      </c>
    </row>
    <row r="510" spans="1:8" x14ac:dyDescent="0.2">
      <c r="A510" t="s">
        <v>259</v>
      </c>
      <c r="B510">
        <v>3</v>
      </c>
      <c r="C510">
        <v>1</v>
      </c>
      <c r="D510">
        <v>2011</v>
      </c>
      <c r="E510">
        <v>1</v>
      </c>
      <c r="F510" s="4">
        <v>1</v>
      </c>
      <c r="G510">
        <v>10.273867859999999</v>
      </c>
      <c r="H510" s="4">
        <v>0.05</v>
      </c>
    </row>
    <row r="511" spans="1:8" x14ac:dyDescent="0.2">
      <c r="A511" t="s">
        <v>259</v>
      </c>
      <c r="B511">
        <v>3</v>
      </c>
      <c r="C511">
        <v>1</v>
      </c>
      <c r="D511">
        <v>2011</v>
      </c>
      <c r="E511">
        <v>2</v>
      </c>
      <c r="F511" s="4">
        <v>1</v>
      </c>
      <c r="G511">
        <v>6.5457919243999996</v>
      </c>
      <c r="H511" s="4">
        <v>0.05</v>
      </c>
    </row>
    <row r="512" spans="1:8" x14ac:dyDescent="0.2">
      <c r="A512" t="s">
        <v>259</v>
      </c>
      <c r="B512">
        <v>3</v>
      </c>
      <c r="C512">
        <v>1</v>
      </c>
      <c r="D512">
        <v>2011</v>
      </c>
      <c r="E512">
        <v>3</v>
      </c>
      <c r="F512" s="4">
        <v>1</v>
      </c>
      <c r="G512">
        <v>9.4388042516000006</v>
      </c>
      <c r="H512" s="4">
        <v>0.05</v>
      </c>
    </row>
    <row r="513" spans="1:8" x14ac:dyDescent="0.2">
      <c r="A513" t="s">
        <v>259</v>
      </c>
      <c r="B513">
        <v>3</v>
      </c>
      <c r="C513">
        <v>1</v>
      </c>
      <c r="D513">
        <v>2011</v>
      </c>
      <c r="E513">
        <v>4</v>
      </c>
      <c r="F513" s="4">
        <v>1</v>
      </c>
      <c r="G513">
        <v>7.0397540479999998</v>
      </c>
      <c r="H513" s="4">
        <v>0.05</v>
      </c>
    </row>
    <row r="514" spans="1:8" x14ac:dyDescent="0.2">
      <c r="A514" t="s">
        <v>259</v>
      </c>
      <c r="B514">
        <v>3</v>
      </c>
      <c r="C514">
        <v>1</v>
      </c>
      <c r="D514">
        <v>2011</v>
      </c>
      <c r="E514">
        <v>5</v>
      </c>
      <c r="F514" s="4">
        <v>1</v>
      </c>
      <c r="G514">
        <v>3272.2523145844002</v>
      </c>
      <c r="H514" s="4">
        <v>0.05</v>
      </c>
    </row>
    <row r="515" spans="1:8" x14ac:dyDescent="0.2">
      <c r="A515" t="s">
        <v>259</v>
      </c>
      <c r="B515">
        <v>3</v>
      </c>
      <c r="C515">
        <v>1</v>
      </c>
      <c r="D515">
        <v>2011</v>
      </c>
      <c r="E515">
        <v>6</v>
      </c>
      <c r="F515" s="4">
        <v>1</v>
      </c>
      <c r="G515">
        <v>2100.3078986664</v>
      </c>
      <c r="H515" s="4">
        <v>0.05</v>
      </c>
    </row>
    <row r="516" spans="1:8" x14ac:dyDescent="0.2">
      <c r="A516" t="s">
        <v>259</v>
      </c>
      <c r="B516">
        <v>3</v>
      </c>
      <c r="C516">
        <v>1</v>
      </c>
      <c r="D516">
        <v>2011</v>
      </c>
      <c r="E516">
        <v>7</v>
      </c>
      <c r="F516" s="4">
        <v>1</v>
      </c>
      <c r="G516">
        <v>4949.2314981788004</v>
      </c>
      <c r="H516" s="4">
        <v>0.05</v>
      </c>
    </row>
    <row r="517" spans="1:8" x14ac:dyDescent="0.2">
      <c r="A517" t="s">
        <v>259</v>
      </c>
      <c r="B517">
        <v>3</v>
      </c>
      <c r="C517">
        <v>1</v>
      </c>
      <c r="D517">
        <v>2011</v>
      </c>
      <c r="E517">
        <v>8</v>
      </c>
      <c r="F517" s="4">
        <v>1</v>
      </c>
      <c r="G517">
        <v>14423.312991504001</v>
      </c>
      <c r="H517" s="4">
        <v>0.05</v>
      </c>
    </row>
    <row r="518" spans="1:8" x14ac:dyDescent="0.2">
      <c r="A518" t="s">
        <v>259</v>
      </c>
      <c r="B518">
        <v>3</v>
      </c>
      <c r="C518">
        <v>1</v>
      </c>
      <c r="D518">
        <v>2011</v>
      </c>
      <c r="E518">
        <v>9</v>
      </c>
      <c r="F518" s="4">
        <v>1</v>
      </c>
      <c r="G518">
        <v>13799.4025420052</v>
      </c>
      <c r="H518" s="4">
        <v>0.05</v>
      </c>
    </row>
    <row r="519" spans="1:8" x14ac:dyDescent="0.2">
      <c r="A519" t="s">
        <v>259</v>
      </c>
      <c r="B519">
        <v>3</v>
      </c>
      <c r="C519">
        <v>1</v>
      </c>
      <c r="D519">
        <v>2011</v>
      </c>
      <c r="E519">
        <v>10</v>
      </c>
      <c r="F519" s="4">
        <v>1</v>
      </c>
      <c r="G519">
        <v>11093.5347279744</v>
      </c>
      <c r="H519" s="4">
        <v>0.05</v>
      </c>
    </row>
    <row r="520" spans="1:8" x14ac:dyDescent="0.2">
      <c r="A520" t="s">
        <v>259</v>
      </c>
      <c r="B520">
        <v>3</v>
      </c>
      <c r="C520">
        <v>1</v>
      </c>
      <c r="D520">
        <v>2011</v>
      </c>
      <c r="E520">
        <v>11</v>
      </c>
      <c r="F520" s="4">
        <v>1</v>
      </c>
      <c r="G520">
        <v>6087.1868747875997</v>
      </c>
      <c r="H520" s="4">
        <v>0.05</v>
      </c>
    </row>
    <row r="521" spans="1:8" x14ac:dyDescent="0.2">
      <c r="A521" t="s">
        <v>259</v>
      </c>
      <c r="B521">
        <v>3</v>
      </c>
      <c r="C521">
        <v>1</v>
      </c>
      <c r="D521">
        <v>2011</v>
      </c>
      <c r="E521">
        <v>12</v>
      </c>
      <c r="F521" s="4">
        <v>1</v>
      </c>
      <c r="G521">
        <v>314.24972190480003</v>
      </c>
      <c r="H521" s="4">
        <v>0.05</v>
      </c>
    </row>
    <row r="522" spans="1:8" x14ac:dyDescent="0.2">
      <c r="A522" t="s">
        <v>259</v>
      </c>
      <c r="B522">
        <v>3</v>
      </c>
      <c r="C522">
        <v>1</v>
      </c>
      <c r="D522">
        <v>2012</v>
      </c>
      <c r="E522">
        <v>1</v>
      </c>
      <c r="F522" s="4">
        <v>1</v>
      </c>
      <c r="G522">
        <v>3.5915446231999999</v>
      </c>
      <c r="H522" s="4">
        <v>0.05</v>
      </c>
    </row>
    <row r="523" spans="1:8" x14ac:dyDescent="0.2">
      <c r="A523" t="s">
        <v>259</v>
      </c>
      <c r="B523">
        <v>3</v>
      </c>
      <c r="C523">
        <v>1</v>
      </c>
      <c r="D523">
        <v>2012</v>
      </c>
      <c r="E523">
        <v>2</v>
      </c>
      <c r="F523" s="4">
        <v>1</v>
      </c>
      <c r="G523">
        <v>8.2635463431999998</v>
      </c>
      <c r="H523" s="4">
        <v>0.05</v>
      </c>
    </row>
    <row r="524" spans="1:8" x14ac:dyDescent="0.2">
      <c r="A524" t="s">
        <v>259</v>
      </c>
      <c r="B524">
        <v>3</v>
      </c>
      <c r="C524">
        <v>1</v>
      </c>
      <c r="D524">
        <v>2012</v>
      </c>
      <c r="E524">
        <v>3</v>
      </c>
      <c r="F524" s="4">
        <v>1</v>
      </c>
      <c r="G524">
        <v>6.6882199379999996</v>
      </c>
      <c r="H524" s="4">
        <v>0.05</v>
      </c>
    </row>
    <row r="525" spans="1:8" x14ac:dyDescent="0.2">
      <c r="A525" t="s">
        <v>259</v>
      </c>
      <c r="B525">
        <v>3</v>
      </c>
      <c r="C525">
        <v>1</v>
      </c>
      <c r="D525">
        <v>2012</v>
      </c>
      <c r="E525">
        <v>4</v>
      </c>
      <c r="F525" s="4">
        <v>1</v>
      </c>
      <c r="G525">
        <v>80.328492485599995</v>
      </c>
      <c r="H525" s="4">
        <v>0.05</v>
      </c>
    </row>
    <row r="526" spans="1:8" x14ac:dyDescent="0.2">
      <c r="A526" t="s">
        <v>259</v>
      </c>
      <c r="B526">
        <v>3</v>
      </c>
      <c r="C526">
        <v>1</v>
      </c>
      <c r="D526">
        <v>2012</v>
      </c>
      <c r="E526">
        <v>5</v>
      </c>
      <c r="F526" s="4">
        <v>1</v>
      </c>
      <c r="G526">
        <v>1958.8061207472001</v>
      </c>
      <c r="H526" s="4">
        <v>0.05</v>
      </c>
    </row>
    <row r="527" spans="1:8" x14ac:dyDescent="0.2">
      <c r="A527" t="s">
        <v>259</v>
      </c>
      <c r="B527">
        <v>3</v>
      </c>
      <c r="C527">
        <v>1</v>
      </c>
      <c r="D527">
        <v>2012</v>
      </c>
      <c r="E527">
        <v>6</v>
      </c>
      <c r="F527" s="4">
        <v>1</v>
      </c>
      <c r="G527">
        <v>1634.8862624668</v>
      </c>
      <c r="H527" s="4">
        <v>0.05</v>
      </c>
    </row>
    <row r="528" spans="1:8" x14ac:dyDescent="0.2">
      <c r="A528" t="s">
        <v>259</v>
      </c>
      <c r="B528">
        <v>3</v>
      </c>
      <c r="C528">
        <v>1</v>
      </c>
      <c r="D528">
        <v>2012</v>
      </c>
      <c r="E528">
        <v>7</v>
      </c>
      <c r="F528" s="4">
        <v>1</v>
      </c>
      <c r="G528">
        <v>3218.4272260307998</v>
      </c>
      <c r="H528" s="4">
        <v>0.05</v>
      </c>
    </row>
    <row r="529" spans="1:8" x14ac:dyDescent="0.2">
      <c r="A529" t="s">
        <v>259</v>
      </c>
      <c r="B529">
        <v>3</v>
      </c>
      <c r="C529">
        <v>1</v>
      </c>
      <c r="D529">
        <v>2012</v>
      </c>
      <c r="E529">
        <v>8</v>
      </c>
      <c r="F529" s="4">
        <v>1</v>
      </c>
      <c r="G529">
        <v>12074.0713157556</v>
      </c>
      <c r="H529" s="4">
        <v>0.05</v>
      </c>
    </row>
    <row r="530" spans="1:8" x14ac:dyDescent="0.2">
      <c r="A530" t="s">
        <v>259</v>
      </c>
      <c r="B530">
        <v>3</v>
      </c>
      <c r="C530">
        <v>1</v>
      </c>
      <c r="D530">
        <v>2012</v>
      </c>
      <c r="E530">
        <v>9</v>
      </c>
      <c r="F530" s="4">
        <v>1</v>
      </c>
      <c r="G530">
        <v>13472.6404737464</v>
      </c>
      <c r="H530" s="4">
        <v>0.05</v>
      </c>
    </row>
    <row r="531" spans="1:8" x14ac:dyDescent="0.2">
      <c r="A531" t="s">
        <v>259</v>
      </c>
      <c r="B531">
        <v>3</v>
      </c>
      <c r="C531">
        <v>1</v>
      </c>
      <c r="D531">
        <v>2012</v>
      </c>
      <c r="E531">
        <v>10</v>
      </c>
      <c r="F531" s="4">
        <v>1</v>
      </c>
      <c r="G531">
        <v>11311.2182566584</v>
      </c>
      <c r="H531" s="4">
        <v>0.05</v>
      </c>
    </row>
    <row r="532" spans="1:8" x14ac:dyDescent="0.2">
      <c r="A532" t="s">
        <v>259</v>
      </c>
      <c r="B532">
        <v>3</v>
      </c>
      <c r="C532">
        <v>1</v>
      </c>
      <c r="D532">
        <v>2012</v>
      </c>
      <c r="E532">
        <v>11</v>
      </c>
      <c r="F532" s="4">
        <v>1</v>
      </c>
      <c r="G532">
        <v>2855.7220424036</v>
      </c>
      <c r="H532" s="4">
        <v>0.05</v>
      </c>
    </row>
    <row r="533" spans="1:8" x14ac:dyDescent="0.2">
      <c r="A533" t="s">
        <v>259</v>
      </c>
      <c r="B533">
        <v>3</v>
      </c>
      <c r="C533">
        <v>1</v>
      </c>
      <c r="D533">
        <v>2012</v>
      </c>
      <c r="E533">
        <v>12</v>
      </c>
      <c r="F533" s="4">
        <v>1</v>
      </c>
      <c r="G533">
        <v>434.58687844000002</v>
      </c>
      <c r="H533" s="4">
        <v>0.05</v>
      </c>
    </row>
    <row r="534" spans="1:8" x14ac:dyDescent="0.2">
      <c r="A534" t="s">
        <v>259</v>
      </c>
      <c r="B534">
        <v>3</v>
      </c>
      <c r="C534">
        <v>1</v>
      </c>
      <c r="D534">
        <v>2013</v>
      </c>
      <c r="E534">
        <v>1</v>
      </c>
      <c r="F534" s="4">
        <v>1</v>
      </c>
      <c r="G534">
        <v>1.7005179076000001</v>
      </c>
      <c r="H534" s="4">
        <v>0.05</v>
      </c>
    </row>
    <row r="535" spans="1:8" x14ac:dyDescent="0.2">
      <c r="A535" t="s">
        <v>259</v>
      </c>
      <c r="B535">
        <v>3</v>
      </c>
      <c r="C535">
        <v>1</v>
      </c>
      <c r="D535">
        <v>2013</v>
      </c>
      <c r="E535">
        <v>2</v>
      </c>
      <c r="F535" s="4">
        <v>1</v>
      </c>
      <c r="G535">
        <v>2.7700887868000001</v>
      </c>
      <c r="H535" s="4">
        <v>0.05</v>
      </c>
    </row>
    <row r="536" spans="1:8" x14ac:dyDescent="0.2">
      <c r="A536" t="s">
        <v>259</v>
      </c>
      <c r="B536">
        <v>3</v>
      </c>
      <c r="C536">
        <v>1</v>
      </c>
      <c r="D536">
        <v>2013</v>
      </c>
      <c r="E536">
        <v>3</v>
      </c>
      <c r="F536" s="4">
        <v>1</v>
      </c>
      <c r="G536">
        <v>0.11611965439999999</v>
      </c>
      <c r="H536" s="4">
        <v>0.05</v>
      </c>
    </row>
    <row r="537" spans="1:8" x14ac:dyDescent="0.2">
      <c r="A537" t="s">
        <v>259</v>
      </c>
      <c r="B537">
        <v>3</v>
      </c>
      <c r="C537">
        <v>1</v>
      </c>
      <c r="D537">
        <v>2013</v>
      </c>
      <c r="E537">
        <v>4</v>
      </c>
      <c r="F537" s="4">
        <v>1</v>
      </c>
      <c r="G537">
        <v>27.813832375600001</v>
      </c>
      <c r="H537" s="4">
        <v>0.05</v>
      </c>
    </row>
    <row r="538" spans="1:8" x14ac:dyDescent="0.2">
      <c r="A538" t="s">
        <v>259</v>
      </c>
      <c r="B538">
        <v>3</v>
      </c>
      <c r="C538">
        <v>1</v>
      </c>
      <c r="D538">
        <v>2013</v>
      </c>
      <c r="E538">
        <v>5</v>
      </c>
      <c r="F538" s="4">
        <v>1</v>
      </c>
      <c r="G538">
        <v>3238.9187162931999</v>
      </c>
      <c r="H538" s="4">
        <v>0.05</v>
      </c>
    </row>
    <row r="539" spans="1:8" x14ac:dyDescent="0.2">
      <c r="A539" t="s">
        <v>259</v>
      </c>
      <c r="B539">
        <v>3</v>
      </c>
      <c r="C539">
        <v>1</v>
      </c>
      <c r="D539">
        <v>2013</v>
      </c>
      <c r="E539">
        <v>6</v>
      </c>
      <c r="F539" s="4">
        <v>1</v>
      </c>
      <c r="G539">
        <v>6131.0601460852004</v>
      </c>
      <c r="H539" s="4">
        <v>0.05</v>
      </c>
    </row>
    <row r="540" spans="1:8" x14ac:dyDescent="0.2">
      <c r="A540" t="s">
        <v>259</v>
      </c>
      <c r="B540">
        <v>3</v>
      </c>
      <c r="C540">
        <v>1</v>
      </c>
      <c r="D540">
        <v>2013</v>
      </c>
      <c r="E540">
        <v>7</v>
      </c>
      <c r="F540" s="4">
        <v>1</v>
      </c>
      <c r="G540">
        <v>5527.3005389563996</v>
      </c>
      <c r="H540" s="4">
        <v>0.05</v>
      </c>
    </row>
    <row r="541" spans="1:8" x14ac:dyDescent="0.2">
      <c r="A541" t="s">
        <v>259</v>
      </c>
      <c r="B541">
        <v>3</v>
      </c>
      <c r="C541">
        <v>1</v>
      </c>
      <c r="D541">
        <v>2013</v>
      </c>
      <c r="E541">
        <v>8</v>
      </c>
      <c r="F541" s="4">
        <v>1</v>
      </c>
      <c r="G541">
        <v>13673.237176722399</v>
      </c>
      <c r="H541" s="4">
        <v>0.05</v>
      </c>
    </row>
    <row r="542" spans="1:8" x14ac:dyDescent="0.2">
      <c r="A542" t="s">
        <v>259</v>
      </c>
      <c r="B542">
        <v>3</v>
      </c>
      <c r="C542">
        <v>1</v>
      </c>
      <c r="D542">
        <v>2013</v>
      </c>
      <c r="E542">
        <v>9</v>
      </c>
      <c r="F542" s="4">
        <v>1</v>
      </c>
      <c r="G542">
        <v>14462.125532394801</v>
      </c>
      <c r="H542" s="4">
        <v>0.05</v>
      </c>
    </row>
    <row r="543" spans="1:8" x14ac:dyDescent="0.2">
      <c r="A543" t="s">
        <v>259</v>
      </c>
      <c r="B543">
        <v>3</v>
      </c>
      <c r="C543">
        <v>1</v>
      </c>
      <c r="D543">
        <v>2013</v>
      </c>
      <c r="E543">
        <v>10</v>
      </c>
      <c r="F543" s="4">
        <v>1</v>
      </c>
      <c r="G543">
        <v>8348.8203536227993</v>
      </c>
      <c r="H543" s="4">
        <v>0.05</v>
      </c>
    </row>
    <row r="544" spans="1:8" x14ac:dyDescent="0.2">
      <c r="A544" t="s">
        <v>259</v>
      </c>
      <c r="B544">
        <v>3</v>
      </c>
      <c r="C544">
        <v>1</v>
      </c>
      <c r="D544">
        <v>2013</v>
      </c>
      <c r="E544">
        <v>11</v>
      </c>
      <c r="F544" s="4">
        <v>1</v>
      </c>
      <c r="G544">
        <v>742.4663486792</v>
      </c>
      <c r="H544" s="4">
        <v>0.05</v>
      </c>
    </row>
    <row r="545" spans="1:8" x14ac:dyDescent="0.2">
      <c r="A545" t="s">
        <v>259</v>
      </c>
      <c r="B545">
        <v>3</v>
      </c>
      <c r="C545">
        <v>1</v>
      </c>
      <c r="D545">
        <v>2013</v>
      </c>
      <c r="E545">
        <v>12</v>
      </c>
      <c r="F545" s="4">
        <v>1</v>
      </c>
      <c r="G545">
        <v>92.753295506399994</v>
      </c>
      <c r="H545" s="4">
        <v>0.05</v>
      </c>
    </row>
    <row r="546" spans="1:8" x14ac:dyDescent="0.2">
      <c r="A546" t="s">
        <v>259</v>
      </c>
      <c r="B546">
        <v>3</v>
      </c>
      <c r="C546">
        <v>1</v>
      </c>
      <c r="D546">
        <v>2014</v>
      </c>
      <c r="E546">
        <v>1</v>
      </c>
      <c r="F546" s="4">
        <v>1</v>
      </c>
      <c r="G546">
        <v>8.3606151168</v>
      </c>
      <c r="H546" s="4">
        <v>0.05</v>
      </c>
    </row>
    <row r="547" spans="1:8" x14ac:dyDescent="0.2">
      <c r="A547" t="s">
        <v>259</v>
      </c>
      <c r="B547">
        <v>3</v>
      </c>
      <c r="C547">
        <v>1</v>
      </c>
      <c r="D547">
        <v>2014</v>
      </c>
      <c r="E547">
        <v>2</v>
      </c>
      <c r="F547" s="4">
        <v>1</v>
      </c>
      <c r="G547">
        <v>6.3893025463999997</v>
      </c>
      <c r="H547" s="4">
        <v>0.05</v>
      </c>
    </row>
    <row r="548" spans="1:8" x14ac:dyDescent="0.2">
      <c r="A548" t="s">
        <v>259</v>
      </c>
      <c r="B548">
        <v>3</v>
      </c>
      <c r="C548">
        <v>1</v>
      </c>
      <c r="D548">
        <v>2014</v>
      </c>
      <c r="E548">
        <v>3</v>
      </c>
      <c r="F548" s="4">
        <v>1</v>
      </c>
      <c r="G548">
        <v>1.5943772860000001</v>
      </c>
      <c r="H548" s="4">
        <v>0.05</v>
      </c>
    </row>
    <row r="549" spans="1:8" x14ac:dyDescent="0.2">
      <c r="A549" t="s">
        <v>259</v>
      </c>
      <c r="B549">
        <v>3</v>
      </c>
      <c r="C549">
        <v>1</v>
      </c>
      <c r="D549">
        <v>2014</v>
      </c>
      <c r="E549">
        <v>4</v>
      </c>
      <c r="F549" s="4">
        <v>1</v>
      </c>
      <c r="G549">
        <v>1.4052292552000001</v>
      </c>
      <c r="H549" s="4">
        <v>0.05</v>
      </c>
    </row>
    <row r="550" spans="1:8" x14ac:dyDescent="0.2">
      <c r="A550" t="s">
        <v>259</v>
      </c>
      <c r="B550">
        <v>3</v>
      </c>
      <c r="C550">
        <v>1</v>
      </c>
      <c r="D550">
        <v>2014</v>
      </c>
      <c r="E550">
        <v>5</v>
      </c>
      <c r="F550" s="4">
        <v>1</v>
      </c>
      <c r="G550">
        <v>4955.7958873916004</v>
      </c>
      <c r="H550" s="4">
        <v>0.05</v>
      </c>
    </row>
    <row r="551" spans="1:8" x14ac:dyDescent="0.2">
      <c r="A551" t="s">
        <v>259</v>
      </c>
      <c r="B551">
        <v>3</v>
      </c>
      <c r="C551">
        <v>1</v>
      </c>
      <c r="D551">
        <v>2014</v>
      </c>
      <c r="E551">
        <v>6</v>
      </c>
      <c r="F551" s="4">
        <v>1</v>
      </c>
      <c r="G551">
        <v>6044.9102487379996</v>
      </c>
      <c r="H551" s="4">
        <v>0.05</v>
      </c>
    </row>
    <row r="552" spans="1:8" x14ac:dyDescent="0.2">
      <c r="A552" t="s">
        <v>259</v>
      </c>
      <c r="B552">
        <v>3</v>
      </c>
      <c r="C552">
        <v>1</v>
      </c>
      <c r="D552">
        <v>2014</v>
      </c>
      <c r="E552">
        <v>7</v>
      </c>
      <c r="F552" s="4">
        <v>1</v>
      </c>
      <c r="G552">
        <v>7816.1459330524003</v>
      </c>
      <c r="H552" s="4">
        <v>0.05</v>
      </c>
    </row>
    <row r="553" spans="1:8" x14ac:dyDescent="0.2">
      <c r="A553" t="s">
        <v>259</v>
      </c>
      <c r="B553">
        <v>3</v>
      </c>
      <c r="C553">
        <v>1</v>
      </c>
      <c r="D553">
        <v>2014</v>
      </c>
      <c r="E553">
        <v>8</v>
      </c>
      <c r="F553" s="4">
        <v>1</v>
      </c>
      <c r="G553">
        <v>4211.6793695611996</v>
      </c>
      <c r="H553" s="4">
        <v>0.05</v>
      </c>
    </row>
    <row r="554" spans="1:8" x14ac:dyDescent="0.2">
      <c r="A554" t="s">
        <v>259</v>
      </c>
      <c r="B554">
        <v>3</v>
      </c>
      <c r="C554">
        <v>1</v>
      </c>
      <c r="D554">
        <v>2014</v>
      </c>
      <c r="E554">
        <v>9</v>
      </c>
      <c r="F554" s="4">
        <v>1</v>
      </c>
      <c r="G554">
        <v>6308.2151938292</v>
      </c>
      <c r="H554" s="4">
        <v>0.05</v>
      </c>
    </row>
    <row r="555" spans="1:8" x14ac:dyDescent="0.2">
      <c r="A555" t="s">
        <v>259</v>
      </c>
      <c r="B555">
        <v>3</v>
      </c>
      <c r="C555">
        <v>1</v>
      </c>
      <c r="D555">
        <v>2014</v>
      </c>
      <c r="E555">
        <v>10</v>
      </c>
      <c r="F555" s="4">
        <v>1</v>
      </c>
      <c r="G555">
        <v>5443.6290704827998</v>
      </c>
      <c r="H555" s="4">
        <v>0.05</v>
      </c>
    </row>
    <row r="556" spans="1:8" x14ac:dyDescent="0.2">
      <c r="A556" t="s">
        <v>259</v>
      </c>
      <c r="B556">
        <v>3</v>
      </c>
      <c r="C556">
        <v>1</v>
      </c>
      <c r="D556">
        <v>2014</v>
      </c>
      <c r="E556">
        <v>11</v>
      </c>
      <c r="F556" s="4">
        <v>1</v>
      </c>
      <c r="G556">
        <v>317.46841357519997</v>
      </c>
      <c r="H556" s="4">
        <v>0.05</v>
      </c>
    </row>
    <row r="557" spans="1:8" x14ac:dyDescent="0.2">
      <c r="A557" t="s">
        <v>259</v>
      </c>
      <c r="B557">
        <v>3</v>
      </c>
      <c r="C557">
        <v>1</v>
      </c>
      <c r="D557">
        <v>2014</v>
      </c>
      <c r="E557">
        <v>12</v>
      </c>
      <c r="F557" s="4">
        <v>1</v>
      </c>
      <c r="G557">
        <v>2.6262999960000002</v>
      </c>
      <c r="H557" s="4">
        <v>0.05</v>
      </c>
    </row>
    <row r="558" spans="1:8" x14ac:dyDescent="0.2">
      <c r="A558" t="s">
        <v>259</v>
      </c>
      <c r="B558">
        <v>3</v>
      </c>
      <c r="C558">
        <v>1</v>
      </c>
      <c r="D558">
        <v>2015</v>
      </c>
      <c r="E558">
        <v>1</v>
      </c>
      <c r="F558" s="4">
        <v>1</v>
      </c>
      <c r="G558">
        <v>14.5426259364</v>
      </c>
      <c r="H558" s="4">
        <v>0.05</v>
      </c>
    </row>
    <row r="559" spans="1:8" x14ac:dyDescent="0.2">
      <c r="A559" t="s">
        <v>259</v>
      </c>
      <c r="B559">
        <v>3</v>
      </c>
      <c r="C559">
        <v>1</v>
      </c>
      <c r="D559">
        <v>2015</v>
      </c>
      <c r="E559">
        <v>2</v>
      </c>
      <c r="F559" s="4">
        <v>1</v>
      </c>
      <c r="G559">
        <v>2.6911637092</v>
      </c>
      <c r="H559" s="4">
        <v>0.05</v>
      </c>
    </row>
    <row r="560" spans="1:8" x14ac:dyDescent="0.2">
      <c r="A560" t="s">
        <v>259</v>
      </c>
      <c r="B560">
        <v>3</v>
      </c>
      <c r="C560">
        <v>1</v>
      </c>
      <c r="D560">
        <v>2015</v>
      </c>
      <c r="E560">
        <v>3</v>
      </c>
      <c r="F560" s="4">
        <v>1</v>
      </c>
      <c r="G560">
        <v>5.6857807339999997</v>
      </c>
      <c r="H560" s="4">
        <v>0.05</v>
      </c>
    </row>
    <row r="561" spans="1:8" x14ac:dyDescent="0.2">
      <c r="A561" t="s">
        <v>259</v>
      </c>
      <c r="B561">
        <v>3</v>
      </c>
      <c r="C561">
        <v>1</v>
      </c>
      <c r="D561">
        <v>2015</v>
      </c>
      <c r="E561">
        <v>4</v>
      </c>
      <c r="F561" s="4">
        <v>1</v>
      </c>
      <c r="G561">
        <v>125.2060173568</v>
      </c>
      <c r="H561" s="4">
        <v>0.05</v>
      </c>
    </row>
    <row r="562" spans="1:8" x14ac:dyDescent="0.2">
      <c r="A562" t="s">
        <v>259</v>
      </c>
      <c r="B562">
        <v>3</v>
      </c>
      <c r="C562">
        <v>1</v>
      </c>
      <c r="D562">
        <v>2015</v>
      </c>
      <c r="E562">
        <v>5</v>
      </c>
      <c r="F562" s="4">
        <v>1</v>
      </c>
      <c r="G562">
        <v>2794.6943601304001</v>
      </c>
      <c r="H562" s="4">
        <v>0.05</v>
      </c>
    </row>
    <row r="563" spans="1:8" x14ac:dyDescent="0.2">
      <c r="A563" t="s">
        <v>259</v>
      </c>
      <c r="B563">
        <v>3</v>
      </c>
      <c r="C563">
        <v>1</v>
      </c>
      <c r="D563">
        <v>2015</v>
      </c>
      <c r="E563">
        <v>6</v>
      </c>
      <c r="F563" s="4">
        <v>1</v>
      </c>
      <c r="G563">
        <v>5327.2907845460004</v>
      </c>
      <c r="H563" s="4">
        <v>0.05</v>
      </c>
    </row>
    <row r="564" spans="1:8" x14ac:dyDescent="0.2">
      <c r="A564" t="s">
        <v>259</v>
      </c>
      <c r="B564">
        <v>3</v>
      </c>
      <c r="C564">
        <v>1</v>
      </c>
      <c r="D564">
        <v>2015</v>
      </c>
      <c r="E564">
        <v>7</v>
      </c>
      <c r="F564" s="4">
        <v>1</v>
      </c>
      <c r="G564">
        <v>9954.4258658924009</v>
      </c>
      <c r="H564" s="4">
        <v>0.05</v>
      </c>
    </row>
    <row r="565" spans="1:8" x14ac:dyDescent="0.2">
      <c r="A565" t="s">
        <v>259</v>
      </c>
      <c r="B565">
        <v>3</v>
      </c>
      <c r="C565">
        <v>1</v>
      </c>
      <c r="D565">
        <v>2015</v>
      </c>
      <c r="E565">
        <v>8</v>
      </c>
      <c r="F565" s="4">
        <v>1</v>
      </c>
      <c r="G565">
        <v>8556.7543672611991</v>
      </c>
      <c r="H565" s="4">
        <v>0.05</v>
      </c>
    </row>
    <row r="566" spans="1:8" x14ac:dyDescent="0.2">
      <c r="A566" t="s">
        <v>259</v>
      </c>
      <c r="B566">
        <v>3</v>
      </c>
      <c r="C566">
        <v>1</v>
      </c>
      <c r="D566">
        <v>2015</v>
      </c>
      <c r="E566">
        <v>9</v>
      </c>
      <c r="F566" s="4">
        <v>1</v>
      </c>
      <c r="G566">
        <v>6597.0873281388003</v>
      </c>
      <c r="H566" s="4">
        <v>0.05</v>
      </c>
    </row>
    <row r="567" spans="1:8" x14ac:dyDescent="0.2">
      <c r="A567" t="s">
        <v>259</v>
      </c>
      <c r="B567">
        <v>3</v>
      </c>
      <c r="C567">
        <v>1</v>
      </c>
      <c r="D567">
        <v>2015</v>
      </c>
      <c r="E567">
        <v>10</v>
      </c>
      <c r="F567" s="4">
        <v>1</v>
      </c>
      <c r="G567">
        <v>3565.7420195260001</v>
      </c>
      <c r="H567" s="4">
        <v>0.05</v>
      </c>
    </row>
    <row r="568" spans="1:8" x14ac:dyDescent="0.2">
      <c r="A568" t="s">
        <v>259</v>
      </c>
      <c r="B568">
        <v>3</v>
      </c>
      <c r="C568">
        <v>1</v>
      </c>
      <c r="D568">
        <v>2015</v>
      </c>
      <c r="E568">
        <v>11</v>
      </c>
      <c r="F568" s="4">
        <v>1</v>
      </c>
      <c r="G568">
        <v>2143.1102383076</v>
      </c>
      <c r="H568" s="4">
        <v>0.05</v>
      </c>
    </row>
    <row r="569" spans="1:8" x14ac:dyDescent="0.2">
      <c r="A569" t="s">
        <v>259</v>
      </c>
      <c r="B569">
        <v>3</v>
      </c>
      <c r="C569">
        <v>1</v>
      </c>
      <c r="D569">
        <v>2015</v>
      </c>
      <c r="E569">
        <v>12</v>
      </c>
      <c r="F569" s="4">
        <v>1</v>
      </c>
      <c r="G569">
        <v>596.74071833120001</v>
      </c>
      <c r="H569" s="4">
        <v>0.05</v>
      </c>
    </row>
    <row r="570" spans="1:8" x14ac:dyDescent="0.2">
      <c r="A570" t="s">
        <v>259</v>
      </c>
      <c r="B570">
        <v>3</v>
      </c>
      <c r="C570">
        <v>1</v>
      </c>
      <c r="D570">
        <v>2016</v>
      </c>
      <c r="E570">
        <v>1</v>
      </c>
      <c r="F570" s="4">
        <v>1</v>
      </c>
      <c r="G570">
        <v>42.276626049599997</v>
      </c>
      <c r="H570" s="4">
        <v>0.05</v>
      </c>
    </row>
    <row r="571" spans="1:8" x14ac:dyDescent="0.2">
      <c r="A571" t="s">
        <v>259</v>
      </c>
      <c r="B571">
        <v>3</v>
      </c>
      <c r="C571">
        <v>1</v>
      </c>
      <c r="D571">
        <v>2016</v>
      </c>
      <c r="E571">
        <v>2</v>
      </c>
      <c r="F571" s="4">
        <v>1</v>
      </c>
      <c r="G571">
        <v>9.2573672915999996</v>
      </c>
      <c r="H571" s="4">
        <v>0.05</v>
      </c>
    </row>
    <row r="572" spans="1:8" x14ac:dyDescent="0.2">
      <c r="A572" t="s">
        <v>259</v>
      </c>
      <c r="B572">
        <v>3</v>
      </c>
      <c r="C572">
        <v>1</v>
      </c>
      <c r="D572">
        <v>2016</v>
      </c>
      <c r="E572">
        <v>3</v>
      </c>
      <c r="F572" s="4">
        <v>1</v>
      </c>
      <c r="G572">
        <v>336.08520644840002</v>
      </c>
      <c r="H572" s="4">
        <v>0.05</v>
      </c>
    </row>
    <row r="573" spans="1:8" x14ac:dyDescent="0.2">
      <c r="A573" t="s">
        <v>259</v>
      </c>
      <c r="B573">
        <v>3</v>
      </c>
      <c r="C573">
        <v>1</v>
      </c>
      <c r="D573">
        <v>2016</v>
      </c>
      <c r="E573">
        <v>4</v>
      </c>
      <c r="F573" s="4">
        <v>1</v>
      </c>
      <c r="G573">
        <v>3636.0229867592002</v>
      </c>
      <c r="H573" s="4">
        <v>0.05</v>
      </c>
    </row>
    <row r="574" spans="1:8" x14ac:dyDescent="0.2">
      <c r="A574" t="s">
        <v>259</v>
      </c>
      <c r="B574">
        <v>3</v>
      </c>
      <c r="C574">
        <v>1</v>
      </c>
      <c r="D574">
        <v>2016</v>
      </c>
      <c r="E574">
        <v>5</v>
      </c>
      <c r="F574" s="4">
        <v>1</v>
      </c>
      <c r="G574">
        <v>10667.259476671999</v>
      </c>
      <c r="H574" s="4">
        <v>0.05</v>
      </c>
    </row>
    <row r="575" spans="1:8" x14ac:dyDescent="0.2">
      <c r="A575" t="s">
        <v>259</v>
      </c>
      <c r="B575">
        <v>3</v>
      </c>
      <c r="C575">
        <v>1</v>
      </c>
      <c r="D575">
        <v>2016</v>
      </c>
      <c r="E575">
        <v>6</v>
      </c>
      <c r="F575" s="4">
        <v>1</v>
      </c>
      <c r="G575">
        <v>14530.2278953308</v>
      </c>
      <c r="H575" s="4">
        <v>0.05</v>
      </c>
    </row>
    <row r="576" spans="1:8" x14ac:dyDescent="0.2">
      <c r="A576" t="s">
        <v>259</v>
      </c>
      <c r="B576">
        <v>3</v>
      </c>
      <c r="C576">
        <v>1</v>
      </c>
      <c r="D576">
        <v>2016</v>
      </c>
      <c r="E576">
        <v>7</v>
      </c>
      <c r="F576" s="4">
        <v>1</v>
      </c>
      <c r="G576">
        <v>11586.494412370401</v>
      </c>
      <c r="H576" s="4">
        <v>0.05</v>
      </c>
    </row>
    <row r="577" spans="1:8" x14ac:dyDescent="0.2">
      <c r="A577" t="s">
        <v>259</v>
      </c>
      <c r="B577">
        <v>3</v>
      </c>
      <c r="C577">
        <v>1</v>
      </c>
      <c r="D577">
        <v>2016</v>
      </c>
      <c r="E577">
        <v>8</v>
      </c>
      <c r="F577" s="4">
        <v>1</v>
      </c>
      <c r="G577">
        <v>7395.2167217763999</v>
      </c>
      <c r="H577" s="4">
        <v>0.05</v>
      </c>
    </row>
    <row r="578" spans="1:8" x14ac:dyDescent="0.2">
      <c r="A578" t="s">
        <v>259</v>
      </c>
      <c r="B578">
        <v>3</v>
      </c>
      <c r="C578">
        <v>1</v>
      </c>
      <c r="D578">
        <v>2016</v>
      </c>
      <c r="E578">
        <v>9</v>
      </c>
      <c r="F578" s="4">
        <v>1</v>
      </c>
      <c r="G578">
        <v>13153.7768099488</v>
      </c>
      <c r="H578" s="4">
        <v>0.05</v>
      </c>
    </row>
    <row r="579" spans="1:8" x14ac:dyDescent="0.2">
      <c r="A579" t="s">
        <v>259</v>
      </c>
      <c r="B579">
        <v>3</v>
      </c>
      <c r="C579">
        <v>1</v>
      </c>
      <c r="D579">
        <v>2016</v>
      </c>
      <c r="E579">
        <v>10</v>
      </c>
      <c r="F579" s="4">
        <v>1</v>
      </c>
      <c r="G579">
        <v>7857.2028491383999</v>
      </c>
      <c r="H579" s="4">
        <v>0.05</v>
      </c>
    </row>
    <row r="580" spans="1:8" x14ac:dyDescent="0.2">
      <c r="A580" t="s">
        <v>259</v>
      </c>
      <c r="B580">
        <v>3</v>
      </c>
      <c r="C580">
        <v>1</v>
      </c>
      <c r="D580">
        <v>2016</v>
      </c>
      <c r="E580">
        <v>11</v>
      </c>
      <c r="F580" s="4">
        <v>1</v>
      </c>
      <c r="G580">
        <v>519.48622154040004</v>
      </c>
      <c r="H580" s="4">
        <v>0.05</v>
      </c>
    </row>
    <row r="581" spans="1:8" x14ac:dyDescent="0.2">
      <c r="A581" t="s">
        <v>259</v>
      </c>
      <c r="B581">
        <v>3</v>
      </c>
      <c r="C581">
        <v>1</v>
      </c>
      <c r="D581">
        <v>2016</v>
      </c>
      <c r="E581">
        <v>12</v>
      </c>
      <c r="F581" s="4">
        <v>1</v>
      </c>
      <c r="G581">
        <v>9.5449448732000004</v>
      </c>
      <c r="H581" s="4">
        <v>0.05</v>
      </c>
    </row>
    <row r="582" spans="1:8" x14ac:dyDescent="0.2">
      <c r="A582" t="s">
        <v>259</v>
      </c>
      <c r="B582">
        <v>3</v>
      </c>
      <c r="C582">
        <v>1</v>
      </c>
      <c r="D582">
        <v>2017</v>
      </c>
      <c r="E582">
        <v>1</v>
      </c>
      <c r="F582" s="4">
        <v>1</v>
      </c>
      <c r="G582">
        <v>1.3839104123999999</v>
      </c>
      <c r="H582" s="4">
        <v>0.05</v>
      </c>
    </row>
    <row r="583" spans="1:8" x14ac:dyDescent="0.2">
      <c r="A583" t="s">
        <v>259</v>
      </c>
      <c r="B583">
        <v>3</v>
      </c>
      <c r="C583">
        <v>1</v>
      </c>
      <c r="D583">
        <v>2017</v>
      </c>
      <c r="E583">
        <v>2</v>
      </c>
      <c r="F583" s="4">
        <v>1</v>
      </c>
      <c r="G583">
        <v>4.0723525672000003</v>
      </c>
      <c r="H583" s="4">
        <v>0.05</v>
      </c>
    </row>
    <row r="584" spans="1:8" x14ac:dyDescent="0.2">
      <c r="A584" t="s">
        <v>259</v>
      </c>
      <c r="B584">
        <v>3</v>
      </c>
      <c r="C584">
        <v>1</v>
      </c>
      <c r="D584">
        <v>2017</v>
      </c>
      <c r="E584">
        <v>3</v>
      </c>
      <c r="F584" s="4">
        <v>1</v>
      </c>
      <c r="G584">
        <v>2.0352690988000002</v>
      </c>
      <c r="H584" s="4">
        <v>0.05</v>
      </c>
    </row>
    <row r="585" spans="1:8" x14ac:dyDescent="0.2">
      <c r="A585" t="s">
        <v>259</v>
      </c>
      <c r="B585">
        <v>3</v>
      </c>
      <c r="C585">
        <v>1</v>
      </c>
      <c r="D585">
        <v>2017</v>
      </c>
      <c r="E585">
        <v>4</v>
      </c>
      <c r="F585" s="4">
        <v>1</v>
      </c>
      <c r="G585">
        <v>820.13769688560001</v>
      </c>
      <c r="H585" s="4">
        <v>0.05</v>
      </c>
    </row>
    <row r="586" spans="1:8" x14ac:dyDescent="0.2">
      <c r="A586" t="s">
        <v>259</v>
      </c>
      <c r="B586">
        <v>3</v>
      </c>
      <c r="C586">
        <v>1</v>
      </c>
      <c r="D586">
        <v>2017</v>
      </c>
      <c r="E586">
        <v>5</v>
      </c>
      <c r="F586" s="4">
        <v>1</v>
      </c>
      <c r="G586">
        <v>10979.2525763868</v>
      </c>
      <c r="H586" s="4">
        <v>0.05</v>
      </c>
    </row>
    <row r="587" spans="1:8" x14ac:dyDescent="0.2">
      <c r="A587" t="s">
        <v>259</v>
      </c>
      <c r="B587">
        <v>3</v>
      </c>
      <c r="C587">
        <v>1</v>
      </c>
      <c r="D587">
        <v>2017</v>
      </c>
      <c r="E587">
        <v>6</v>
      </c>
      <c r="F587" s="4">
        <v>1</v>
      </c>
      <c r="G587">
        <v>13193.4502692148</v>
      </c>
      <c r="H587" s="4">
        <v>0.05</v>
      </c>
    </row>
    <row r="588" spans="1:8" x14ac:dyDescent="0.2">
      <c r="A588" t="s">
        <v>259</v>
      </c>
      <c r="B588">
        <v>3</v>
      </c>
      <c r="C588">
        <v>1</v>
      </c>
      <c r="D588">
        <v>2017</v>
      </c>
      <c r="E588">
        <v>7</v>
      </c>
      <c r="F588" s="4">
        <v>1</v>
      </c>
      <c r="G588">
        <v>18017.548778413198</v>
      </c>
      <c r="H588" s="4">
        <v>0.05</v>
      </c>
    </row>
    <row r="589" spans="1:8" x14ac:dyDescent="0.2">
      <c r="A589" t="s">
        <v>259</v>
      </c>
      <c r="B589">
        <v>3</v>
      </c>
      <c r="C589">
        <v>1</v>
      </c>
      <c r="D589">
        <v>2017</v>
      </c>
      <c r="E589">
        <v>8</v>
      </c>
      <c r="F589" s="4">
        <v>1</v>
      </c>
      <c r="G589">
        <v>15959.5701225148</v>
      </c>
      <c r="H589" s="4">
        <v>0.05</v>
      </c>
    </row>
    <row r="590" spans="1:8" x14ac:dyDescent="0.2">
      <c r="A590" t="s">
        <v>259</v>
      </c>
      <c r="B590">
        <v>3</v>
      </c>
      <c r="C590">
        <v>1</v>
      </c>
      <c r="D590">
        <v>2017</v>
      </c>
      <c r="E590">
        <v>9</v>
      </c>
      <c r="F590" s="4">
        <v>1</v>
      </c>
      <c r="G590">
        <v>17122.467638014801</v>
      </c>
      <c r="H590" s="4">
        <v>0.05</v>
      </c>
    </row>
    <row r="591" spans="1:8" x14ac:dyDescent="0.2">
      <c r="A591" t="s">
        <v>259</v>
      </c>
      <c r="B591">
        <v>3</v>
      </c>
      <c r="C591">
        <v>1</v>
      </c>
      <c r="D591">
        <v>2017</v>
      </c>
      <c r="E591">
        <v>10</v>
      </c>
      <c r="F591" s="4">
        <v>1</v>
      </c>
      <c r="G591">
        <v>8007.7347445568003</v>
      </c>
      <c r="H591" s="4">
        <v>0.05</v>
      </c>
    </row>
    <row r="592" spans="1:8" x14ac:dyDescent="0.2">
      <c r="A592" t="s">
        <v>259</v>
      </c>
      <c r="B592">
        <v>3</v>
      </c>
      <c r="C592">
        <v>1</v>
      </c>
      <c r="D592">
        <v>2017</v>
      </c>
      <c r="E592">
        <v>11</v>
      </c>
      <c r="F592" s="4">
        <v>1</v>
      </c>
      <c r="G592">
        <v>2605.8121344768001</v>
      </c>
      <c r="H592" s="4">
        <v>0.05</v>
      </c>
    </row>
    <row r="593" spans="1:8" x14ac:dyDescent="0.2">
      <c r="A593" t="s">
        <v>259</v>
      </c>
      <c r="B593">
        <v>3</v>
      </c>
      <c r="C593">
        <v>1</v>
      </c>
      <c r="D593">
        <v>2017</v>
      </c>
      <c r="E593">
        <v>12</v>
      </c>
      <c r="F593" s="4">
        <v>1</v>
      </c>
      <c r="G593">
        <v>7.2778900579999997</v>
      </c>
      <c r="H593" s="4">
        <v>0.05</v>
      </c>
    </row>
    <row r="594" spans="1:8" x14ac:dyDescent="0.2">
      <c r="A594" t="s">
        <v>259</v>
      </c>
      <c r="B594">
        <v>3</v>
      </c>
      <c r="C594">
        <v>1</v>
      </c>
      <c r="D594">
        <v>2018</v>
      </c>
      <c r="E594">
        <v>1</v>
      </c>
      <c r="F594" s="4">
        <v>1</v>
      </c>
      <c r="G594">
        <v>1.3898071136000001</v>
      </c>
      <c r="H594" s="4">
        <v>0.05</v>
      </c>
    </row>
    <row r="595" spans="1:8" x14ac:dyDescent="0.2">
      <c r="A595" t="s">
        <v>259</v>
      </c>
      <c r="B595">
        <v>3</v>
      </c>
      <c r="C595">
        <v>1</v>
      </c>
      <c r="D595">
        <v>2018</v>
      </c>
      <c r="E595">
        <v>2</v>
      </c>
      <c r="F595" s="4">
        <v>1</v>
      </c>
      <c r="G595">
        <v>2.8716934844000002</v>
      </c>
      <c r="H595" s="4">
        <v>0.05</v>
      </c>
    </row>
    <row r="596" spans="1:8" x14ac:dyDescent="0.2">
      <c r="A596" t="s">
        <v>259</v>
      </c>
      <c r="B596">
        <v>3</v>
      </c>
      <c r="C596">
        <v>1</v>
      </c>
      <c r="D596">
        <v>2018</v>
      </c>
      <c r="E596">
        <v>3</v>
      </c>
      <c r="F596" s="4">
        <v>1</v>
      </c>
      <c r="G596">
        <v>1.0877145751999999</v>
      </c>
      <c r="H596" s="4">
        <v>0.05</v>
      </c>
    </row>
    <row r="597" spans="1:8" x14ac:dyDescent="0.2">
      <c r="A597" t="s">
        <v>259</v>
      </c>
      <c r="B597">
        <v>3</v>
      </c>
      <c r="C597">
        <v>1</v>
      </c>
      <c r="D597">
        <v>2018</v>
      </c>
      <c r="E597">
        <v>4</v>
      </c>
      <c r="F597" s="4">
        <v>1</v>
      </c>
      <c r="G597">
        <v>1900.8977934088</v>
      </c>
      <c r="H597" s="4">
        <v>0.05</v>
      </c>
    </row>
    <row r="598" spans="1:8" x14ac:dyDescent="0.2">
      <c r="A598" t="s">
        <v>259</v>
      </c>
      <c r="B598">
        <v>3</v>
      </c>
      <c r="C598">
        <v>1</v>
      </c>
      <c r="D598">
        <v>2018</v>
      </c>
      <c r="E598">
        <v>5</v>
      </c>
      <c r="F598" s="4">
        <v>1</v>
      </c>
      <c r="G598">
        <v>12822.8902259968</v>
      </c>
      <c r="H598" s="4">
        <v>0.05</v>
      </c>
    </row>
    <row r="599" spans="1:8" x14ac:dyDescent="0.2">
      <c r="A599" t="s">
        <v>259</v>
      </c>
      <c r="B599">
        <v>3</v>
      </c>
      <c r="C599">
        <v>1</v>
      </c>
      <c r="D599">
        <v>2018</v>
      </c>
      <c r="E599">
        <v>6</v>
      </c>
      <c r="F599" s="4">
        <v>1</v>
      </c>
      <c r="G599">
        <v>17907.6474222248</v>
      </c>
      <c r="H599" s="4">
        <v>0.05</v>
      </c>
    </row>
    <row r="600" spans="1:8" x14ac:dyDescent="0.2">
      <c r="A600" t="s">
        <v>259</v>
      </c>
      <c r="B600">
        <v>3</v>
      </c>
      <c r="C600">
        <v>1</v>
      </c>
      <c r="D600">
        <v>2018</v>
      </c>
      <c r="E600">
        <v>7</v>
      </c>
      <c r="F600" s="4">
        <v>1</v>
      </c>
      <c r="G600">
        <v>17652.8201190896</v>
      </c>
      <c r="H600" s="4">
        <v>0.05</v>
      </c>
    </row>
    <row r="601" spans="1:8" x14ac:dyDescent="0.2">
      <c r="A601" t="s">
        <v>259</v>
      </c>
      <c r="B601">
        <v>3</v>
      </c>
      <c r="C601">
        <v>1</v>
      </c>
      <c r="D601">
        <v>2018</v>
      </c>
      <c r="E601">
        <v>8</v>
      </c>
      <c r="F601" s="4">
        <v>1</v>
      </c>
      <c r="G601">
        <v>14982.30438953</v>
      </c>
      <c r="H601" s="4">
        <v>0.05</v>
      </c>
    </row>
    <row r="602" spans="1:8" x14ac:dyDescent="0.2">
      <c r="A602" t="s">
        <v>259</v>
      </c>
      <c r="B602">
        <v>3</v>
      </c>
      <c r="C602">
        <v>1</v>
      </c>
      <c r="D602">
        <v>2018</v>
      </c>
      <c r="E602">
        <v>9</v>
      </c>
      <c r="F602" s="4">
        <v>1</v>
      </c>
      <c r="G602">
        <v>14736.509925448399</v>
      </c>
      <c r="H602" s="4">
        <v>0.05</v>
      </c>
    </row>
    <row r="603" spans="1:8" x14ac:dyDescent="0.2">
      <c r="A603" t="s">
        <v>259</v>
      </c>
      <c r="B603">
        <v>3</v>
      </c>
      <c r="C603">
        <v>1</v>
      </c>
      <c r="D603">
        <v>2018</v>
      </c>
      <c r="E603">
        <v>10</v>
      </c>
      <c r="F603" s="4">
        <v>1</v>
      </c>
      <c r="G603">
        <v>10861.477309726801</v>
      </c>
      <c r="H603" s="4">
        <v>0.05</v>
      </c>
    </row>
    <row r="604" spans="1:8" x14ac:dyDescent="0.2">
      <c r="A604" t="s">
        <v>259</v>
      </c>
      <c r="B604">
        <v>3</v>
      </c>
      <c r="C604">
        <v>1</v>
      </c>
      <c r="D604">
        <v>2018</v>
      </c>
      <c r="E604">
        <v>11</v>
      </c>
      <c r="F604" s="4">
        <v>1</v>
      </c>
      <c r="G604">
        <v>4252.5725387907996</v>
      </c>
      <c r="H604" s="4">
        <v>0.05</v>
      </c>
    </row>
    <row r="605" spans="1:8" x14ac:dyDescent="0.2">
      <c r="A605" t="s">
        <v>259</v>
      </c>
      <c r="B605">
        <v>3</v>
      </c>
      <c r="C605">
        <v>1</v>
      </c>
      <c r="D605">
        <v>2018</v>
      </c>
      <c r="E605">
        <v>12</v>
      </c>
      <c r="F605" s="4">
        <v>1</v>
      </c>
      <c r="G605">
        <v>290.38804011040003</v>
      </c>
      <c r="H605" s="4">
        <v>0.05</v>
      </c>
    </row>
    <row r="606" spans="1:8" x14ac:dyDescent="0.2">
      <c r="A606" t="s">
        <v>259</v>
      </c>
      <c r="B606">
        <v>3</v>
      </c>
      <c r="C606">
        <v>1</v>
      </c>
      <c r="D606">
        <v>2019</v>
      </c>
      <c r="E606">
        <v>1</v>
      </c>
      <c r="F606" s="4">
        <v>1</v>
      </c>
      <c r="G606">
        <v>2.9524329316000002</v>
      </c>
      <c r="H606" s="4">
        <v>0.05</v>
      </c>
    </row>
    <row r="607" spans="1:8" x14ac:dyDescent="0.2">
      <c r="A607" t="s">
        <v>259</v>
      </c>
      <c r="B607">
        <v>3</v>
      </c>
      <c r="C607">
        <v>1</v>
      </c>
      <c r="D607">
        <v>2019</v>
      </c>
      <c r="E607">
        <v>2</v>
      </c>
      <c r="F607" s="4">
        <v>1</v>
      </c>
      <c r="G607">
        <v>24.4926288228</v>
      </c>
      <c r="H607" s="4">
        <v>0.05</v>
      </c>
    </row>
    <row r="608" spans="1:8" x14ac:dyDescent="0.2">
      <c r="A608" t="s">
        <v>259</v>
      </c>
      <c r="B608">
        <v>3</v>
      </c>
      <c r="C608">
        <v>1</v>
      </c>
      <c r="D608">
        <v>2019</v>
      </c>
      <c r="E608">
        <v>3</v>
      </c>
      <c r="F608" s="4">
        <v>1</v>
      </c>
      <c r="G608">
        <v>34.649923436000002</v>
      </c>
      <c r="H608" s="4">
        <v>0.05</v>
      </c>
    </row>
    <row r="609" spans="1:8" x14ac:dyDescent="0.2">
      <c r="A609" t="s">
        <v>259</v>
      </c>
      <c r="B609">
        <v>3</v>
      </c>
      <c r="C609">
        <v>1</v>
      </c>
      <c r="D609">
        <v>2019</v>
      </c>
      <c r="E609">
        <v>4</v>
      </c>
      <c r="F609" s="4">
        <v>1</v>
      </c>
      <c r="G609">
        <v>1102.3016531916001</v>
      </c>
      <c r="H609" s="4">
        <v>0.05</v>
      </c>
    </row>
    <row r="610" spans="1:8" x14ac:dyDescent="0.2">
      <c r="A610" t="s">
        <v>259</v>
      </c>
      <c r="B610">
        <v>3</v>
      </c>
      <c r="C610">
        <v>1</v>
      </c>
      <c r="D610">
        <v>2019</v>
      </c>
      <c r="E610">
        <v>5</v>
      </c>
      <c r="F610" s="4">
        <v>1</v>
      </c>
      <c r="G610">
        <v>12974.600100878</v>
      </c>
      <c r="H610" s="4">
        <v>0.05</v>
      </c>
    </row>
    <row r="611" spans="1:8" x14ac:dyDescent="0.2">
      <c r="A611" t="s">
        <v>259</v>
      </c>
      <c r="B611">
        <v>3</v>
      </c>
      <c r="C611">
        <v>1</v>
      </c>
      <c r="D611">
        <v>2019</v>
      </c>
      <c r="E611">
        <v>6</v>
      </c>
      <c r="F611" s="4">
        <v>1</v>
      </c>
      <c r="G611">
        <v>13516.239321642001</v>
      </c>
      <c r="H611" s="4">
        <v>0.05</v>
      </c>
    </row>
    <row r="612" spans="1:8" x14ac:dyDescent="0.2">
      <c r="A612" t="s">
        <v>259</v>
      </c>
      <c r="B612">
        <v>3</v>
      </c>
      <c r="C612">
        <v>1</v>
      </c>
      <c r="D612">
        <v>2019</v>
      </c>
      <c r="E612">
        <v>7</v>
      </c>
      <c r="F612" s="4">
        <v>1</v>
      </c>
      <c r="G612">
        <v>18122.035148530402</v>
      </c>
      <c r="H612" s="4">
        <v>0.05</v>
      </c>
    </row>
    <row r="613" spans="1:8" x14ac:dyDescent="0.2">
      <c r="A613" t="s">
        <v>259</v>
      </c>
      <c r="B613">
        <v>3</v>
      </c>
      <c r="C613">
        <v>1</v>
      </c>
      <c r="D613">
        <v>2019</v>
      </c>
      <c r="E613">
        <v>8</v>
      </c>
      <c r="F613" s="4">
        <v>1</v>
      </c>
      <c r="G613">
        <v>16927.6120540456</v>
      </c>
      <c r="H613" s="4">
        <v>0.05</v>
      </c>
    </row>
    <row r="614" spans="1:8" x14ac:dyDescent="0.2">
      <c r="A614" t="s">
        <v>259</v>
      </c>
      <c r="B614">
        <v>3</v>
      </c>
      <c r="C614">
        <v>1</v>
      </c>
      <c r="D614">
        <v>2019</v>
      </c>
      <c r="E614">
        <v>9</v>
      </c>
      <c r="F614" s="4">
        <v>1</v>
      </c>
      <c r="G614">
        <v>13311.197866738399</v>
      </c>
      <c r="H614" s="4">
        <v>0.05</v>
      </c>
    </row>
    <row r="615" spans="1:8" x14ac:dyDescent="0.2">
      <c r="A615" t="s">
        <v>259</v>
      </c>
      <c r="B615">
        <v>3</v>
      </c>
      <c r="C615">
        <v>1</v>
      </c>
      <c r="D615">
        <v>2019</v>
      </c>
      <c r="E615">
        <v>10</v>
      </c>
      <c r="F615" s="4">
        <v>1</v>
      </c>
      <c r="G615">
        <v>10980.178358475199</v>
      </c>
      <c r="H615" s="4">
        <v>0.05</v>
      </c>
    </row>
    <row r="616" spans="1:8" x14ac:dyDescent="0.2">
      <c r="A616" t="s">
        <v>259</v>
      </c>
      <c r="B616">
        <v>3</v>
      </c>
      <c r="C616">
        <v>1</v>
      </c>
      <c r="D616">
        <v>2019</v>
      </c>
      <c r="E616">
        <v>11</v>
      </c>
      <c r="F616" s="4">
        <v>1</v>
      </c>
      <c r="G616">
        <v>7226.8899429136</v>
      </c>
      <c r="H616" s="4">
        <v>0.05</v>
      </c>
    </row>
    <row r="617" spans="1:8" x14ac:dyDescent="0.2">
      <c r="A617" t="s">
        <v>259</v>
      </c>
      <c r="B617">
        <v>3</v>
      </c>
      <c r="C617">
        <v>1</v>
      </c>
      <c r="D617">
        <v>2019</v>
      </c>
      <c r="E617">
        <v>12</v>
      </c>
      <c r="F617" s="4">
        <v>1</v>
      </c>
      <c r="G617">
        <v>348.18659808799998</v>
      </c>
      <c r="H617" s="4">
        <v>0.05</v>
      </c>
    </row>
    <row r="618" spans="1:8" x14ac:dyDescent="0.2">
      <c r="A618" t="s">
        <v>259</v>
      </c>
      <c r="B618">
        <v>3</v>
      </c>
      <c r="C618">
        <v>1</v>
      </c>
      <c r="D618">
        <v>2020</v>
      </c>
      <c r="E618">
        <v>1</v>
      </c>
      <c r="F618" s="4">
        <v>1</v>
      </c>
      <c r="G618">
        <v>1.9050880799999999E-2</v>
      </c>
      <c r="H618" s="4">
        <v>0.05</v>
      </c>
    </row>
    <row r="619" spans="1:8" x14ac:dyDescent="0.2">
      <c r="A619" t="s">
        <v>259</v>
      </c>
      <c r="B619">
        <v>3</v>
      </c>
      <c r="C619">
        <v>1</v>
      </c>
      <c r="D619">
        <v>2020</v>
      </c>
      <c r="E619">
        <v>2</v>
      </c>
      <c r="F619" s="4">
        <v>1</v>
      </c>
      <c r="G619">
        <v>21.9189455452</v>
      </c>
      <c r="H619" s="4">
        <v>0.05</v>
      </c>
    </row>
    <row r="620" spans="1:8" x14ac:dyDescent="0.2">
      <c r="A620" t="s">
        <v>259</v>
      </c>
      <c r="B620">
        <v>3</v>
      </c>
      <c r="C620">
        <v>1</v>
      </c>
      <c r="D620">
        <v>2020</v>
      </c>
      <c r="E620">
        <v>3</v>
      </c>
      <c r="F620" s="4">
        <v>1</v>
      </c>
      <c r="G620">
        <v>54.543125322800002</v>
      </c>
      <c r="H620" s="4">
        <v>0.05</v>
      </c>
    </row>
    <row r="621" spans="1:8" x14ac:dyDescent="0.2">
      <c r="A621" t="s">
        <v>259</v>
      </c>
      <c r="B621">
        <v>3</v>
      </c>
      <c r="C621">
        <v>1</v>
      </c>
      <c r="D621">
        <v>2020</v>
      </c>
      <c r="E621">
        <v>4</v>
      </c>
      <c r="F621" s="4">
        <v>1</v>
      </c>
      <c r="G621">
        <v>2129.4013152023999</v>
      </c>
      <c r="H621" s="4">
        <v>0.05</v>
      </c>
    </row>
    <row r="622" spans="1:8" x14ac:dyDescent="0.2">
      <c r="A622" t="s">
        <v>259</v>
      </c>
      <c r="B622">
        <v>3</v>
      </c>
      <c r="C622">
        <v>1</v>
      </c>
      <c r="D622">
        <v>2020</v>
      </c>
      <c r="E622">
        <v>5</v>
      </c>
      <c r="F622" s="4">
        <v>1</v>
      </c>
      <c r="G622">
        <v>10368.074465555999</v>
      </c>
      <c r="H622" s="4">
        <v>0.05</v>
      </c>
    </row>
    <row r="623" spans="1:8" x14ac:dyDescent="0.2">
      <c r="A623" t="s">
        <v>259</v>
      </c>
      <c r="B623">
        <v>3</v>
      </c>
      <c r="C623">
        <v>1</v>
      </c>
      <c r="D623">
        <v>2020</v>
      </c>
      <c r="E623">
        <v>6</v>
      </c>
      <c r="F623" s="4">
        <v>1</v>
      </c>
      <c r="G623">
        <v>14084.731212486</v>
      </c>
      <c r="H623" s="4">
        <v>0.05</v>
      </c>
    </row>
    <row r="624" spans="1:8" x14ac:dyDescent="0.2">
      <c r="A624" t="s">
        <v>259</v>
      </c>
      <c r="B624">
        <v>3</v>
      </c>
      <c r="C624">
        <v>1</v>
      </c>
      <c r="D624">
        <v>2020</v>
      </c>
      <c r="E624">
        <v>7</v>
      </c>
      <c r="F624" s="4">
        <v>1</v>
      </c>
      <c r="G624">
        <v>17406.424191485599</v>
      </c>
      <c r="H624" s="4">
        <v>0.05</v>
      </c>
    </row>
    <row r="625" spans="1:8" x14ac:dyDescent="0.2">
      <c r="A625" t="s">
        <v>259</v>
      </c>
      <c r="B625">
        <v>3</v>
      </c>
      <c r="C625">
        <v>1</v>
      </c>
      <c r="D625">
        <v>2020</v>
      </c>
      <c r="E625">
        <v>8</v>
      </c>
      <c r="F625" s="4">
        <v>1</v>
      </c>
      <c r="G625">
        <v>16322.9956108732</v>
      </c>
      <c r="H625" s="4">
        <v>0.05</v>
      </c>
    </row>
    <row r="626" spans="1:8" x14ac:dyDescent="0.2">
      <c r="A626" t="s">
        <v>259</v>
      </c>
      <c r="B626">
        <v>3</v>
      </c>
      <c r="C626">
        <v>1</v>
      </c>
      <c r="D626">
        <v>2020</v>
      </c>
      <c r="E626">
        <v>9</v>
      </c>
      <c r="F626" s="4">
        <v>1</v>
      </c>
      <c r="G626">
        <v>12706.8662795932</v>
      </c>
      <c r="H626" s="4">
        <v>0.05</v>
      </c>
    </row>
    <row r="627" spans="1:8" x14ac:dyDescent="0.2">
      <c r="A627" t="s">
        <v>259</v>
      </c>
      <c r="B627">
        <v>3</v>
      </c>
      <c r="C627">
        <v>1</v>
      </c>
      <c r="D627">
        <v>2020</v>
      </c>
      <c r="E627">
        <v>10</v>
      </c>
      <c r="F627" s="4">
        <v>1</v>
      </c>
      <c r="G627">
        <v>11945.4801383176</v>
      </c>
      <c r="H627" s="4">
        <v>0.05</v>
      </c>
    </row>
    <row r="628" spans="1:8" x14ac:dyDescent="0.2">
      <c r="A628" t="s">
        <v>259</v>
      </c>
      <c r="B628">
        <v>3</v>
      </c>
      <c r="C628">
        <v>1</v>
      </c>
      <c r="D628">
        <v>2020</v>
      </c>
      <c r="E628">
        <v>11</v>
      </c>
      <c r="F628" s="4">
        <v>1</v>
      </c>
      <c r="G628">
        <v>5353.2394449727999</v>
      </c>
      <c r="H628" s="4">
        <v>0.05</v>
      </c>
    </row>
    <row r="629" spans="1:8" x14ac:dyDescent="0.2">
      <c r="A629" t="s">
        <v>259</v>
      </c>
      <c r="B629">
        <v>3</v>
      </c>
      <c r="C629">
        <v>1</v>
      </c>
      <c r="D629">
        <v>2020</v>
      </c>
      <c r="E629">
        <v>12</v>
      </c>
      <c r="F629" s="4">
        <v>1</v>
      </c>
      <c r="G629">
        <v>968.69238303240002</v>
      </c>
      <c r="H629" s="4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CF1F-29E1-9041-B4B4-1BA8292FA1DD}">
  <dimension ref="A1:AG106"/>
  <sheetViews>
    <sheetView workbookViewId="0">
      <selection activeCell="G91" sqref="G91"/>
    </sheetView>
  </sheetViews>
  <sheetFormatPr baseColWidth="10" defaultRowHeight="16" x14ac:dyDescent="0.2"/>
  <cols>
    <col min="1" max="1" width="10.33203125" bestFit="1" customWidth="1"/>
    <col min="5" max="5" width="12.33203125" bestFit="1" customWidth="1"/>
  </cols>
  <sheetData>
    <row r="1" spans="1:33" x14ac:dyDescent="0.2">
      <c r="A1" s="8" t="s">
        <v>11</v>
      </c>
      <c r="B1" s="8" t="s">
        <v>15</v>
      </c>
      <c r="C1" s="8" t="s">
        <v>23</v>
      </c>
      <c r="D1" s="8" t="s">
        <v>122</v>
      </c>
      <c r="E1" s="8" t="s">
        <v>176</v>
      </c>
      <c r="F1" s="8" t="s">
        <v>165</v>
      </c>
      <c r="G1" s="8" t="s">
        <v>166</v>
      </c>
      <c r="H1" s="8" t="s">
        <v>177</v>
      </c>
      <c r="I1" s="8" t="s">
        <v>178</v>
      </c>
      <c r="J1" s="8" t="s">
        <v>179</v>
      </c>
      <c r="K1" s="8" t="s">
        <v>180</v>
      </c>
      <c r="L1" s="8" t="s">
        <v>181</v>
      </c>
      <c r="M1" s="8" t="s">
        <v>182</v>
      </c>
      <c r="N1" s="8" t="s">
        <v>183</v>
      </c>
      <c r="O1" s="8" t="s">
        <v>184</v>
      </c>
      <c r="P1" s="8" t="s">
        <v>185</v>
      </c>
      <c r="Q1" s="8" t="s">
        <v>186</v>
      </c>
      <c r="R1" s="8" t="s">
        <v>187</v>
      </c>
      <c r="S1" s="8" t="s">
        <v>188</v>
      </c>
      <c r="T1" s="8" t="s">
        <v>189</v>
      </c>
      <c r="U1" s="8" t="s">
        <v>190</v>
      </c>
      <c r="V1" s="8" t="s">
        <v>191</v>
      </c>
      <c r="W1" s="8" t="s">
        <v>192</v>
      </c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2">
      <c r="A2" t="s">
        <v>164</v>
      </c>
      <c r="B2">
        <v>1</v>
      </c>
      <c r="C2">
        <v>1</v>
      </c>
      <c r="D2" s="4">
        <v>0</v>
      </c>
      <c r="E2" s="4">
        <v>0</v>
      </c>
      <c r="F2">
        <v>1995</v>
      </c>
      <c r="G2" s="4">
        <v>0</v>
      </c>
      <c r="H2">
        <v>69</v>
      </c>
      <c r="I2" s="12">
        <v>0</v>
      </c>
      <c r="J2" s="12">
        <v>20.48</v>
      </c>
      <c r="K2" s="12">
        <v>3.26</v>
      </c>
      <c r="L2" s="12">
        <v>1.06</v>
      </c>
      <c r="M2" s="12">
        <v>19.329999999999998</v>
      </c>
      <c r="N2" s="12">
        <v>1.03</v>
      </c>
      <c r="O2" s="12">
        <v>4.03</v>
      </c>
      <c r="P2" s="12">
        <v>16.37</v>
      </c>
      <c r="Q2" s="12">
        <v>1.44</v>
      </c>
      <c r="R2" s="12">
        <v>0.72</v>
      </c>
      <c r="S2" s="12">
        <v>24.86</v>
      </c>
      <c r="T2" s="12">
        <v>0.24</v>
      </c>
      <c r="U2" s="12">
        <v>1.67</v>
      </c>
      <c r="V2" s="12">
        <v>0.21</v>
      </c>
      <c r="W2" s="12">
        <v>5.32</v>
      </c>
    </row>
    <row r="3" spans="1:33" x14ac:dyDescent="0.2">
      <c r="A3" t="s">
        <v>164</v>
      </c>
      <c r="B3">
        <v>1</v>
      </c>
      <c r="C3">
        <v>1</v>
      </c>
      <c r="D3" s="4">
        <v>0</v>
      </c>
      <c r="E3" s="4">
        <v>0</v>
      </c>
      <c r="F3">
        <v>1998</v>
      </c>
      <c r="G3" s="4">
        <v>0</v>
      </c>
      <c r="H3">
        <v>105</v>
      </c>
      <c r="I3" s="12">
        <v>0</v>
      </c>
      <c r="J3" s="12">
        <v>6.83</v>
      </c>
      <c r="K3" s="12">
        <v>8.0299999999999994</v>
      </c>
      <c r="L3" s="12">
        <v>17.03</v>
      </c>
      <c r="M3" s="12">
        <v>17.25</v>
      </c>
      <c r="N3" s="12">
        <v>1.77</v>
      </c>
      <c r="O3" s="12">
        <v>11.37</v>
      </c>
      <c r="P3" s="12">
        <v>10.79</v>
      </c>
      <c r="Q3" s="12">
        <v>1.73</v>
      </c>
      <c r="R3" s="12">
        <v>4.1900000000000004</v>
      </c>
      <c r="S3" s="12">
        <v>7.6</v>
      </c>
      <c r="T3" s="12">
        <v>1.27</v>
      </c>
      <c r="U3" s="12">
        <v>0.34</v>
      </c>
      <c r="V3" s="12">
        <v>9.74</v>
      </c>
      <c r="W3" s="12">
        <v>2.06</v>
      </c>
    </row>
    <row r="4" spans="1:33" x14ac:dyDescent="0.2">
      <c r="A4" t="s">
        <v>164</v>
      </c>
      <c r="B4">
        <v>1</v>
      </c>
      <c r="C4">
        <v>1</v>
      </c>
      <c r="D4" s="4">
        <v>0</v>
      </c>
      <c r="E4" s="4">
        <v>0</v>
      </c>
      <c r="F4">
        <v>2001</v>
      </c>
      <c r="G4" s="4">
        <v>0</v>
      </c>
      <c r="H4">
        <v>57</v>
      </c>
      <c r="I4" s="12">
        <v>0</v>
      </c>
      <c r="J4" s="12">
        <v>50.61</v>
      </c>
      <c r="K4" s="12">
        <v>10.95</v>
      </c>
      <c r="L4" s="12">
        <v>15.12</v>
      </c>
      <c r="M4" s="12">
        <v>7.86</v>
      </c>
      <c r="N4" s="12">
        <v>3.64</v>
      </c>
      <c r="O4" s="12">
        <v>3.84</v>
      </c>
      <c r="P4" s="12">
        <v>2.6</v>
      </c>
      <c r="Q4" s="12">
        <v>1.3</v>
      </c>
      <c r="R4" s="12">
        <v>1.34</v>
      </c>
      <c r="S4" s="12">
        <v>0.65</v>
      </c>
      <c r="T4" s="12">
        <v>0.68</v>
      </c>
      <c r="U4" s="12">
        <v>0.87</v>
      </c>
      <c r="V4" s="12">
        <v>0.15</v>
      </c>
      <c r="W4" s="12">
        <v>0.39</v>
      </c>
    </row>
    <row r="5" spans="1:33" x14ac:dyDescent="0.2">
      <c r="A5" t="s">
        <v>164</v>
      </c>
      <c r="B5">
        <v>1</v>
      </c>
      <c r="C5">
        <v>1</v>
      </c>
      <c r="D5" s="4">
        <v>0</v>
      </c>
      <c r="E5" s="4">
        <v>0</v>
      </c>
      <c r="F5">
        <v>2003</v>
      </c>
      <c r="G5" s="4">
        <v>0</v>
      </c>
      <c r="H5">
        <v>71</v>
      </c>
      <c r="I5" s="12">
        <v>0</v>
      </c>
      <c r="J5" s="12">
        <v>23.06</v>
      </c>
      <c r="K5" s="12">
        <v>1.63</v>
      </c>
      <c r="L5" s="12">
        <v>43.4</v>
      </c>
      <c r="M5" s="12">
        <v>13.07</v>
      </c>
      <c r="N5" s="12">
        <v>2.71</v>
      </c>
      <c r="O5" s="12">
        <v>5.14</v>
      </c>
      <c r="P5" s="12">
        <v>3.43</v>
      </c>
      <c r="Q5" s="12">
        <v>1.82</v>
      </c>
      <c r="R5" s="12">
        <v>2.44</v>
      </c>
      <c r="S5" s="12">
        <v>1.44</v>
      </c>
      <c r="T5" s="12">
        <v>0.49</v>
      </c>
      <c r="U5" s="12">
        <v>0.43</v>
      </c>
      <c r="V5" s="12">
        <v>0.42</v>
      </c>
      <c r="W5" s="12">
        <v>0.52</v>
      </c>
    </row>
    <row r="6" spans="1:33" x14ac:dyDescent="0.2">
      <c r="A6" t="s">
        <v>164</v>
      </c>
      <c r="B6">
        <v>1</v>
      </c>
      <c r="C6">
        <v>1</v>
      </c>
      <c r="D6" s="4">
        <v>0</v>
      </c>
      <c r="E6" s="4">
        <v>0</v>
      </c>
      <c r="F6">
        <v>2005</v>
      </c>
      <c r="G6" s="4">
        <v>0</v>
      </c>
      <c r="H6">
        <v>47</v>
      </c>
      <c r="I6" s="12">
        <v>0</v>
      </c>
      <c r="J6" s="12">
        <v>19.07</v>
      </c>
      <c r="K6" s="12">
        <v>1.23</v>
      </c>
      <c r="L6" s="12">
        <v>5.0999999999999996</v>
      </c>
      <c r="M6" s="12">
        <v>4.78</v>
      </c>
      <c r="N6" s="12">
        <v>50.66</v>
      </c>
      <c r="O6" s="12">
        <v>6.99</v>
      </c>
      <c r="P6" s="12">
        <v>2.5</v>
      </c>
      <c r="Q6" s="12">
        <v>3.99</v>
      </c>
      <c r="R6" s="12">
        <v>2.4500000000000002</v>
      </c>
      <c r="S6" s="12">
        <v>1.71</v>
      </c>
      <c r="T6" s="12">
        <v>0.74</v>
      </c>
      <c r="U6" s="12">
        <v>0.48</v>
      </c>
      <c r="V6" s="12">
        <v>0.14000000000000001</v>
      </c>
      <c r="W6" s="12">
        <v>0.16</v>
      </c>
    </row>
    <row r="7" spans="1:33" x14ac:dyDescent="0.2">
      <c r="A7" t="s">
        <v>164</v>
      </c>
      <c r="B7">
        <v>1</v>
      </c>
      <c r="C7">
        <v>1</v>
      </c>
      <c r="D7" s="4">
        <v>0</v>
      </c>
      <c r="E7" s="4">
        <v>0</v>
      </c>
      <c r="F7">
        <v>2007</v>
      </c>
      <c r="G7" s="4">
        <v>0</v>
      </c>
      <c r="H7">
        <v>69</v>
      </c>
      <c r="I7" s="12">
        <v>0</v>
      </c>
      <c r="J7" s="12">
        <v>28.29</v>
      </c>
      <c r="K7" s="12">
        <v>2.16</v>
      </c>
      <c r="L7" s="12">
        <v>11.64</v>
      </c>
      <c r="M7" s="12">
        <v>1.38</v>
      </c>
      <c r="N7" s="12">
        <v>5.01</v>
      </c>
      <c r="O7" s="12">
        <v>3.25</v>
      </c>
      <c r="P7" s="12">
        <v>38.64</v>
      </c>
      <c r="Q7" s="12">
        <v>3.92</v>
      </c>
      <c r="R7" s="12">
        <v>1.94</v>
      </c>
      <c r="S7" s="12">
        <v>1.7</v>
      </c>
      <c r="T7" s="12">
        <v>0.83</v>
      </c>
      <c r="U7" s="12">
        <v>0.77</v>
      </c>
      <c r="V7" s="12">
        <v>0.34</v>
      </c>
      <c r="W7" s="12">
        <v>0.12</v>
      </c>
    </row>
    <row r="8" spans="1:33" x14ac:dyDescent="0.2">
      <c r="A8" t="s">
        <v>164</v>
      </c>
      <c r="B8">
        <v>1</v>
      </c>
      <c r="C8">
        <v>1</v>
      </c>
      <c r="D8" s="4">
        <v>0</v>
      </c>
      <c r="E8" s="4">
        <v>0</v>
      </c>
      <c r="F8">
        <v>2009</v>
      </c>
      <c r="G8" s="4">
        <v>0</v>
      </c>
      <c r="H8">
        <v>72</v>
      </c>
      <c r="I8" s="12">
        <v>0</v>
      </c>
      <c r="J8" s="12">
        <v>0.55000000000000004</v>
      </c>
      <c r="K8" s="12">
        <v>29.34</v>
      </c>
      <c r="L8" s="12">
        <v>40.22</v>
      </c>
      <c r="M8" s="12">
        <v>2.29</v>
      </c>
      <c r="N8" s="12">
        <v>8.2200000000000006</v>
      </c>
      <c r="O8" s="12">
        <v>1.25</v>
      </c>
      <c r="P8" s="12">
        <v>1.79</v>
      </c>
      <c r="Q8" s="12">
        <v>1.93</v>
      </c>
      <c r="R8" s="12">
        <v>8.32</v>
      </c>
      <c r="S8" s="12">
        <v>3.63</v>
      </c>
      <c r="T8" s="12">
        <v>1.44</v>
      </c>
      <c r="U8" s="12">
        <v>0.28000000000000003</v>
      </c>
      <c r="V8" s="12">
        <v>0.48</v>
      </c>
      <c r="W8" s="12">
        <v>0.26</v>
      </c>
    </row>
    <row r="9" spans="1:33" x14ac:dyDescent="0.2">
      <c r="A9" t="s">
        <v>164</v>
      </c>
      <c r="B9">
        <v>1</v>
      </c>
      <c r="C9">
        <v>1</v>
      </c>
      <c r="D9" s="4">
        <v>0</v>
      </c>
      <c r="E9" s="4">
        <v>0</v>
      </c>
      <c r="F9">
        <v>2011</v>
      </c>
      <c r="G9" s="4">
        <v>0</v>
      </c>
      <c r="H9">
        <v>46</v>
      </c>
      <c r="I9" s="12">
        <v>0</v>
      </c>
      <c r="J9" s="12">
        <v>27.62</v>
      </c>
      <c r="K9" s="12">
        <v>56.32</v>
      </c>
      <c r="L9" s="12">
        <v>3.71</v>
      </c>
      <c r="M9" s="12">
        <v>2.64</v>
      </c>
      <c r="N9" s="12">
        <v>2.94</v>
      </c>
      <c r="O9" s="12">
        <v>0.7</v>
      </c>
      <c r="P9" s="12">
        <v>0.78</v>
      </c>
      <c r="Q9" s="12">
        <v>0.38</v>
      </c>
      <c r="R9" s="12">
        <v>0.66</v>
      </c>
      <c r="S9" s="12">
        <v>0.97</v>
      </c>
      <c r="T9" s="12">
        <v>2.1</v>
      </c>
      <c r="U9" s="12">
        <v>0.76</v>
      </c>
      <c r="V9" s="12">
        <v>0.31</v>
      </c>
      <c r="W9" s="12">
        <v>0.11</v>
      </c>
    </row>
    <row r="10" spans="1:33" x14ac:dyDescent="0.2">
      <c r="A10" t="s">
        <v>164</v>
      </c>
      <c r="B10">
        <v>1</v>
      </c>
      <c r="C10">
        <v>1</v>
      </c>
      <c r="D10" s="4">
        <v>0</v>
      </c>
      <c r="E10" s="4">
        <v>0</v>
      </c>
      <c r="F10">
        <v>2012</v>
      </c>
      <c r="G10" s="4">
        <v>0</v>
      </c>
      <c r="H10">
        <v>94</v>
      </c>
      <c r="I10" s="12">
        <v>0</v>
      </c>
      <c r="J10" s="12">
        <v>62.12</v>
      </c>
      <c r="K10" s="12">
        <v>9.7799999999999994</v>
      </c>
      <c r="L10" s="12">
        <v>16.7</v>
      </c>
      <c r="M10" s="12">
        <v>2.2599999999999998</v>
      </c>
      <c r="N10" s="12">
        <v>2.92</v>
      </c>
      <c r="O10" s="12">
        <v>1.94</v>
      </c>
      <c r="P10" s="12">
        <v>1.01</v>
      </c>
      <c r="Q10" s="12">
        <v>0.5</v>
      </c>
      <c r="R10" s="12">
        <v>0.23</v>
      </c>
      <c r="S10" s="12">
        <v>0.27</v>
      </c>
      <c r="T10" s="12">
        <v>0.66</v>
      </c>
      <c r="U10" s="12">
        <v>0.98</v>
      </c>
      <c r="V10" s="12">
        <v>0.51</v>
      </c>
      <c r="W10" s="12">
        <v>0.12</v>
      </c>
    </row>
    <row r="11" spans="1:33" x14ac:dyDescent="0.2">
      <c r="A11" t="s">
        <v>164</v>
      </c>
      <c r="B11">
        <v>1</v>
      </c>
      <c r="C11">
        <v>1</v>
      </c>
      <c r="D11" s="4">
        <v>0</v>
      </c>
      <c r="E11" s="4">
        <v>0</v>
      </c>
      <c r="F11">
        <v>2013</v>
      </c>
      <c r="G11" s="4">
        <v>0</v>
      </c>
      <c r="H11">
        <v>67</v>
      </c>
      <c r="I11" s="12">
        <v>0</v>
      </c>
      <c r="J11" s="12">
        <v>2.17</v>
      </c>
      <c r="K11" s="12">
        <v>74.98</v>
      </c>
      <c r="L11" s="12">
        <v>5.63</v>
      </c>
      <c r="M11" s="12">
        <v>8.68</v>
      </c>
      <c r="N11" s="12">
        <v>0.95</v>
      </c>
      <c r="O11" s="12">
        <v>2.2000000000000002</v>
      </c>
      <c r="P11" s="12">
        <v>2.59</v>
      </c>
      <c r="Q11" s="12">
        <v>0.71</v>
      </c>
      <c r="R11" s="12">
        <v>0.35</v>
      </c>
      <c r="S11" s="12">
        <v>0.1</v>
      </c>
      <c r="T11" s="12">
        <v>0.13</v>
      </c>
      <c r="U11" s="12">
        <v>0.36</v>
      </c>
      <c r="V11" s="12">
        <v>0.77</v>
      </c>
      <c r="W11" s="12">
        <v>0.38</v>
      </c>
    </row>
    <row r="12" spans="1:33" x14ac:dyDescent="0.2">
      <c r="A12" t="s">
        <v>164</v>
      </c>
      <c r="B12">
        <v>1</v>
      </c>
      <c r="C12">
        <v>1</v>
      </c>
      <c r="D12" s="4">
        <v>0</v>
      </c>
      <c r="E12" s="4">
        <v>0</v>
      </c>
      <c r="F12">
        <v>2015</v>
      </c>
      <c r="G12" s="4">
        <v>0</v>
      </c>
      <c r="H12">
        <v>78</v>
      </c>
      <c r="I12" s="12">
        <v>0</v>
      </c>
      <c r="J12" s="12">
        <v>7.45</v>
      </c>
      <c r="K12" s="12">
        <v>9.19</v>
      </c>
      <c r="L12" s="12">
        <v>4.38</v>
      </c>
      <c r="M12" s="12">
        <v>58.99</v>
      </c>
      <c r="N12" s="12">
        <v>4.88</v>
      </c>
      <c r="O12" s="12">
        <v>7.53</v>
      </c>
      <c r="P12" s="12">
        <v>1.69</v>
      </c>
      <c r="Q12" s="12">
        <v>1.68</v>
      </c>
      <c r="R12" s="12">
        <v>1.64</v>
      </c>
      <c r="S12" s="12">
        <v>0.95</v>
      </c>
      <c r="T12" s="12">
        <v>0.16</v>
      </c>
      <c r="U12" s="12">
        <v>0.28999999999999998</v>
      </c>
      <c r="V12" s="12">
        <v>0.24</v>
      </c>
      <c r="W12" s="12">
        <v>0.92</v>
      </c>
    </row>
    <row r="13" spans="1:33" x14ac:dyDescent="0.2">
      <c r="A13" t="s">
        <v>164</v>
      </c>
      <c r="B13">
        <v>1</v>
      </c>
      <c r="C13">
        <v>1</v>
      </c>
      <c r="D13" s="4">
        <v>0</v>
      </c>
      <c r="E13" s="4">
        <v>0</v>
      </c>
      <c r="F13">
        <v>2017</v>
      </c>
      <c r="G13" s="4">
        <v>0</v>
      </c>
      <c r="H13">
        <v>58</v>
      </c>
      <c r="I13" s="12">
        <v>0</v>
      </c>
      <c r="J13" s="12">
        <v>0.49</v>
      </c>
      <c r="K13" s="12">
        <v>52.72</v>
      </c>
      <c r="L13" s="12">
        <v>2.8</v>
      </c>
      <c r="M13" s="12">
        <v>3.7</v>
      </c>
      <c r="N13" s="12">
        <v>3.31</v>
      </c>
      <c r="O13" s="12">
        <v>26.02</v>
      </c>
      <c r="P13" s="12">
        <v>4.13</v>
      </c>
      <c r="Q13" s="12">
        <v>2.91</v>
      </c>
      <c r="R13" s="12">
        <v>1.1399999999999999</v>
      </c>
      <c r="S13" s="12">
        <v>0.91</v>
      </c>
      <c r="T13" s="12">
        <v>0.87</v>
      </c>
      <c r="U13" s="12">
        <v>0.42</v>
      </c>
      <c r="V13" s="12">
        <v>0.33</v>
      </c>
      <c r="W13" s="12">
        <v>0.25</v>
      </c>
    </row>
    <row r="14" spans="1:33" x14ac:dyDescent="0.2">
      <c r="A14" t="s">
        <v>164</v>
      </c>
      <c r="B14">
        <v>1</v>
      </c>
      <c r="C14">
        <v>1</v>
      </c>
      <c r="D14" s="4">
        <v>0</v>
      </c>
      <c r="E14" s="4">
        <v>0</v>
      </c>
      <c r="F14">
        <v>2019</v>
      </c>
      <c r="G14" s="4">
        <v>0</v>
      </c>
      <c r="H14">
        <v>75</v>
      </c>
      <c r="I14" s="12">
        <v>0</v>
      </c>
      <c r="J14" s="12">
        <v>10.72</v>
      </c>
      <c r="K14" s="12">
        <v>27.24</v>
      </c>
      <c r="L14" s="12">
        <v>1.51</v>
      </c>
      <c r="M14" s="12">
        <v>31.32</v>
      </c>
      <c r="N14" s="12">
        <v>2.5</v>
      </c>
      <c r="O14" s="12">
        <v>3.18</v>
      </c>
      <c r="P14" s="12">
        <v>2.68</v>
      </c>
      <c r="Q14" s="12">
        <v>16.12</v>
      </c>
      <c r="R14" s="12">
        <v>2.2799999999999998</v>
      </c>
      <c r="S14" s="12">
        <v>0.96</v>
      </c>
      <c r="T14" s="12">
        <v>0.36</v>
      </c>
      <c r="U14" s="12">
        <v>0.38</v>
      </c>
      <c r="V14" s="12">
        <v>0.47</v>
      </c>
      <c r="W14" s="12">
        <v>0.28000000000000003</v>
      </c>
    </row>
    <row r="15" spans="1:33" x14ac:dyDescent="0.2">
      <c r="A15" t="s">
        <v>164</v>
      </c>
      <c r="B15">
        <v>2</v>
      </c>
      <c r="C15">
        <v>1</v>
      </c>
      <c r="D15" s="4">
        <v>0</v>
      </c>
      <c r="E15" s="4">
        <v>0</v>
      </c>
      <c r="F15" s="12">
        <v>1975</v>
      </c>
      <c r="G15" s="4">
        <v>0</v>
      </c>
      <c r="H15">
        <v>13</v>
      </c>
      <c r="I15" s="12">
        <v>4.6100000000000003</v>
      </c>
      <c r="J15" s="12">
        <v>33.85</v>
      </c>
      <c r="K15" s="12">
        <v>7.43</v>
      </c>
      <c r="L15" s="12">
        <v>1.25</v>
      </c>
      <c r="M15" s="12">
        <v>25.4</v>
      </c>
      <c r="N15" s="12">
        <v>5.55</v>
      </c>
      <c r="O15" s="12">
        <v>8.0299999999999994</v>
      </c>
      <c r="P15" s="12">
        <v>10.54</v>
      </c>
      <c r="Q15" s="12">
        <v>0.95</v>
      </c>
      <c r="R15" s="12">
        <v>0.6</v>
      </c>
      <c r="S15" s="12">
        <v>0.87</v>
      </c>
      <c r="T15" s="12">
        <v>0.45</v>
      </c>
      <c r="U15" s="12">
        <v>0</v>
      </c>
      <c r="V15" s="12">
        <v>0.48</v>
      </c>
      <c r="W15" s="12">
        <v>0</v>
      </c>
    </row>
    <row r="16" spans="1:33" x14ac:dyDescent="0.2">
      <c r="A16" t="s">
        <v>164</v>
      </c>
      <c r="B16">
        <v>2</v>
      </c>
      <c r="C16">
        <v>1</v>
      </c>
      <c r="D16" s="4">
        <v>0</v>
      </c>
      <c r="E16" s="4">
        <v>0</v>
      </c>
      <c r="F16" s="12">
        <v>1976</v>
      </c>
      <c r="G16" s="4">
        <v>0</v>
      </c>
      <c r="H16" s="12">
        <v>142</v>
      </c>
      <c r="I16" s="12">
        <v>0.09</v>
      </c>
      <c r="J16" s="12">
        <v>1.34</v>
      </c>
      <c r="K16" s="12">
        <v>14.47</v>
      </c>
      <c r="L16" s="12">
        <v>6.74</v>
      </c>
      <c r="M16" s="12">
        <v>4.0999999999999996</v>
      </c>
      <c r="N16" s="12">
        <v>24.58</v>
      </c>
      <c r="O16" s="12">
        <v>9.77</v>
      </c>
      <c r="P16" s="12">
        <v>8.9</v>
      </c>
      <c r="Q16" s="12">
        <v>12.1</v>
      </c>
      <c r="R16" s="12">
        <v>5.43</v>
      </c>
      <c r="S16" s="12">
        <v>4.3</v>
      </c>
      <c r="T16" s="12">
        <v>4.08</v>
      </c>
      <c r="U16" s="12">
        <v>1.07</v>
      </c>
      <c r="V16" s="12">
        <v>2.36</v>
      </c>
      <c r="W16" s="12">
        <v>0.69</v>
      </c>
    </row>
    <row r="17" spans="1:23" x14ac:dyDescent="0.2">
      <c r="A17" t="s">
        <v>164</v>
      </c>
      <c r="B17">
        <v>2</v>
      </c>
      <c r="C17">
        <v>1</v>
      </c>
      <c r="D17" s="4">
        <v>0</v>
      </c>
      <c r="E17" s="4">
        <v>0</v>
      </c>
      <c r="F17" s="12">
        <v>1977</v>
      </c>
      <c r="G17" s="4">
        <v>0</v>
      </c>
      <c r="H17" s="12">
        <v>320</v>
      </c>
      <c r="I17" s="12">
        <v>0</v>
      </c>
      <c r="J17" s="12">
        <v>8.4499999999999993</v>
      </c>
      <c r="K17" s="12">
        <v>3.68</v>
      </c>
      <c r="L17" s="12">
        <v>27.47</v>
      </c>
      <c r="M17" s="12">
        <v>3.59</v>
      </c>
      <c r="N17" s="12">
        <v>9.11</v>
      </c>
      <c r="O17" s="12">
        <v>22.68</v>
      </c>
      <c r="P17" s="12">
        <v>7.6</v>
      </c>
      <c r="Q17" s="12">
        <v>6.54</v>
      </c>
      <c r="R17" s="12">
        <v>4.0199999999999996</v>
      </c>
      <c r="S17" s="12">
        <v>3.55</v>
      </c>
      <c r="T17" s="12">
        <v>2.31</v>
      </c>
      <c r="U17" s="12">
        <v>0.56999999999999995</v>
      </c>
      <c r="V17" s="12">
        <v>0.31</v>
      </c>
      <c r="W17" s="12">
        <v>0.12</v>
      </c>
    </row>
    <row r="18" spans="1:23" x14ac:dyDescent="0.2">
      <c r="A18" t="s">
        <v>164</v>
      </c>
      <c r="B18">
        <v>2</v>
      </c>
      <c r="C18">
        <v>1</v>
      </c>
      <c r="D18" s="4">
        <v>0</v>
      </c>
      <c r="E18" s="4">
        <v>0</v>
      </c>
      <c r="F18" s="12">
        <v>1978</v>
      </c>
      <c r="G18" s="4">
        <v>0</v>
      </c>
      <c r="H18" s="12">
        <v>341</v>
      </c>
      <c r="I18" s="12">
        <v>0.47</v>
      </c>
      <c r="J18" s="12">
        <v>1.1100000000000001</v>
      </c>
      <c r="K18" s="12">
        <v>6.51</v>
      </c>
      <c r="L18" s="12">
        <v>6.31</v>
      </c>
      <c r="M18" s="12">
        <v>26.42</v>
      </c>
      <c r="N18" s="12">
        <v>6.09</v>
      </c>
      <c r="O18" s="12">
        <v>8.8699999999999992</v>
      </c>
      <c r="P18" s="12">
        <v>21.5</v>
      </c>
      <c r="Q18" s="12">
        <v>9.7799999999999994</v>
      </c>
      <c r="R18" s="12">
        <v>4.71</v>
      </c>
      <c r="S18" s="12">
        <v>4.68</v>
      </c>
      <c r="T18" s="12">
        <v>2.34</v>
      </c>
      <c r="U18" s="12">
        <v>0.52</v>
      </c>
      <c r="V18" s="12">
        <v>0.35</v>
      </c>
      <c r="W18" s="12">
        <v>0.34</v>
      </c>
    </row>
    <row r="19" spans="1:23" x14ac:dyDescent="0.2">
      <c r="A19" t="s">
        <v>164</v>
      </c>
      <c r="B19">
        <v>2</v>
      </c>
      <c r="C19">
        <v>1</v>
      </c>
      <c r="D19" s="4">
        <v>0</v>
      </c>
      <c r="E19" s="4">
        <v>0</v>
      </c>
      <c r="F19">
        <v>1979</v>
      </c>
      <c r="G19" s="4">
        <v>0</v>
      </c>
      <c r="H19">
        <v>116</v>
      </c>
      <c r="I19">
        <v>0</v>
      </c>
      <c r="J19" s="12">
        <v>6.49</v>
      </c>
      <c r="K19">
        <v>10.24</v>
      </c>
      <c r="L19" s="12">
        <v>9.3800000000000008</v>
      </c>
      <c r="M19">
        <v>5.72</v>
      </c>
      <c r="N19" s="12">
        <v>17.670000000000002</v>
      </c>
      <c r="O19">
        <v>10.26</v>
      </c>
      <c r="P19" s="12">
        <v>17.37</v>
      </c>
      <c r="Q19">
        <v>12.76</v>
      </c>
      <c r="R19" s="12">
        <v>4.18</v>
      </c>
      <c r="S19">
        <v>2.88</v>
      </c>
      <c r="T19" s="12">
        <v>0.96</v>
      </c>
      <c r="U19">
        <v>1.65</v>
      </c>
      <c r="V19" s="12">
        <v>0</v>
      </c>
      <c r="W19">
        <v>0.45</v>
      </c>
    </row>
    <row r="20" spans="1:23" x14ac:dyDescent="0.2">
      <c r="A20" t="s">
        <v>164</v>
      </c>
      <c r="B20">
        <v>2</v>
      </c>
      <c r="C20">
        <v>1</v>
      </c>
      <c r="D20" s="4">
        <v>0</v>
      </c>
      <c r="E20" s="4">
        <v>0</v>
      </c>
      <c r="F20">
        <v>1980</v>
      </c>
      <c r="G20" s="4">
        <v>0</v>
      </c>
      <c r="H20">
        <v>221</v>
      </c>
      <c r="I20">
        <v>0.15</v>
      </c>
      <c r="J20" s="12">
        <v>0.54</v>
      </c>
      <c r="K20">
        <v>30.09</v>
      </c>
      <c r="L20" s="12">
        <v>1.85</v>
      </c>
      <c r="M20">
        <v>4.49</v>
      </c>
      <c r="N20" s="12">
        <v>8.16</v>
      </c>
      <c r="O20">
        <v>11.23</v>
      </c>
      <c r="P20" s="12">
        <v>5.01</v>
      </c>
      <c r="Q20">
        <v>8.94</v>
      </c>
      <c r="R20" s="12">
        <v>11.08</v>
      </c>
      <c r="S20">
        <v>9.4600000000000009</v>
      </c>
      <c r="T20" s="12">
        <v>2.63</v>
      </c>
      <c r="U20">
        <v>3.79</v>
      </c>
      <c r="V20" s="12">
        <v>1.52</v>
      </c>
      <c r="W20">
        <v>1.07</v>
      </c>
    </row>
    <row r="21" spans="1:23" x14ac:dyDescent="0.2">
      <c r="A21" t="s">
        <v>164</v>
      </c>
      <c r="B21">
        <v>2</v>
      </c>
      <c r="C21">
        <v>1</v>
      </c>
      <c r="D21" s="4">
        <v>0</v>
      </c>
      <c r="E21" s="4">
        <v>0</v>
      </c>
      <c r="F21">
        <v>1981</v>
      </c>
      <c r="G21" s="4">
        <v>0</v>
      </c>
      <c r="H21">
        <v>154</v>
      </c>
      <c r="I21">
        <v>19.489999999999998</v>
      </c>
      <c r="J21" s="12">
        <v>4.03</v>
      </c>
      <c r="K21">
        <v>1.4</v>
      </c>
      <c r="L21" s="12">
        <v>26.73</v>
      </c>
      <c r="M21">
        <v>3.9</v>
      </c>
      <c r="N21" s="12">
        <v>5.55</v>
      </c>
      <c r="O21">
        <v>3.38</v>
      </c>
      <c r="P21" s="12">
        <v>14.67</v>
      </c>
      <c r="Q21">
        <v>3.77</v>
      </c>
      <c r="R21" s="12">
        <v>3.19</v>
      </c>
      <c r="S21">
        <v>10.18</v>
      </c>
      <c r="T21" s="12">
        <v>2.31</v>
      </c>
      <c r="U21">
        <v>0.5</v>
      </c>
      <c r="V21" s="12">
        <v>0.16</v>
      </c>
      <c r="W21">
        <v>0.72</v>
      </c>
    </row>
    <row r="22" spans="1:23" x14ac:dyDescent="0.2">
      <c r="A22" t="s">
        <v>164</v>
      </c>
      <c r="B22">
        <v>2</v>
      </c>
      <c r="C22">
        <v>1</v>
      </c>
      <c r="D22" s="4">
        <v>0</v>
      </c>
      <c r="E22" s="4">
        <v>0</v>
      </c>
      <c r="F22">
        <v>1982</v>
      </c>
      <c r="G22" s="4">
        <v>0</v>
      </c>
      <c r="H22">
        <v>170</v>
      </c>
      <c r="I22">
        <v>0</v>
      </c>
      <c r="J22" s="12">
        <v>32.049999999999997</v>
      </c>
      <c r="K22">
        <v>3.52</v>
      </c>
      <c r="L22" s="12">
        <v>0.49</v>
      </c>
      <c r="M22">
        <v>27.35</v>
      </c>
      <c r="N22" s="12">
        <v>1.53</v>
      </c>
      <c r="O22">
        <v>3.68</v>
      </c>
      <c r="P22" s="12">
        <v>3.89</v>
      </c>
      <c r="Q22">
        <v>11.76</v>
      </c>
      <c r="R22" s="12">
        <v>3.27</v>
      </c>
      <c r="S22">
        <v>3.61</v>
      </c>
      <c r="T22" s="12">
        <v>7.65</v>
      </c>
      <c r="U22">
        <v>0.24</v>
      </c>
      <c r="V22" s="12">
        <v>0.3</v>
      </c>
      <c r="W22">
        <v>0.66</v>
      </c>
    </row>
    <row r="23" spans="1:23" x14ac:dyDescent="0.2">
      <c r="A23" t="s">
        <v>164</v>
      </c>
      <c r="B23">
        <v>2</v>
      </c>
      <c r="C23">
        <v>1</v>
      </c>
      <c r="D23" s="4">
        <v>0</v>
      </c>
      <c r="E23" s="4">
        <v>0</v>
      </c>
      <c r="F23">
        <v>1983</v>
      </c>
      <c r="G23" s="4">
        <v>0</v>
      </c>
      <c r="H23" s="12">
        <v>117</v>
      </c>
      <c r="I23">
        <v>0</v>
      </c>
      <c r="J23" s="12">
        <v>0</v>
      </c>
      <c r="K23">
        <v>34.14</v>
      </c>
      <c r="L23" s="12">
        <v>4</v>
      </c>
      <c r="M23">
        <v>1.82</v>
      </c>
      <c r="N23" s="12">
        <v>23.46</v>
      </c>
      <c r="O23">
        <v>5.13</v>
      </c>
      <c r="P23" s="12">
        <v>5.65</v>
      </c>
      <c r="Q23">
        <v>5.3</v>
      </c>
      <c r="R23" s="12">
        <v>9.3800000000000008</v>
      </c>
      <c r="S23">
        <v>3.91</v>
      </c>
      <c r="T23" s="12">
        <v>3.13</v>
      </c>
      <c r="U23">
        <v>2.2599999999999998</v>
      </c>
      <c r="V23" s="12">
        <v>1.1299999999999999</v>
      </c>
      <c r="W23">
        <v>0.69</v>
      </c>
    </row>
    <row r="24" spans="1:23" x14ac:dyDescent="0.2">
      <c r="A24" t="s">
        <v>164</v>
      </c>
      <c r="B24">
        <v>2</v>
      </c>
      <c r="C24">
        <v>1</v>
      </c>
      <c r="D24" s="4">
        <v>0</v>
      </c>
      <c r="E24" s="4">
        <v>0</v>
      </c>
      <c r="F24">
        <v>1984</v>
      </c>
      <c r="G24" s="4">
        <v>0</v>
      </c>
      <c r="H24">
        <v>123</v>
      </c>
      <c r="I24">
        <v>0</v>
      </c>
      <c r="J24" s="12">
        <v>0</v>
      </c>
      <c r="K24">
        <v>1.39</v>
      </c>
      <c r="L24" s="12">
        <v>61.9</v>
      </c>
      <c r="M24">
        <v>3.62</v>
      </c>
      <c r="N24" s="12">
        <v>3.58</v>
      </c>
      <c r="O24">
        <v>16.78</v>
      </c>
      <c r="P24" s="12">
        <v>2.85</v>
      </c>
      <c r="Q24">
        <v>1.51</v>
      </c>
      <c r="R24" s="12">
        <v>1.24</v>
      </c>
      <c r="S24">
        <v>3.34</v>
      </c>
      <c r="T24" s="12">
        <v>0.92</v>
      </c>
      <c r="U24">
        <v>0.59</v>
      </c>
      <c r="V24" s="12">
        <v>1.44</v>
      </c>
      <c r="W24">
        <v>0.56000000000000005</v>
      </c>
    </row>
    <row r="25" spans="1:23" x14ac:dyDescent="0.2">
      <c r="A25" t="s">
        <v>164</v>
      </c>
      <c r="B25">
        <v>2</v>
      </c>
      <c r="C25">
        <v>1</v>
      </c>
      <c r="D25" s="4">
        <v>0</v>
      </c>
      <c r="E25" s="4">
        <v>0</v>
      </c>
      <c r="F25">
        <v>1985</v>
      </c>
      <c r="G25" s="4">
        <v>0</v>
      </c>
      <c r="H25">
        <v>57</v>
      </c>
      <c r="I25">
        <v>0.92</v>
      </c>
      <c r="J25" s="12">
        <v>0.11</v>
      </c>
      <c r="K25">
        <v>0.35</v>
      </c>
      <c r="L25" s="12">
        <v>7.24</v>
      </c>
      <c r="M25">
        <v>66.75</v>
      </c>
      <c r="N25" s="12">
        <v>8.41</v>
      </c>
      <c r="O25">
        <v>5.6</v>
      </c>
      <c r="P25" s="12">
        <v>7.11</v>
      </c>
      <c r="Q25">
        <v>2.04</v>
      </c>
      <c r="R25" s="12">
        <v>0.53</v>
      </c>
      <c r="S25">
        <v>0.65</v>
      </c>
      <c r="T25" s="12">
        <v>0.25</v>
      </c>
      <c r="U25">
        <v>0</v>
      </c>
      <c r="V25" s="12">
        <v>0</v>
      </c>
      <c r="W25">
        <v>0.03</v>
      </c>
    </row>
    <row r="26" spans="1:23" x14ac:dyDescent="0.2">
      <c r="A26" t="s">
        <v>164</v>
      </c>
      <c r="B26">
        <v>2</v>
      </c>
      <c r="C26">
        <v>1</v>
      </c>
      <c r="D26" s="4">
        <v>0</v>
      </c>
      <c r="E26" s="4">
        <v>0</v>
      </c>
      <c r="F26">
        <v>1986</v>
      </c>
      <c r="G26" s="4">
        <v>0</v>
      </c>
      <c r="H26">
        <v>120</v>
      </c>
      <c r="I26">
        <v>0</v>
      </c>
      <c r="J26" s="12">
        <v>15.34</v>
      </c>
      <c r="K26">
        <v>5.38</v>
      </c>
      <c r="L26" s="12">
        <v>0.53</v>
      </c>
      <c r="M26">
        <v>0.76</v>
      </c>
      <c r="N26" s="12">
        <v>43.63</v>
      </c>
      <c r="O26">
        <v>6.9</v>
      </c>
      <c r="P26" s="12">
        <v>8.15</v>
      </c>
      <c r="Q26">
        <v>8.26</v>
      </c>
      <c r="R26" s="12">
        <v>2.19</v>
      </c>
      <c r="S26">
        <v>2.82</v>
      </c>
      <c r="T26" s="12">
        <v>1.83</v>
      </c>
      <c r="U26">
        <v>3.13</v>
      </c>
      <c r="V26" s="12">
        <v>0.46</v>
      </c>
      <c r="W26">
        <v>0.61</v>
      </c>
    </row>
    <row r="27" spans="1:23" x14ac:dyDescent="0.2">
      <c r="A27" t="s">
        <v>164</v>
      </c>
      <c r="B27">
        <v>2</v>
      </c>
      <c r="C27">
        <v>1</v>
      </c>
      <c r="D27" s="4">
        <v>0</v>
      </c>
      <c r="E27" s="4">
        <v>0</v>
      </c>
      <c r="F27">
        <v>1987</v>
      </c>
      <c r="G27" s="4">
        <v>0</v>
      </c>
      <c r="H27">
        <v>56</v>
      </c>
      <c r="I27">
        <v>0</v>
      </c>
      <c r="J27" s="12">
        <v>0</v>
      </c>
      <c r="K27">
        <v>29.58</v>
      </c>
      <c r="L27" s="12">
        <v>2.9</v>
      </c>
      <c r="M27">
        <v>0.14000000000000001</v>
      </c>
      <c r="N27" s="12">
        <v>1.01</v>
      </c>
      <c r="O27">
        <v>53.26</v>
      </c>
      <c r="P27" s="12">
        <v>0.4</v>
      </c>
      <c r="Q27">
        <v>1.25</v>
      </c>
      <c r="R27" s="12">
        <v>7.09</v>
      </c>
      <c r="S27">
        <v>0</v>
      </c>
      <c r="T27" s="12">
        <v>0.74</v>
      </c>
      <c r="U27">
        <v>1.86</v>
      </c>
      <c r="V27" s="12">
        <v>1.76</v>
      </c>
      <c r="W27">
        <v>0</v>
      </c>
    </row>
    <row r="28" spans="1:23" x14ac:dyDescent="0.2">
      <c r="A28" t="s">
        <v>164</v>
      </c>
      <c r="B28">
        <v>2</v>
      </c>
      <c r="C28">
        <v>1</v>
      </c>
      <c r="D28" s="4">
        <v>0</v>
      </c>
      <c r="E28" s="4">
        <v>0</v>
      </c>
      <c r="F28">
        <v>1988</v>
      </c>
      <c r="G28" s="4">
        <v>0</v>
      </c>
      <c r="H28">
        <v>84</v>
      </c>
      <c r="I28">
        <v>0</v>
      </c>
      <c r="J28" s="12">
        <v>0.65</v>
      </c>
      <c r="K28">
        <v>7.0000000000000007E-2</v>
      </c>
      <c r="L28" s="12">
        <v>32.28</v>
      </c>
      <c r="M28">
        <v>0.98</v>
      </c>
      <c r="N28" s="12">
        <v>1.45</v>
      </c>
      <c r="O28">
        <v>0.66</v>
      </c>
      <c r="P28" s="12">
        <v>46.05</v>
      </c>
      <c r="Q28">
        <v>1.35</v>
      </c>
      <c r="R28" s="12">
        <v>0.84</v>
      </c>
      <c r="S28">
        <v>10.48</v>
      </c>
      <c r="T28" s="12">
        <v>0.79</v>
      </c>
      <c r="U28">
        <v>0.05</v>
      </c>
      <c r="V28" s="12">
        <v>7.0000000000000007E-2</v>
      </c>
      <c r="W28">
        <v>4.28</v>
      </c>
    </row>
    <row r="29" spans="1:23" x14ac:dyDescent="0.2">
      <c r="A29" t="s">
        <v>164</v>
      </c>
      <c r="B29">
        <v>2</v>
      </c>
      <c r="C29">
        <v>1</v>
      </c>
      <c r="D29" s="4">
        <v>0</v>
      </c>
      <c r="E29" s="4">
        <v>0</v>
      </c>
      <c r="F29">
        <v>1989</v>
      </c>
      <c r="G29" s="4">
        <v>0</v>
      </c>
      <c r="H29">
        <v>80</v>
      </c>
      <c r="I29">
        <v>0</v>
      </c>
      <c r="J29" s="12">
        <v>5.62</v>
      </c>
      <c r="K29">
        <v>2.4300000000000002</v>
      </c>
      <c r="L29" s="12">
        <v>0.28999999999999998</v>
      </c>
      <c r="M29">
        <v>50.21</v>
      </c>
      <c r="N29" s="12">
        <v>1.26</v>
      </c>
      <c r="O29">
        <v>0.28999999999999998</v>
      </c>
      <c r="P29" s="12">
        <v>0.08</v>
      </c>
      <c r="Q29">
        <v>35.19</v>
      </c>
      <c r="R29" s="12">
        <v>1.8</v>
      </c>
      <c r="S29">
        <v>0.4</v>
      </c>
      <c r="T29" s="12">
        <v>2.3199999999999998</v>
      </c>
      <c r="U29">
        <v>0.08</v>
      </c>
      <c r="V29" s="12">
        <v>0</v>
      </c>
      <c r="W29">
        <v>0.04</v>
      </c>
    </row>
    <row r="30" spans="1:23" x14ac:dyDescent="0.2">
      <c r="A30" t="s">
        <v>164</v>
      </c>
      <c r="B30">
        <v>2</v>
      </c>
      <c r="C30">
        <v>1</v>
      </c>
      <c r="D30" s="4">
        <v>0</v>
      </c>
      <c r="E30" s="4">
        <v>0</v>
      </c>
      <c r="F30">
        <v>1990</v>
      </c>
      <c r="G30" s="4">
        <v>0</v>
      </c>
      <c r="H30">
        <v>163</v>
      </c>
      <c r="I30">
        <v>0</v>
      </c>
      <c r="J30" s="12">
        <v>5.19</v>
      </c>
      <c r="K30">
        <v>20.56</v>
      </c>
      <c r="L30" s="12">
        <v>1.89</v>
      </c>
      <c r="M30">
        <v>0.59</v>
      </c>
      <c r="N30" s="12">
        <v>31.35</v>
      </c>
      <c r="O30">
        <v>0.51</v>
      </c>
      <c r="P30" s="12">
        <v>0.2</v>
      </c>
      <c r="Q30">
        <v>0.04</v>
      </c>
      <c r="R30" s="12">
        <v>31.9</v>
      </c>
      <c r="S30">
        <v>0.3</v>
      </c>
      <c r="T30" s="12">
        <v>7.0000000000000007E-2</v>
      </c>
      <c r="U30">
        <v>6.41</v>
      </c>
      <c r="V30" s="12">
        <v>0</v>
      </c>
      <c r="W30">
        <v>0.99</v>
      </c>
    </row>
    <row r="31" spans="1:23" x14ac:dyDescent="0.2">
      <c r="A31" t="s">
        <v>164</v>
      </c>
      <c r="B31">
        <v>2</v>
      </c>
      <c r="C31">
        <v>1</v>
      </c>
      <c r="D31" s="4">
        <v>0</v>
      </c>
      <c r="E31" s="4">
        <v>0</v>
      </c>
      <c r="F31">
        <v>1991</v>
      </c>
      <c r="G31" s="4">
        <v>0</v>
      </c>
      <c r="H31">
        <v>160</v>
      </c>
      <c r="I31">
        <v>0</v>
      </c>
      <c r="J31" s="12">
        <v>3.46</v>
      </c>
      <c r="K31">
        <v>20.37</v>
      </c>
      <c r="L31" s="12">
        <v>19.63</v>
      </c>
      <c r="M31">
        <v>2.52</v>
      </c>
      <c r="N31" s="12">
        <v>0.79</v>
      </c>
      <c r="O31">
        <v>28.26</v>
      </c>
      <c r="P31" s="12">
        <v>1.18</v>
      </c>
      <c r="Q31">
        <v>0.14000000000000001</v>
      </c>
      <c r="R31" s="12">
        <v>0.18</v>
      </c>
      <c r="S31">
        <v>18.690000000000001</v>
      </c>
      <c r="T31" s="12">
        <v>0.42</v>
      </c>
      <c r="U31">
        <v>0</v>
      </c>
      <c r="V31" s="12">
        <v>3.61</v>
      </c>
      <c r="W31">
        <v>0.74</v>
      </c>
    </row>
    <row r="32" spans="1:23" x14ac:dyDescent="0.2">
      <c r="A32" t="s">
        <v>164</v>
      </c>
      <c r="B32">
        <v>2</v>
      </c>
      <c r="C32">
        <v>1</v>
      </c>
      <c r="D32" s="4">
        <v>0</v>
      </c>
      <c r="E32" s="4">
        <v>0</v>
      </c>
      <c r="F32">
        <v>1992</v>
      </c>
      <c r="G32" s="4">
        <v>0</v>
      </c>
      <c r="H32">
        <v>243</v>
      </c>
      <c r="I32">
        <v>0.46</v>
      </c>
      <c r="J32" s="12">
        <v>4.24</v>
      </c>
      <c r="K32">
        <v>4.3</v>
      </c>
      <c r="L32" s="12">
        <v>13.05</v>
      </c>
      <c r="M32">
        <v>18.59</v>
      </c>
      <c r="N32" s="12">
        <v>2.27</v>
      </c>
      <c r="O32">
        <v>1.04</v>
      </c>
      <c r="P32" s="12">
        <v>33.93</v>
      </c>
      <c r="Q32">
        <v>0.77</v>
      </c>
      <c r="R32" s="12">
        <v>0.08</v>
      </c>
      <c r="S32">
        <v>0.34</v>
      </c>
      <c r="T32" s="12">
        <v>18.05</v>
      </c>
      <c r="U32">
        <v>0.41</v>
      </c>
      <c r="V32" s="12">
        <v>0.04</v>
      </c>
      <c r="W32">
        <v>2.4300000000000002</v>
      </c>
    </row>
    <row r="33" spans="1:23" x14ac:dyDescent="0.2">
      <c r="A33" t="s">
        <v>164</v>
      </c>
      <c r="B33">
        <v>2</v>
      </c>
      <c r="C33">
        <v>1</v>
      </c>
      <c r="D33" s="4">
        <v>0</v>
      </c>
      <c r="E33" s="4">
        <v>0</v>
      </c>
      <c r="F33">
        <v>1993</v>
      </c>
      <c r="G33" s="4">
        <v>0</v>
      </c>
      <c r="H33">
        <v>172</v>
      </c>
      <c r="I33">
        <v>0</v>
      </c>
      <c r="J33" s="12">
        <v>1.05</v>
      </c>
      <c r="K33">
        <v>23.24</v>
      </c>
      <c r="L33" s="12">
        <v>3.26</v>
      </c>
      <c r="M33">
        <v>12.98</v>
      </c>
      <c r="N33" s="12">
        <v>15.67</v>
      </c>
      <c r="O33">
        <v>1.5</v>
      </c>
      <c r="P33" s="12">
        <v>0.81</v>
      </c>
      <c r="Q33">
        <v>27.42</v>
      </c>
      <c r="R33" s="12">
        <v>0.67</v>
      </c>
      <c r="S33">
        <v>0.09</v>
      </c>
      <c r="T33" s="12">
        <v>0.12</v>
      </c>
      <c r="U33">
        <v>12</v>
      </c>
      <c r="V33" s="12">
        <v>0.05</v>
      </c>
      <c r="W33">
        <v>1.1299999999999999</v>
      </c>
    </row>
    <row r="34" spans="1:23" x14ac:dyDescent="0.2">
      <c r="A34" t="s">
        <v>164</v>
      </c>
      <c r="B34">
        <v>2</v>
      </c>
      <c r="C34">
        <v>1</v>
      </c>
      <c r="D34" s="4">
        <v>0</v>
      </c>
      <c r="E34" s="4">
        <v>0</v>
      </c>
      <c r="F34">
        <v>1994</v>
      </c>
      <c r="G34" s="4">
        <v>0</v>
      </c>
      <c r="H34">
        <v>235</v>
      </c>
      <c r="I34">
        <v>0</v>
      </c>
      <c r="J34" s="12">
        <v>0.04</v>
      </c>
      <c r="K34">
        <v>2.83</v>
      </c>
      <c r="L34" s="12">
        <v>21.39</v>
      </c>
      <c r="M34">
        <v>1.27</v>
      </c>
      <c r="N34" s="12">
        <v>12.63</v>
      </c>
      <c r="O34">
        <v>18.690000000000001</v>
      </c>
      <c r="P34" s="12">
        <v>1.57</v>
      </c>
      <c r="Q34">
        <v>0.56999999999999995</v>
      </c>
      <c r="R34" s="12">
        <v>21.91</v>
      </c>
      <c r="S34">
        <v>0.26</v>
      </c>
      <c r="T34" s="12">
        <v>0.28000000000000003</v>
      </c>
      <c r="U34">
        <v>0.02</v>
      </c>
      <c r="V34" s="12">
        <v>9.6300000000000008</v>
      </c>
      <c r="W34">
        <v>0.91</v>
      </c>
    </row>
    <row r="35" spans="1:23" x14ac:dyDescent="0.2">
      <c r="A35" t="s">
        <v>164</v>
      </c>
      <c r="B35">
        <v>2</v>
      </c>
      <c r="C35">
        <v>1</v>
      </c>
      <c r="D35" s="4">
        <v>0</v>
      </c>
      <c r="E35" s="4">
        <v>0</v>
      </c>
      <c r="F35">
        <v>1995</v>
      </c>
      <c r="G35" s="4">
        <v>0</v>
      </c>
      <c r="H35">
        <v>147</v>
      </c>
      <c r="I35">
        <v>0.62</v>
      </c>
      <c r="J35" s="12">
        <v>1.28</v>
      </c>
      <c r="K35">
        <v>0.47</v>
      </c>
      <c r="L35" s="12">
        <v>6.31</v>
      </c>
      <c r="M35">
        <v>28.97</v>
      </c>
      <c r="N35" s="12">
        <v>1.1499999999999999</v>
      </c>
      <c r="O35">
        <v>8.0500000000000007</v>
      </c>
      <c r="P35" s="12">
        <v>20.27</v>
      </c>
      <c r="Q35">
        <v>1.58</v>
      </c>
      <c r="R35" s="12">
        <v>0.22</v>
      </c>
      <c r="S35">
        <v>22.42</v>
      </c>
      <c r="T35" s="12">
        <v>0.44</v>
      </c>
      <c r="U35">
        <v>0.45</v>
      </c>
      <c r="V35" s="12">
        <v>0.04</v>
      </c>
      <c r="W35">
        <v>7.74</v>
      </c>
    </row>
    <row r="36" spans="1:23" x14ac:dyDescent="0.2">
      <c r="A36" t="s">
        <v>164</v>
      </c>
      <c r="B36">
        <v>2</v>
      </c>
      <c r="C36">
        <v>1</v>
      </c>
      <c r="D36" s="4">
        <v>0</v>
      </c>
      <c r="E36" s="4">
        <v>0</v>
      </c>
      <c r="F36">
        <v>1996</v>
      </c>
      <c r="G36" s="4">
        <v>0</v>
      </c>
      <c r="H36">
        <v>186</v>
      </c>
      <c r="I36">
        <v>0</v>
      </c>
      <c r="J36" s="12">
        <v>18.28</v>
      </c>
      <c r="K36">
        <v>16.239999999999998</v>
      </c>
      <c r="L36" s="12">
        <v>1.51</v>
      </c>
      <c r="M36">
        <v>7.74</v>
      </c>
      <c r="N36" s="12">
        <v>18.14</v>
      </c>
      <c r="O36">
        <v>1</v>
      </c>
      <c r="P36" s="12">
        <v>4.91</v>
      </c>
      <c r="Q36">
        <v>10.98</v>
      </c>
      <c r="R36" s="12">
        <v>0.57999999999999996</v>
      </c>
      <c r="S36">
        <v>0.35</v>
      </c>
      <c r="T36" s="12">
        <v>15.27</v>
      </c>
      <c r="U36">
        <v>0.01</v>
      </c>
      <c r="V36" s="12">
        <v>0.11</v>
      </c>
      <c r="W36">
        <v>4.4400000000000004</v>
      </c>
    </row>
    <row r="37" spans="1:23" x14ac:dyDescent="0.2">
      <c r="A37" t="s">
        <v>164</v>
      </c>
      <c r="B37">
        <v>2</v>
      </c>
      <c r="C37">
        <v>1</v>
      </c>
      <c r="D37" s="4">
        <v>0</v>
      </c>
      <c r="E37" s="4">
        <v>0</v>
      </c>
      <c r="F37">
        <v>1997</v>
      </c>
      <c r="G37" s="4">
        <v>0</v>
      </c>
      <c r="H37">
        <v>220</v>
      </c>
      <c r="I37">
        <v>0</v>
      </c>
      <c r="J37" s="12">
        <v>0.74</v>
      </c>
      <c r="K37">
        <v>29.47</v>
      </c>
      <c r="L37" s="12">
        <v>24.95</v>
      </c>
      <c r="M37">
        <v>1.47</v>
      </c>
      <c r="N37" s="12">
        <v>7.84</v>
      </c>
      <c r="O37">
        <v>12.49</v>
      </c>
      <c r="P37" s="12">
        <v>1.8</v>
      </c>
      <c r="Q37">
        <v>3.98</v>
      </c>
      <c r="R37" s="12">
        <v>6.67</v>
      </c>
      <c r="S37">
        <v>1.28</v>
      </c>
      <c r="T37" s="12">
        <v>0.22</v>
      </c>
      <c r="U37">
        <v>6.08</v>
      </c>
      <c r="V37" s="12">
        <v>0.73</v>
      </c>
      <c r="W37">
        <v>2.2799999999999998</v>
      </c>
    </row>
    <row r="38" spans="1:23" x14ac:dyDescent="0.2">
      <c r="A38" t="s">
        <v>164</v>
      </c>
      <c r="B38">
        <v>2</v>
      </c>
      <c r="C38">
        <v>1</v>
      </c>
      <c r="D38" s="4">
        <v>0</v>
      </c>
      <c r="E38" s="4">
        <v>0</v>
      </c>
      <c r="F38">
        <v>1998</v>
      </c>
      <c r="G38" s="4">
        <v>0</v>
      </c>
      <c r="H38">
        <v>243</v>
      </c>
      <c r="I38">
        <v>0.02</v>
      </c>
      <c r="J38" s="12">
        <v>4.78</v>
      </c>
      <c r="K38">
        <v>20.34</v>
      </c>
      <c r="L38" s="12">
        <v>20.29</v>
      </c>
      <c r="M38">
        <v>26.6</v>
      </c>
      <c r="N38" s="12">
        <v>2.87</v>
      </c>
      <c r="O38">
        <v>5.41</v>
      </c>
      <c r="P38" s="12">
        <v>9.31</v>
      </c>
      <c r="Q38">
        <v>0.92</v>
      </c>
      <c r="R38" s="12">
        <v>1.56</v>
      </c>
      <c r="S38">
        <v>3.9</v>
      </c>
      <c r="T38" s="12">
        <v>0.35</v>
      </c>
      <c r="U38">
        <v>0.09</v>
      </c>
      <c r="V38" s="12">
        <v>2.94</v>
      </c>
      <c r="W38">
        <v>0.63</v>
      </c>
    </row>
    <row r="39" spans="1:23" x14ac:dyDescent="0.2">
      <c r="A39" t="s">
        <v>164</v>
      </c>
      <c r="B39">
        <v>2</v>
      </c>
      <c r="C39">
        <v>1</v>
      </c>
      <c r="D39" s="4">
        <v>0</v>
      </c>
      <c r="E39" s="4">
        <v>0</v>
      </c>
      <c r="F39">
        <v>1999</v>
      </c>
      <c r="G39" s="4">
        <v>0</v>
      </c>
      <c r="H39">
        <v>509</v>
      </c>
      <c r="I39">
        <v>0.06</v>
      </c>
      <c r="J39" s="12">
        <v>10.24</v>
      </c>
      <c r="K39">
        <v>20.36</v>
      </c>
      <c r="L39" s="12">
        <v>17.98</v>
      </c>
      <c r="M39">
        <v>20.059999999999999</v>
      </c>
      <c r="N39" s="12">
        <v>13.2</v>
      </c>
      <c r="O39">
        <v>2.69</v>
      </c>
      <c r="P39" s="12">
        <v>3.93</v>
      </c>
      <c r="Q39">
        <v>4.01</v>
      </c>
      <c r="R39" s="12">
        <v>0.99</v>
      </c>
      <c r="S39">
        <v>1.54</v>
      </c>
      <c r="T39" s="12">
        <v>2.14</v>
      </c>
      <c r="U39">
        <v>0.39</v>
      </c>
      <c r="V39" s="12">
        <v>0.33</v>
      </c>
      <c r="W39">
        <v>2.0699999999999998</v>
      </c>
    </row>
    <row r="40" spans="1:23" x14ac:dyDescent="0.2">
      <c r="A40" t="s">
        <v>164</v>
      </c>
      <c r="B40">
        <v>2</v>
      </c>
      <c r="C40">
        <v>1</v>
      </c>
      <c r="D40" s="4">
        <v>0</v>
      </c>
      <c r="E40" s="4">
        <v>0</v>
      </c>
      <c r="F40">
        <v>2000</v>
      </c>
      <c r="G40" s="4">
        <v>0</v>
      </c>
      <c r="H40">
        <v>530</v>
      </c>
      <c r="I40">
        <v>1</v>
      </c>
      <c r="J40" s="12">
        <v>4.22</v>
      </c>
      <c r="K40">
        <v>10.94</v>
      </c>
      <c r="L40" s="12">
        <v>14.29</v>
      </c>
      <c r="M40">
        <v>12.88</v>
      </c>
      <c r="N40" s="12">
        <v>21.06</v>
      </c>
      <c r="O40">
        <v>13.12</v>
      </c>
      <c r="P40" s="12">
        <v>6.55</v>
      </c>
      <c r="Q40">
        <v>4.6500000000000004</v>
      </c>
      <c r="R40" s="12">
        <v>2.5099999999999998</v>
      </c>
      <c r="S40">
        <v>2.0699999999999998</v>
      </c>
      <c r="T40" s="12">
        <v>2.31</v>
      </c>
      <c r="U40">
        <v>1.29</v>
      </c>
      <c r="V40" s="12">
        <v>0.72</v>
      </c>
      <c r="W40">
        <v>2.41</v>
      </c>
    </row>
    <row r="41" spans="1:23" x14ac:dyDescent="0.2">
      <c r="A41" t="s">
        <v>164</v>
      </c>
      <c r="B41">
        <v>2</v>
      </c>
      <c r="C41">
        <v>1</v>
      </c>
      <c r="D41" s="4">
        <v>0</v>
      </c>
      <c r="E41" s="4">
        <v>0</v>
      </c>
      <c r="F41">
        <v>2001</v>
      </c>
      <c r="G41" s="4">
        <v>0</v>
      </c>
      <c r="H41">
        <v>540</v>
      </c>
      <c r="I41">
        <v>0</v>
      </c>
      <c r="J41" s="12">
        <v>17.34</v>
      </c>
      <c r="K41">
        <v>16.25</v>
      </c>
      <c r="L41" s="12">
        <v>14.25</v>
      </c>
      <c r="M41">
        <v>15.68</v>
      </c>
      <c r="N41" s="12">
        <v>8.56</v>
      </c>
      <c r="O41">
        <v>12.1</v>
      </c>
      <c r="P41" s="12">
        <v>5.99</v>
      </c>
      <c r="Q41">
        <v>1.78</v>
      </c>
      <c r="R41" s="12">
        <v>2.23</v>
      </c>
      <c r="S41">
        <v>1.81</v>
      </c>
      <c r="T41" s="12">
        <v>0.7</v>
      </c>
      <c r="U41">
        <v>1.42</v>
      </c>
      <c r="V41" s="12">
        <v>0.68</v>
      </c>
      <c r="W41">
        <v>1.21</v>
      </c>
    </row>
    <row r="42" spans="1:23" x14ac:dyDescent="0.2">
      <c r="A42" t="s">
        <v>164</v>
      </c>
      <c r="B42">
        <v>2</v>
      </c>
      <c r="C42">
        <v>1</v>
      </c>
      <c r="D42" s="4">
        <v>0</v>
      </c>
      <c r="E42" s="4">
        <v>0</v>
      </c>
      <c r="F42">
        <v>2002</v>
      </c>
      <c r="G42" s="4">
        <v>0</v>
      </c>
      <c r="H42">
        <v>449</v>
      </c>
      <c r="I42">
        <v>0</v>
      </c>
      <c r="J42" s="12">
        <v>0.03</v>
      </c>
      <c r="K42">
        <v>50.64</v>
      </c>
      <c r="L42" s="12">
        <v>14.93</v>
      </c>
      <c r="M42">
        <v>9.69</v>
      </c>
      <c r="N42" s="12">
        <v>5.72</v>
      </c>
      <c r="O42">
        <v>4.4400000000000004</v>
      </c>
      <c r="P42" s="12">
        <v>6.58</v>
      </c>
      <c r="Q42">
        <v>3.55</v>
      </c>
      <c r="R42" s="12">
        <v>0.87</v>
      </c>
      <c r="S42">
        <v>0.84</v>
      </c>
      <c r="T42" s="12">
        <v>1.04</v>
      </c>
      <c r="U42">
        <v>0.24</v>
      </c>
      <c r="V42" s="12">
        <v>0.47</v>
      </c>
      <c r="W42">
        <v>0.95</v>
      </c>
    </row>
    <row r="43" spans="1:23" x14ac:dyDescent="0.2">
      <c r="A43" t="s">
        <v>164</v>
      </c>
      <c r="B43">
        <v>2</v>
      </c>
      <c r="C43">
        <v>1</v>
      </c>
      <c r="D43" s="4">
        <v>0</v>
      </c>
      <c r="E43" s="4">
        <v>0</v>
      </c>
      <c r="F43">
        <v>2003</v>
      </c>
      <c r="G43" s="4">
        <v>0</v>
      </c>
      <c r="H43">
        <v>456</v>
      </c>
      <c r="I43">
        <v>0</v>
      </c>
      <c r="J43" s="12">
        <v>0.1</v>
      </c>
      <c r="K43">
        <v>1.39</v>
      </c>
      <c r="L43" s="12">
        <v>67.790000000000006</v>
      </c>
      <c r="M43">
        <v>11.66</v>
      </c>
      <c r="N43" s="12">
        <v>3.35</v>
      </c>
      <c r="O43">
        <v>5.01</v>
      </c>
      <c r="P43" s="12">
        <v>3.2</v>
      </c>
      <c r="Q43">
        <v>3.15</v>
      </c>
      <c r="R43" s="12">
        <v>2.12</v>
      </c>
      <c r="S43">
        <v>0.88</v>
      </c>
      <c r="T43" s="12">
        <v>0.44</v>
      </c>
      <c r="U43">
        <v>0.54</v>
      </c>
      <c r="V43" s="12">
        <v>0.13</v>
      </c>
      <c r="W43">
        <v>0.23</v>
      </c>
    </row>
    <row r="44" spans="1:23" x14ac:dyDescent="0.2">
      <c r="A44" t="s">
        <v>164</v>
      </c>
      <c r="B44">
        <v>2</v>
      </c>
      <c r="C44">
        <v>1</v>
      </c>
      <c r="D44" s="4">
        <v>0</v>
      </c>
      <c r="E44" s="4">
        <v>0</v>
      </c>
      <c r="F44">
        <v>2004</v>
      </c>
      <c r="G44" s="4">
        <v>0</v>
      </c>
      <c r="H44">
        <v>501</v>
      </c>
      <c r="I44">
        <v>0</v>
      </c>
      <c r="J44" s="12">
        <v>0.02</v>
      </c>
      <c r="K44">
        <v>5.34</v>
      </c>
      <c r="L44" s="12">
        <v>6.13</v>
      </c>
      <c r="M44">
        <v>68.290000000000006</v>
      </c>
      <c r="N44" s="12">
        <v>8.11</v>
      </c>
      <c r="O44">
        <v>2.1800000000000002</v>
      </c>
      <c r="P44" s="12">
        <v>4.13</v>
      </c>
      <c r="Q44">
        <v>2.5099999999999998</v>
      </c>
      <c r="R44" s="12">
        <v>1.27</v>
      </c>
      <c r="S44">
        <v>1.07</v>
      </c>
      <c r="T44" s="12">
        <v>0.35</v>
      </c>
      <c r="U44">
        <v>0.27</v>
      </c>
      <c r="V44" s="12">
        <v>0.16</v>
      </c>
      <c r="W44">
        <v>0.17</v>
      </c>
    </row>
    <row r="45" spans="1:23" x14ac:dyDescent="0.2">
      <c r="A45" t="s">
        <v>164</v>
      </c>
      <c r="B45">
        <v>2</v>
      </c>
      <c r="C45">
        <v>1</v>
      </c>
      <c r="D45" s="4">
        <v>0</v>
      </c>
      <c r="E45" s="4">
        <v>0</v>
      </c>
      <c r="F45">
        <v>2005</v>
      </c>
      <c r="G45" s="4">
        <v>0</v>
      </c>
      <c r="H45">
        <v>613</v>
      </c>
      <c r="I45">
        <v>0.02</v>
      </c>
      <c r="J45" s="12">
        <v>0.56999999999999995</v>
      </c>
      <c r="K45">
        <v>0.46</v>
      </c>
      <c r="L45" s="12">
        <v>6.56</v>
      </c>
      <c r="M45">
        <v>5.38</v>
      </c>
      <c r="N45" s="12">
        <v>68.72</v>
      </c>
      <c r="O45">
        <v>7.95</v>
      </c>
      <c r="P45" s="12">
        <v>2.36</v>
      </c>
      <c r="Q45">
        <v>2.91</v>
      </c>
      <c r="R45" s="12">
        <v>2.21</v>
      </c>
      <c r="S45">
        <v>1.18</v>
      </c>
      <c r="T45" s="12">
        <v>1.0900000000000001</v>
      </c>
      <c r="U45">
        <v>0.25</v>
      </c>
      <c r="V45" s="12">
        <v>0.09</v>
      </c>
      <c r="W45">
        <v>0.25</v>
      </c>
    </row>
    <row r="46" spans="1:23" x14ac:dyDescent="0.2">
      <c r="A46" t="s">
        <v>164</v>
      </c>
      <c r="B46">
        <v>2</v>
      </c>
      <c r="C46">
        <v>1</v>
      </c>
      <c r="D46" s="4">
        <v>0</v>
      </c>
      <c r="E46" s="4">
        <v>0</v>
      </c>
      <c r="F46">
        <v>2006</v>
      </c>
      <c r="G46" s="4">
        <v>0</v>
      </c>
      <c r="H46">
        <v>720</v>
      </c>
      <c r="I46">
        <v>0.33</v>
      </c>
      <c r="J46" s="12">
        <v>2.81</v>
      </c>
      <c r="K46">
        <v>10.44</v>
      </c>
      <c r="L46" s="12">
        <v>1.67</v>
      </c>
      <c r="M46">
        <v>8.57</v>
      </c>
      <c r="N46" s="12">
        <v>4.88</v>
      </c>
      <c r="O46">
        <v>59.04</v>
      </c>
      <c r="P46" s="12">
        <v>5.28</v>
      </c>
      <c r="Q46">
        <v>1.72</v>
      </c>
      <c r="R46" s="12">
        <v>2.38</v>
      </c>
      <c r="S46">
        <v>1.1299999999999999</v>
      </c>
      <c r="T46" s="12">
        <v>1.01</v>
      </c>
      <c r="U46">
        <v>0.43</v>
      </c>
      <c r="V46" s="12">
        <v>0.14000000000000001</v>
      </c>
      <c r="W46">
        <v>0.19</v>
      </c>
    </row>
    <row r="47" spans="1:23" x14ac:dyDescent="0.2">
      <c r="A47" t="s">
        <v>164</v>
      </c>
      <c r="B47">
        <v>2</v>
      </c>
      <c r="C47">
        <v>1</v>
      </c>
      <c r="D47" s="4">
        <v>0</v>
      </c>
      <c r="E47" s="4">
        <v>0</v>
      </c>
      <c r="F47">
        <v>2007</v>
      </c>
      <c r="G47" s="4">
        <v>0</v>
      </c>
      <c r="H47">
        <v>629</v>
      </c>
      <c r="I47">
        <v>0.78</v>
      </c>
      <c r="J47" s="12">
        <v>11.52</v>
      </c>
      <c r="K47">
        <v>3.81</v>
      </c>
      <c r="L47" s="12">
        <v>15.7</v>
      </c>
      <c r="M47">
        <v>1.59</v>
      </c>
      <c r="N47" s="12">
        <v>6.89</v>
      </c>
      <c r="O47">
        <v>3.81</v>
      </c>
      <c r="P47" s="12">
        <v>43.95</v>
      </c>
      <c r="Q47">
        <v>5.08</v>
      </c>
      <c r="R47" s="12">
        <v>1.71</v>
      </c>
      <c r="S47">
        <v>2.2000000000000002</v>
      </c>
      <c r="T47" s="12">
        <v>1.66</v>
      </c>
      <c r="U47">
        <v>0.48</v>
      </c>
      <c r="V47" s="12">
        <v>0.19</v>
      </c>
      <c r="W47">
        <v>0.64</v>
      </c>
    </row>
    <row r="48" spans="1:23" x14ac:dyDescent="0.2">
      <c r="A48" t="s">
        <v>164</v>
      </c>
      <c r="B48">
        <v>2</v>
      </c>
      <c r="C48">
        <v>1</v>
      </c>
      <c r="D48" s="4">
        <v>0</v>
      </c>
      <c r="E48" s="4">
        <v>0</v>
      </c>
      <c r="F48" s="12">
        <v>2008</v>
      </c>
      <c r="G48" s="4">
        <v>0</v>
      </c>
      <c r="H48" s="13">
        <v>794</v>
      </c>
      <c r="I48" s="12">
        <v>0.76</v>
      </c>
      <c r="J48" s="12">
        <v>9.82</v>
      </c>
      <c r="K48" s="12">
        <v>30.53</v>
      </c>
      <c r="L48" s="12">
        <v>2.4</v>
      </c>
      <c r="M48" s="12">
        <v>14.42</v>
      </c>
      <c r="N48" s="12">
        <v>1.03</v>
      </c>
      <c r="O48" s="12">
        <v>3.63</v>
      </c>
      <c r="P48" s="12">
        <v>3.17</v>
      </c>
      <c r="Q48" s="12">
        <v>28.07</v>
      </c>
      <c r="R48" s="12">
        <v>3.05</v>
      </c>
      <c r="S48" s="12">
        <v>1.1499999999999999</v>
      </c>
      <c r="T48" s="12">
        <v>0.73</v>
      </c>
      <c r="U48" s="12">
        <v>0.49</v>
      </c>
      <c r="V48" s="12">
        <v>0.31</v>
      </c>
      <c r="W48" s="12">
        <v>0.43</v>
      </c>
    </row>
    <row r="49" spans="1:23" x14ac:dyDescent="0.2">
      <c r="A49" t="s">
        <v>164</v>
      </c>
      <c r="B49">
        <v>2</v>
      </c>
      <c r="C49">
        <v>1</v>
      </c>
      <c r="D49" s="4">
        <v>0</v>
      </c>
      <c r="E49" s="4">
        <v>0</v>
      </c>
      <c r="F49" s="12">
        <v>2009</v>
      </c>
      <c r="G49" s="4">
        <v>0</v>
      </c>
      <c r="H49" s="13">
        <v>685</v>
      </c>
      <c r="I49" s="12">
        <v>0.64</v>
      </c>
      <c r="J49" s="12">
        <v>0.56000000000000005</v>
      </c>
      <c r="K49" s="12">
        <v>31.02</v>
      </c>
      <c r="L49" s="12">
        <v>27.19</v>
      </c>
      <c r="M49" s="12">
        <v>3.36</v>
      </c>
      <c r="N49" s="12">
        <v>10.68</v>
      </c>
      <c r="O49" s="12">
        <v>1.3</v>
      </c>
      <c r="P49" s="12">
        <v>2.27</v>
      </c>
      <c r="Q49" s="12">
        <v>2.27</v>
      </c>
      <c r="R49" s="12">
        <v>16.14</v>
      </c>
      <c r="S49" s="12">
        <v>2.4900000000000002</v>
      </c>
      <c r="T49" s="12">
        <v>0.87</v>
      </c>
      <c r="U49" s="12">
        <v>0.6</v>
      </c>
      <c r="V49" s="12">
        <v>0.28000000000000003</v>
      </c>
      <c r="W49" s="12">
        <v>0.34</v>
      </c>
    </row>
    <row r="50" spans="1:23" x14ac:dyDescent="0.2">
      <c r="A50" t="s">
        <v>164</v>
      </c>
      <c r="B50">
        <v>2</v>
      </c>
      <c r="C50">
        <v>1</v>
      </c>
      <c r="D50" s="4">
        <v>0</v>
      </c>
      <c r="E50" s="4">
        <v>0</v>
      </c>
      <c r="F50" s="12">
        <v>2010</v>
      </c>
      <c r="G50" s="4">
        <v>0</v>
      </c>
      <c r="H50" s="13">
        <v>874</v>
      </c>
      <c r="I50" s="12">
        <v>0.03</v>
      </c>
      <c r="J50" s="12">
        <v>25.23</v>
      </c>
      <c r="K50" s="12">
        <v>3.37</v>
      </c>
      <c r="L50" s="12">
        <v>35.380000000000003</v>
      </c>
      <c r="M50" s="12">
        <v>21.43</v>
      </c>
      <c r="N50" s="12">
        <v>2.29</v>
      </c>
      <c r="O50" s="12">
        <v>2.94</v>
      </c>
      <c r="P50" s="12">
        <v>0.43</v>
      </c>
      <c r="Q50" s="12">
        <v>0.57999999999999996</v>
      </c>
      <c r="R50" s="12">
        <v>0.98</v>
      </c>
      <c r="S50" s="12">
        <v>5.86</v>
      </c>
      <c r="T50" s="12">
        <v>0.93</v>
      </c>
      <c r="U50" s="12">
        <v>0.28999999999999998</v>
      </c>
      <c r="V50" s="12">
        <v>0.1</v>
      </c>
      <c r="W50" s="12">
        <v>0.15</v>
      </c>
    </row>
    <row r="51" spans="1:23" x14ac:dyDescent="0.2">
      <c r="A51" t="s">
        <v>164</v>
      </c>
      <c r="B51">
        <v>2</v>
      </c>
      <c r="C51">
        <v>1</v>
      </c>
      <c r="D51" s="4">
        <v>0</v>
      </c>
      <c r="E51" s="4">
        <v>0</v>
      </c>
      <c r="F51" s="12">
        <v>2011</v>
      </c>
      <c r="G51" s="4">
        <v>0</v>
      </c>
      <c r="H51" s="13">
        <v>1081</v>
      </c>
      <c r="I51" s="12">
        <v>2.67</v>
      </c>
      <c r="J51" s="12">
        <v>8.73</v>
      </c>
      <c r="K51" s="12">
        <v>70.83</v>
      </c>
      <c r="L51" s="12">
        <v>2.63</v>
      </c>
      <c r="M51" s="12">
        <v>6.34</v>
      </c>
      <c r="N51" s="12">
        <v>4.38</v>
      </c>
      <c r="O51" s="12">
        <v>1.1200000000000001</v>
      </c>
      <c r="P51" s="12">
        <v>0.8</v>
      </c>
      <c r="Q51" s="12">
        <v>0.28999999999999998</v>
      </c>
      <c r="R51" s="12">
        <v>0.37</v>
      </c>
      <c r="S51" s="12">
        <v>0.12</v>
      </c>
      <c r="T51" s="12">
        <v>1.33</v>
      </c>
      <c r="U51" s="12">
        <v>0.17</v>
      </c>
      <c r="V51" s="12">
        <v>0.11</v>
      </c>
      <c r="W51" s="12">
        <v>0.11</v>
      </c>
    </row>
    <row r="52" spans="1:23" x14ac:dyDescent="0.2">
      <c r="A52" t="s">
        <v>164</v>
      </c>
      <c r="B52">
        <v>2</v>
      </c>
      <c r="C52">
        <v>1</v>
      </c>
      <c r="D52" s="4">
        <v>0</v>
      </c>
      <c r="E52" s="4">
        <v>0</v>
      </c>
      <c r="F52" s="12">
        <v>2012</v>
      </c>
      <c r="G52" s="4">
        <v>0</v>
      </c>
      <c r="H52" s="13">
        <v>851</v>
      </c>
      <c r="I52" s="12">
        <v>0.18</v>
      </c>
      <c r="J52" s="12">
        <v>40.93</v>
      </c>
      <c r="K52" s="12">
        <v>11.54</v>
      </c>
      <c r="L52" s="12">
        <v>32.99</v>
      </c>
      <c r="M52" s="12">
        <v>2.4900000000000002</v>
      </c>
      <c r="N52" s="12">
        <v>5.0999999999999996</v>
      </c>
      <c r="O52" s="12">
        <v>2.52</v>
      </c>
      <c r="P52" s="12">
        <v>1.1299999999999999</v>
      </c>
      <c r="Q52" s="12">
        <v>0.66</v>
      </c>
      <c r="R52" s="12">
        <v>0.23</v>
      </c>
      <c r="S52" s="12">
        <v>0.33</v>
      </c>
      <c r="T52" s="12">
        <v>0.35</v>
      </c>
      <c r="U52" s="12">
        <v>0.87</v>
      </c>
      <c r="V52" s="12">
        <v>0.28000000000000003</v>
      </c>
      <c r="W52" s="12">
        <v>0.38</v>
      </c>
    </row>
    <row r="53" spans="1:23" x14ac:dyDescent="0.2">
      <c r="A53" t="s">
        <v>164</v>
      </c>
      <c r="B53">
        <v>2</v>
      </c>
      <c r="C53">
        <v>1</v>
      </c>
      <c r="D53" s="4">
        <v>0</v>
      </c>
      <c r="E53" s="4">
        <v>0</v>
      </c>
      <c r="F53" s="12">
        <v>2013</v>
      </c>
      <c r="G53" s="4">
        <v>0</v>
      </c>
      <c r="H53" s="13">
        <v>1094</v>
      </c>
      <c r="I53" s="12">
        <v>0.03</v>
      </c>
      <c r="J53" s="12">
        <v>0.54</v>
      </c>
      <c r="K53" s="12">
        <v>70.31</v>
      </c>
      <c r="L53" s="12">
        <v>5.9</v>
      </c>
      <c r="M53" s="12">
        <v>10.47</v>
      </c>
      <c r="N53" s="12">
        <v>1.1200000000000001</v>
      </c>
      <c r="O53" s="12">
        <v>3.41</v>
      </c>
      <c r="P53" s="12">
        <v>2.06</v>
      </c>
      <c r="Q53" s="12">
        <v>0.91</v>
      </c>
      <c r="R53" s="12">
        <v>1.37</v>
      </c>
      <c r="S53" s="12">
        <v>0.26</v>
      </c>
      <c r="T53" s="12">
        <v>0.33</v>
      </c>
      <c r="U53" s="12">
        <v>0.53</v>
      </c>
      <c r="V53" s="12">
        <v>2.2799999999999998</v>
      </c>
      <c r="W53" s="12">
        <v>0.46</v>
      </c>
    </row>
    <row r="54" spans="1:23" x14ac:dyDescent="0.2">
      <c r="A54" t="s">
        <v>164</v>
      </c>
      <c r="B54">
        <v>2</v>
      </c>
      <c r="C54">
        <v>1</v>
      </c>
      <c r="D54" s="4">
        <v>0</v>
      </c>
      <c r="E54" s="4">
        <v>0</v>
      </c>
      <c r="F54" s="12">
        <v>2014</v>
      </c>
      <c r="G54" s="4">
        <v>0</v>
      </c>
      <c r="H54" s="13">
        <v>1153</v>
      </c>
      <c r="I54" s="12">
        <v>0</v>
      </c>
      <c r="J54" s="12">
        <v>3.28</v>
      </c>
      <c r="K54" s="12">
        <v>3.81</v>
      </c>
      <c r="L54" s="12">
        <v>64.42</v>
      </c>
      <c r="M54" s="12">
        <v>6.93</v>
      </c>
      <c r="N54" s="12">
        <v>12.06</v>
      </c>
      <c r="O54" s="12">
        <v>1.58</v>
      </c>
      <c r="P54" s="12">
        <v>3.11</v>
      </c>
      <c r="Q54" s="12">
        <v>1.83</v>
      </c>
      <c r="R54" s="12">
        <v>0.81</v>
      </c>
      <c r="S54" s="12">
        <v>0.46</v>
      </c>
      <c r="T54" s="12">
        <v>0.12</v>
      </c>
      <c r="U54" s="12">
        <v>0.19</v>
      </c>
      <c r="V54" s="12">
        <v>0.28000000000000003</v>
      </c>
      <c r="W54" s="12">
        <v>1.1200000000000001</v>
      </c>
    </row>
    <row r="55" spans="1:23" x14ac:dyDescent="0.2">
      <c r="A55" t="s">
        <v>164</v>
      </c>
      <c r="B55">
        <v>2</v>
      </c>
      <c r="C55">
        <v>1</v>
      </c>
      <c r="D55" s="4">
        <v>0</v>
      </c>
      <c r="E55" s="4">
        <v>0</v>
      </c>
      <c r="F55" s="12">
        <v>2015</v>
      </c>
      <c r="G55" s="4">
        <v>0</v>
      </c>
      <c r="H55" s="13">
        <v>798</v>
      </c>
      <c r="I55" s="12">
        <v>3.64</v>
      </c>
      <c r="J55" s="12">
        <v>1.1399999999999999</v>
      </c>
      <c r="K55" s="12">
        <v>6.88</v>
      </c>
      <c r="L55" s="12">
        <v>3.94</v>
      </c>
      <c r="M55" s="12">
        <v>69.989999999999995</v>
      </c>
      <c r="N55" s="12">
        <v>4.9400000000000004</v>
      </c>
      <c r="O55" s="12">
        <v>5.09</v>
      </c>
      <c r="P55" s="12">
        <v>0.96</v>
      </c>
      <c r="Q55" s="12">
        <v>1.55</v>
      </c>
      <c r="R55" s="12">
        <v>1.0900000000000001</v>
      </c>
      <c r="S55" s="12">
        <v>0.2</v>
      </c>
      <c r="T55" s="12">
        <v>0.21</v>
      </c>
      <c r="U55" s="12">
        <v>0.06</v>
      </c>
      <c r="V55" s="12">
        <v>0.05</v>
      </c>
      <c r="W55" s="12">
        <v>0.27</v>
      </c>
    </row>
    <row r="56" spans="1:23" x14ac:dyDescent="0.2">
      <c r="A56" t="s">
        <v>164</v>
      </c>
      <c r="B56">
        <v>2</v>
      </c>
      <c r="C56">
        <v>1</v>
      </c>
      <c r="D56" s="4">
        <v>0</v>
      </c>
      <c r="E56" s="4">
        <v>0</v>
      </c>
      <c r="F56" s="12">
        <v>2016</v>
      </c>
      <c r="G56" s="4">
        <v>0</v>
      </c>
      <c r="H56" s="13">
        <v>1440</v>
      </c>
      <c r="I56" s="12">
        <v>0.28999999999999998</v>
      </c>
      <c r="J56" s="12">
        <v>50.22</v>
      </c>
      <c r="K56" s="12">
        <v>1.69</v>
      </c>
      <c r="L56" s="12">
        <v>4.47</v>
      </c>
      <c r="M56" s="12">
        <v>2.48</v>
      </c>
      <c r="N56" s="12">
        <v>32.86</v>
      </c>
      <c r="O56" s="12">
        <v>2.78</v>
      </c>
      <c r="P56" s="12">
        <v>3.23</v>
      </c>
      <c r="Q56" s="12">
        <v>0.76</v>
      </c>
      <c r="R56" s="12">
        <v>0.44</v>
      </c>
      <c r="S56" s="12">
        <v>0.37</v>
      </c>
      <c r="T56" s="12">
        <v>0.23</v>
      </c>
      <c r="U56" s="12">
        <v>0.06</v>
      </c>
      <c r="V56" s="12">
        <v>0.05</v>
      </c>
      <c r="W56" s="12">
        <v>7.0000000000000007E-2</v>
      </c>
    </row>
    <row r="57" spans="1:23" x14ac:dyDescent="0.2">
      <c r="A57" t="s">
        <v>164</v>
      </c>
      <c r="B57">
        <v>2</v>
      </c>
      <c r="C57">
        <v>1</v>
      </c>
      <c r="D57" s="4">
        <v>0</v>
      </c>
      <c r="E57" s="4">
        <v>0</v>
      </c>
      <c r="F57" s="12">
        <v>2017</v>
      </c>
      <c r="G57" s="4">
        <v>0</v>
      </c>
      <c r="H57" s="13">
        <v>1300</v>
      </c>
      <c r="I57" s="12">
        <v>3.76</v>
      </c>
      <c r="J57" s="12">
        <v>0.73</v>
      </c>
      <c r="K57" s="12">
        <v>38.31</v>
      </c>
      <c r="L57" s="12">
        <v>2.37</v>
      </c>
      <c r="M57" s="12">
        <v>4.12</v>
      </c>
      <c r="N57" s="12">
        <v>3.12</v>
      </c>
      <c r="O57" s="12">
        <v>36.880000000000003</v>
      </c>
      <c r="P57" s="12">
        <v>4.43</v>
      </c>
      <c r="Q57" s="12">
        <v>3.11</v>
      </c>
      <c r="R57" s="12">
        <v>1.33</v>
      </c>
      <c r="S57" s="12">
        <v>0.62</v>
      </c>
      <c r="T57" s="12">
        <v>0.72</v>
      </c>
      <c r="U57" s="12">
        <v>0.21</v>
      </c>
      <c r="V57" s="12">
        <v>0.09</v>
      </c>
      <c r="W57" s="12">
        <v>0.2</v>
      </c>
    </row>
    <row r="58" spans="1:23" x14ac:dyDescent="0.2">
      <c r="A58" t="s">
        <v>164</v>
      </c>
      <c r="B58">
        <v>2</v>
      </c>
      <c r="C58">
        <v>1</v>
      </c>
      <c r="D58" s="4">
        <v>0</v>
      </c>
      <c r="E58" s="4">
        <v>0</v>
      </c>
      <c r="F58" s="12">
        <v>2018</v>
      </c>
      <c r="G58" s="4">
        <v>0</v>
      </c>
      <c r="H58" s="13">
        <v>1174</v>
      </c>
      <c r="I58" s="12">
        <v>7.35</v>
      </c>
      <c r="J58" s="12">
        <v>25.53</v>
      </c>
      <c r="K58" s="12">
        <v>1.49</v>
      </c>
      <c r="L58" s="12">
        <v>26.98</v>
      </c>
      <c r="M58" s="12">
        <v>1.52</v>
      </c>
      <c r="N58" s="12">
        <v>2.8</v>
      </c>
      <c r="O58" s="12">
        <v>3.04</v>
      </c>
      <c r="P58" s="12">
        <v>22.75</v>
      </c>
      <c r="Q58" s="12">
        <v>4.3099999999999996</v>
      </c>
      <c r="R58" s="12">
        <v>1.91</v>
      </c>
      <c r="S58" s="12">
        <v>0.94</v>
      </c>
      <c r="T58" s="12">
        <v>0.55000000000000004</v>
      </c>
      <c r="U58" s="12">
        <v>0.41</v>
      </c>
      <c r="V58" s="12">
        <v>0.31</v>
      </c>
      <c r="W58" s="12">
        <v>0.1</v>
      </c>
    </row>
    <row r="59" spans="1:23" x14ac:dyDescent="0.2">
      <c r="A59" t="s">
        <v>164</v>
      </c>
      <c r="B59">
        <v>2</v>
      </c>
      <c r="C59">
        <v>1</v>
      </c>
      <c r="D59" s="4">
        <v>0</v>
      </c>
      <c r="E59" s="4">
        <v>0</v>
      </c>
      <c r="F59" s="12">
        <v>2019</v>
      </c>
      <c r="G59" s="4">
        <v>0</v>
      </c>
      <c r="H59" s="13">
        <v>1001</v>
      </c>
      <c r="I59" s="12">
        <v>0.01</v>
      </c>
      <c r="J59" s="12">
        <v>13.72</v>
      </c>
      <c r="K59" s="12">
        <v>20.69</v>
      </c>
      <c r="L59" s="12">
        <v>1.57</v>
      </c>
      <c r="M59" s="12">
        <v>32.32</v>
      </c>
      <c r="N59" s="12">
        <v>1.77</v>
      </c>
      <c r="O59" s="12">
        <v>3.82</v>
      </c>
      <c r="P59" s="12">
        <v>2.2400000000000002</v>
      </c>
      <c r="Q59" s="12">
        <v>18.68</v>
      </c>
      <c r="R59" s="12">
        <v>1.98</v>
      </c>
      <c r="S59" s="12">
        <v>1.66</v>
      </c>
      <c r="T59" s="12">
        <v>0.69</v>
      </c>
      <c r="U59" s="12">
        <v>0.38</v>
      </c>
      <c r="V59" s="12">
        <v>0.23</v>
      </c>
      <c r="W59" s="12">
        <v>0.23</v>
      </c>
    </row>
    <row r="60" spans="1:23" x14ac:dyDescent="0.2">
      <c r="A60" t="s">
        <v>164</v>
      </c>
      <c r="B60">
        <v>2</v>
      </c>
      <c r="C60">
        <v>1</v>
      </c>
      <c r="D60" s="4">
        <v>0</v>
      </c>
      <c r="E60" s="4">
        <v>0</v>
      </c>
      <c r="F60" s="12">
        <v>2020</v>
      </c>
      <c r="G60" s="4">
        <v>0</v>
      </c>
      <c r="H60" s="13">
        <v>703</v>
      </c>
      <c r="I60" s="12">
        <v>0</v>
      </c>
      <c r="J60" s="12">
        <v>0.08</v>
      </c>
      <c r="K60" s="12">
        <v>8.51</v>
      </c>
      <c r="L60" s="12">
        <v>35.229999999999997</v>
      </c>
      <c r="M60" s="12">
        <v>1.46</v>
      </c>
      <c r="N60" s="12">
        <v>30.9</v>
      </c>
      <c r="O60" s="12">
        <v>1.69</v>
      </c>
      <c r="P60" s="12">
        <v>2.41</v>
      </c>
      <c r="Q60" s="12">
        <v>1.94</v>
      </c>
      <c r="R60" s="12">
        <v>14.77</v>
      </c>
      <c r="S60" s="12">
        <v>1.24</v>
      </c>
      <c r="T60" s="12">
        <v>1.1000000000000001</v>
      </c>
      <c r="U60" s="12">
        <v>0.28000000000000003</v>
      </c>
      <c r="V60" s="12">
        <v>0.12</v>
      </c>
      <c r="W60" s="12">
        <v>0.28999999999999998</v>
      </c>
    </row>
    <row r="61" spans="1:23" x14ac:dyDescent="0.2">
      <c r="A61" t="s">
        <v>164</v>
      </c>
      <c r="B61">
        <v>3</v>
      </c>
      <c r="C61">
        <v>1</v>
      </c>
      <c r="D61" s="4">
        <v>0</v>
      </c>
      <c r="E61" s="4">
        <v>0</v>
      </c>
      <c r="F61" s="14">
        <v>1975</v>
      </c>
      <c r="G61" s="4">
        <v>0</v>
      </c>
      <c r="H61" s="2">
        <v>13</v>
      </c>
      <c r="I61" s="14">
        <v>4.6100000000000003</v>
      </c>
      <c r="J61" s="14">
        <v>33.85</v>
      </c>
      <c r="K61" s="14">
        <v>7.43</v>
      </c>
      <c r="L61" s="14">
        <v>1.25</v>
      </c>
      <c r="M61" s="14">
        <v>25.4</v>
      </c>
      <c r="N61" s="14">
        <v>5.55</v>
      </c>
      <c r="O61" s="14">
        <v>8.0299999999999994</v>
      </c>
      <c r="P61" s="14">
        <v>10.54</v>
      </c>
      <c r="Q61" s="14">
        <v>0.95</v>
      </c>
      <c r="R61" s="14">
        <v>0.6</v>
      </c>
      <c r="S61" s="14">
        <v>0.87</v>
      </c>
      <c r="T61" s="14">
        <v>0.45</v>
      </c>
      <c r="U61" s="14">
        <v>0</v>
      </c>
      <c r="V61" s="14">
        <v>0.48</v>
      </c>
      <c r="W61" s="14">
        <v>0</v>
      </c>
    </row>
    <row r="62" spans="1:23" x14ac:dyDescent="0.2">
      <c r="A62" t="s">
        <v>164</v>
      </c>
      <c r="B62">
        <v>3</v>
      </c>
      <c r="C62">
        <v>1</v>
      </c>
      <c r="D62" s="4">
        <v>0</v>
      </c>
      <c r="E62" s="4">
        <v>0</v>
      </c>
      <c r="F62" s="14">
        <v>1976</v>
      </c>
      <c r="G62" s="4">
        <v>0</v>
      </c>
      <c r="H62" s="14">
        <v>142</v>
      </c>
      <c r="I62" s="14">
        <v>0.09</v>
      </c>
      <c r="J62" s="14">
        <v>1.34</v>
      </c>
      <c r="K62" s="14">
        <v>14.47</v>
      </c>
      <c r="L62" s="14">
        <v>6.74</v>
      </c>
      <c r="M62" s="14">
        <v>4.0999999999999996</v>
      </c>
      <c r="N62" s="14">
        <v>24.58</v>
      </c>
      <c r="O62" s="14">
        <v>9.77</v>
      </c>
      <c r="P62" s="14">
        <v>8.9</v>
      </c>
      <c r="Q62" s="14">
        <v>12.1</v>
      </c>
      <c r="R62" s="14">
        <v>5.43</v>
      </c>
      <c r="S62" s="14">
        <v>4.3</v>
      </c>
      <c r="T62" s="14">
        <v>4.08</v>
      </c>
      <c r="U62" s="14">
        <v>1.07</v>
      </c>
      <c r="V62" s="14">
        <v>2.36</v>
      </c>
      <c r="W62" s="14">
        <v>0.69</v>
      </c>
    </row>
    <row r="63" spans="1:23" x14ac:dyDescent="0.2">
      <c r="A63" t="s">
        <v>164</v>
      </c>
      <c r="B63">
        <v>3</v>
      </c>
      <c r="C63">
        <v>1</v>
      </c>
      <c r="D63" s="4">
        <v>0</v>
      </c>
      <c r="E63" s="4">
        <v>0</v>
      </c>
      <c r="F63" s="14">
        <v>1977</v>
      </c>
      <c r="G63" s="4">
        <v>0</v>
      </c>
      <c r="H63" s="14">
        <v>320</v>
      </c>
      <c r="I63" s="14">
        <v>0</v>
      </c>
      <c r="J63" s="14">
        <v>8.4499999999999993</v>
      </c>
      <c r="K63" s="14">
        <v>3.68</v>
      </c>
      <c r="L63" s="14">
        <v>27.47</v>
      </c>
      <c r="M63" s="14">
        <v>3.59</v>
      </c>
      <c r="N63" s="14">
        <v>9.11</v>
      </c>
      <c r="O63" s="14">
        <v>22.68</v>
      </c>
      <c r="P63" s="14">
        <v>7.6</v>
      </c>
      <c r="Q63" s="14">
        <v>6.54</v>
      </c>
      <c r="R63" s="14">
        <v>4.0199999999999996</v>
      </c>
      <c r="S63" s="14">
        <v>3.55</v>
      </c>
      <c r="T63" s="14">
        <v>2.31</v>
      </c>
      <c r="U63" s="14">
        <v>0.56999999999999995</v>
      </c>
      <c r="V63" s="14">
        <v>0.31</v>
      </c>
      <c r="W63" s="14">
        <v>0.12</v>
      </c>
    </row>
    <row r="64" spans="1:23" x14ac:dyDescent="0.2">
      <c r="A64" t="s">
        <v>164</v>
      </c>
      <c r="B64">
        <v>3</v>
      </c>
      <c r="C64">
        <v>1</v>
      </c>
      <c r="D64" s="4">
        <v>0</v>
      </c>
      <c r="E64" s="4">
        <v>0</v>
      </c>
      <c r="F64" s="14">
        <v>1978</v>
      </c>
      <c r="G64" s="4">
        <v>0</v>
      </c>
      <c r="H64" s="14">
        <v>341</v>
      </c>
      <c r="I64" s="14">
        <v>0.47</v>
      </c>
      <c r="J64" s="14">
        <v>1.1100000000000001</v>
      </c>
      <c r="K64" s="14">
        <v>6.51</v>
      </c>
      <c r="L64" s="14">
        <v>6.31</v>
      </c>
      <c r="M64" s="14">
        <v>26.42</v>
      </c>
      <c r="N64" s="14">
        <v>6.09</v>
      </c>
      <c r="O64" s="14">
        <v>8.8699999999999992</v>
      </c>
      <c r="P64" s="14">
        <v>21.5</v>
      </c>
      <c r="Q64" s="14">
        <v>9.7799999999999994</v>
      </c>
      <c r="R64" s="14">
        <v>4.71</v>
      </c>
      <c r="S64" s="14">
        <v>4.68</v>
      </c>
      <c r="T64" s="14">
        <v>2.34</v>
      </c>
      <c r="U64" s="14">
        <v>0.52</v>
      </c>
      <c r="V64" s="14">
        <v>0.35</v>
      </c>
      <c r="W64" s="14">
        <v>0.34</v>
      </c>
    </row>
    <row r="65" spans="1:23" x14ac:dyDescent="0.2">
      <c r="A65" t="s">
        <v>164</v>
      </c>
      <c r="B65">
        <v>3</v>
      </c>
      <c r="C65">
        <v>1</v>
      </c>
      <c r="D65" s="4">
        <v>0</v>
      </c>
      <c r="E65" s="4">
        <v>0</v>
      </c>
      <c r="F65" s="2">
        <v>1979</v>
      </c>
      <c r="G65" s="4">
        <v>0</v>
      </c>
      <c r="H65" s="2">
        <v>116</v>
      </c>
      <c r="I65" s="2">
        <v>0</v>
      </c>
      <c r="J65" s="14">
        <v>6.49</v>
      </c>
      <c r="K65" s="2">
        <v>10.24</v>
      </c>
      <c r="L65" s="14">
        <v>9.3800000000000008</v>
      </c>
      <c r="M65" s="2">
        <v>5.72</v>
      </c>
      <c r="N65" s="14">
        <v>17.670000000000002</v>
      </c>
      <c r="O65" s="2">
        <v>10.26</v>
      </c>
      <c r="P65" s="14">
        <v>17.37</v>
      </c>
      <c r="Q65" s="2">
        <v>12.76</v>
      </c>
      <c r="R65" s="14">
        <v>4.18</v>
      </c>
      <c r="S65" s="2">
        <v>2.88</v>
      </c>
      <c r="T65" s="14">
        <v>0.96</v>
      </c>
      <c r="U65" s="2">
        <v>1.65</v>
      </c>
      <c r="V65" s="14">
        <v>0</v>
      </c>
      <c r="W65" s="2">
        <v>0.45</v>
      </c>
    </row>
    <row r="66" spans="1:23" x14ac:dyDescent="0.2">
      <c r="A66" t="s">
        <v>164</v>
      </c>
      <c r="B66">
        <v>3</v>
      </c>
      <c r="C66">
        <v>1</v>
      </c>
      <c r="D66" s="4">
        <v>0</v>
      </c>
      <c r="E66" s="4">
        <v>0</v>
      </c>
      <c r="F66" s="2">
        <v>1980</v>
      </c>
      <c r="G66" s="4">
        <v>0</v>
      </c>
      <c r="H66" s="2">
        <v>221</v>
      </c>
      <c r="I66" s="2">
        <v>0.15</v>
      </c>
      <c r="J66" s="14">
        <v>0.54</v>
      </c>
      <c r="K66" s="2">
        <v>30.09</v>
      </c>
      <c r="L66" s="14">
        <v>1.85</v>
      </c>
      <c r="M66" s="2">
        <v>4.49</v>
      </c>
      <c r="N66" s="14">
        <v>8.16</v>
      </c>
      <c r="O66" s="2">
        <v>11.23</v>
      </c>
      <c r="P66" s="14">
        <v>5.01</v>
      </c>
      <c r="Q66" s="2">
        <v>8.94</v>
      </c>
      <c r="R66" s="14">
        <v>11.08</v>
      </c>
      <c r="S66" s="2">
        <v>9.4600000000000009</v>
      </c>
      <c r="T66" s="14">
        <v>2.63</v>
      </c>
      <c r="U66" s="2">
        <v>3.79</v>
      </c>
      <c r="V66" s="14">
        <v>1.52</v>
      </c>
      <c r="W66" s="2">
        <v>1.07</v>
      </c>
    </row>
    <row r="67" spans="1:23" x14ac:dyDescent="0.2">
      <c r="A67" t="s">
        <v>164</v>
      </c>
      <c r="B67">
        <v>3</v>
      </c>
      <c r="C67">
        <v>1</v>
      </c>
      <c r="D67" s="4">
        <v>0</v>
      </c>
      <c r="E67" s="4">
        <v>0</v>
      </c>
      <c r="F67" s="2">
        <v>1981</v>
      </c>
      <c r="G67" s="4">
        <v>0</v>
      </c>
      <c r="H67" s="2">
        <v>154</v>
      </c>
      <c r="I67" s="2">
        <v>19.489999999999998</v>
      </c>
      <c r="J67" s="14">
        <v>4.03</v>
      </c>
      <c r="K67" s="2">
        <v>1.4</v>
      </c>
      <c r="L67" s="14">
        <v>26.73</v>
      </c>
      <c r="M67" s="2">
        <v>3.9</v>
      </c>
      <c r="N67" s="14">
        <v>5.55</v>
      </c>
      <c r="O67" s="2">
        <v>3.38</v>
      </c>
      <c r="P67" s="14">
        <v>14.67</v>
      </c>
      <c r="Q67" s="2">
        <v>3.77</v>
      </c>
      <c r="R67" s="14">
        <v>3.19</v>
      </c>
      <c r="S67" s="2">
        <v>10.18</v>
      </c>
      <c r="T67" s="14">
        <v>2.31</v>
      </c>
      <c r="U67" s="2">
        <v>0.5</v>
      </c>
      <c r="V67" s="14">
        <v>0.16</v>
      </c>
      <c r="W67" s="2">
        <v>0.72</v>
      </c>
    </row>
    <row r="68" spans="1:23" x14ac:dyDescent="0.2">
      <c r="A68" t="s">
        <v>164</v>
      </c>
      <c r="B68">
        <v>3</v>
      </c>
      <c r="C68">
        <v>1</v>
      </c>
      <c r="D68" s="4">
        <v>0</v>
      </c>
      <c r="E68" s="4">
        <v>0</v>
      </c>
      <c r="F68" s="2">
        <v>1982</v>
      </c>
      <c r="G68" s="4">
        <v>0</v>
      </c>
      <c r="H68" s="2">
        <v>170</v>
      </c>
      <c r="I68" s="2">
        <v>0</v>
      </c>
      <c r="J68" s="14">
        <v>32.049999999999997</v>
      </c>
      <c r="K68" s="2">
        <v>3.52</v>
      </c>
      <c r="L68" s="14">
        <v>0.49</v>
      </c>
      <c r="M68" s="2">
        <v>27.35</v>
      </c>
      <c r="N68" s="14">
        <v>1.53</v>
      </c>
      <c r="O68" s="2">
        <v>3.68</v>
      </c>
      <c r="P68" s="14">
        <v>3.89</v>
      </c>
      <c r="Q68" s="2">
        <v>11.76</v>
      </c>
      <c r="R68" s="14">
        <v>3.27</v>
      </c>
      <c r="S68" s="2">
        <v>3.61</v>
      </c>
      <c r="T68" s="14">
        <v>7.65</v>
      </c>
      <c r="U68" s="2">
        <v>0.24</v>
      </c>
      <c r="V68" s="14">
        <v>0.3</v>
      </c>
      <c r="W68" s="2">
        <v>0.66</v>
      </c>
    </row>
    <row r="69" spans="1:23" x14ac:dyDescent="0.2">
      <c r="A69" t="s">
        <v>164</v>
      </c>
      <c r="B69">
        <v>3</v>
      </c>
      <c r="C69">
        <v>1</v>
      </c>
      <c r="D69" s="4">
        <v>0</v>
      </c>
      <c r="E69" s="4">
        <v>0</v>
      </c>
      <c r="F69" s="2">
        <v>1983</v>
      </c>
      <c r="G69" s="4">
        <v>0</v>
      </c>
      <c r="H69" s="14">
        <v>117</v>
      </c>
      <c r="I69" s="2">
        <v>0</v>
      </c>
      <c r="J69" s="14">
        <v>0</v>
      </c>
      <c r="K69" s="2">
        <v>34.14</v>
      </c>
      <c r="L69" s="14">
        <v>4</v>
      </c>
      <c r="M69" s="2">
        <v>1.82</v>
      </c>
      <c r="N69" s="14">
        <v>23.46</v>
      </c>
      <c r="O69" s="2">
        <v>5.13</v>
      </c>
      <c r="P69" s="14">
        <v>5.65</v>
      </c>
      <c r="Q69" s="2">
        <v>5.3</v>
      </c>
      <c r="R69" s="14">
        <v>9.3800000000000008</v>
      </c>
      <c r="S69" s="2">
        <v>3.91</v>
      </c>
      <c r="T69" s="14">
        <v>3.13</v>
      </c>
      <c r="U69" s="2">
        <v>2.2599999999999998</v>
      </c>
      <c r="V69" s="14">
        <v>1.1299999999999999</v>
      </c>
      <c r="W69" s="2">
        <v>0.69</v>
      </c>
    </row>
    <row r="70" spans="1:23" x14ac:dyDescent="0.2">
      <c r="A70" t="s">
        <v>164</v>
      </c>
      <c r="B70">
        <v>3</v>
      </c>
      <c r="C70">
        <v>1</v>
      </c>
      <c r="D70" s="4">
        <v>0</v>
      </c>
      <c r="E70" s="4">
        <v>0</v>
      </c>
      <c r="F70" s="2">
        <v>1984</v>
      </c>
      <c r="G70" s="4">
        <v>0</v>
      </c>
      <c r="H70" s="2">
        <v>123</v>
      </c>
      <c r="I70" s="2">
        <v>0</v>
      </c>
      <c r="J70" s="14">
        <v>0</v>
      </c>
      <c r="K70" s="2">
        <v>1.39</v>
      </c>
      <c r="L70" s="14">
        <v>61.9</v>
      </c>
      <c r="M70" s="2">
        <v>3.62</v>
      </c>
      <c r="N70" s="14">
        <v>3.58</v>
      </c>
      <c r="O70" s="2">
        <v>16.78</v>
      </c>
      <c r="P70" s="14">
        <v>2.85</v>
      </c>
      <c r="Q70" s="2">
        <v>1.51</v>
      </c>
      <c r="R70" s="14">
        <v>1.24</v>
      </c>
      <c r="S70" s="2">
        <v>3.34</v>
      </c>
      <c r="T70" s="14">
        <v>0.92</v>
      </c>
      <c r="U70" s="2">
        <v>0.59</v>
      </c>
      <c r="V70" s="14">
        <v>1.44</v>
      </c>
      <c r="W70" s="2">
        <v>0.56000000000000005</v>
      </c>
    </row>
    <row r="71" spans="1:23" x14ac:dyDescent="0.2">
      <c r="A71" t="s">
        <v>164</v>
      </c>
      <c r="B71">
        <v>3</v>
      </c>
      <c r="C71">
        <v>1</v>
      </c>
      <c r="D71" s="4">
        <v>0</v>
      </c>
      <c r="E71" s="4">
        <v>0</v>
      </c>
      <c r="F71" s="2">
        <v>1985</v>
      </c>
      <c r="G71" s="4">
        <v>0</v>
      </c>
      <c r="H71" s="2">
        <v>57</v>
      </c>
      <c r="I71" s="2">
        <v>0.92</v>
      </c>
      <c r="J71" s="14">
        <v>0.11</v>
      </c>
      <c r="K71" s="2">
        <v>0.35</v>
      </c>
      <c r="L71" s="14">
        <v>7.24</v>
      </c>
      <c r="M71" s="2">
        <v>66.75</v>
      </c>
      <c r="N71" s="14">
        <v>8.41</v>
      </c>
      <c r="O71" s="2">
        <v>5.6</v>
      </c>
      <c r="P71" s="14">
        <v>7.11</v>
      </c>
      <c r="Q71" s="2">
        <v>2.04</v>
      </c>
      <c r="R71" s="14">
        <v>0.53</v>
      </c>
      <c r="S71" s="2">
        <v>0.65</v>
      </c>
      <c r="T71" s="14">
        <v>0.25</v>
      </c>
      <c r="U71" s="2">
        <v>0</v>
      </c>
      <c r="V71" s="14">
        <v>0</v>
      </c>
      <c r="W71" s="2">
        <v>0.03</v>
      </c>
    </row>
    <row r="72" spans="1:23" x14ac:dyDescent="0.2">
      <c r="A72" t="s">
        <v>164</v>
      </c>
      <c r="B72">
        <v>3</v>
      </c>
      <c r="C72">
        <v>1</v>
      </c>
      <c r="D72" s="4">
        <v>0</v>
      </c>
      <c r="E72" s="4">
        <v>0</v>
      </c>
      <c r="F72" s="2">
        <v>1986</v>
      </c>
      <c r="G72" s="4">
        <v>0</v>
      </c>
      <c r="H72" s="2">
        <v>120</v>
      </c>
      <c r="I72" s="2">
        <v>0</v>
      </c>
      <c r="J72" s="14">
        <v>15.34</v>
      </c>
      <c r="K72" s="2">
        <v>5.38</v>
      </c>
      <c r="L72" s="14">
        <v>0.53</v>
      </c>
      <c r="M72" s="2">
        <v>0.76</v>
      </c>
      <c r="N72" s="14">
        <v>43.63</v>
      </c>
      <c r="O72" s="2">
        <v>6.9</v>
      </c>
      <c r="P72" s="14">
        <v>8.15</v>
      </c>
      <c r="Q72" s="2">
        <v>8.26</v>
      </c>
      <c r="R72" s="14">
        <v>2.19</v>
      </c>
      <c r="S72" s="2">
        <v>2.82</v>
      </c>
      <c r="T72" s="14">
        <v>1.83</v>
      </c>
      <c r="U72" s="2">
        <v>3.13</v>
      </c>
      <c r="V72" s="14">
        <v>0.46</v>
      </c>
      <c r="W72" s="2">
        <v>0.61</v>
      </c>
    </row>
    <row r="73" spans="1:23" x14ac:dyDescent="0.2">
      <c r="A73" t="s">
        <v>164</v>
      </c>
      <c r="B73">
        <v>3</v>
      </c>
      <c r="C73">
        <v>1</v>
      </c>
      <c r="D73" s="4">
        <v>0</v>
      </c>
      <c r="E73" s="4">
        <v>0</v>
      </c>
      <c r="F73" s="2">
        <v>1987</v>
      </c>
      <c r="G73" s="4">
        <v>0</v>
      </c>
      <c r="H73" s="2">
        <v>56</v>
      </c>
      <c r="I73" s="2">
        <v>0</v>
      </c>
      <c r="J73" s="14">
        <v>0</v>
      </c>
      <c r="K73" s="2">
        <v>29.58</v>
      </c>
      <c r="L73" s="14">
        <v>2.9</v>
      </c>
      <c r="M73" s="2">
        <v>0.14000000000000001</v>
      </c>
      <c r="N73" s="14">
        <v>1.01</v>
      </c>
      <c r="O73" s="2">
        <v>53.26</v>
      </c>
      <c r="P73" s="14">
        <v>0.4</v>
      </c>
      <c r="Q73" s="2">
        <v>1.25</v>
      </c>
      <c r="R73" s="14">
        <v>7.09</v>
      </c>
      <c r="S73" s="2">
        <v>0</v>
      </c>
      <c r="T73" s="14">
        <v>0.74</v>
      </c>
      <c r="U73" s="2">
        <v>1.86</v>
      </c>
      <c r="V73" s="14">
        <v>1.76</v>
      </c>
      <c r="W73" s="2">
        <v>0</v>
      </c>
    </row>
    <row r="74" spans="1:23" x14ac:dyDescent="0.2">
      <c r="A74" t="s">
        <v>164</v>
      </c>
      <c r="B74">
        <v>3</v>
      </c>
      <c r="C74">
        <v>1</v>
      </c>
      <c r="D74" s="4">
        <v>0</v>
      </c>
      <c r="E74" s="4">
        <v>0</v>
      </c>
      <c r="F74" s="2">
        <v>1988</v>
      </c>
      <c r="G74" s="4">
        <v>0</v>
      </c>
      <c r="H74" s="2">
        <v>84</v>
      </c>
      <c r="I74" s="2">
        <v>0</v>
      </c>
      <c r="J74" s="14">
        <v>0.65</v>
      </c>
      <c r="K74" s="2">
        <v>7.0000000000000007E-2</v>
      </c>
      <c r="L74" s="14">
        <v>32.28</v>
      </c>
      <c r="M74" s="2">
        <v>0.98</v>
      </c>
      <c r="N74" s="14">
        <v>1.45</v>
      </c>
      <c r="O74" s="2">
        <v>0.66</v>
      </c>
      <c r="P74" s="14">
        <v>46.05</v>
      </c>
      <c r="Q74" s="2">
        <v>1.35</v>
      </c>
      <c r="R74" s="14">
        <v>0.84</v>
      </c>
      <c r="S74" s="2">
        <v>10.48</v>
      </c>
      <c r="T74" s="14">
        <v>0.79</v>
      </c>
      <c r="U74" s="2">
        <v>0.05</v>
      </c>
      <c r="V74" s="14">
        <v>7.0000000000000007E-2</v>
      </c>
      <c r="W74" s="2">
        <v>4.28</v>
      </c>
    </row>
    <row r="75" spans="1:23" x14ac:dyDescent="0.2">
      <c r="A75" t="s">
        <v>164</v>
      </c>
      <c r="B75">
        <v>3</v>
      </c>
      <c r="C75">
        <v>1</v>
      </c>
      <c r="D75" s="4">
        <v>0</v>
      </c>
      <c r="E75" s="4">
        <v>0</v>
      </c>
      <c r="F75" s="2">
        <v>1989</v>
      </c>
      <c r="G75" s="4">
        <v>0</v>
      </c>
      <c r="H75" s="2">
        <v>80</v>
      </c>
      <c r="I75" s="2">
        <v>0</v>
      </c>
      <c r="J75" s="14">
        <v>5.62</v>
      </c>
      <c r="K75" s="2">
        <v>2.4300000000000002</v>
      </c>
      <c r="L75" s="14">
        <v>0.28999999999999998</v>
      </c>
      <c r="M75" s="2">
        <v>50.21</v>
      </c>
      <c r="N75" s="14">
        <v>1.26</v>
      </c>
      <c r="O75" s="2">
        <v>0.28999999999999998</v>
      </c>
      <c r="P75" s="14">
        <v>0.08</v>
      </c>
      <c r="Q75" s="2">
        <v>35.19</v>
      </c>
      <c r="R75" s="14">
        <v>1.8</v>
      </c>
      <c r="S75" s="2">
        <v>0.4</v>
      </c>
      <c r="T75" s="14">
        <v>2.3199999999999998</v>
      </c>
      <c r="U75" s="2">
        <v>0.08</v>
      </c>
      <c r="V75" s="14">
        <v>0</v>
      </c>
      <c r="W75" s="2">
        <v>0.04</v>
      </c>
    </row>
    <row r="76" spans="1:23" x14ac:dyDescent="0.2">
      <c r="A76" t="s">
        <v>164</v>
      </c>
      <c r="B76">
        <v>3</v>
      </c>
      <c r="C76">
        <v>1</v>
      </c>
      <c r="D76" s="4">
        <v>0</v>
      </c>
      <c r="E76" s="4">
        <v>0</v>
      </c>
      <c r="F76" s="2">
        <v>1990</v>
      </c>
      <c r="G76" s="4">
        <v>0</v>
      </c>
      <c r="H76" s="2">
        <v>163</v>
      </c>
      <c r="I76" s="2">
        <v>0</v>
      </c>
      <c r="J76" s="14">
        <v>5.19</v>
      </c>
      <c r="K76" s="2">
        <v>20.56</v>
      </c>
      <c r="L76" s="14">
        <v>1.89</v>
      </c>
      <c r="M76" s="2">
        <v>0.59</v>
      </c>
      <c r="N76" s="14">
        <v>31.35</v>
      </c>
      <c r="O76" s="2">
        <v>0.51</v>
      </c>
      <c r="P76" s="14">
        <v>0.2</v>
      </c>
      <c r="Q76" s="2">
        <v>0.04</v>
      </c>
      <c r="R76" s="14">
        <v>31.9</v>
      </c>
      <c r="S76" s="2">
        <v>0.3</v>
      </c>
      <c r="T76" s="14">
        <v>7.0000000000000007E-2</v>
      </c>
      <c r="U76" s="2">
        <v>6.41</v>
      </c>
      <c r="V76" s="14">
        <v>0</v>
      </c>
      <c r="W76" s="2">
        <v>0.99</v>
      </c>
    </row>
    <row r="77" spans="1:23" x14ac:dyDescent="0.2">
      <c r="A77" t="s">
        <v>164</v>
      </c>
      <c r="B77">
        <v>3</v>
      </c>
      <c r="C77">
        <v>1</v>
      </c>
      <c r="D77" s="4">
        <v>0</v>
      </c>
      <c r="E77" s="4">
        <v>0</v>
      </c>
      <c r="F77" s="2">
        <v>1991</v>
      </c>
      <c r="G77" s="4">
        <v>0</v>
      </c>
      <c r="H77" s="2">
        <v>160</v>
      </c>
      <c r="I77" s="2">
        <v>0</v>
      </c>
      <c r="J77" s="14">
        <v>3.46</v>
      </c>
      <c r="K77" s="2">
        <v>20.37</v>
      </c>
      <c r="L77" s="14">
        <v>19.63</v>
      </c>
      <c r="M77" s="2">
        <v>2.52</v>
      </c>
      <c r="N77" s="14">
        <v>0.79</v>
      </c>
      <c r="O77" s="2">
        <v>28.26</v>
      </c>
      <c r="P77" s="14">
        <v>1.18</v>
      </c>
      <c r="Q77" s="2">
        <v>0.14000000000000001</v>
      </c>
      <c r="R77" s="14">
        <v>0.18</v>
      </c>
      <c r="S77" s="2">
        <v>18.690000000000001</v>
      </c>
      <c r="T77" s="14">
        <v>0.42</v>
      </c>
      <c r="U77" s="2">
        <v>0</v>
      </c>
      <c r="V77" s="14">
        <v>3.61</v>
      </c>
      <c r="W77" s="2">
        <v>0.74</v>
      </c>
    </row>
    <row r="78" spans="1:23" x14ac:dyDescent="0.2">
      <c r="A78" t="s">
        <v>164</v>
      </c>
      <c r="B78">
        <v>3</v>
      </c>
      <c r="C78">
        <v>1</v>
      </c>
      <c r="D78" s="4">
        <v>0</v>
      </c>
      <c r="E78" s="4">
        <v>0</v>
      </c>
      <c r="F78" s="2">
        <v>1992</v>
      </c>
      <c r="G78" s="4">
        <v>0</v>
      </c>
      <c r="H78" s="2">
        <v>243</v>
      </c>
      <c r="I78" s="2">
        <v>0.46</v>
      </c>
      <c r="J78" s="14">
        <v>4.24</v>
      </c>
      <c r="K78" s="2">
        <v>4.3</v>
      </c>
      <c r="L78" s="14">
        <v>13.05</v>
      </c>
      <c r="M78" s="2">
        <v>18.59</v>
      </c>
      <c r="N78" s="14">
        <v>2.27</v>
      </c>
      <c r="O78" s="2">
        <v>1.04</v>
      </c>
      <c r="P78" s="14">
        <v>33.93</v>
      </c>
      <c r="Q78" s="2">
        <v>0.77</v>
      </c>
      <c r="R78" s="14">
        <v>0.08</v>
      </c>
      <c r="S78" s="2">
        <v>0.34</v>
      </c>
      <c r="T78" s="14">
        <v>18.05</v>
      </c>
      <c r="U78" s="2">
        <v>0.41</v>
      </c>
      <c r="V78" s="14">
        <v>0.04</v>
      </c>
      <c r="W78" s="2">
        <v>2.4300000000000002</v>
      </c>
    </row>
    <row r="79" spans="1:23" x14ac:dyDescent="0.2">
      <c r="A79" t="s">
        <v>164</v>
      </c>
      <c r="B79">
        <v>3</v>
      </c>
      <c r="C79">
        <v>1</v>
      </c>
      <c r="D79" s="4">
        <v>0</v>
      </c>
      <c r="E79" s="4">
        <v>0</v>
      </c>
      <c r="F79" s="2">
        <v>1993</v>
      </c>
      <c r="G79" s="4">
        <v>0</v>
      </c>
      <c r="H79" s="2">
        <v>172</v>
      </c>
      <c r="I79" s="2">
        <v>0</v>
      </c>
      <c r="J79" s="14">
        <v>1.05</v>
      </c>
      <c r="K79" s="2">
        <v>23.24</v>
      </c>
      <c r="L79" s="14">
        <v>3.26</v>
      </c>
      <c r="M79" s="2">
        <v>12.98</v>
      </c>
      <c r="N79" s="14">
        <v>15.67</v>
      </c>
      <c r="O79" s="2">
        <v>1.5</v>
      </c>
      <c r="P79" s="14">
        <v>0.81</v>
      </c>
      <c r="Q79" s="2">
        <v>27.42</v>
      </c>
      <c r="R79" s="14">
        <v>0.67</v>
      </c>
      <c r="S79" s="2">
        <v>0.09</v>
      </c>
      <c r="T79" s="14">
        <v>0.12</v>
      </c>
      <c r="U79" s="2">
        <v>12</v>
      </c>
      <c r="V79" s="14">
        <v>0.05</v>
      </c>
      <c r="W79" s="2">
        <v>1.1299999999999999</v>
      </c>
    </row>
    <row r="80" spans="1:23" x14ac:dyDescent="0.2">
      <c r="A80" t="s">
        <v>164</v>
      </c>
      <c r="B80">
        <v>3</v>
      </c>
      <c r="C80">
        <v>1</v>
      </c>
      <c r="D80" s="4">
        <v>0</v>
      </c>
      <c r="E80" s="4">
        <v>0</v>
      </c>
      <c r="F80" s="2">
        <v>1994</v>
      </c>
      <c r="G80" s="4">
        <v>0</v>
      </c>
      <c r="H80" s="2">
        <v>235</v>
      </c>
      <c r="I80" s="2">
        <v>0</v>
      </c>
      <c r="J80" s="14">
        <v>0.04</v>
      </c>
      <c r="K80" s="2">
        <v>2.83</v>
      </c>
      <c r="L80" s="14">
        <v>21.39</v>
      </c>
      <c r="M80" s="2">
        <v>1.27</v>
      </c>
      <c r="N80" s="14">
        <v>12.63</v>
      </c>
      <c r="O80" s="2">
        <v>18.690000000000001</v>
      </c>
      <c r="P80" s="14">
        <v>1.57</v>
      </c>
      <c r="Q80" s="2">
        <v>0.56999999999999995</v>
      </c>
      <c r="R80" s="14">
        <v>21.91</v>
      </c>
      <c r="S80" s="2">
        <v>0.26</v>
      </c>
      <c r="T80" s="14">
        <v>0.28000000000000003</v>
      </c>
      <c r="U80" s="2">
        <v>0.02</v>
      </c>
      <c r="V80" s="14">
        <v>9.6300000000000008</v>
      </c>
      <c r="W80" s="2">
        <v>0.91</v>
      </c>
    </row>
    <row r="81" spans="1:23" x14ac:dyDescent="0.2">
      <c r="A81" t="s">
        <v>164</v>
      </c>
      <c r="B81">
        <v>3</v>
      </c>
      <c r="C81">
        <v>1</v>
      </c>
      <c r="D81" s="4">
        <v>0</v>
      </c>
      <c r="E81" s="4">
        <v>0</v>
      </c>
      <c r="F81" s="2">
        <v>1995</v>
      </c>
      <c r="G81" s="4">
        <v>0</v>
      </c>
      <c r="H81" s="2">
        <v>147</v>
      </c>
      <c r="I81" s="2">
        <v>0.62</v>
      </c>
      <c r="J81" s="14">
        <v>1.28</v>
      </c>
      <c r="K81" s="2">
        <v>0.47</v>
      </c>
      <c r="L81" s="14">
        <v>6.31</v>
      </c>
      <c r="M81" s="2">
        <v>28.97</v>
      </c>
      <c r="N81" s="14">
        <v>1.1499999999999999</v>
      </c>
      <c r="O81" s="2">
        <v>8.0500000000000007</v>
      </c>
      <c r="P81" s="14">
        <v>20.27</v>
      </c>
      <c r="Q81" s="2">
        <v>1.58</v>
      </c>
      <c r="R81" s="14">
        <v>0.22</v>
      </c>
      <c r="S81" s="2">
        <v>22.42</v>
      </c>
      <c r="T81" s="14">
        <v>0.44</v>
      </c>
      <c r="U81" s="2">
        <v>0.45</v>
      </c>
      <c r="V81" s="14">
        <v>0.04</v>
      </c>
      <c r="W81" s="2">
        <v>7.74</v>
      </c>
    </row>
    <row r="82" spans="1:23" x14ac:dyDescent="0.2">
      <c r="A82" t="s">
        <v>164</v>
      </c>
      <c r="B82">
        <v>3</v>
      </c>
      <c r="C82">
        <v>1</v>
      </c>
      <c r="D82" s="4">
        <v>0</v>
      </c>
      <c r="E82" s="4">
        <v>0</v>
      </c>
      <c r="F82" s="2">
        <v>1996</v>
      </c>
      <c r="G82" s="4">
        <v>0</v>
      </c>
      <c r="H82" s="2">
        <v>186</v>
      </c>
      <c r="I82" s="2">
        <v>0</v>
      </c>
      <c r="J82" s="14">
        <v>18.28</v>
      </c>
      <c r="K82" s="2">
        <v>16.239999999999998</v>
      </c>
      <c r="L82" s="14">
        <v>1.51</v>
      </c>
      <c r="M82" s="2">
        <v>7.74</v>
      </c>
      <c r="N82" s="14">
        <v>18.14</v>
      </c>
      <c r="O82" s="2">
        <v>1</v>
      </c>
      <c r="P82" s="14">
        <v>4.91</v>
      </c>
      <c r="Q82" s="2">
        <v>10.98</v>
      </c>
      <c r="R82" s="14">
        <v>0.57999999999999996</v>
      </c>
      <c r="S82" s="2">
        <v>0.35</v>
      </c>
      <c r="T82" s="14">
        <v>15.27</v>
      </c>
      <c r="U82" s="2">
        <v>0.01</v>
      </c>
      <c r="V82" s="14">
        <v>0.11</v>
      </c>
      <c r="W82" s="2">
        <v>4.4400000000000004</v>
      </c>
    </row>
    <row r="83" spans="1:23" x14ac:dyDescent="0.2">
      <c r="A83" t="s">
        <v>164</v>
      </c>
      <c r="B83">
        <v>3</v>
      </c>
      <c r="C83">
        <v>1</v>
      </c>
      <c r="D83" s="4">
        <v>0</v>
      </c>
      <c r="E83" s="4">
        <v>0</v>
      </c>
      <c r="F83" s="2">
        <v>1997</v>
      </c>
      <c r="G83" s="4">
        <v>0</v>
      </c>
      <c r="H83" s="2">
        <v>220</v>
      </c>
      <c r="I83" s="2">
        <v>0</v>
      </c>
      <c r="J83" s="14">
        <v>0.74</v>
      </c>
      <c r="K83" s="2">
        <v>29.47</v>
      </c>
      <c r="L83" s="14">
        <v>24.95</v>
      </c>
      <c r="M83" s="2">
        <v>1.47</v>
      </c>
      <c r="N83" s="14">
        <v>7.84</v>
      </c>
      <c r="O83" s="2">
        <v>12.49</v>
      </c>
      <c r="P83" s="14">
        <v>1.8</v>
      </c>
      <c r="Q83" s="2">
        <v>3.98</v>
      </c>
      <c r="R83" s="14">
        <v>6.67</v>
      </c>
      <c r="S83" s="2">
        <v>1.28</v>
      </c>
      <c r="T83" s="14">
        <v>0.22</v>
      </c>
      <c r="U83" s="2">
        <v>6.08</v>
      </c>
      <c r="V83" s="14">
        <v>0.73</v>
      </c>
      <c r="W83" s="2">
        <v>2.2799999999999998</v>
      </c>
    </row>
    <row r="84" spans="1:23" x14ac:dyDescent="0.2">
      <c r="A84" t="s">
        <v>164</v>
      </c>
      <c r="B84">
        <v>3</v>
      </c>
      <c r="C84">
        <v>1</v>
      </c>
      <c r="D84" s="4">
        <v>0</v>
      </c>
      <c r="E84" s="4">
        <v>0</v>
      </c>
      <c r="F84" s="2">
        <v>1998</v>
      </c>
      <c r="G84" s="4">
        <v>0</v>
      </c>
      <c r="H84" s="2">
        <v>243</v>
      </c>
      <c r="I84" s="2">
        <v>0.02</v>
      </c>
      <c r="J84" s="14">
        <v>4.78</v>
      </c>
      <c r="K84" s="2">
        <v>20.34</v>
      </c>
      <c r="L84" s="14">
        <v>20.29</v>
      </c>
      <c r="M84" s="2">
        <v>26.6</v>
      </c>
      <c r="N84" s="14">
        <v>2.87</v>
      </c>
      <c r="O84" s="2">
        <v>5.41</v>
      </c>
      <c r="P84" s="14">
        <v>9.31</v>
      </c>
      <c r="Q84" s="2">
        <v>0.92</v>
      </c>
      <c r="R84" s="14">
        <v>1.56</v>
      </c>
      <c r="S84" s="2">
        <v>3.9</v>
      </c>
      <c r="T84" s="14">
        <v>0.35</v>
      </c>
      <c r="U84" s="2">
        <v>0.09</v>
      </c>
      <c r="V84" s="14">
        <v>2.94</v>
      </c>
      <c r="W84" s="2">
        <v>0.63</v>
      </c>
    </row>
    <row r="85" spans="1:23" x14ac:dyDescent="0.2">
      <c r="A85" t="s">
        <v>164</v>
      </c>
      <c r="B85">
        <v>3</v>
      </c>
      <c r="C85">
        <v>1</v>
      </c>
      <c r="D85" s="4">
        <v>0</v>
      </c>
      <c r="E85" s="4">
        <v>0</v>
      </c>
      <c r="F85" s="2">
        <v>1999</v>
      </c>
      <c r="G85" s="4">
        <v>0</v>
      </c>
      <c r="H85" s="2">
        <v>509</v>
      </c>
      <c r="I85" s="2">
        <v>0.06</v>
      </c>
      <c r="J85" s="14">
        <v>10.24</v>
      </c>
      <c r="K85" s="2">
        <v>20.36</v>
      </c>
      <c r="L85" s="14">
        <v>17.98</v>
      </c>
      <c r="M85" s="2">
        <v>20.059999999999999</v>
      </c>
      <c r="N85" s="14">
        <v>13.2</v>
      </c>
      <c r="O85" s="2">
        <v>2.69</v>
      </c>
      <c r="P85" s="14">
        <v>3.93</v>
      </c>
      <c r="Q85" s="2">
        <v>4.01</v>
      </c>
      <c r="R85" s="14">
        <v>0.99</v>
      </c>
      <c r="S85" s="2">
        <v>1.54</v>
      </c>
      <c r="T85" s="14">
        <v>2.14</v>
      </c>
      <c r="U85" s="2">
        <v>0.39</v>
      </c>
      <c r="V85" s="14">
        <v>0.33</v>
      </c>
      <c r="W85" s="2">
        <v>2.0699999999999998</v>
      </c>
    </row>
    <row r="86" spans="1:23" x14ac:dyDescent="0.2">
      <c r="A86" t="s">
        <v>164</v>
      </c>
      <c r="B86">
        <v>3</v>
      </c>
      <c r="C86">
        <v>1</v>
      </c>
      <c r="D86" s="4">
        <v>0</v>
      </c>
      <c r="E86" s="4">
        <v>0</v>
      </c>
      <c r="F86" s="2">
        <v>2000</v>
      </c>
      <c r="G86" s="4">
        <v>0</v>
      </c>
      <c r="H86" s="2">
        <v>530</v>
      </c>
      <c r="I86" s="2">
        <v>1</v>
      </c>
      <c r="J86" s="14">
        <v>4.22</v>
      </c>
      <c r="K86" s="2">
        <v>10.94</v>
      </c>
      <c r="L86" s="14">
        <v>14.29</v>
      </c>
      <c r="M86" s="2">
        <v>12.88</v>
      </c>
      <c r="N86" s="14">
        <v>21.06</v>
      </c>
      <c r="O86" s="2">
        <v>13.12</v>
      </c>
      <c r="P86" s="14">
        <v>6.55</v>
      </c>
      <c r="Q86" s="2">
        <v>4.6500000000000004</v>
      </c>
      <c r="R86" s="14">
        <v>2.5099999999999998</v>
      </c>
      <c r="S86" s="2">
        <v>2.0699999999999998</v>
      </c>
      <c r="T86" s="14">
        <v>2.31</v>
      </c>
      <c r="U86" s="2">
        <v>1.29</v>
      </c>
      <c r="V86" s="14">
        <v>0.72</v>
      </c>
      <c r="W86" s="2">
        <v>2.41</v>
      </c>
    </row>
    <row r="87" spans="1:23" x14ac:dyDescent="0.2">
      <c r="A87" t="s">
        <v>164</v>
      </c>
      <c r="B87">
        <v>3</v>
      </c>
      <c r="C87">
        <v>1</v>
      </c>
      <c r="D87" s="4">
        <v>0</v>
      </c>
      <c r="E87" s="4">
        <v>0</v>
      </c>
      <c r="F87" s="2">
        <v>2001</v>
      </c>
      <c r="G87" s="4">
        <v>0</v>
      </c>
      <c r="H87" s="2">
        <v>540</v>
      </c>
      <c r="I87" s="2">
        <v>0</v>
      </c>
      <c r="J87" s="14">
        <v>17.34</v>
      </c>
      <c r="K87" s="2">
        <v>16.25</v>
      </c>
      <c r="L87" s="14">
        <v>14.25</v>
      </c>
      <c r="M87" s="2">
        <v>15.68</v>
      </c>
      <c r="N87" s="14">
        <v>8.56</v>
      </c>
      <c r="O87" s="2">
        <v>12.1</v>
      </c>
      <c r="P87" s="14">
        <v>5.99</v>
      </c>
      <c r="Q87" s="2">
        <v>1.78</v>
      </c>
      <c r="R87" s="14">
        <v>2.23</v>
      </c>
      <c r="S87" s="2">
        <v>1.81</v>
      </c>
      <c r="T87" s="14">
        <v>0.7</v>
      </c>
      <c r="U87" s="2">
        <v>1.42</v>
      </c>
      <c r="V87" s="14">
        <v>0.68</v>
      </c>
      <c r="W87" s="2">
        <v>1.21</v>
      </c>
    </row>
    <row r="88" spans="1:23" x14ac:dyDescent="0.2">
      <c r="A88" t="s">
        <v>164</v>
      </c>
      <c r="B88">
        <v>3</v>
      </c>
      <c r="C88">
        <v>1</v>
      </c>
      <c r="D88" s="4">
        <v>0</v>
      </c>
      <c r="E88" s="4">
        <v>0</v>
      </c>
      <c r="F88" s="2">
        <v>2002</v>
      </c>
      <c r="G88" s="4">
        <v>0</v>
      </c>
      <c r="H88" s="2">
        <v>449</v>
      </c>
      <c r="I88" s="2">
        <v>0</v>
      </c>
      <c r="J88" s="14">
        <v>0.03</v>
      </c>
      <c r="K88" s="2">
        <v>50.64</v>
      </c>
      <c r="L88" s="14">
        <v>14.93</v>
      </c>
      <c r="M88" s="2">
        <v>9.69</v>
      </c>
      <c r="N88" s="14">
        <v>5.72</v>
      </c>
      <c r="O88" s="2">
        <v>4.4400000000000004</v>
      </c>
      <c r="P88" s="14">
        <v>6.58</v>
      </c>
      <c r="Q88" s="2">
        <v>3.55</v>
      </c>
      <c r="R88" s="14">
        <v>0.87</v>
      </c>
      <c r="S88" s="2">
        <v>0.84</v>
      </c>
      <c r="T88" s="14">
        <v>1.04</v>
      </c>
      <c r="U88" s="2">
        <v>0.24</v>
      </c>
      <c r="V88" s="14">
        <v>0.47</v>
      </c>
      <c r="W88" s="2">
        <v>0.95</v>
      </c>
    </row>
    <row r="89" spans="1:23" x14ac:dyDescent="0.2">
      <c r="A89" t="s">
        <v>164</v>
      </c>
      <c r="B89">
        <v>3</v>
      </c>
      <c r="C89">
        <v>1</v>
      </c>
      <c r="D89" s="4">
        <v>0</v>
      </c>
      <c r="E89" s="4">
        <v>0</v>
      </c>
      <c r="F89" s="2">
        <v>2003</v>
      </c>
      <c r="G89" s="4">
        <v>0</v>
      </c>
      <c r="H89" s="2">
        <v>456</v>
      </c>
      <c r="I89" s="2">
        <v>0</v>
      </c>
      <c r="J89" s="14">
        <v>0.1</v>
      </c>
      <c r="K89" s="2">
        <v>1.39</v>
      </c>
      <c r="L89" s="14">
        <v>67.790000000000006</v>
      </c>
      <c r="M89" s="2">
        <v>11.66</v>
      </c>
      <c r="N89" s="14">
        <v>3.35</v>
      </c>
      <c r="O89" s="2">
        <v>5.01</v>
      </c>
      <c r="P89" s="14">
        <v>3.2</v>
      </c>
      <c r="Q89" s="2">
        <v>3.15</v>
      </c>
      <c r="R89" s="14">
        <v>2.12</v>
      </c>
      <c r="S89" s="2">
        <v>0.88</v>
      </c>
      <c r="T89" s="14">
        <v>0.44</v>
      </c>
      <c r="U89" s="2">
        <v>0.54</v>
      </c>
      <c r="V89" s="14">
        <v>0.13</v>
      </c>
      <c r="W89" s="2">
        <v>0.23</v>
      </c>
    </row>
    <row r="90" spans="1:23" x14ac:dyDescent="0.2">
      <c r="A90" t="s">
        <v>164</v>
      </c>
      <c r="B90">
        <v>3</v>
      </c>
      <c r="C90">
        <v>1</v>
      </c>
      <c r="D90" s="4">
        <v>0</v>
      </c>
      <c r="E90" s="4">
        <v>0</v>
      </c>
      <c r="F90" s="2">
        <v>2004</v>
      </c>
      <c r="G90" s="4">
        <v>0</v>
      </c>
      <c r="H90" s="2">
        <v>501</v>
      </c>
      <c r="I90" s="2">
        <v>0</v>
      </c>
      <c r="J90" s="14">
        <v>0.02</v>
      </c>
      <c r="K90" s="2">
        <v>5.34</v>
      </c>
      <c r="L90" s="14">
        <v>6.13</v>
      </c>
      <c r="M90" s="2">
        <v>68.290000000000006</v>
      </c>
      <c r="N90" s="14">
        <v>8.11</v>
      </c>
      <c r="O90" s="2">
        <v>2.1800000000000002</v>
      </c>
      <c r="P90" s="14">
        <v>4.13</v>
      </c>
      <c r="Q90" s="2">
        <v>2.5099999999999998</v>
      </c>
      <c r="R90" s="14">
        <v>1.27</v>
      </c>
      <c r="S90" s="2">
        <v>1.07</v>
      </c>
      <c r="T90" s="14">
        <v>0.35</v>
      </c>
      <c r="U90" s="2">
        <v>0.27</v>
      </c>
      <c r="V90" s="14">
        <v>0.16</v>
      </c>
      <c r="W90" s="2">
        <v>0.17</v>
      </c>
    </row>
    <row r="91" spans="1:23" x14ac:dyDescent="0.2">
      <c r="A91" t="s">
        <v>164</v>
      </c>
      <c r="B91">
        <v>3</v>
      </c>
      <c r="C91">
        <v>1</v>
      </c>
      <c r="D91" s="4">
        <v>0</v>
      </c>
      <c r="E91" s="4">
        <v>0</v>
      </c>
      <c r="F91" s="2">
        <v>2005</v>
      </c>
      <c r="G91" s="4">
        <v>0</v>
      </c>
      <c r="H91" s="2">
        <v>613</v>
      </c>
      <c r="I91" s="2">
        <v>0.02</v>
      </c>
      <c r="J91" s="14">
        <v>0.56999999999999995</v>
      </c>
      <c r="K91" s="2">
        <v>0.46</v>
      </c>
      <c r="L91" s="14">
        <v>6.56</v>
      </c>
      <c r="M91" s="2">
        <v>5.38</v>
      </c>
      <c r="N91" s="14">
        <v>68.72</v>
      </c>
      <c r="O91" s="2">
        <v>7.95</v>
      </c>
      <c r="P91" s="14">
        <v>2.36</v>
      </c>
      <c r="Q91" s="2">
        <v>2.91</v>
      </c>
      <c r="R91" s="14">
        <v>2.21</v>
      </c>
      <c r="S91" s="2">
        <v>1.18</v>
      </c>
      <c r="T91" s="14">
        <v>1.0900000000000001</v>
      </c>
      <c r="U91" s="2">
        <v>0.25</v>
      </c>
      <c r="V91" s="14">
        <v>0.09</v>
      </c>
      <c r="W91" s="2">
        <v>0.25</v>
      </c>
    </row>
    <row r="92" spans="1:23" x14ac:dyDescent="0.2">
      <c r="A92" t="s">
        <v>164</v>
      </c>
      <c r="B92">
        <v>3</v>
      </c>
      <c r="C92">
        <v>1</v>
      </c>
      <c r="D92" s="4">
        <v>0</v>
      </c>
      <c r="E92" s="4">
        <v>0</v>
      </c>
      <c r="F92" s="2">
        <v>2006</v>
      </c>
      <c r="G92" s="4">
        <v>0</v>
      </c>
      <c r="H92" s="2">
        <v>720</v>
      </c>
      <c r="I92" s="2">
        <v>0.33</v>
      </c>
      <c r="J92" s="14">
        <v>2.81</v>
      </c>
      <c r="K92" s="2">
        <v>10.44</v>
      </c>
      <c r="L92" s="14">
        <v>1.67</v>
      </c>
      <c r="M92" s="2">
        <v>8.57</v>
      </c>
      <c r="N92" s="14">
        <v>4.88</v>
      </c>
      <c r="O92" s="2">
        <v>59.04</v>
      </c>
      <c r="P92" s="14">
        <v>5.28</v>
      </c>
      <c r="Q92" s="2">
        <v>1.72</v>
      </c>
      <c r="R92" s="14">
        <v>2.38</v>
      </c>
      <c r="S92" s="2">
        <v>1.1299999999999999</v>
      </c>
      <c r="T92" s="14">
        <v>1.01</v>
      </c>
      <c r="U92" s="2">
        <v>0.43</v>
      </c>
      <c r="V92" s="14">
        <v>0.14000000000000001</v>
      </c>
      <c r="W92" s="2">
        <v>0.19</v>
      </c>
    </row>
    <row r="93" spans="1:23" x14ac:dyDescent="0.2">
      <c r="A93" t="s">
        <v>164</v>
      </c>
      <c r="B93">
        <v>3</v>
      </c>
      <c r="C93">
        <v>1</v>
      </c>
      <c r="D93" s="4">
        <v>0</v>
      </c>
      <c r="E93" s="4">
        <v>0</v>
      </c>
      <c r="F93" s="2">
        <v>2007</v>
      </c>
      <c r="G93" s="4">
        <v>0</v>
      </c>
      <c r="H93" s="2">
        <v>629</v>
      </c>
      <c r="I93" s="2">
        <v>0.78</v>
      </c>
      <c r="J93" s="14">
        <v>11.52</v>
      </c>
      <c r="K93" s="2">
        <v>3.81</v>
      </c>
      <c r="L93" s="14">
        <v>15.7</v>
      </c>
      <c r="M93" s="2">
        <v>1.59</v>
      </c>
      <c r="N93" s="14">
        <v>6.89</v>
      </c>
      <c r="O93" s="2">
        <v>3.81</v>
      </c>
      <c r="P93" s="14">
        <v>43.95</v>
      </c>
      <c r="Q93" s="2">
        <v>5.08</v>
      </c>
      <c r="R93" s="14">
        <v>1.71</v>
      </c>
      <c r="S93" s="2">
        <v>2.2000000000000002</v>
      </c>
      <c r="T93" s="14">
        <v>1.66</v>
      </c>
      <c r="U93" s="2">
        <v>0.48</v>
      </c>
      <c r="V93" s="14">
        <v>0.19</v>
      </c>
      <c r="W93" s="2">
        <v>0.64</v>
      </c>
    </row>
    <row r="94" spans="1:23" x14ac:dyDescent="0.2">
      <c r="A94" t="s">
        <v>164</v>
      </c>
      <c r="B94">
        <v>3</v>
      </c>
      <c r="C94">
        <v>1</v>
      </c>
      <c r="D94" s="4">
        <v>0</v>
      </c>
      <c r="E94" s="4">
        <v>0</v>
      </c>
      <c r="F94" s="14">
        <v>2008</v>
      </c>
      <c r="G94" s="4">
        <v>0</v>
      </c>
      <c r="H94" s="15">
        <v>794</v>
      </c>
      <c r="I94" s="14">
        <v>0.76</v>
      </c>
      <c r="J94" s="14">
        <v>9.82</v>
      </c>
      <c r="K94" s="14">
        <v>30.53</v>
      </c>
      <c r="L94" s="14">
        <v>2.4</v>
      </c>
      <c r="M94" s="14">
        <v>14.42</v>
      </c>
      <c r="N94" s="14">
        <v>1.03</v>
      </c>
      <c r="O94" s="14">
        <v>3.63</v>
      </c>
      <c r="P94" s="14">
        <v>3.17</v>
      </c>
      <c r="Q94" s="14">
        <v>28.07</v>
      </c>
      <c r="R94" s="14">
        <v>3.05</v>
      </c>
      <c r="S94" s="14">
        <v>1.1499999999999999</v>
      </c>
      <c r="T94" s="14">
        <v>0.73</v>
      </c>
      <c r="U94" s="14">
        <v>0.49</v>
      </c>
      <c r="V94" s="14">
        <v>0.31</v>
      </c>
      <c r="W94" s="14">
        <v>0.43</v>
      </c>
    </row>
    <row r="95" spans="1:23" x14ac:dyDescent="0.2">
      <c r="A95" t="s">
        <v>164</v>
      </c>
      <c r="B95">
        <v>3</v>
      </c>
      <c r="C95">
        <v>1</v>
      </c>
      <c r="D95" s="4">
        <v>0</v>
      </c>
      <c r="E95" s="4">
        <v>0</v>
      </c>
      <c r="F95" s="14">
        <v>2009</v>
      </c>
      <c r="G95" s="4">
        <v>0</v>
      </c>
      <c r="H95" s="15">
        <v>685</v>
      </c>
      <c r="I95" s="14">
        <v>0.64</v>
      </c>
      <c r="J95" s="14">
        <v>0.56000000000000005</v>
      </c>
      <c r="K95" s="14">
        <v>31.02</v>
      </c>
      <c r="L95" s="14">
        <v>27.19</v>
      </c>
      <c r="M95" s="14">
        <v>3.36</v>
      </c>
      <c r="N95" s="14">
        <v>10.68</v>
      </c>
      <c r="O95" s="14">
        <v>1.3</v>
      </c>
      <c r="P95" s="14">
        <v>2.27</v>
      </c>
      <c r="Q95" s="14">
        <v>2.27</v>
      </c>
      <c r="R95" s="14">
        <v>16.14</v>
      </c>
      <c r="S95" s="14">
        <v>2.4900000000000002</v>
      </c>
      <c r="T95" s="14">
        <v>0.87</v>
      </c>
      <c r="U95" s="14">
        <v>0.6</v>
      </c>
      <c r="V95" s="14">
        <v>0.28000000000000003</v>
      </c>
      <c r="W95" s="14">
        <v>0.34</v>
      </c>
    </row>
    <row r="96" spans="1:23" x14ac:dyDescent="0.2">
      <c r="A96" t="s">
        <v>164</v>
      </c>
      <c r="B96">
        <v>3</v>
      </c>
      <c r="C96">
        <v>1</v>
      </c>
      <c r="D96" s="4">
        <v>0</v>
      </c>
      <c r="E96" s="4">
        <v>0</v>
      </c>
      <c r="F96" s="14">
        <v>2010</v>
      </c>
      <c r="G96" s="4">
        <v>0</v>
      </c>
      <c r="H96" s="15">
        <v>874</v>
      </c>
      <c r="I96" s="14">
        <v>0.03</v>
      </c>
      <c r="J96" s="14">
        <v>25.23</v>
      </c>
      <c r="K96" s="14">
        <v>3.37</v>
      </c>
      <c r="L96" s="14">
        <v>35.380000000000003</v>
      </c>
      <c r="M96" s="14">
        <v>21.43</v>
      </c>
      <c r="N96" s="14">
        <v>2.29</v>
      </c>
      <c r="O96" s="14">
        <v>2.94</v>
      </c>
      <c r="P96" s="14">
        <v>0.43</v>
      </c>
      <c r="Q96" s="14">
        <v>0.57999999999999996</v>
      </c>
      <c r="R96" s="14">
        <v>0.98</v>
      </c>
      <c r="S96" s="14">
        <v>5.86</v>
      </c>
      <c r="T96" s="14">
        <v>0.93</v>
      </c>
      <c r="U96" s="14">
        <v>0.28999999999999998</v>
      </c>
      <c r="V96" s="14">
        <v>0.1</v>
      </c>
      <c r="W96" s="14">
        <v>0.15</v>
      </c>
    </row>
    <row r="97" spans="1:23" x14ac:dyDescent="0.2">
      <c r="A97" t="s">
        <v>164</v>
      </c>
      <c r="B97">
        <v>3</v>
      </c>
      <c r="C97">
        <v>1</v>
      </c>
      <c r="D97" s="4">
        <v>0</v>
      </c>
      <c r="E97" s="4">
        <v>0</v>
      </c>
      <c r="F97" s="14">
        <v>2011</v>
      </c>
      <c r="G97" s="4">
        <v>0</v>
      </c>
      <c r="H97" s="15">
        <v>1081</v>
      </c>
      <c r="I97" s="14">
        <v>2.67</v>
      </c>
      <c r="J97" s="14">
        <v>8.73</v>
      </c>
      <c r="K97" s="14">
        <v>70.83</v>
      </c>
      <c r="L97" s="14">
        <v>2.63</v>
      </c>
      <c r="M97" s="14">
        <v>6.34</v>
      </c>
      <c r="N97" s="14">
        <v>4.38</v>
      </c>
      <c r="O97" s="14">
        <v>1.1200000000000001</v>
      </c>
      <c r="P97" s="14">
        <v>0.8</v>
      </c>
      <c r="Q97" s="14">
        <v>0.28999999999999998</v>
      </c>
      <c r="R97" s="14">
        <v>0.37</v>
      </c>
      <c r="S97" s="14">
        <v>0.12</v>
      </c>
      <c r="T97" s="14">
        <v>1.33</v>
      </c>
      <c r="U97" s="14">
        <v>0.17</v>
      </c>
      <c r="V97" s="14">
        <v>0.11</v>
      </c>
      <c r="W97" s="14">
        <v>0.11</v>
      </c>
    </row>
    <row r="98" spans="1:23" x14ac:dyDescent="0.2">
      <c r="A98" t="s">
        <v>164</v>
      </c>
      <c r="B98">
        <v>3</v>
      </c>
      <c r="C98">
        <v>1</v>
      </c>
      <c r="D98" s="4">
        <v>0</v>
      </c>
      <c r="E98" s="4">
        <v>0</v>
      </c>
      <c r="F98" s="14">
        <v>2012</v>
      </c>
      <c r="G98" s="4">
        <v>0</v>
      </c>
      <c r="H98" s="15">
        <v>851</v>
      </c>
      <c r="I98" s="14">
        <v>0.18</v>
      </c>
      <c r="J98" s="14">
        <v>40.93</v>
      </c>
      <c r="K98" s="14">
        <v>11.54</v>
      </c>
      <c r="L98" s="14">
        <v>32.99</v>
      </c>
      <c r="M98" s="14">
        <v>2.4900000000000002</v>
      </c>
      <c r="N98" s="14">
        <v>5.0999999999999996</v>
      </c>
      <c r="O98" s="14">
        <v>2.52</v>
      </c>
      <c r="P98" s="14">
        <v>1.1299999999999999</v>
      </c>
      <c r="Q98" s="14">
        <v>0.66</v>
      </c>
      <c r="R98" s="14">
        <v>0.23</v>
      </c>
      <c r="S98" s="14">
        <v>0.33</v>
      </c>
      <c r="T98" s="14">
        <v>0.35</v>
      </c>
      <c r="U98" s="14">
        <v>0.87</v>
      </c>
      <c r="V98" s="14">
        <v>0.28000000000000003</v>
      </c>
      <c r="W98" s="14">
        <v>0.38</v>
      </c>
    </row>
    <row r="99" spans="1:23" x14ac:dyDescent="0.2">
      <c r="A99" t="s">
        <v>164</v>
      </c>
      <c r="B99">
        <v>3</v>
      </c>
      <c r="C99">
        <v>1</v>
      </c>
      <c r="D99" s="4">
        <v>0</v>
      </c>
      <c r="E99" s="4">
        <v>0</v>
      </c>
      <c r="F99" s="14">
        <v>2013</v>
      </c>
      <c r="G99" s="4">
        <v>0</v>
      </c>
      <c r="H99" s="15">
        <v>1094</v>
      </c>
      <c r="I99" s="14">
        <v>0.03</v>
      </c>
      <c r="J99" s="14">
        <v>0.54</v>
      </c>
      <c r="K99" s="14">
        <v>70.31</v>
      </c>
      <c r="L99" s="14">
        <v>5.9</v>
      </c>
      <c r="M99" s="14">
        <v>10.47</v>
      </c>
      <c r="N99" s="14">
        <v>1.1200000000000001</v>
      </c>
      <c r="O99" s="14">
        <v>3.41</v>
      </c>
      <c r="P99" s="14">
        <v>2.06</v>
      </c>
      <c r="Q99" s="14">
        <v>0.91</v>
      </c>
      <c r="R99" s="14">
        <v>1.37</v>
      </c>
      <c r="S99" s="14">
        <v>0.26</v>
      </c>
      <c r="T99" s="14">
        <v>0.33</v>
      </c>
      <c r="U99" s="14">
        <v>0.53</v>
      </c>
      <c r="V99" s="14">
        <v>2.2799999999999998</v>
      </c>
      <c r="W99" s="14">
        <v>0.46</v>
      </c>
    </row>
    <row r="100" spans="1:23" x14ac:dyDescent="0.2">
      <c r="A100" t="s">
        <v>164</v>
      </c>
      <c r="B100">
        <v>3</v>
      </c>
      <c r="C100">
        <v>1</v>
      </c>
      <c r="D100" s="4">
        <v>0</v>
      </c>
      <c r="E100" s="4">
        <v>0</v>
      </c>
      <c r="F100" s="14">
        <v>2014</v>
      </c>
      <c r="G100" s="4">
        <v>0</v>
      </c>
      <c r="H100" s="15">
        <v>1153</v>
      </c>
      <c r="I100" s="14">
        <v>0</v>
      </c>
      <c r="J100" s="14">
        <v>3.28</v>
      </c>
      <c r="K100" s="14">
        <v>3.81</v>
      </c>
      <c r="L100" s="14">
        <v>64.42</v>
      </c>
      <c r="M100" s="14">
        <v>6.93</v>
      </c>
      <c r="N100" s="14">
        <v>12.06</v>
      </c>
      <c r="O100" s="14">
        <v>1.58</v>
      </c>
      <c r="P100" s="14">
        <v>3.11</v>
      </c>
      <c r="Q100" s="14">
        <v>1.83</v>
      </c>
      <c r="R100" s="14">
        <v>0.81</v>
      </c>
      <c r="S100" s="14">
        <v>0.46</v>
      </c>
      <c r="T100" s="14">
        <v>0.12</v>
      </c>
      <c r="U100" s="14">
        <v>0.19</v>
      </c>
      <c r="V100" s="14">
        <v>0.28000000000000003</v>
      </c>
      <c r="W100" s="14">
        <v>1.1200000000000001</v>
      </c>
    </row>
    <row r="101" spans="1:23" x14ac:dyDescent="0.2">
      <c r="A101" t="s">
        <v>164</v>
      </c>
      <c r="B101">
        <v>3</v>
      </c>
      <c r="C101">
        <v>1</v>
      </c>
      <c r="D101" s="4">
        <v>0</v>
      </c>
      <c r="E101" s="4">
        <v>0</v>
      </c>
      <c r="F101" s="14">
        <v>2015</v>
      </c>
      <c r="G101" s="4">
        <v>0</v>
      </c>
      <c r="H101" s="15">
        <v>798</v>
      </c>
      <c r="I101" s="14">
        <v>3.64</v>
      </c>
      <c r="J101" s="14">
        <v>1.1399999999999999</v>
      </c>
      <c r="K101" s="14">
        <v>6.88</v>
      </c>
      <c r="L101" s="14">
        <v>3.94</v>
      </c>
      <c r="M101" s="14">
        <v>69.989999999999995</v>
      </c>
      <c r="N101" s="14">
        <v>4.9400000000000004</v>
      </c>
      <c r="O101" s="14">
        <v>5.09</v>
      </c>
      <c r="P101" s="14">
        <v>0.96</v>
      </c>
      <c r="Q101" s="14">
        <v>1.55</v>
      </c>
      <c r="R101" s="14">
        <v>1.0900000000000001</v>
      </c>
      <c r="S101" s="14">
        <v>0.2</v>
      </c>
      <c r="T101" s="14">
        <v>0.21</v>
      </c>
      <c r="U101" s="14">
        <v>0.06</v>
      </c>
      <c r="V101" s="14">
        <v>0.05</v>
      </c>
      <c r="W101" s="14">
        <v>0.27</v>
      </c>
    </row>
    <row r="102" spans="1:23" x14ac:dyDescent="0.2">
      <c r="A102" t="s">
        <v>164</v>
      </c>
      <c r="B102">
        <v>3</v>
      </c>
      <c r="C102">
        <v>1</v>
      </c>
      <c r="D102" s="4">
        <v>0</v>
      </c>
      <c r="E102" s="4">
        <v>0</v>
      </c>
      <c r="F102" s="14">
        <v>2016</v>
      </c>
      <c r="G102" s="4">
        <v>0</v>
      </c>
      <c r="H102" s="15">
        <v>1440</v>
      </c>
      <c r="I102" s="14">
        <v>0.28999999999999998</v>
      </c>
      <c r="J102" s="14">
        <v>50.22</v>
      </c>
      <c r="K102" s="14">
        <v>1.69</v>
      </c>
      <c r="L102" s="14">
        <v>4.47</v>
      </c>
      <c r="M102" s="14">
        <v>2.48</v>
      </c>
      <c r="N102" s="14">
        <v>32.86</v>
      </c>
      <c r="O102" s="14">
        <v>2.78</v>
      </c>
      <c r="P102" s="14">
        <v>3.23</v>
      </c>
      <c r="Q102" s="14">
        <v>0.76</v>
      </c>
      <c r="R102" s="14">
        <v>0.44</v>
      </c>
      <c r="S102" s="14">
        <v>0.37</v>
      </c>
      <c r="T102" s="14">
        <v>0.23</v>
      </c>
      <c r="U102" s="14">
        <v>0.06</v>
      </c>
      <c r="V102" s="14">
        <v>0.05</v>
      </c>
      <c r="W102" s="14">
        <v>7.0000000000000007E-2</v>
      </c>
    </row>
    <row r="103" spans="1:23" x14ac:dyDescent="0.2">
      <c r="A103" t="s">
        <v>164</v>
      </c>
      <c r="B103">
        <v>3</v>
      </c>
      <c r="C103">
        <v>1</v>
      </c>
      <c r="D103" s="4">
        <v>0</v>
      </c>
      <c r="E103" s="4">
        <v>0</v>
      </c>
      <c r="F103" s="14">
        <v>2017</v>
      </c>
      <c r="G103" s="4">
        <v>0</v>
      </c>
      <c r="H103" s="15">
        <v>1300</v>
      </c>
      <c r="I103" s="14">
        <v>3.76</v>
      </c>
      <c r="J103" s="14">
        <v>0.73</v>
      </c>
      <c r="K103" s="14">
        <v>38.31</v>
      </c>
      <c r="L103" s="14">
        <v>2.37</v>
      </c>
      <c r="M103" s="14">
        <v>4.12</v>
      </c>
      <c r="N103" s="14">
        <v>3.12</v>
      </c>
      <c r="O103" s="14">
        <v>36.880000000000003</v>
      </c>
      <c r="P103" s="14">
        <v>4.43</v>
      </c>
      <c r="Q103" s="14">
        <v>3.11</v>
      </c>
      <c r="R103" s="14">
        <v>1.33</v>
      </c>
      <c r="S103" s="14">
        <v>0.62</v>
      </c>
      <c r="T103" s="14">
        <v>0.72</v>
      </c>
      <c r="U103" s="14">
        <v>0.21</v>
      </c>
      <c r="V103" s="14">
        <v>0.09</v>
      </c>
      <c r="W103" s="14">
        <v>0.2</v>
      </c>
    </row>
    <row r="104" spans="1:23" x14ac:dyDescent="0.2">
      <c r="A104" t="s">
        <v>164</v>
      </c>
      <c r="B104">
        <v>3</v>
      </c>
      <c r="C104">
        <v>1</v>
      </c>
      <c r="D104" s="4">
        <v>0</v>
      </c>
      <c r="E104" s="4">
        <v>0</v>
      </c>
      <c r="F104" s="14">
        <v>2018</v>
      </c>
      <c r="G104" s="4">
        <v>0</v>
      </c>
      <c r="H104" s="15">
        <v>1174</v>
      </c>
      <c r="I104" s="14">
        <v>7.35</v>
      </c>
      <c r="J104" s="14">
        <v>25.53</v>
      </c>
      <c r="K104" s="14">
        <v>1.49</v>
      </c>
      <c r="L104" s="14">
        <v>26.98</v>
      </c>
      <c r="M104" s="14">
        <v>1.52</v>
      </c>
      <c r="N104" s="14">
        <v>2.8</v>
      </c>
      <c r="O104" s="14">
        <v>3.04</v>
      </c>
      <c r="P104" s="14">
        <v>22.75</v>
      </c>
      <c r="Q104" s="14">
        <v>4.3099999999999996</v>
      </c>
      <c r="R104" s="14">
        <v>1.91</v>
      </c>
      <c r="S104" s="14">
        <v>0.94</v>
      </c>
      <c r="T104" s="14">
        <v>0.55000000000000004</v>
      </c>
      <c r="U104" s="14">
        <v>0.41</v>
      </c>
      <c r="V104" s="14">
        <v>0.31</v>
      </c>
      <c r="W104" s="14">
        <v>0.1</v>
      </c>
    </row>
    <row r="105" spans="1:23" x14ac:dyDescent="0.2">
      <c r="A105" t="s">
        <v>164</v>
      </c>
      <c r="B105">
        <v>3</v>
      </c>
      <c r="C105">
        <v>1</v>
      </c>
      <c r="D105" s="4">
        <v>0</v>
      </c>
      <c r="E105" s="4">
        <v>0</v>
      </c>
      <c r="F105" s="14">
        <v>2019</v>
      </c>
      <c r="G105" s="4">
        <v>0</v>
      </c>
      <c r="H105" s="15">
        <v>1001</v>
      </c>
      <c r="I105" s="14">
        <v>0.01</v>
      </c>
      <c r="J105" s="14">
        <v>13.72</v>
      </c>
      <c r="K105" s="14">
        <v>20.69</v>
      </c>
      <c r="L105" s="14">
        <v>1.57</v>
      </c>
      <c r="M105" s="14">
        <v>32.32</v>
      </c>
      <c r="N105" s="14">
        <v>1.77</v>
      </c>
      <c r="O105" s="14">
        <v>3.82</v>
      </c>
      <c r="P105" s="14">
        <v>2.2400000000000002</v>
      </c>
      <c r="Q105" s="14">
        <v>18.68</v>
      </c>
      <c r="R105" s="14">
        <v>1.98</v>
      </c>
      <c r="S105" s="14">
        <v>1.66</v>
      </c>
      <c r="T105" s="14">
        <v>0.69</v>
      </c>
      <c r="U105" s="14">
        <v>0.38</v>
      </c>
      <c r="V105" s="14">
        <v>0.23</v>
      </c>
      <c r="W105" s="14">
        <v>0.23</v>
      </c>
    </row>
    <row r="106" spans="1:23" x14ac:dyDescent="0.2">
      <c r="A106" t="s">
        <v>164</v>
      </c>
      <c r="B106">
        <v>3</v>
      </c>
      <c r="C106">
        <v>1</v>
      </c>
      <c r="D106" s="4">
        <v>0</v>
      </c>
      <c r="E106" s="4">
        <v>0</v>
      </c>
      <c r="F106" s="14">
        <v>2020</v>
      </c>
      <c r="G106" s="4">
        <v>0</v>
      </c>
      <c r="H106" s="15">
        <v>703</v>
      </c>
      <c r="I106" s="14">
        <v>0</v>
      </c>
      <c r="J106" s="14">
        <v>0.08</v>
      </c>
      <c r="K106" s="14">
        <v>8.51</v>
      </c>
      <c r="L106" s="14">
        <v>35.229999999999997</v>
      </c>
      <c r="M106" s="14">
        <v>1.46</v>
      </c>
      <c r="N106" s="14">
        <v>30.9</v>
      </c>
      <c r="O106" s="14">
        <v>1.69</v>
      </c>
      <c r="P106" s="14">
        <v>2.41</v>
      </c>
      <c r="Q106" s="14">
        <v>1.94</v>
      </c>
      <c r="R106" s="14">
        <v>14.77</v>
      </c>
      <c r="S106" s="14">
        <v>1.24</v>
      </c>
      <c r="T106" s="14">
        <v>1.1000000000000001</v>
      </c>
      <c r="U106" s="14">
        <v>0.28000000000000003</v>
      </c>
      <c r="V106" s="14">
        <v>0.12</v>
      </c>
      <c r="W106" s="14">
        <v>0.28999999999999998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9DE3-61C9-DA43-A9B8-FB2E3BE39E9E}">
  <dimension ref="A1:T2"/>
  <sheetViews>
    <sheetView topLeftCell="H1" workbookViewId="0">
      <selection activeCell="A2" sqref="A2"/>
    </sheetView>
  </sheetViews>
  <sheetFormatPr baseColWidth="10" defaultRowHeight="16" x14ac:dyDescent="0.2"/>
  <sheetData>
    <row r="1" spans="1:20" s="1" customFormat="1" ht="15" x14ac:dyDescent="0.2">
      <c r="A1" s="1" t="s">
        <v>11</v>
      </c>
      <c r="B1" s="1" t="s">
        <v>15</v>
      </c>
      <c r="C1" s="1" t="s">
        <v>23</v>
      </c>
      <c r="D1" s="1" t="s">
        <v>122</v>
      </c>
      <c r="E1" s="1" t="s">
        <v>165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  <c r="L1" s="1" t="s">
        <v>184</v>
      </c>
      <c r="M1" s="1" t="s">
        <v>185</v>
      </c>
      <c r="N1" s="1" t="s">
        <v>186</v>
      </c>
      <c r="O1" s="1" t="s">
        <v>187</v>
      </c>
      <c r="P1" s="1" t="s">
        <v>188</v>
      </c>
      <c r="Q1" s="1" t="s">
        <v>189</v>
      </c>
      <c r="R1" s="1" t="s">
        <v>190</v>
      </c>
      <c r="S1" s="1" t="s">
        <v>191</v>
      </c>
      <c r="T1" s="1" t="s">
        <v>192</v>
      </c>
    </row>
    <row r="2" spans="1:20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31FF-491D-D842-8F1A-AE8F108FF850}">
  <dimension ref="A1:S1"/>
  <sheetViews>
    <sheetView workbookViewId="0">
      <selection activeCell="A2" sqref="A2"/>
    </sheetView>
  </sheetViews>
  <sheetFormatPr baseColWidth="10" defaultColWidth="8.83203125" defaultRowHeight="16" x14ac:dyDescent="0.2"/>
  <sheetData>
    <row r="1" spans="1:19" s="1" customFormat="1" ht="15" x14ac:dyDescent="0.2">
      <c r="A1" s="1" t="s">
        <v>260</v>
      </c>
      <c r="B1" s="1" t="s">
        <v>23</v>
      </c>
      <c r="C1" s="1" t="s">
        <v>122</v>
      </c>
      <c r="D1" s="1" t="s">
        <v>165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9F71-014F-344A-8200-04233D5C30C9}">
  <dimension ref="A1:T16"/>
  <sheetViews>
    <sheetView topLeftCell="J1" workbookViewId="0">
      <selection activeCell="K26" sqref="K26"/>
    </sheetView>
  </sheetViews>
  <sheetFormatPr baseColWidth="10" defaultRowHeight="16" x14ac:dyDescent="0.2"/>
  <cols>
    <col min="1" max="2" width="17.83203125" bestFit="1" customWidth="1"/>
    <col min="3" max="3" width="7" bestFit="1" customWidth="1"/>
    <col min="4" max="4" width="3.83203125" bestFit="1" customWidth="1"/>
    <col min="5" max="5" width="4.1640625" bestFit="1" customWidth="1"/>
    <col min="6" max="14" width="7.5" bestFit="1" customWidth="1"/>
    <col min="15" max="30" width="8.5" bestFit="1" customWidth="1"/>
  </cols>
  <sheetData>
    <row r="1" spans="1:20" s="1" customFormat="1" ht="15" x14ac:dyDescent="0.2">
      <c r="A1" s="1" t="s">
        <v>193</v>
      </c>
      <c r="B1" s="1" t="s">
        <v>67</v>
      </c>
      <c r="C1" s="1" t="s">
        <v>23</v>
      </c>
      <c r="D1" s="1" t="s">
        <v>122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</row>
    <row r="2" spans="1:20" x14ac:dyDescent="0.2">
      <c r="A2" t="s">
        <v>164</v>
      </c>
      <c r="B2">
        <v>1</v>
      </c>
      <c r="C2">
        <v>1</v>
      </c>
      <c r="D2">
        <v>0</v>
      </c>
      <c r="E2">
        <v>1</v>
      </c>
      <c r="F2" s="2">
        <v>1</v>
      </c>
      <c r="G2" s="2">
        <v>0.98245614035087703</v>
      </c>
      <c r="H2" s="2">
        <v>0.59302325581395399</v>
      </c>
      <c r="I2" s="2">
        <v>9.2783505154639206E-2</v>
      </c>
      <c r="J2" s="2">
        <v>4.8309178743961402E-3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</row>
    <row r="3" spans="1:20" x14ac:dyDescent="0.2">
      <c r="A3" t="s">
        <v>164</v>
      </c>
      <c r="B3">
        <v>1</v>
      </c>
      <c r="C3">
        <v>1</v>
      </c>
      <c r="D3">
        <v>0</v>
      </c>
      <c r="E3">
        <v>2</v>
      </c>
      <c r="F3" s="2">
        <v>0</v>
      </c>
      <c r="G3" s="2">
        <v>1.7543859649122799E-2</v>
      </c>
      <c r="H3" s="2">
        <v>0.40697674418604701</v>
      </c>
      <c r="I3" s="2">
        <v>0.85567010309278302</v>
      </c>
      <c r="J3" s="2">
        <v>0.647342995169082</v>
      </c>
      <c r="K3" s="2">
        <v>8.5062240663900404E-2</v>
      </c>
      <c r="L3" s="2">
        <v>3.5087719298245602E-3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 x14ac:dyDescent="0.2">
      <c r="A4" t="s">
        <v>164</v>
      </c>
      <c r="B4">
        <v>1</v>
      </c>
      <c r="C4">
        <v>1</v>
      </c>
      <c r="D4">
        <v>0</v>
      </c>
      <c r="E4">
        <v>3</v>
      </c>
      <c r="F4" s="2">
        <v>0</v>
      </c>
      <c r="G4" s="2">
        <v>0</v>
      </c>
      <c r="H4" s="2">
        <v>0</v>
      </c>
      <c r="I4" s="2">
        <v>5.1546391752577303E-2</v>
      </c>
      <c r="J4" s="2">
        <v>0.32850241545893699</v>
      </c>
      <c r="K4" s="2">
        <v>0.52282157676348595</v>
      </c>
      <c r="L4" s="2">
        <v>6.3157894736842093E-2</v>
      </c>
      <c r="M4" s="2">
        <v>1.8018018018018001E-2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x14ac:dyDescent="0.2">
      <c r="A5" t="s">
        <v>164</v>
      </c>
      <c r="B5">
        <v>1</v>
      </c>
      <c r="C5">
        <v>1</v>
      </c>
      <c r="D5">
        <v>0</v>
      </c>
      <c r="E5">
        <v>4</v>
      </c>
      <c r="F5" s="2">
        <v>0</v>
      </c>
      <c r="G5" s="2">
        <v>0</v>
      </c>
      <c r="H5" s="2">
        <v>0</v>
      </c>
      <c r="I5" s="2">
        <v>0</v>
      </c>
      <c r="J5" s="2">
        <v>9.6618357487922701E-3</v>
      </c>
      <c r="K5" s="2">
        <v>0.23651452282157701</v>
      </c>
      <c r="L5" s="2">
        <v>0.35263157894736802</v>
      </c>
      <c r="M5" s="2">
        <v>0.103603603603604</v>
      </c>
      <c r="N5" s="2">
        <v>7.4626865671641798E-3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 x14ac:dyDescent="0.2">
      <c r="A6" t="s">
        <v>164</v>
      </c>
      <c r="B6">
        <v>1</v>
      </c>
      <c r="C6">
        <v>1</v>
      </c>
      <c r="D6">
        <v>0</v>
      </c>
      <c r="E6">
        <v>5</v>
      </c>
      <c r="F6" s="2">
        <v>0</v>
      </c>
      <c r="G6" s="2">
        <v>0</v>
      </c>
      <c r="H6" s="2">
        <v>0</v>
      </c>
      <c r="I6" s="2">
        <v>0</v>
      </c>
      <c r="J6" s="2">
        <v>9.6618357487922701E-3</v>
      </c>
      <c r="K6" s="2">
        <v>0.116182572614108</v>
      </c>
      <c r="L6" s="2">
        <v>0.33508771929824599</v>
      </c>
      <c r="M6" s="2">
        <v>0.20720720720720701</v>
      </c>
      <c r="N6" s="2">
        <v>5.9701492537313397E-2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 x14ac:dyDescent="0.2">
      <c r="A7" t="s">
        <v>164</v>
      </c>
      <c r="B7">
        <v>1</v>
      </c>
      <c r="C7">
        <v>1</v>
      </c>
      <c r="D7">
        <v>0</v>
      </c>
      <c r="E7">
        <v>6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3.5269709543568499E-2</v>
      </c>
      <c r="L7" s="2">
        <v>0.21052631578947401</v>
      </c>
      <c r="M7" s="2">
        <v>0.27927927927927898</v>
      </c>
      <c r="N7" s="2">
        <v>0.111940298507463</v>
      </c>
      <c r="O7" s="2">
        <v>0.1</v>
      </c>
      <c r="P7" s="2">
        <v>0.15909090909090901</v>
      </c>
      <c r="Q7" s="2">
        <v>4.3478260869565202E-2</v>
      </c>
      <c r="R7" s="2">
        <v>0</v>
      </c>
      <c r="S7" s="2">
        <v>0</v>
      </c>
      <c r="T7" s="2">
        <v>0</v>
      </c>
    </row>
    <row r="8" spans="1:20" x14ac:dyDescent="0.2">
      <c r="A8" t="s">
        <v>164</v>
      </c>
      <c r="B8">
        <v>1</v>
      </c>
      <c r="C8">
        <v>1</v>
      </c>
      <c r="D8">
        <v>0</v>
      </c>
      <c r="E8">
        <v>7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4.1493775933610002E-3</v>
      </c>
      <c r="L8" s="2">
        <v>2.4561403508771899E-2</v>
      </c>
      <c r="M8" s="2">
        <v>0.108108108108108</v>
      </c>
      <c r="N8" s="2">
        <v>0.18656716417910399</v>
      </c>
      <c r="O8" s="2">
        <v>0.114285714285714</v>
      </c>
      <c r="P8" s="2">
        <v>0.11363636363636399</v>
      </c>
      <c r="Q8" s="2">
        <v>0.13043478260869601</v>
      </c>
      <c r="R8" s="2">
        <v>0.1</v>
      </c>
      <c r="S8" s="2">
        <v>0.16666666666666699</v>
      </c>
      <c r="T8" s="2">
        <v>0</v>
      </c>
    </row>
    <row r="9" spans="1:20" x14ac:dyDescent="0.2">
      <c r="A9" t="s">
        <v>164</v>
      </c>
      <c r="B9">
        <v>1</v>
      </c>
      <c r="C9">
        <v>1</v>
      </c>
      <c r="D9">
        <v>0</v>
      </c>
      <c r="E9">
        <v>8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7.0175438596491203E-3</v>
      </c>
      <c r="M9" s="2">
        <v>0.112612612612613</v>
      </c>
      <c r="N9" s="2">
        <v>0.164179104477612</v>
      </c>
      <c r="O9" s="2">
        <v>0.14285714285714299</v>
      </c>
      <c r="P9" s="2">
        <v>0.11363636363636399</v>
      </c>
      <c r="Q9" s="2">
        <v>8.6956521739130405E-2</v>
      </c>
      <c r="R9" s="2">
        <v>0.3</v>
      </c>
      <c r="S9" s="2">
        <v>0</v>
      </c>
      <c r="T9" s="2">
        <v>0</v>
      </c>
    </row>
    <row r="10" spans="1:20" x14ac:dyDescent="0.2">
      <c r="A10" t="s">
        <v>164</v>
      </c>
      <c r="B10">
        <v>1</v>
      </c>
      <c r="C10">
        <v>1</v>
      </c>
      <c r="D10">
        <v>0</v>
      </c>
      <c r="E10">
        <v>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3.5087719298245602E-3</v>
      </c>
      <c r="M10" s="2">
        <v>4.9549549549549501E-2</v>
      </c>
      <c r="N10" s="2">
        <v>6.7164179104477598E-2</v>
      </c>
      <c r="O10" s="2">
        <v>8.5714285714285701E-2</v>
      </c>
      <c r="P10" s="2">
        <v>6.8181818181818205E-2</v>
      </c>
      <c r="Q10" s="2">
        <v>0.173913043478261</v>
      </c>
      <c r="R10" s="2">
        <v>0.1</v>
      </c>
      <c r="S10" s="2">
        <v>0.16666666666666699</v>
      </c>
      <c r="T10" s="2">
        <v>0</v>
      </c>
    </row>
    <row r="11" spans="1:20" x14ac:dyDescent="0.2">
      <c r="A11" t="s">
        <v>164</v>
      </c>
      <c r="B11">
        <v>1</v>
      </c>
      <c r="C11">
        <v>1</v>
      </c>
      <c r="D11">
        <v>0</v>
      </c>
      <c r="E11">
        <v>10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4.5045045045045001E-2</v>
      </c>
      <c r="N11" s="2">
        <v>0.119402985074627</v>
      </c>
      <c r="O11" s="2">
        <v>0.114285714285714</v>
      </c>
      <c r="P11" s="2">
        <v>0.15909090909090901</v>
      </c>
      <c r="Q11" s="2">
        <v>0.26086956521739102</v>
      </c>
      <c r="R11" s="2">
        <v>0.4</v>
      </c>
      <c r="S11" s="2">
        <v>0.33333333333333298</v>
      </c>
      <c r="T11" s="2">
        <v>0</v>
      </c>
    </row>
    <row r="12" spans="1:20" x14ac:dyDescent="0.2">
      <c r="A12" t="s">
        <v>164</v>
      </c>
      <c r="B12">
        <v>1</v>
      </c>
      <c r="C12">
        <v>1</v>
      </c>
      <c r="D12">
        <v>0</v>
      </c>
      <c r="E12">
        <v>11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2.2522522522522501E-2</v>
      </c>
      <c r="N12" s="2">
        <v>5.9701492537313397E-2</v>
      </c>
      <c r="O12" s="2">
        <v>0.1</v>
      </c>
      <c r="P12" s="2">
        <v>4.5454545454545497E-2</v>
      </c>
      <c r="Q12" s="2">
        <v>4.3478260869565202E-2</v>
      </c>
      <c r="R12" s="2">
        <v>0</v>
      </c>
      <c r="S12" s="2">
        <v>0.33333333333333298</v>
      </c>
      <c r="T12" s="2">
        <v>0.5</v>
      </c>
    </row>
    <row r="13" spans="1:20" x14ac:dyDescent="0.2">
      <c r="A13" t="s">
        <v>164</v>
      </c>
      <c r="B13">
        <v>1</v>
      </c>
      <c r="C13">
        <v>1</v>
      </c>
      <c r="D13">
        <v>0</v>
      </c>
      <c r="E13">
        <v>12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1.8018018018018001E-2</v>
      </c>
      <c r="N13" s="2">
        <v>2.9850746268656699E-2</v>
      </c>
      <c r="O13" s="2">
        <v>0.14285714285714299</v>
      </c>
      <c r="P13" s="2">
        <v>4.5454545454545497E-2</v>
      </c>
      <c r="Q13" s="2">
        <v>0</v>
      </c>
      <c r="R13" s="2">
        <v>0</v>
      </c>
      <c r="S13" s="2">
        <v>0</v>
      </c>
      <c r="T13" s="2">
        <v>0.5</v>
      </c>
    </row>
    <row r="14" spans="1:20" x14ac:dyDescent="0.2">
      <c r="A14" t="s">
        <v>164</v>
      </c>
      <c r="B14">
        <v>1</v>
      </c>
      <c r="C14">
        <v>1</v>
      </c>
      <c r="D14">
        <v>0</v>
      </c>
      <c r="E14">
        <v>13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1.8018018018018001E-2</v>
      </c>
      <c r="N14" s="2">
        <v>8.2089552238805999E-2</v>
      </c>
      <c r="O14" s="2">
        <v>2.8571428571428598E-2</v>
      </c>
      <c r="P14" s="2">
        <v>0.13636363636363599</v>
      </c>
      <c r="Q14" s="2">
        <v>8.6956521739130405E-2</v>
      </c>
      <c r="R14" s="2">
        <v>0</v>
      </c>
      <c r="S14" s="2">
        <v>0</v>
      </c>
      <c r="T14" s="2">
        <v>0</v>
      </c>
    </row>
    <row r="15" spans="1:20" x14ac:dyDescent="0.2">
      <c r="A15" t="s">
        <v>164</v>
      </c>
      <c r="B15">
        <v>1</v>
      </c>
      <c r="C15">
        <v>1</v>
      </c>
      <c r="D15">
        <v>0</v>
      </c>
      <c r="E15">
        <v>14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4.5045045045045001E-3</v>
      </c>
      <c r="N15" s="2">
        <v>6.7164179104477598E-2</v>
      </c>
      <c r="O15" s="2">
        <v>0.114285714285714</v>
      </c>
      <c r="P15" s="2">
        <v>9.0909090909090898E-2</v>
      </c>
      <c r="Q15" s="2">
        <v>0</v>
      </c>
      <c r="R15" s="2">
        <v>0.1</v>
      </c>
      <c r="S15" s="2">
        <v>0</v>
      </c>
      <c r="T15" s="2">
        <v>0</v>
      </c>
    </row>
    <row r="16" spans="1:20" x14ac:dyDescent="0.2">
      <c r="A16" t="s">
        <v>164</v>
      </c>
      <c r="B16">
        <v>1</v>
      </c>
      <c r="C16">
        <v>1</v>
      </c>
      <c r="D16">
        <v>0</v>
      </c>
      <c r="E16">
        <v>15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1.35135135135135E-2</v>
      </c>
      <c r="N16" s="2">
        <v>4.47761194029851E-2</v>
      </c>
      <c r="O16" s="2">
        <v>5.7142857142857099E-2</v>
      </c>
      <c r="P16" s="2">
        <v>6.8181818181818205E-2</v>
      </c>
      <c r="Q16" s="2">
        <v>0.173913043478261</v>
      </c>
      <c r="R16" s="2">
        <v>0</v>
      </c>
      <c r="S16" s="2">
        <v>0</v>
      </c>
      <c r="T1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meta_data</vt:lpstr>
      <vt:lpstr>control</vt:lpstr>
      <vt:lpstr>fleet_control</vt:lpstr>
      <vt:lpstr>srv_biom</vt:lpstr>
      <vt:lpstr>fsh_biom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Mn_LatAge</vt:lpstr>
      <vt:lpstr>aLW</vt:lpstr>
      <vt:lpstr>bioenergetics_control</vt:lpstr>
      <vt:lpstr>env_data</vt:lpstr>
      <vt:lpstr>Pyrs</vt:lpstr>
      <vt:lpstr>UobsAge</vt:lpstr>
      <vt:lpstr>UobsWtAge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2021-11-16T17:48:09Z</dcterms:created>
  <dcterms:modified xsi:type="dcterms:W3CDTF">2022-01-25T00:58:59Z</dcterms:modified>
</cp:coreProperties>
</file>