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Downloads\"/>
    </mc:Choice>
  </mc:AlternateContent>
  <bookViews>
    <workbookView xWindow="0" yWindow="0" windowWidth="23040" windowHeight="10644" tabRatio="500" activeTab="3"/>
  </bookViews>
  <sheets>
    <sheet name="Self responses" sheetId="1" r:id="rId1"/>
    <sheet name="Peer responses" sheetId="2" r:id="rId2"/>
    <sheet name="Summary" sheetId="3" r:id="rId3"/>
    <sheet name="Summary (ingored)" sheetId="4" r:id="rId4"/>
    <sheet name="Legend" sheetId="5" r:id="rId5"/>
  </sheets>
  <definedNames>
    <definedName name="_xlnm._FilterDatabase" localSheetId="1" hidden="1">'Peer responses'!$A$1:$M$166</definedName>
  </definedNames>
  <calcPr calcId="152511"/>
  <extLst>
    <ext xmlns:loext="http://schemas.libreoffice.org/" uri="{7626C862-2A13-11E5-B345-FEFF819CDC9F}">
      <loext:extCalcPr stringRefSyntax="CalcA1ExcelA1"/>
    </ext>
  </extLst>
</workbook>
</file>

<file path=xl/calcChain.xml><?xml version="1.0" encoding="utf-8"?>
<calcChain xmlns="http://schemas.openxmlformats.org/spreadsheetml/2006/main">
  <c r="R37" i="4" l="1"/>
  <c r="S37" i="4" s="1"/>
  <c r="L37" i="4"/>
  <c r="K37" i="4"/>
  <c r="J37" i="4"/>
  <c r="I37" i="4"/>
  <c r="H37" i="4"/>
  <c r="G37" i="4"/>
  <c r="F37" i="4"/>
  <c r="E37" i="4"/>
  <c r="D37" i="4"/>
  <c r="C37" i="4"/>
  <c r="B37" i="4"/>
  <c r="S36" i="4"/>
  <c r="R36" i="4"/>
  <c r="L36" i="4"/>
  <c r="K36" i="4"/>
  <c r="J36" i="4"/>
  <c r="I36" i="4"/>
  <c r="H36" i="4"/>
  <c r="G36" i="4"/>
  <c r="F36" i="4"/>
  <c r="E36" i="4"/>
  <c r="D36" i="4"/>
  <c r="C36" i="4"/>
  <c r="B36" i="4"/>
  <c r="R35" i="4"/>
  <c r="S35" i="4" s="1"/>
  <c r="L35" i="4"/>
  <c r="K35" i="4"/>
  <c r="J35" i="4"/>
  <c r="I35" i="4"/>
  <c r="H35" i="4"/>
  <c r="G35" i="4"/>
  <c r="F35" i="4"/>
  <c r="E35" i="4"/>
  <c r="D35" i="4"/>
  <c r="C35" i="4"/>
  <c r="B35" i="4"/>
  <c r="L34" i="4"/>
  <c r="R34" i="4" s="1"/>
  <c r="S34" i="4" s="1"/>
  <c r="K34" i="4"/>
  <c r="J34" i="4"/>
  <c r="I34" i="4"/>
  <c r="H34" i="4"/>
  <c r="G34" i="4"/>
  <c r="F34" i="4"/>
  <c r="E34" i="4"/>
  <c r="D34" i="4"/>
  <c r="C34" i="4"/>
  <c r="B34" i="4"/>
  <c r="R33" i="4"/>
  <c r="S33" i="4" s="1"/>
  <c r="L33" i="4"/>
  <c r="K33" i="4"/>
  <c r="J33" i="4"/>
  <c r="I33" i="4"/>
  <c r="H33" i="4"/>
  <c r="G33" i="4"/>
  <c r="F33" i="4"/>
  <c r="E33" i="4"/>
  <c r="D33" i="4"/>
  <c r="C33" i="4"/>
  <c r="B33" i="4"/>
  <c r="S32" i="4"/>
  <c r="R32" i="4"/>
  <c r="G32" i="4"/>
  <c r="F32" i="4"/>
  <c r="E32" i="4"/>
  <c r="D32" i="4"/>
  <c r="C32" i="4"/>
  <c r="B32" i="4"/>
  <c r="S31" i="4"/>
  <c r="R31" i="4"/>
  <c r="L31" i="4"/>
  <c r="K31" i="4"/>
  <c r="J31" i="4"/>
  <c r="I31" i="4"/>
  <c r="H31" i="4"/>
  <c r="G31" i="4"/>
  <c r="F31" i="4"/>
  <c r="E31" i="4"/>
  <c r="D31" i="4"/>
  <c r="C31" i="4"/>
  <c r="B31" i="4"/>
  <c r="L30" i="4"/>
  <c r="R30" i="4" s="1"/>
  <c r="S30" i="4" s="1"/>
  <c r="K30" i="4"/>
  <c r="J30" i="4"/>
  <c r="I30" i="4"/>
  <c r="H30" i="4"/>
  <c r="G30" i="4"/>
  <c r="F30" i="4"/>
  <c r="E30" i="4"/>
  <c r="D30" i="4"/>
  <c r="C30" i="4"/>
  <c r="B30" i="4"/>
  <c r="L29" i="4"/>
  <c r="R29" i="4" s="1"/>
  <c r="S29" i="4" s="1"/>
  <c r="K29" i="4"/>
  <c r="J29" i="4"/>
  <c r="I29" i="4"/>
  <c r="H29" i="4"/>
  <c r="G29" i="4"/>
  <c r="F29" i="4"/>
  <c r="E29" i="4"/>
  <c r="D29" i="4"/>
  <c r="C29" i="4"/>
  <c r="B29" i="4"/>
  <c r="R28" i="4"/>
  <c r="S28" i="4" s="1"/>
  <c r="L28" i="4"/>
  <c r="K28" i="4"/>
  <c r="J28" i="4"/>
  <c r="I28" i="4"/>
  <c r="H28" i="4"/>
  <c r="G28" i="4"/>
  <c r="F28" i="4"/>
  <c r="E28" i="4"/>
  <c r="D28" i="4"/>
  <c r="C28" i="4"/>
  <c r="B28" i="4"/>
  <c r="S27" i="4"/>
  <c r="R27" i="4"/>
  <c r="L27" i="4"/>
  <c r="K27" i="4"/>
  <c r="J27" i="4"/>
  <c r="I27" i="4"/>
  <c r="H27" i="4"/>
  <c r="G27" i="4"/>
  <c r="F27" i="4"/>
  <c r="E27" i="4"/>
  <c r="D27" i="4"/>
  <c r="C27" i="4"/>
  <c r="B27" i="4"/>
  <c r="S26" i="4"/>
  <c r="R26" i="4"/>
  <c r="L26" i="4"/>
  <c r="K26" i="4"/>
  <c r="J26" i="4"/>
  <c r="I26" i="4"/>
  <c r="H26" i="4"/>
  <c r="G26" i="4"/>
  <c r="F26" i="4"/>
  <c r="E26" i="4"/>
  <c r="D26" i="4"/>
  <c r="C26" i="4"/>
  <c r="B26" i="4"/>
  <c r="S25" i="4"/>
  <c r="R25" i="4"/>
  <c r="G25" i="4"/>
  <c r="F25" i="4"/>
  <c r="E25" i="4"/>
  <c r="D25" i="4"/>
  <c r="C25" i="4"/>
  <c r="B25" i="4"/>
  <c r="R24" i="4"/>
  <c r="S24" i="4" s="1"/>
  <c r="L24" i="4"/>
  <c r="K24" i="4"/>
  <c r="J24" i="4"/>
  <c r="I24" i="4"/>
  <c r="H24" i="4"/>
  <c r="G24" i="4"/>
  <c r="F24" i="4"/>
  <c r="E24" i="4"/>
  <c r="D24" i="4"/>
  <c r="C24" i="4"/>
  <c r="B24" i="4"/>
  <c r="R23" i="4"/>
  <c r="S23" i="4" s="1"/>
  <c r="L23" i="4"/>
  <c r="K23" i="4"/>
  <c r="J23" i="4"/>
  <c r="I23" i="4"/>
  <c r="H23" i="4"/>
  <c r="G23" i="4"/>
  <c r="F23" i="4"/>
  <c r="E23" i="4"/>
  <c r="D23" i="4"/>
  <c r="C23" i="4"/>
  <c r="B23" i="4"/>
  <c r="S22" i="4"/>
  <c r="R22" i="4"/>
  <c r="L22" i="4"/>
  <c r="K22" i="4"/>
  <c r="J22" i="4"/>
  <c r="I22" i="4"/>
  <c r="H22" i="4"/>
  <c r="G22" i="4"/>
  <c r="F22" i="4"/>
  <c r="E22" i="4"/>
  <c r="D22" i="4"/>
  <c r="C22" i="4"/>
  <c r="B22" i="4"/>
  <c r="L21" i="4"/>
  <c r="R21" i="4" s="1"/>
  <c r="S21" i="4" s="1"/>
  <c r="K21" i="4"/>
  <c r="J21" i="4"/>
  <c r="I21" i="4"/>
  <c r="H21" i="4"/>
  <c r="G21" i="4"/>
  <c r="F21" i="4"/>
  <c r="E21" i="4"/>
  <c r="D21" i="4"/>
  <c r="C21" i="4"/>
  <c r="B21" i="4"/>
  <c r="L20" i="4"/>
  <c r="R20" i="4" s="1"/>
  <c r="S20" i="4" s="1"/>
  <c r="K20" i="4"/>
  <c r="J20" i="4"/>
  <c r="I20" i="4"/>
  <c r="H20" i="4"/>
  <c r="G20" i="4"/>
  <c r="F20" i="4"/>
  <c r="E20" i="4"/>
  <c r="D20" i="4"/>
  <c r="C20" i="4"/>
  <c r="B20" i="4"/>
  <c r="R19" i="4"/>
  <c r="S19" i="4" s="1"/>
  <c r="L19" i="4"/>
  <c r="K19" i="4"/>
  <c r="J19" i="4"/>
  <c r="I19" i="4"/>
  <c r="H19" i="4"/>
  <c r="G19" i="4"/>
  <c r="F19" i="4"/>
  <c r="E19" i="4"/>
  <c r="D19" i="4"/>
  <c r="C19" i="4"/>
  <c r="B19" i="4"/>
  <c r="S18" i="4"/>
  <c r="R18" i="4"/>
  <c r="L18" i="4"/>
  <c r="K18" i="4"/>
  <c r="J18" i="4"/>
  <c r="I18" i="4"/>
  <c r="H18" i="4"/>
  <c r="G18" i="4"/>
  <c r="F18" i="4"/>
  <c r="E18" i="4"/>
  <c r="D18" i="4"/>
  <c r="C18" i="4"/>
  <c r="B18" i="4"/>
  <c r="S17" i="4"/>
  <c r="R17" i="4"/>
  <c r="L17" i="4"/>
  <c r="K17" i="4"/>
  <c r="J17" i="4"/>
  <c r="I17" i="4"/>
  <c r="H17" i="4"/>
  <c r="G17" i="4"/>
  <c r="F17" i="4"/>
  <c r="E17" i="4"/>
  <c r="D17" i="4"/>
  <c r="C17" i="4"/>
  <c r="B17" i="4"/>
  <c r="L16" i="4"/>
  <c r="R16" i="4" s="1"/>
  <c r="S16" i="4" s="1"/>
  <c r="K16" i="4"/>
  <c r="J16" i="4"/>
  <c r="I16" i="4"/>
  <c r="H16" i="4"/>
  <c r="G16" i="4"/>
  <c r="E16" i="4"/>
  <c r="D16" i="4"/>
  <c r="F16" i="4" s="1"/>
  <c r="C16" i="4"/>
  <c r="B16" i="4"/>
  <c r="K15" i="4"/>
  <c r="J15" i="4"/>
  <c r="I15" i="4"/>
  <c r="L15" i="4" s="1"/>
  <c r="R15" i="4" s="1"/>
  <c r="S15" i="4" s="1"/>
  <c r="H15" i="4"/>
  <c r="G15" i="4"/>
  <c r="F15" i="4"/>
  <c r="E15" i="4"/>
  <c r="D15" i="4"/>
  <c r="C15" i="4"/>
  <c r="B15" i="4"/>
  <c r="S14" i="4"/>
  <c r="R14" i="4"/>
  <c r="L14" i="4"/>
  <c r="K14" i="4"/>
  <c r="J14" i="4"/>
  <c r="I14" i="4"/>
  <c r="H14" i="4"/>
  <c r="G14" i="4"/>
  <c r="F14" i="4"/>
  <c r="E14" i="4"/>
  <c r="D14" i="4"/>
  <c r="C14" i="4"/>
  <c r="B14" i="4"/>
  <c r="K13" i="4"/>
  <c r="L13" i="4" s="1"/>
  <c r="R13" i="4" s="1"/>
  <c r="S13" i="4" s="1"/>
  <c r="J13" i="4"/>
  <c r="I13" i="4"/>
  <c r="H13" i="4"/>
  <c r="G13" i="4"/>
  <c r="E13" i="4"/>
  <c r="D13" i="4"/>
  <c r="C13" i="4"/>
  <c r="F13" i="4" s="1"/>
  <c r="B13" i="4"/>
  <c r="K12" i="4"/>
  <c r="J12" i="4"/>
  <c r="I12" i="4"/>
  <c r="H12" i="4"/>
  <c r="H1" i="4" s="1"/>
  <c r="G12" i="4"/>
  <c r="F12" i="4"/>
  <c r="E12" i="4"/>
  <c r="D12" i="4"/>
  <c r="C12" i="4"/>
  <c r="B12" i="4"/>
  <c r="R11" i="4"/>
  <c r="S11" i="4" s="1"/>
  <c r="L11" i="4"/>
  <c r="K11" i="4"/>
  <c r="J11" i="4"/>
  <c r="I11" i="4"/>
  <c r="H11" i="4"/>
  <c r="G11" i="4"/>
  <c r="E11" i="4"/>
  <c r="F11" i="4" s="1"/>
  <c r="D11" i="4"/>
  <c r="C11" i="4"/>
  <c r="B11" i="4"/>
  <c r="K10" i="4"/>
  <c r="J10" i="4"/>
  <c r="L10" i="4" s="1"/>
  <c r="R10" i="4" s="1"/>
  <c r="S10" i="4" s="1"/>
  <c r="I10" i="4"/>
  <c r="H10" i="4"/>
  <c r="G10" i="4"/>
  <c r="E10" i="4"/>
  <c r="D10" i="4"/>
  <c r="C10" i="4"/>
  <c r="B10" i="4"/>
  <c r="F10" i="4" s="1"/>
  <c r="S9" i="4"/>
  <c r="R9" i="4"/>
  <c r="L9" i="4"/>
  <c r="K9" i="4"/>
  <c r="J9" i="4"/>
  <c r="I9" i="4"/>
  <c r="H9" i="4"/>
  <c r="G9" i="4"/>
  <c r="F9" i="4"/>
  <c r="E9" i="4"/>
  <c r="D9" i="4"/>
  <c r="C9" i="4"/>
  <c r="B9" i="4"/>
  <c r="L8" i="4"/>
  <c r="R8" i="4" s="1"/>
  <c r="S8" i="4" s="1"/>
  <c r="K8" i="4"/>
  <c r="J8" i="4"/>
  <c r="I8" i="4"/>
  <c r="H8" i="4"/>
  <c r="G8" i="4"/>
  <c r="E8" i="4"/>
  <c r="D8" i="4"/>
  <c r="F8" i="4" s="1"/>
  <c r="C8" i="4"/>
  <c r="B8" i="4"/>
  <c r="K7" i="4"/>
  <c r="J7" i="4"/>
  <c r="I7" i="4"/>
  <c r="L7" i="4" s="1"/>
  <c r="R7" i="4" s="1"/>
  <c r="S7" i="4" s="1"/>
  <c r="H7" i="4"/>
  <c r="G7" i="4"/>
  <c r="F7" i="4"/>
  <c r="E7" i="4"/>
  <c r="D7" i="4"/>
  <c r="C7" i="4"/>
  <c r="B7" i="4"/>
  <c r="S6" i="4"/>
  <c r="R6" i="4"/>
  <c r="L6" i="4"/>
  <c r="K6" i="4"/>
  <c r="J6" i="4"/>
  <c r="I6" i="4"/>
  <c r="H6" i="4"/>
  <c r="G6" i="4"/>
  <c r="S5" i="4"/>
  <c r="R5" i="4"/>
  <c r="L5" i="4"/>
  <c r="K5" i="4"/>
  <c r="J5" i="4"/>
  <c r="I5" i="4"/>
  <c r="H5" i="4"/>
  <c r="G5" i="4"/>
  <c r="S4" i="4"/>
  <c r="R4" i="4"/>
  <c r="L4" i="4"/>
  <c r="K4" i="4"/>
  <c r="J4" i="4"/>
  <c r="I4" i="4"/>
  <c r="H4" i="4"/>
  <c r="G4" i="4"/>
  <c r="K3" i="4"/>
  <c r="K1" i="4" s="1"/>
  <c r="J3" i="4"/>
  <c r="J1" i="4" s="1"/>
  <c r="I3" i="4"/>
  <c r="I1" i="4" s="1"/>
  <c r="H3" i="4"/>
  <c r="L3" i="4" s="1"/>
  <c r="G3" i="4"/>
  <c r="G1" i="4" s="1"/>
  <c r="F3" i="4"/>
  <c r="E3" i="4"/>
  <c r="D3" i="4"/>
  <c r="C3" i="4"/>
  <c r="B3" i="4"/>
  <c r="P1" i="4"/>
  <c r="O1" i="4"/>
  <c r="M1" i="4"/>
  <c r="R37" i="3"/>
  <c r="S37" i="3" s="1"/>
  <c r="L37" i="3"/>
  <c r="K37" i="3"/>
  <c r="J37" i="3"/>
  <c r="I37" i="3"/>
  <c r="H37" i="3"/>
  <c r="G37" i="3"/>
  <c r="F37" i="3"/>
  <c r="E37" i="3"/>
  <c r="D37" i="3"/>
  <c r="C37" i="3"/>
  <c r="B37" i="3"/>
  <c r="K36" i="3"/>
  <c r="J36" i="3"/>
  <c r="L36" i="3" s="1"/>
  <c r="R36" i="3" s="1"/>
  <c r="S36" i="3" s="1"/>
  <c r="I36" i="3"/>
  <c r="H36" i="3"/>
  <c r="G36" i="3"/>
  <c r="E36" i="3"/>
  <c r="D36" i="3"/>
  <c r="C36" i="3"/>
  <c r="B36" i="3"/>
  <c r="F36" i="3" s="1"/>
  <c r="K35" i="3"/>
  <c r="J35" i="3"/>
  <c r="I35" i="3"/>
  <c r="H35" i="3"/>
  <c r="L35" i="3" s="1"/>
  <c r="R35" i="3" s="1"/>
  <c r="S35" i="3" s="1"/>
  <c r="G35" i="3"/>
  <c r="F35" i="3"/>
  <c r="E35" i="3"/>
  <c r="D35" i="3"/>
  <c r="C35" i="3"/>
  <c r="B35" i="3"/>
  <c r="L34" i="3"/>
  <c r="R34" i="3" s="1"/>
  <c r="S34" i="3" s="1"/>
  <c r="K34" i="3"/>
  <c r="J34" i="3"/>
  <c r="I34" i="3"/>
  <c r="H34" i="3"/>
  <c r="G34" i="3"/>
  <c r="E34" i="3"/>
  <c r="D34" i="3"/>
  <c r="F34" i="3" s="1"/>
  <c r="C34" i="3"/>
  <c r="B34" i="3"/>
  <c r="K33" i="3"/>
  <c r="J33" i="3"/>
  <c r="I33" i="3"/>
  <c r="L33" i="3" s="1"/>
  <c r="R33" i="3" s="1"/>
  <c r="S33" i="3" s="1"/>
  <c r="H33" i="3"/>
  <c r="G33" i="3"/>
  <c r="E33" i="3"/>
  <c r="D33" i="3"/>
  <c r="C33" i="3"/>
  <c r="B33" i="3"/>
  <c r="F33" i="3" s="1"/>
  <c r="S32" i="3"/>
  <c r="R32" i="3"/>
  <c r="G32" i="3"/>
  <c r="E32" i="3"/>
  <c r="D32" i="3"/>
  <c r="C32" i="3"/>
  <c r="B32" i="3"/>
  <c r="F32" i="3" s="1"/>
  <c r="S31" i="3"/>
  <c r="R31" i="3"/>
  <c r="L31" i="3"/>
  <c r="K31" i="3"/>
  <c r="J31" i="3"/>
  <c r="I31" i="3"/>
  <c r="H31" i="3"/>
  <c r="G31" i="3"/>
  <c r="F31" i="3"/>
  <c r="E31" i="3"/>
  <c r="D31" i="3"/>
  <c r="C31" i="3"/>
  <c r="B31" i="3"/>
  <c r="K30" i="3"/>
  <c r="L30" i="3" s="1"/>
  <c r="R30" i="3" s="1"/>
  <c r="S30" i="3" s="1"/>
  <c r="J30" i="3"/>
  <c r="I30" i="3"/>
  <c r="H30" i="3"/>
  <c r="G30" i="3"/>
  <c r="E30" i="3"/>
  <c r="D30" i="3"/>
  <c r="C30" i="3"/>
  <c r="F30" i="3" s="1"/>
  <c r="B30" i="3"/>
  <c r="K29" i="3"/>
  <c r="J29" i="3"/>
  <c r="I29" i="3"/>
  <c r="H29" i="3"/>
  <c r="L29" i="3" s="1"/>
  <c r="R29" i="3" s="1"/>
  <c r="S29" i="3" s="1"/>
  <c r="G29" i="3"/>
  <c r="F29" i="3"/>
  <c r="E29" i="3"/>
  <c r="D29" i="3"/>
  <c r="C29" i="3"/>
  <c r="B29" i="3"/>
  <c r="R28" i="3"/>
  <c r="S28" i="3" s="1"/>
  <c r="L28" i="3"/>
  <c r="K28" i="3"/>
  <c r="J28" i="3"/>
  <c r="I28" i="3"/>
  <c r="H28" i="3"/>
  <c r="G28" i="3"/>
  <c r="F28" i="3"/>
  <c r="E28" i="3"/>
  <c r="D28" i="3"/>
  <c r="C28" i="3"/>
  <c r="B28" i="3"/>
  <c r="K27" i="3"/>
  <c r="J27" i="3"/>
  <c r="L27" i="3" s="1"/>
  <c r="R27" i="3" s="1"/>
  <c r="S27" i="3" s="1"/>
  <c r="I27" i="3"/>
  <c r="H27" i="3"/>
  <c r="G27" i="3"/>
  <c r="E27" i="3"/>
  <c r="D27" i="3"/>
  <c r="C27" i="3"/>
  <c r="B27" i="3"/>
  <c r="F27" i="3" s="1"/>
  <c r="K26" i="3"/>
  <c r="J26" i="3"/>
  <c r="I26" i="3"/>
  <c r="H26" i="3"/>
  <c r="L26" i="3" s="1"/>
  <c r="R26" i="3" s="1"/>
  <c r="S26" i="3" s="1"/>
  <c r="G26" i="3"/>
  <c r="F26" i="3"/>
  <c r="E26" i="3"/>
  <c r="D26" i="3"/>
  <c r="C26" i="3"/>
  <c r="B26" i="3"/>
  <c r="R25" i="3"/>
  <c r="S25" i="3" s="1"/>
  <c r="G25" i="3"/>
  <c r="F25" i="3"/>
  <c r="E25" i="3"/>
  <c r="D25" i="3"/>
  <c r="C25" i="3"/>
  <c r="B25" i="3"/>
  <c r="L24" i="3"/>
  <c r="R24" i="3" s="1"/>
  <c r="S24" i="3" s="1"/>
  <c r="K24" i="3"/>
  <c r="J24" i="3"/>
  <c r="I24" i="3"/>
  <c r="H24" i="3"/>
  <c r="G24" i="3"/>
  <c r="E24" i="3"/>
  <c r="D24" i="3"/>
  <c r="F24" i="3" s="1"/>
  <c r="C24" i="3"/>
  <c r="B24" i="3"/>
  <c r="K23" i="3"/>
  <c r="J23" i="3"/>
  <c r="I23" i="3"/>
  <c r="L23" i="3" s="1"/>
  <c r="R23" i="3" s="1"/>
  <c r="S23" i="3" s="1"/>
  <c r="H23" i="3"/>
  <c r="G23" i="3"/>
  <c r="E23" i="3"/>
  <c r="D23" i="3"/>
  <c r="C23" i="3"/>
  <c r="B23" i="3"/>
  <c r="F23" i="3" s="1"/>
  <c r="S22" i="3"/>
  <c r="R22" i="3"/>
  <c r="L22" i="3"/>
  <c r="K22" i="3"/>
  <c r="J22" i="3"/>
  <c r="I22" i="3"/>
  <c r="H22" i="3"/>
  <c r="G22" i="3"/>
  <c r="F22" i="3"/>
  <c r="E22" i="3"/>
  <c r="D22" i="3"/>
  <c r="C22" i="3"/>
  <c r="B22" i="3"/>
  <c r="K21" i="3"/>
  <c r="L21" i="3" s="1"/>
  <c r="R21" i="3" s="1"/>
  <c r="S21" i="3" s="1"/>
  <c r="J21" i="3"/>
  <c r="I21" i="3"/>
  <c r="H21" i="3"/>
  <c r="G21" i="3"/>
  <c r="E21" i="3"/>
  <c r="D21" i="3"/>
  <c r="C21" i="3"/>
  <c r="F21" i="3" s="1"/>
  <c r="B21" i="3"/>
  <c r="K20" i="3"/>
  <c r="J20" i="3"/>
  <c r="I20" i="3"/>
  <c r="H20" i="3"/>
  <c r="L20" i="3" s="1"/>
  <c r="R20" i="3" s="1"/>
  <c r="S20" i="3" s="1"/>
  <c r="G20" i="3"/>
  <c r="F20" i="3"/>
  <c r="E20" i="3"/>
  <c r="D20" i="3"/>
  <c r="C20" i="3"/>
  <c r="B20" i="3"/>
  <c r="R19" i="3"/>
  <c r="S19" i="3" s="1"/>
  <c r="L19" i="3"/>
  <c r="K19" i="3"/>
  <c r="J19" i="3"/>
  <c r="I19" i="3"/>
  <c r="H19" i="3"/>
  <c r="G19" i="3"/>
  <c r="E19" i="3"/>
  <c r="F19" i="3" s="1"/>
  <c r="D19" i="3"/>
  <c r="C19" i="3"/>
  <c r="B19" i="3"/>
  <c r="K18" i="3"/>
  <c r="J18" i="3"/>
  <c r="L18" i="3" s="1"/>
  <c r="R18" i="3" s="1"/>
  <c r="S18" i="3" s="1"/>
  <c r="I18" i="3"/>
  <c r="H18" i="3"/>
  <c r="G18" i="3"/>
  <c r="E18" i="3"/>
  <c r="D18" i="3"/>
  <c r="C18" i="3"/>
  <c r="B18" i="3"/>
  <c r="F18" i="3" s="1"/>
  <c r="K17" i="3"/>
  <c r="J17" i="3"/>
  <c r="I17" i="3"/>
  <c r="H17" i="3"/>
  <c r="L17" i="3" s="1"/>
  <c r="R17" i="3" s="1"/>
  <c r="S17" i="3" s="1"/>
  <c r="G17" i="3"/>
  <c r="F17" i="3"/>
  <c r="E17" i="3"/>
  <c r="D17" i="3"/>
  <c r="C17" i="3"/>
  <c r="B17" i="3"/>
  <c r="L16" i="3"/>
  <c r="R16" i="3" s="1"/>
  <c r="S16" i="3" s="1"/>
  <c r="K16" i="3"/>
  <c r="J16" i="3"/>
  <c r="I16" i="3"/>
  <c r="H16" i="3"/>
  <c r="G16" i="3"/>
  <c r="E16" i="3"/>
  <c r="D16" i="3"/>
  <c r="F16" i="3" s="1"/>
  <c r="C16" i="3"/>
  <c r="B16" i="3"/>
  <c r="K15" i="3"/>
  <c r="J15" i="3"/>
  <c r="I15" i="3"/>
  <c r="L15" i="3" s="1"/>
  <c r="R15" i="3" s="1"/>
  <c r="S15" i="3" s="1"/>
  <c r="H15" i="3"/>
  <c r="G15" i="3"/>
  <c r="E15" i="3"/>
  <c r="D15" i="3"/>
  <c r="C15" i="3"/>
  <c r="B15" i="3"/>
  <c r="F15" i="3" s="1"/>
  <c r="K14" i="3"/>
  <c r="L14" i="3" s="1"/>
  <c r="R14" i="3" s="1"/>
  <c r="S14" i="3" s="1"/>
  <c r="J14" i="3"/>
  <c r="I14" i="3"/>
  <c r="H14" i="3"/>
  <c r="G14" i="3"/>
  <c r="F14" i="3"/>
  <c r="E14" i="3"/>
  <c r="D14" i="3"/>
  <c r="C14" i="3"/>
  <c r="B14" i="3"/>
  <c r="K13" i="3"/>
  <c r="L13" i="3" s="1"/>
  <c r="R13" i="3" s="1"/>
  <c r="S13" i="3" s="1"/>
  <c r="J13" i="3"/>
  <c r="I13" i="3"/>
  <c r="H13" i="3"/>
  <c r="G13" i="3"/>
  <c r="E13" i="3"/>
  <c r="D13" i="3"/>
  <c r="C13" i="3"/>
  <c r="F13" i="3" s="1"/>
  <c r="B13" i="3"/>
  <c r="K12" i="3"/>
  <c r="J12" i="3"/>
  <c r="I12" i="3"/>
  <c r="H12" i="3"/>
  <c r="L12" i="3" s="1"/>
  <c r="R12" i="3" s="1"/>
  <c r="S12" i="3" s="1"/>
  <c r="G12" i="3"/>
  <c r="E12" i="3"/>
  <c r="F12" i="3" s="1"/>
  <c r="D12" i="3"/>
  <c r="C12" i="3"/>
  <c r="B12" i="3"/>
  <c r="R11" i="3"/>
  <c r="S11" i="3" s="1"/>
  <c r="L11" i="3"/>
  <c r="K11" i="3"/>
  <c r="J11" i="3"/>
  <c r="I11" i="3"/>
  <c r="H11" i="3"/>
  <c r="G11" i="3"/>
  <c r="E11" i="3"/>
  <c r="F11" i="3" s="1"/>
  <c r="D11" i="3"/>
  <c r="C11" i="3"/>
  <c r="B11" i="3"/>
  <c r="K10" i="3"/>
  <c r="J10" i="3"/>
  <c r="L10" i="3" s="1"/>
  <c r="R10" i="3" s="1"/>
  <c r="S10" i="3" s="1"/>
  <c r="I10" i="3"/>
  <c r="H10" i="3"/>
  <c r="G10" i="3"/>
  <c r="E10" i="3"/>
  <c r="D10" i="3"/>
  <c r="C10" i="3"/>
  <c r="B10" i="3"/>
  <c r="F10" i="3" s="1"/>
  <c r="K9" i="3"/>
  <c r="J9" i="3"/>
  <c r="I9" i="3"/>
  <c r="H9" i="3"/>
  <c r="L9" i="3" s="1"/>
  <c r="R9" i="3" s="1"/>
  <c r="S9" i="3" s="1"/>
  <c r="G9" i="3"/>
  <c r="F9" i="3"/>
  <c r="E9" i="3"/>
  <c r="D9" i="3"/>
  <c r="C9" i="3"/>
  <c r="B9" i="3"/>
  <c r="L8" i="3"/>
  <c r="R8" i="3" s="1"/>
  <c r="S8" i="3" s="1"/>
  <c r="K8" i="3"/>
  <c r="J8" i="3"/>
  <c r="I8" i="3"/>
  <c r="H8" i="3"/>
  <c r="G8" i="3"/>
  <c r="E8" i="3"/>
  <c r="D8" i="3"/>
  <c r="F8" i="3" s="1"/>
  <c r="C8" i="3"/>
  <c r="B8" i="3"/>
  <c r="K7" i="3"/>
  <c r="J7" i="3"/>
  <c r="J1" i="3" s="1"/>
  <c r="I7" i="3"/>
  <c r="I1" i="3" s="1"/>
  <c r="H7" i="3"/>
  <c r="G7" i="3"/>
  <c r="E7" i="3"/>
  <c r="D7" i="3"/>
  <c r="C7" i="3"/>
  <c r="B7" i="3"/>
  <c r="F7" i="3" s="1"/>
  <c r="K6" i="3"/>
  <c r="L6" i="3" s="1"/>
  <c r="R6" i="3" s="1"/>
  <c r="S6" i="3" s="1"/>
  <c r="J6" i="3"/>
  <c r="I6" i="3"/>
  <c r="H6" i="3"/>
  <c r="G6" i="3"/>
  <c r="K5" i="3"/>
  <c r="L5" i="3" s="1"/>
  <c r="R5" i="3" s="1"/>
  <c r="S5" i="3" s="1"/>
  <c r="J5" i="3"/>
  <c r="I5" i="3"/>
  <c r="H5" i="3"/>
  <c r="G5" i="3"/>
  <c r="K4" i="3"/>
  <c r="L4" i="3" s="1"/>
  <c r="R4" i="3" s="1"/>
  <c r="S4" i="3" s="1"/>
  <c r="J4" i="3"/>
  <c r="I4" i="3"/>
  <c r="H4" i="3"/>
  <c r="G4" i="3"/>
  <c r="K3" i="3"/>
  <c r="L3" i="3" s="1"/>
  <c r="J3" i="3"/>
  <c r="I3" i="3"/>
  <c r="H3" i="3"/>
  <c r="G3" i="3"/>
  <c r="G1" i="3" s="1"/>
  <c r="F3" i="3"/>
  <c r="E3" i="3"/>
  <c r="D3" i="3"/>
  <c r="C3" i="3"/>
  <c r="B3" i="3"/>
  <c r="P1" i="3"/>
  <c r="O1" i="3"/>
  <c r="M1" i="3"/>
  <c r="R3" i="4" l="1"/>
  <c r="S3" i="4" s="1"/>
  <c r="H5" i="5"/>
  <c r="G4" i="5"/>
  <c r="F3" i="5"/>
  <c r="H6" i="5"/>
  <c r="G5" i="5"/>
  <c r="F4" i="5"/>
  <c r="H7" i="5"/>
  <c r="G6" i="5"/>
  <c r="F5" i="5"/>
  <c r="H8" i="5"/>
  <c r="G7" i="5"/>
  <c r="F6" i="5"/>
  <c r="G8" i="5"/>
  <c r="F7" i="5"/>
  <c r="G3" i="5"/>
  <c r="F8" i="5"/>
  <c r="J4" i="5"/>
  <c r="H2" i="5"/>
  <c r="J6" i="5"/>
  <c r="H4" i="5"/>
  <c r="F2" i="5"/>
  <c r="J5" i="5"/>
  <c r="H3" i="5"/>
  <c r="G2" i="5"/>
  <c r="R3" i="3"/>
  <c r="I6" i="5" s="1"/>
  <c r="H1" i="3"/>
  <c r="L7" i="3"/>
  <c r="R7" i="3" s="1"/>
  <c r="S7" i="3" s="1"/>
  <c r="L12" i="4"/>
  <c r="R12" i="4" s="1"/>
  <c r="S12" i="4" s="1"/>
  <c r="K1" i="3"/>
  <c r="I4" i="5" l="1"/>
  <c r="I2" i="5"/>
  <c r="J8" i="5"/>
  <c r="L1" i="3"/>
  <c r="I5" i="5"/>
  <c r="J3" i="5"/>
  <c r="I8" i="5"/>
  <c r="I3" i="5"/>
  <c r="J2" i="5"/>
  <c r="J7" i="5"/>
  <c r="S3" i="3"/>
  <c r="S1" i="3" s="1"/>
  <c r="D2" i="5"/>
  <c r="D3" i="5"/>
  <c r="D4" i="5"/>
  <c r="D5" i="5"/>
  <c r="D6" i="5"/>
  <c r="D8" i="5"/>
  <c r="D7" i="5"/>
  <c r="E7" i="5" s="1"/>
  <c r="L1" i="4"/>
  <c r="I7" i="5"/>
  <c r="S1" i="4"/>
  <c r="E6" i="5" l="1"/>
  <c r="E8" i="5"/>
  <c r="E5" i="5"/>
  <c r="E4" i="5"/>
  <c r="E3" i="5"/>
  <c r="D9" i="5"/>
  <c r="E2" i="5"/>
</calcChain>
</file>

<file path=xl/sharedStrings.xml><?xml version="1.0" encoding="utf-8"?>
<sst xmlns="http://schemas.openxmlformats.org/spreadsheetml/2006/main" count="1477" uniqueCount="881">
  <si>
    <t>Timestamp</t>
  </si>
  <si>
    <t>Email address</t>
  </si>
  <si>
    <t>List the core projects you have completed in the past 6 months, along with the impact they've had on customer experience and the business.</t>
  </si>
  <si>
    <t>How would you rate yourself on "Customer Obsession"?</t>
  </si>
  <si>
    <t>Highlight a few instances of why you gave yourself a particular rating in "Customer Obsession"</t>
  </si>
  <si>
    <t>How would you rate yourself on their "Bias for Action"</t>
  </si>
  <si>
    <t>Highlight a few instances of why you gave yourself a particular rating in "Bias For Action"</t>
  </si>
  <si>
    <t>How would you rate yourself on "Insisting on Highest Standards?"</t>
  </si>
  <si>
    <t>Highlight a few instances of why you gave yourself a particular rating in "Insisting on Highest Standards"</t>
  </si>
  <si>
    <t>How would you rate yourself on "Ownership"</t>
  </si>
  <si>
    <t>Highlight a few instances of why you gave yourself a particular rating in "Ownership"</t>
  </si>
  <si>
    <t>What have been your main weakness in the past 6 months and what are you doing to better on them.</t>
  </si>
  <si>
    <t>What have been your core strengths in the past 6 months, list examples of where you've seen yourself use them.</t>
  </si>
  <si>
    <t>name</t>
  </si>
  <si>
    <t>anil.aloysius@growsimplee.com</t>
  </si>
  <si>
    <t>Overwatch + Mid-mile App - We have merged these apps into one. The addition of authentication controls will help users see role-related app interfaces. We made the app easy to use. While working on this project, we visited the warehouse and connected with the operations team for better user understanding. A scalable UI will help us add more features in the future.
Product &amp; Combo screens - In the existing product, a lot of data for the client and WMS was missing. While working on the project, we added the missing pieces and more features. These additions made the operations team more relaxed. We heard good reviews after the development from teams and clients. The clear and minimal UI helps users complete tasks easily and quickly.
Emailers - We designed multiple emailers to notify buyers of their upcoming/OFD delivery status. After designing them, we worked with the Tech team to build them. While working on the project, we learned about new apps and platforms that convert designs to code. This was a new learning experience for me. These mailers are definitely helping buyers get notified and plan their availability on the scheduled day, reducing RTO &amp; failed deliveries.
Multi-shipment - This was a feature request from the client. We worked with the PM to complete the project on time and effectively. We had discussions with the PM to learn more about the feature request and how it will help the client increase sales. We studied the problem and finished the design. Clients love using this feature nowadays.
Billing Panel re-design - This was a learning project for me. We developed this billing system one year ago, and when we started this project, we collected points where the current billing panel was not that useful. Based on these findings, we listed the requirements for better re-design. I connected with multiple clients and teams to ensure the redesign was on track and making their lives easier at each stage.
GS Recommendation - For PO &amp; STO, we built an algorithm that suggests when the client should transfer inventory to a particular warehouse. This was an interesting project, and I worked mostly with Tech &amp; Product teams to complete it. We did multiple iterations to finalize the module. Strong discussions and a clear vision about this new feature helped me finish these designs easily. After development, we heard good reviews from clients about how much they liked the feature.</t>
  </si>
  <si>
    <t xml:space="preserve">Most projects i always think from end user. from last 6 months project i have done user research before wireframes/designs. this helping me to easy and good designs that serve the propose. Sometimes shorter timelines not giving proper time for user research part. </t>
  </si>
  <si>
    <t xml:space="preserve">Always ready to work on any projects that makes impact on others life and making life easier. in design field there so many areas you can explore, still exploring new areas like a child. </t>
  </si>
  <si>
    <t xml:space="preserve">Multiple iterations are single answer for this. made so many designs are deleted or put them into achieve folder due felt less quality in the design. I'm building design team here so i can't give any outdated or bad designs here in my company. Always learning &amp; giving my best in the designs &amp; User experience. </t>
  </si>
  <si>
    <t xml:space="preserve">Love to takes things up. love to complete projects my own and makes others happy. Still looking for more challenges.  </t>
  </si>
  <si>
    <t xml:space="preserve">More research on user side - for better understanding focusing more user research part. client to clients, checking reviews &amp; frequent connect with internal teams.  </t>
  </si>
  <si>
    <t xml:space="preserve">Learning (New platforms , software, technology, methods &amp; trends ).              </t>
  </si>
  <si>
    <t>Anil Aloysius</t>
  </si>
  <si>
    <t>utkarsh@growsimplee.com</t>
  </si>
  <si>
    <t>1) NDR Revamp: This refers to the improvement in the flow of the Non-Delivery Report (NDR). It aims to provide users with clear instructions and details about the actions taken against a particular order by different Points of Contact (POCs) during the NDR process.
2 ) Reverse Pickup: This feature allows users to arrange the pickup of a return order from a customer who is not satisfied with the product. It helps streamline the process of collecting damaged or unsatisfied orders from clients, making it easier for the company.
3 ) Track Page Model Revamp with Multi-shipment functionality: This enhancement focuses on improving the User Interface (UI) and User Experience (UX) of the Track page. It provides users with better clarity on tracking details, especially when there are multiple shipments for a single order, showing respective AWB details.
4) NDR Calling on Teams Panel: This feature enables the company's team to follow up on NDR cases by making calls to customers. They can confirm delivery reattempts or cancel orders based on call confirmations, leading to a reduction in Return to Origin (RTO) percentage.
5) Vendor Onboarding + Rider Tagging with Vendor on Overwatch: This feature helps the app's users onboard vendors more efficiently, automating a process that was previously done manually and not stored. Additionally, it allows for rider tagging, which likely means assigning specific riders or delivery personnel to vendors, streamlining operations.
6) Mid-Mile on GSCAN app: This enhancement adds a scan feature for Mid-Mile, facilitating the movement of goods between different hubs. It seems to be a significant addition to the GSCAN app, potentially improving logistics and delivery efficiency.
7) Expiry Edit Flow on WMS app: This feature makes it easier for workers in dark stores (storage facilities) to update the expiry dates of products with just a few clicks. Before this improvement, such updates were only possible from the Warehouse Management System (WMS) panel.</t>
  </si>
  <si>
    <t>I rate myself  4 for customer obsession because most of my projects completely focus on ensuring that users can easily use the product. However, I am aware that there are instances where I need to put more effort into certain aspects, such as error handling. Error handling is crucial as it allows users to receive the right messages when encountering issues, ensuring a positive user experience.</t>
  </si>
  <si>
    <t xml:space="preserve">I always take the lead on my project and tried to finish it up untill i get the complete response on my project from others. For example scanning improovement in app need to work more , updating the scan things with the time and taking reviews from the user using it . </t>
  </si>
  <si>
    <t xml:space="preserve">I rate 4 because we try to get the product to finish state but few stances are there we can need to work on the make its tracking page , now its respinsive and showing details correctly but there are few minor issue which some time left from our side and are working on those improvement </t>
  </si>
  <si>
    <t>I take complete ownership of my projects from development, through testing, and finally to deployment. I am always present in every meeting regarding the project I am working on, giving my opinions and insights. If a feature fails to stand out due to a minor issue, I always take ownership to fix it and plan out a second successful deployment for that feature."
Taking full ownership and being proactive in resolving any issues demonstrates my commitment to delivering high-quality results and ensuring customer satisfaction. I believe that my customer-centric approach helps in building a strong foundation for successful projects and positive user experiences.</t>
  </si>
  <si>
    <t>1) Will work more on testing and planning up different procress , for better feature release</t>
  </si>
  <si>
    <t>1) ownership 
2) learning new techstack in some time period for example flutter and dart 
3) improved communication level among the team</t>
  </si>
  <si>
    <t>Utkarsh Varshney</t>
  </si>
  <si>
    <t>anupam.panwar@growsimplee.com</t>
  </si>
  <si>
    <t>Blitz B2B Shipper
1. Integrated B2B Shipper in Order Tab and Inventory Movement tab in order to get better visibility of the Inventory Movements in the warehouse.
2. Made this robust in order to get proper tracking from Teams Panel.
Shipment Error Handling 
1. Provided set of responses(generic to all the shipper) to the Frontend whenever we get a error from 3PL while booking an order.
2. Redefined Tabs in Order tab of GS Panel
3. Redefined name so few status in order to give better clarity to the Clients
Locus Auto Cancellation
1. Exposed myself to various APIs of locus and prepared an airflow automation to close all orders in OFD state in a day to Failed Delivered state
2. In Order to get this Failed Delivered status performed custom locus transformation to get the flow in line with the regular flow from locus
COD Calling Panel
1. Exposed APIs to provide most recent updates address about the order and perform confirmation / address change to increase FASR
Code Clean Up
1. In order to eradicate confusion and increase readability of the code, performed Code Clean Up at various places, thus removing redundancy and followed Clean Code Paradigm while performing these operations 
2. Performed Clean of Order Cancellation flow,  Whitelisted Page 
Notification Engine Revamp
1. Made various APIs in different micro services and Integrated those with Notification Engine in order to make it more robust and less dependent on it's input 
2. Made it more generic to allow all the interaction with Raven through Notification Engine
3. Improved logging of events in order to speed up debugging process
Introduction to Django
1. Worked on various Django projects like Inventory Manager, Orin, Settings in order to perform simple but quite effective tasks in Python</t>
  </si>
  <si>
    <t>As most of my task are related to improving visibility of the system like Tracking Page,  Tab Redefining. Thinking from the customer perspective makes me explore various new data points that can be exposed through the APIs</t>
  </si>
  <si>
    <t>I think that we lack few things that can prove to be as an hinderance for our growth and the main thing that I have heard about is Clean Code. Instances of company going bankrupt due to their tech not being able to incorporate new changes is the biggest fear for me. Thus for the past few months. I have completed books/tutorials on clean code and implement those across all the projects that I work upon. Apart from this I have also started to clean up redundant code as soon as I get time in order to give better understanding to anyone new to the my code base.</t>
  </si>
  <si>
    <t xml:space="preserve">This has been my utmost priority to include work this most effective solutions in my work. In order to do all these things I try to get my work verified from my colleagues in the form of Code Review, TRD. I think that making a solution that scales well should be out first priority from Tech POV because we have seen significant growth in our order volumes thus making scalable solution will help us prepare for much more numbers in future. In order to get the most out the box, I keep on educating myself with how we can improve our code, infrastructure and thus try to implement the same in my work.  </t>
  </si>
  <si>
    <t>I am very much prod of the things that I have worked upon from scratch like Notification Engine, Tracking Page, B2B Shipping. Thus in order to improve these projects I am always ready because I want these system to work 24*7 and provide better experience and thus I tend to eradicate any bugs that creep into the system at any instance of time.</t>
  </si>
  <si>
    <t>1. I tend to research more on new topics which some times eat up my time of implementing the features because I try to explore for better and scalable solutions. In order to remove this I try to confine my time of research so that it doesn't hamper my development work.</t>
  </si>
  <si>
    <t>1 I have been trying to constantly increase my skills so that I can prove to be a valuable asset for the company. I started with Java(Springboot) and now I have good grasp of Python(Django) also thus enabling me to perform any tasks related to our backend because most of our backend is written in Java, Python. 
2. I am highly available to anyone who needs my assistance thus it helps to clear bugs faster, resolves issues as soon as possible.
3. I am very much confident about my solutions now because of the all the new learning and experience I have gained in the last few months and thus doesn't hesitate to take actions on those points.</t>
  </si>
  <si>
    <t>Anupam Panwar</t>
  </si>
  <si>
    <t>kautilya@growsimplee.com</t>
  </si>
  <si>
    <t xml:space="preserve">Overwatch : Creation of mobile app and its structure,
Mid Mile : tech Handling mid mile of operations
Sarathy : Backend for transportation of growsimplee
</t>
  </si>
  <si>
    <t>I am not really customer obsessed. Rather i would understand what the user is facing as a problem and solve it ensuring a steady system.</t>
  </si>
  <si>
    <t>Feature first and bug first solving but have been lately not responding well to issue due to lack of interest</t>
  </si>
  <si>
    <t>Technology is backbone of the company but i don't see that being maintained in company. I focus on have a standard of system rather then a bug free system. It is better to maintain a 90% working system that is easily upgradable , maintainable and scalable than a 100% working system that is hard to work with.</t>
  </si>
  <si>
    <t>I try to take ownership of the projects that i work for but only the ones that i am responsible.</t>
  </si>
  <si>
    <t>People Skills: Trying to learn them by reading few books and performing experimentation</t>
  </si>
  <si>
    <t>Technology 
Can work well in solo mode</t>
  </si>
  <si>
    <t>mahesh.deshmukh@growsimplee.com</t>
  </si>
  <si>
    <t>1.Grow simplee recommend
Developed and implemented the Grow Simplee Inventory Movement Recommendation Interface, seamlessly integrating all APIs. This project enabled users to make informed decisions by clearly showcasing the benefits of each plan, such as cost per order, reduced return-to-origin (RTO) rates, and improved return on investment (ROI). Notably, renowned clients like VS Mani and Decathlon have lauded this intuitive UI for its effectiveness.
2. B2B movement
Introduced shipment creation UI in the inventory movements, completing the entire flow for clients. Now, clients can effortlessly manage inventory movements, including purchase orders, stock transfers, and shipment tracking using our new Blitz B2B shipper. Manual status updates from the teams' panel ensure complete visibility over B2B shipments, boosting incoming inventory movements on the platform.
3.SO/RTV
Implemented a user-friendly UI to support Sale Order and Return to Vendor movements, eliminating the need for clients to create extensive warehouse orders for inventory retrieval. The new SO/RTV interface significantly enhances visibility and completeness in the system, streamlining inventory management for clients.
4. Product &amp; Combo revamped 
Completely redesigned the product and combo addition UI, introducing innovative features like expiry tolerance for smoother warehouse operations. Clients can now easily differentiate between products and combos and convert products into combos when needed. Streamlined product image uploads for packing confirmation, and fixed pagination and search issues in the inventory UI, enhancing overall visibility and user experience.
5.Multi auth on teams panel
Revamped the authentication system on the teams' panel, ensuring users remain logged in even after closing their browsers, thus significantly improving user experience. Additionally, a robust authorization system was established, restricting access to specific sections of the teams' panel based on user roles. This enhances security and prevents any unintended harm to other parts of the system.
6.COD Remittance 
Introduced a dedicated COD Remittance tab in the billing section, granting clients easy access to view pending COD remittances and upcoming transactions. The tab also allows clients to download an Excel sheet containing all relevant data, empowering them with comprehensive visibility over the COD system.</t>
  </si>
  <si>
    <t>1. During the development of the Growsimplee recommendation interface, I placed great emphasis on accuracy by thoroughly revalidating all formulas and results for crucial metrics like Reduction in RTO, cost per order, and more. Additionally, I meticulously handled edge cases where data might be insufficient for accurate calculations, guaranteeing that users receive only correct and reliable information.
2. Addressing a common issue on the GS panel, I implemented a toast message system that provides customers with clear reasons for manual shipment failures. This enhancement not only informs users about the failure but also suggests appropriate next steps to resolve the issue effectively.
3. While working on the 'Add New Product' flow, I ensured that category and sub-category selections work flawlessly. The default inbound and outbound tolerance settings were integrated, giving customers immediate functionality, with the option to easily edit these settings as per their specific requirements.
4.To enhance the user experience (UX), I focused on achieving a consistent and cohesive user interface design across the entire panel. This effort resulted in a more intuitive and user-friendly interface, enabling users to navigate the platform with ease and efficiency.</t>
  </si>
  <si>
    <t xml:space="preserve">1. While working on Growsimplee Recommended I developed UI but also took initiative to give proper KT and equipped QAs with proper formulas and made sure they understand the purpose of doing things. This made sure release of this feature smooth.
2. I tried to address many issues found in bug bash.
3. Worked closely with QAs while testing Add new product flow, as it has new concept like inbound/outbound tolerance. Made sure everything on WMS side is also working as expected.  </t>
  </si>
  <si>
    <t xml:space="preserve">1. I always try to implement new things in code which will enhance code scalability and maintainability. While working Multi Auth on teams panel I brainstormed with other teams members to decide best possible approach to implement authentication security wise. Went though lot of reading materials before implementing Authorization and made sure no user can access unintended stuff. 
2. For tackling significant tasks, I adhered to a structured approach by creating Technical Requirement Documents (TRD). Seeking feedback from colleagues during the review process, I ensured the correctness and effectiveness of the solutions proposed. 
3. I embrace a proactive approach to code reviews, not only for my own work but also for my colleagues. Thoroughly reviewing code enables me to identify potential improvements and suggest constructive feedback where needed. This collaborative effort encourages a culture of continuous learning and improvement within the development team.
4. I try to add comments in code where explanation might be needed. So that other developers can benefit from it.   
5.To optimize the user experience (UX), I actively seek reviews from the design team for UIs that I create. Engaging in discussions with them, I explore new approaches to further enhance the UI/UX. This proactive collaboration emphasizes the significance of user-centric design, leading to intuitive and user-friendly interfaces.  </t>
  </si>
  <si>
    <t xml:space="preserve">I always try get involved in every part of development process, from TRD to testing. 
1. Multi auth on teams panel was big feature and so was the release call for the for this feature. I made sure everything is working by staying on the call with QAs and other collogue and till midnight resolving issues or providing assistance wherever needed.  
2.While working on product &amp; combo flow helped QAs to identify which issues are backend and which are frontend after doing proper RCA.
3. While working B2B shipment, did brainstorming for the approach with backend stockholders. Ensuring right outcome flow for shipment should happen. And made sure that every that existing flow remains completely intact.
 4. Actively try to address the prod bug related to new and existing features. I always make sure to do RCA and try to fix the bug in nearest release, or prompt the person who can help in fixing the issue.  </t>
  </si>
  <si>
    <t>1. Priority management - I sometime spend more than required time on the part of feature or task which is not that essential. Which reduces my productivity, but documenting stuff before starting the project is helping me a lot. 
3. Time management - Struggles to manage on going development with adhoc task. Hence, I only take adhoc task which are very important issues and that needs immediate fix.</t>
  </si>
  <si>
    <t>1.Communication - I try to communicate everything take reverification from the important stockholders, without assuming anything I try to make sure everything is documented and known to all stack holders. I took the same approach for growsimplee recommendation and B2B shipment. 
2. Attention to details - I try to pay attention to small details and potential breakage. While integrating support for SO/RTV I made sure existing flow remains intact and  added new flow.</t>
  </si>
  <si>
    <t>Mahesh Deshmukh</t>
  </si>
  <si>
    <t>pranjal@growsimplee.com</t>
  </si>
  <si>
    <t>Operations:
1. Performance Improvement in Bangalore and Hyderabad, Bangalore is now stable at around 83% FASR.
2. Profitability in Bangalore and Hyderabad: BLR hit LM profitability last month and Hyderabad should in the coming month.
3. 2 Franchise setup in BLR
Product:
1. Inventory Movements
2. B2B shipping
3. Franchise Owner App
4. Fuel and Rider Payout Automation and Visibility
Hiring:
1. APM and Product Team Hiring
2. BLR Operations Team Setup
Marketing &amp; Growth:
1. Case Studies</t>
  </si>
  <si>
    <t>I've felt this reduce a little in the lack of focus and changing the persona to who we cater. 
Persona needs to stabilize for me to focus and build obsession for a kind of customer, as that requires a deep understanding of that customer and their pain points.</t>
  </si>
  <si>
    <t xml:space="preserve">1. Picked Up BLR ops in the absence of Akshay and Anil both for a month.
2. Picked Up Case Studies in the absence of anyone else to get that done
3. Even though the franchise has had a lack of focus, set up 2 in BLR.
4. Took the initiative of onboarding EV Vendors and would be soon closing it.
5. Have picked up a lot of slack from other team members also and when they were out of bandwidth. </t>
  </si>
  <si>
    <t>Operational quality in LM in both BLR and HYD, have pushed mostly towards it and have been able to drive that to a very good extent, by getting the teams to focus on metrics.
Will be trying that in product, will push more towards in the H2, H1 was majorly ops for me this year.</t>
  </si>
  <si>
    <t>I have taken up many things where I felt things were broken, and for anything tagged to me, no one would have had to follow up.</t>
  </si>
  <si>
    <t>1. Reduced Customer Connect
2. Still need to better tonality [I've improved from last time, but there is still scope to be better here]</t>
  </si>
  <si>
    <t>1. Driving excellence and metrics and ownership in the team.
2. Strong execution
3. Team Building
Last 6 months have been majorly focussed on this only. need to get back to product for H2.</t>
  </si>
  <si>
    <t>Pranjal Dixit</t>
  </si>
  <si>
    <t>akarsh@growsimplee.com</t>
  </si>
  <si>
    <t xml:space="preserve">Overwatch : Fuel Payout and Rider Payout Automation, Rider and Vendor Onboarding :  Added transparency to the payout and daily earnings for a rider , build trust in company, eased the life of internal teams (ops, finance) who managed these items manually . Inventory And Warehousing : Streamlined Inventory Movements  , introduced ST ( Warehouse to warehouse inventory movement),  Expiry and Tolerance controls where client have controls over the expiry and tolerance if items such that we do not ship an expired or near expiry product  , : Client sided impact, with every inventory led client requests for inventory movements through panel, better tracking for movement, No bad items get outwarded by us.  Order and Channels : major bug fixes and retiral mechanisms , actively available on support to clients :  seamless client experience. </t>
  </si>
  <si>
    <t>Customer are the one of the first line of thought that I through whenever thinking of a bigger problem , how to solve the problem better for them and if my actions or support can help resolve their problem quicker.</t>
  </si>
  <si>
    <t>I am since actively working on client sided escalations in Order or Inventory related issues where a lots these minor issues, configurations or bugs delivers a bad experience to client, I step up to work with clients or end users for quick resolution , this is along with my current sprint requirements, I also find myself stepping in to help out fellow teammembers whenever they need support.</t>
  </si>
  <si>
    <t xml:space="preserve">I strive to put in the best quality work because I find it redundant to work on something again just by investing a bit more time for a bug free and stable feature. </t>
  </si>
  <si>
    <t xml:space="preserve">I take high ownership of work I do and even whenever I can contribute . I am a huge believer that my work as a SDE is not just building features but to see if those or any related feature are fulfilling their objective to end user, in case where our systems fail to do so , I am always there in front line , especially for customer order, inventory and channel integration related issues , often putting extra effort to solve their problems , even after customer success engineer. For internal teams , I try to contribute if my assistance help solving issues or not , be it contributing and looking at sarathy (overwatch) issues or issues during outwarding and inwarding for warehousing teams. </t>
  </si>
  <si>
    <t>1. Weak people skills , I could have been more productive if I could have delegated some of work to other people .</t>
  </si>
  <si>
    <t xml:space="preserve">1.Quick customer or internal team support
2. Building Stable Features .
3. High Ownership , trying to lend a hand wherever possible. </t>
  </si>
  <si>
    <t>Akarsh Gajbhiye</t>
  </si>
  <si>
    <t>jeevan.reddy@growsimplee.com</t>
  </si>
  <si>
    <t>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t>
  </si>
  <si>
    <t xml:space="preserve">
Enhanced tracking accuracy to create seamless customer &amp; client experience.
</t>
  </si>
  <si>
    <t>NDR Revamp project management:
Acted on time to develop a module by self and made sure project is delivered on time.</t>
  </si>
  <si>
    <t xml:space="preserve">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t>
  </si>
  <si>
    <t>Warehouse billing
Ensured successful product design, testing, and delivery despite challenges caused by a change in the product team.</t>
  </si>
  <si>
    <t>Time management
Enhancing skills to handle feature development effectively.</t>
  </si>
  <si>
    <t>Better software development</t>
  </si>
  <si>
    <t>Jeevan Reddy</t>
  </si>
  <si>
    <t>syed.afrid@growsimplee.com</t>
  </si>
  <si>
    <t>1. Marathahalli DC is always the top Performer with 85% FASR .
2. Maintaining fuel report.
3.Managing team and coordinate team member.
4. Maintaining the entire Marathahalli DC.</t>
  </si>
  <si>
    <t xml:space="preserve">1.Creating a better customer experience from the customer's prospective.
2.Supporting to the customer when needed.
3. think ahead, exceed customer's expectation. 
</t>
  </si>
  <si>
    <t>1. Allow organization to move fast.
2.Leadership teams and employees thinking and action quickly upon receiving new information.
3. Encouraging team to take risk and complete the target.</t>
  </si>
  <si>
    <t>1. Approach sensitive situation with a thoughtfulness which proves to be helpful in times of disagreement.
2. My goal is to get the project done to a high standard.
3. In the end , we were able to meet all of our deadline.</t>
  </si>
  <si>
    <t>1. I always raise a hand for something new task.
2. I ensure that i respond to all my email in a timely and professionally.
3. I keep my team members duly informed about my work and progress.</t>
  </si>
  <si>
    <t xml:space="preserve">My weakness is that I tend to be over critical of my self. After completing a project even if it's received positive feedback, I often to feel like I could have done burnout. To address this, I have learned to take o objectively evaluate my achievement and celebrate mu wins, I still stive for excellence but have learned to balance it with self -care cand a healthy prospective in my accomplishment.
</t>
  </si>
  <si>
    <t xml:space="preserve">I make sure I am open to discussions and approachable if my colleagues need my assistance or visiting to other DC as well in absence of colleagues. </t>
  </si>
  <si>
    <t>Syed Afrid</t>
  </si>
  <si>
    <t>jaydeep.shishodia@growsimplee.com</t>
  </si>
  <si>
    <t xml:space="preserve">1. 3PL Performance:- I have been working on the performance of all shipping partners for the last 6 months, in which I have been successful to a great extent.
Right now all the shipping partners revert their team on time and I keep a monthly performance review call with all of them in which their performance can be further improved.
2. B2B Performance:- My work on bulk shipping is still going on, I have a lot of improvement in it, because all its work is manual, the team has given a very good performance in the last few months, due to which we can increase the business of bulk shipping even more and now we are going to increase the appointment base delivery. Delivery is also being done, whose performance is 90% in the present, I will take it above 95% in the coming few days.
3. Escalations Matrix:- Escalation metrics are still being worked on, both Firdous and Afreen are paying a lot of attention to it. We don't take any client's escalation lightly. Every escalation is on high alert for us, we discuss it once a week. I am personally working on that project and will share it with S.L.A to all shipping partners as soon as it is ready. </t>
  </si>
  <si>
    <t>Because the customer never gets the feeling that someone is paying attention to his query or not. I never keep dependency on anyone else, if I can do any work, then I leave only after finishing that work, no matter how much time it takes me. I have only one aim that my client should not be disappointed</t>
  </si>
  <si>
    <t xml:space="preserve">1.Timely Decision-Making: As an Operations Manager, you consistently make prompt decisions when faced with logistics challenges or opportunities. I don't hesitate to take necessary actions to ensure smooth operations and maintain efficiency.
2.Proactive Problem Solving: I actively identify potential issues in logistics processes before they escalate. I implement proactive solutions and improvements to prevent disruptions and optimize the supply chain.
3.Responsive Communication: I prioritize clear and timely communication within the team and with external stakeholders. I have ability to respond promptly to inquiries and requests helps keep the logistics operations running smoothly.
4.Adaptability: In a fast-paced logistics environment, I show flexibility and adaptability to changing circumstances. I  quickly adjust plans and strategies to meet unexpected challenges and take appropriate actions.
</t>
  </si>
  <si>
    <t xml:space="preserve">1.Accuracy and Precision: I have a keen eye for detail and accuracy. I demand precision in inventory management, order processing, and data entry to minimize errors and prevent costly mistakes.
2.Continuous Improvement: I committed to continuous improvement and are constantly seeking ways to enhance efficiency, reduce waste, and optimize logistics processes. I encourage my team to adopt a mindset of continuous improvement as well.
3.Metrics and Performance Monitoring: I establish key performance indicators (KPIs) to measure performance against the set standards. Regularly monitoring these metrics helps to identify areas for improvement and take corrective actions when necessary.
</t>
  </si>
  <si>
    <t>1.Accountability for Results: I take ownership of the outcomes and results of the logistics operations under your purview. Whether it's meeting delivery targets, minimizing delays, or optimizing costs, I hold myself accountable for the performance of our team and the department.
2.Problem Solving and Initiative: I proactively identify challenges and bottlenecks in logistics processes and take the initiative to address them. Instead of waiting for instructions, I take ownership of finding solutions and implementing necessary improvements.
3.Continuous Learning and Development: As an owner, I invest in own professional growth and development. I stay updated with industry trends and best practices, seeking opportunities to enhance skills and knowledge.
4.Leading by Example: I lead by example, demonstrating a strong work ethic and dedication to my role. I commitment to ownership inspires my team to take ownership of their responsibilities as well.
5.Long-term Vision: As an owner, you have a long-term vision for logistics operations. I align my strategies with the organization's goals, and actions reflect a commitment to the sustained growth and success of the logistics department.
By consistently displaying ownership in these and other relevant aspects of my role, I contribute to the effectiveness and efficiency of logistics operations and create a positive work environment for our team.</t>
  </si>
  <si>
    <t>1.Data presentation:- I have some difficulty in presenting the data in which I am improving and learning a lot of new things.
2.Communication issues: Sometimes my communication, written or oral, causes misunderstandings and difficulties in collaborating with co-workers. I am working on this and have improved.</t>
  </si>
  <si>
    <t>My core strength is to complete the given work in time so that my team and my clients do not face any problem.</t>
  </si>
  <si>
    <t>Jaydeep Shishodia</t>
  </si>
  <si>
    <t>ravi@growsimplee.com</t>
  </si>
  <si>
    <t>1. Project Name: DS Intel Dashboard
A Dashboard to track day to day activities of the warehouse
Impact: Visibility in Non-dispatched orders and performance measurements
2. Project Name: Profitability Dashboard
Real-time visibility in the revenue and costs associated with the Shipping Operations
Impact: Insights on improving the weight-mix to boost revenue, targeting more enterprise customers and identification of levers of cost control (rider salary adjustment)
3. Project Name: City Head Dashboard
Single source of truth for all ground operations for the City Head 
Impact: Visibility, greater accountability from the Ops Team, identification of pendancy bottlenecks and helping improve Delivery %
4. Project Name: Client Reporting
Client Level Performance Reporting Dashboard
Impact: Freed up Accounts Team bandwidth + more accurate view in client level performance, leading to better client relationships and client level performance
5. Project Name: EDD Computation
Single source of Truth EDD Computation which is used throughout the company, this also includes a pipeline to update EDD Based on weather or other condiations</t>
  </si>
  <si>
    <t xml:space="preserve">Talking extensively within stakeholders to build data products in a way which help us achieve higher OTD </t>
  </si>
  <si>
    <t>Quick iterations of the dashboard rather than building the perfect dashboard</t>
  </si>
  <si>
    <t>Always ensure the best system development, to ensure maximal value. Have frequently delayed deadlines to ship a good product</t>
  </si>
  <si>
    <t>Managing and mentoring the data team. Developing the Data Product Roadmap</t>
  </si>
  <si>
    <t>Better expectation settings and communication</t>
  </si>
  <si>
    <t>Ownership and insisting on high standards</t>
  </si>
  <si>
    <t>Ravi</t>
  </si>
  <si>
    <t>akshay@growsimplee.com</t>
  </si>
  <si>
    <t>1. Started the first LM only hub in JP Nagar - enabling -
    1. Reduced fuel cost from 17 to 9 
    2. Decentralized operations which ensured that one hub doesn't affects another in case of 
         any operational challenge
    3. Eased hiring as we had multiple locations
2. Reduced LM Cost from 65 to 40 over a course of 4 months from January to April
    1. This was done by changing cost thrice every 2 months
3. Automated Salary structure providing structured and trackable way to make payments to 
rider which incorporated Missing parcel and COD pendency
4. Successfully prevented loss of shipments by attributing riders to the Vendors and 
deducting lost amount from there invoice for all the months since January. This in turn reduced overall loss of shipments as well
5. PAN India rider performance visibility and data - This is used by all teams to share daily 
rider with the team and track performance
6. Helped product team to come up with operations products like Gscan and RTO Flows to ease out operational processes
6.  Increased DRR by 50% from January to April</t>
  </si>
  <si>
    <t>As a operations head most of my projects are focussed towards making operations better, and not primarily focussed towards customer, but I make sure that whatever projects affect customers, I keep my focus on customer obsession there.
1. Opening first LM only Hub - this was focused to increase reliable servicability to the client, and has been greatly successful
2. Increasing DRR - Kept clients in focus so they give us more volume
3. Gscan and order flows - Coordinated with product team to make effective order flow process to ensure optimal customer experience</t>
  </si>
  <si>
    <t>Changing existing poor performing team members, starting 2 new hubs with one failed attempt, reducing cost whenever possible, loss prevention, salary automisation etc. I think I have been very biased towards taking action and changing the old ways of doing things.</t>
  </si>
  <si>
    <t xml:space="preserve">Positive - 
1. Automated Rider Payout was built defect free and insisted all teams to close there loses and effectively attribute them on riders, it also gave them a trackable way to see CPO and rider performance
2. Automated Rider Reports were sent to all teams PAN India which enabled them to make correct numbers and track rider performance over days
3. Rider Bags And Raincoats - Over the course of multiple orders came up with ideal rider gear to enable ground fleet to perform optimally
4. RTO Flow
Negative - 
1. Could have made a better system to monitor rider performance and actively asked team to do better there
2. Could have come up with a better hiring structure for riders to ease scalability
</t>
  </si>
  <si>
    <t>Positive-
1. Loss Prevention - Took full ownership to reduce loss to company due to stolen parcels by rider to zero
2. Clients Churn and Restart - If due to any lapses, any client has been churned and restarted , have taken full ownership to make sure it doesn't happen again
3. Automated Rider Salary, RTO flows, Rider Reports all are projects that I have taken which deliver value to the whole of operations and not just me.
Negative-
1. COD Deposition - have not let the company take a loss here, but sometimes other team members had to followup
2. Performance/OTD% - other team members had to followup</t>
  </si>
  <si>
    <t>My biggest weakness has been not knowing how to work with people reporting to me and taking proper and timely reporting from them. Although after leaving ground operations I only have 1 intern reporting to me, but I make sure I touch base with them enough and take timely reporting
My another weakness has been being irregular in reporting to office, which I ensure I don't do now.
Another not a weakness but what has put me on a backfoot has been my marriage because of which I think I have lost valuable footing in the company as I was gone for 1.5 months and was also distracted, I am making sure I make up for the lost time.</t>
  </si>
  <si>
    <t>My biggest strength has been my inclination towards innovation leading processes, like using query to drive reporting and making tools to make processes easier.
I have been a effective teacher to my fellow team members, from riders to city heads I have been giving them free access to whatever I know and how they can use my knowledge to make there life easy</t>
  </si>
  <si>
    <t>Akshay Agarwal</t>
  </si>
  <si>
    <t>biswojit.jena@growsimplee.com</t>
  </si>
  <si>
    <t xml:space="preserve">1-Mother Hub Handing
- I always make sure cut-off times are correct and routes run properly
- IN warding and warding should be on time 
- Managing PDP and team development
2-RTO Ofd
-On-time RTO Ofd and return Singed Manifest copy Maintaining Properly 
-Now no Rto shipments lost in Hub
3- Mid-Mile Vehicle Handing
-The mid-mile vehicle reaches in dispatched  Hubs on time That's why our order dispatch percentage is high 
4- First Mile -
Coordinating all first-mile vehicles for On time Pickup and Drop of Shipments without Lost
</t>
  </si>
  <si>
    <t xml:space="preserve">1-Customer needs are at the center of everything you do
2-think ahead, and exceed customer's expectations. 
</t>
  </si>
  <si>
    <t xml:space="preserve">- Encouraging team to take risk and complete the target.
- Employees need to feel safe enough to try out different things even if they fail, and adjust 
   their course from there.
- Build risk tolerance. Instead of waiting for the perfect moment or all the answers
</t>
  </si>
  <si>
    <t>Deliver high-quality services, products, and processes. 
I make sure that problems are fixed and defects never get sent down the line.
i focus on the details, work at all levels, and audit frequently.</t>
  </si>
  <si>
    <t xml:space="preserve">1- I ensure that I respond to all emails in a timely and professional manner.
2-I have been able to meet 80% of the deadlines and have proactively informed about delays with the reason for all other times.
3-I ensure high quality of work consistently
</t>
  </si>
  <si>
    <t>1-Past Two months my Main weakness is How to control the lost ,
2-I get this done now lost percentage is  very low .
3-I started checking Mid-Mile, First-Mile, RTO . manifest In a daily Basis and strict warnings to helpers and vehicle drivers.</t>
  </si>
  <si>
    <t xml:space="preserve"> My positive attitude is definitely one of my strengths.
I am a solutions-oriented person and a quick learner
I make sure I am open to discussions and approachable if my colleagues need my assistance or visiting to other DC as well in absence of colleagues. 
</t>
  </si>
  <si>
    <t>Biswojit Jena</t>
  </si>
  <si>
    <t>aditya@growsimplee.com</t>
  </si>
  <si>
    <t>Managing Receivables - Timely follow-ups to realize the outstandings to reduce working capital cycle.
Invoicing - Billing the Customers timely and correctly, resulting in lower number of disputes raised.
Disputes - Resolving the issues regarding billing, COD, weight disputes resulting in customer satisfaction 
Identifying errors in finops and timely raising them to prevent revenue leakages.
Initiating COFs instead of CNs on Hyperlocal Lost cases.
Closing Insurance for Jammu and Kashmir warehouse.</t>
  </si>
  <si>
    <t>Tried and resolved Customer escalations as soon as possible, but have been very stringent  about payments and passing on discounts (Credit notes) to customers making it somewhat not good enough for customer satisfaction.
Learning to negotiate with those clients in a polite manner.</t>
  </si>
  <si>
    <t xml:space="preserve">Proactively taking up things to close and respond to escalations on priority.
</t>
  </si>
  <si>
    <t>Made up Weight data as per Client's SKU and Product Description by visiting individual brand website and get the weight data to ensure error free billing, prevent revenue leakage, Minimizing weight disputes leading to smooth customer experience.
Continuous Checking and monitoring of Finops data and giving feedback to Tech team.</t>
  </si>
  <si>
    <t>ownership of entire billing and receivables
additional ownership of weight database</t>
  </si>
  <si>
    <t xml:space="preserve">Time management :- In the past, I struggled with time management, often taking on too many tasks simultaneously and finding it challenging to prioritize.
To address this, I implemented various strategies, such as using time-blocking, setting daily goals. As a result, I have significantly improved my ability to manage my time efficiently and consistently meet project deadlines.
Dealing with difficult or impolite clients :- Got into defensive mode, frustrated, which may not help in resolving the client's issues.
Measures trying to take :- Staying calm and composed, Paying close attention to what the client is saying, Showing empathy towards the client's concerns, even if I disagree with them, Choosing words more carefully and avoiding confrontational language.
</t>
  </si>
  <si>
    <t>Negotiation Skills - Getting Weight disputes closed with vendors.
Problem-Solving - COD discrepancies, Weight disputes.
Initiative - Started gathering weight data at SKU level to ensure correct billing.</t>
  </si>
  <si>
    <t>Aditya Chandak</t>
  </si>
  <si>
    <t>mayank@growsimplee.com</t>
  </si>
  <si>
    <t>1. Built right focus &amp; strategy for the company. Growth, Performance &amp; Profitability.
2. Drove profitability &amp; we should see results soon.
3. Proud of hiring some great folks &amp; look forward to drive culture of innovation &amp; growth.
4. Culture of Press Release &amp; 6-pagers</t>
  </si>
  <si>
    <t>I am able to understand customers very well &amp; figure the right solutions out. But unable to drive end execution with the right team members. 
I am looking to build tool for internal team that enables all team members drive end execution without me getting involved.</t>
  </si>
  <si>
    <t xml:space="preserve">When strategy is clear, execution is key. I believe, I have been slow in execution in a few areas where I'm still figuring out better ways. There, sometimes I can do better. </t>
  </si>
  <si>
    <t>The things that we do we all must be proud of. Bangalore Darkstore rehauling for Decathalon.</t>
  </si>
  <si>
    <t xml:space="preserve">I take 100% ownership of the following things :
1. Is the company surviving the next year. Capital Needs.
2. Does the company have right people for us to achieve the objectives. People &amp; Hiring needs.
3. Is the team happy or not. 
4. Are we all aligned towards singular goals or not.
I take partial / 60% of the following (which is where I need to improve)
1. Projects I started like - Profit Per Tour. I believe other team members in the company are way better to take it ahead. OR - Scan Reduction, Clustering &amp; Routing, etc.
2. Operations. Making sure that our performance levels are really good enough.
3. Customer Acquisition. To understand today's &amp; future needs of customer &amp; translate the team translates into deal closure.
</t>
  </si>
  <si>
    <t>1. Missed driving Customer Insights in the team members conversations. Will focus more there going forwards.
2. Missed building great data team on-time
3. I get too cranky when needles don't move. I even get very very harsh on a few people / instances that's very very wrong on my part.
4. Personal Focus for myself. I am unable to do things that I love which are building no-code applications for internal use cases &amp; focus on BlitzScale Startup Program.</t>
  </si>
  <si>
    <t>1. Energy. Giving out positive energy to ensure everyone is happy &amp; geared up for their projects.
2. Numbers. Company MIS, day-to-day intel, etc.
3. Design. In re-branding only, but want to use it more.
4. Converting Customers. I love converting customers. 
5. Solving Scalability Challenges. operations, growth, team, etc.</t>
  </si>
  <si>
    <t>Mayank Varshney</t>
  </si>
  <si>
    <t>vinayak@growsimplee.com</t>
  </si>
  <si>
    <t xml:space="preserve">------------Completed projects -----------
G-Scan App improvements (v34 - V37)  : 
1. Introduced RTO Freeze as a shipment status, helping reduce the time taken to process and deal with RTO parcels (
2. Introduced checks on various scans to improve operational and tracking sanity in the system, reducing number of unwanted dispatches/closures 
3. Also took over the general maintaniance and issue resolution for the app from feb to june mid.  
COD verification  :  
1. Introduced COD Verification as a product for the  clients 
2. Built a product that brought in 30k revenue for the month it was active (COD caller left and the replacement still not found) 
3. COD calling reduced our RTO% for select brands by 15-20%
Shopify Sync improvements : 
1. Revamped the product sync for shopify, streamlining the entire process and reducing product syncing issues to almost 0. 
Automated billing calculations : 
1. Got all billing on system, increasing transparency and accuracy for both Blitz and clients.  
2. This project will reduce the man-hours taken to process all billing for clients, (first billing will be done on the basis of this feature in august)  and in future automate the entire process as well. While improving warehouse usage level visibility as well.
3. took this project when it was in the very middle of execution, fixed all the legacy issues in PRDs associated on a short notice 
COD Recon panel : 
1. We built a COD recon panel for improving visibility for clients regarding their COD remittances 
2. clients now can view various metrics, pendencies and reports regarding their COD collection.
3. High adoption rated amongst clients, with generally positive reviews (Kearo, RR, Goat etc) 
Integration tool V3 and Integration SOPs
1. Made a final version of integrator tool, eliminating all bugs and automating every single integration. Also included alias managemnt in the tool crucial for all Sbro integrations 
2. Wrote a detailed manual for integrations, which is now used by multiple stakeholders (BD/Tech support) to manage integrations 
Multi-Ship :
1. built systems that would allow one order to be broken in parts and be shipped from multiple locations 
2. Kindlife started integration for this fearture but they havent completed the integration, we could not find other clients for this
Logging improvements and integration breakdown dash-boarding : 
1. drove improvements for improvement of all logging in Blitz channel/orin systems 
2. all breakdowns are now recorded, and Dabshaords have been built for Sbro. 
Misc tasks : 
1. Helped with interviews for hiring of the following roles  : BA intern, BA FTE, Product Intern, Tech support manager 
2. Helped with onbaording of  new team members (Bhavya,siri,Nikhil,Nipun) giving them foundational KTs of all systems and processes in the company, also helped them with basic feature develipment and KTs on various projects they are working on
3. managed virtually all tech support (minus overwatch). until may-end
4. Channel integraiton research for expanding the overall channels where Blitz can fulfill orders 
5. Shipsy/Goodglam and shiprocket integrations 
---------- Open projects -------------
1. revamping the entire finance section of the Blitz panel
2. Escalations 
3. shipnow redesign
4. Tracking breakdown management and alerts
5. client billing 
</t>
  </si>
  <si>
    <t xml:space="preserve">Have went beyond my normal duties to ensure smooth operations for client with all their tech support issues, picked up COD management panel specifically for one client's urgent needs. All projects picked up in the last 6 months have always had multiple rounds of user interviews, have specifically worked on improving my interviewing skills for making the right tools to solve actual client problems.  
</t>
  </si>
  <si>
    <t xml:space="preserve">Took over projects from a departing teammates on my own, fixed all the issues and errors in the solutions that were already in development. Took initiative myslef to help with interviews beyond the product roles as well and helped onboard new team members. </t>
  </si>
  <si>
    <t xml:space="preserve">have never compromised quality over speed for any project ive took over. I myself write testing requirement docs for all my projects and personally try to oversee bug free releases. </t>
  </si>
  <si>
    <t xml:space="preserve"> Took ownership in helping the new team members out, took over incomplete projects and delivered fixes so they can actually help clients </t>
  </si>
  <si>
    <t>1. Improving 2nd order thinking:  reading books/material on this, conducting more through user Interviews for every product, 
2. Clearing Clutter in work: Have tried to delegate/KT multiple things to other members of the team, still assisting them across multiple processes but have reduced a lot of ad-hoc tasks on my plate</t>
  </si>
  <si>
    <t xml:space="preserve">taking ownership and helping other members of the team, being. ustomer centric and talking to them before building every feature. 
</t>
  </si>
  <si>
    <t>Vinayak Sharma</t>
  </si>
  <si>
    <t>subrat.kumar@growsimplee.com</t>
  </si>
  <si>
    <t xml:space="preserve">1.Building Pipeline - Built a good pipe line for Health &amp; Wellness Category
2. Onboarding - Onboarded clients like VS Mani &amp; Company, Oziva, Gynoveda, Phool which has higher RPO's
3. Lead Generation - Used multiple avenues to generate leads to optimize the pipeline and increased the deal funnel.
4. Accomplishment - Successfully Onboarded 36 brands in the last 6 Months
 </t>
  </si>
  <si>
    <t>There were instances were I had to align the finance team, operation team along with the management to co-ordinate and start operation with brands such as Super Tails to have higher RPO and longer term expansion plans.</t>
  </si>
  <si>
    <t>As a part of the BD team it is very important for us to be very vigilant and watchful for all the responses from the brand and continuous follow ups and ensure  to touch base with them at regular interval of time.</t>
  </si>
  <si>
    <t xml:space="preserve">Insisting on Highest Standards of ensuring constant follow-ups with the right POC and going out of the box approach to align meeting with the brands and ensuring the deal flow moves ahead.  </t>
  </si>
  <si>
    <t>I have taken the responsibility of onboarding  clients such as VS Mani &amp; Co with complete ownership. And Ensuring a proper handover with the Accounts Team for highest level of client experience once on-boarded.</t>
  </si>
  <si>
    <t xml:space="preserve">Ensuring to constantly finding new avenues to generate leads and growing the deal funnel. I am working on optimizing my elevator pitch to ensure that every cold call gets converted into a closed won lead.  </t>
  </si>
  <si>
    <t xml:space="preserve">Ownership of deal and ensuring a proper hand over to the accounts team so that the client experience has been the utmost importance after onboarding.   </t>
  </si>
  <si>
    <t>Subrat Kumar</t>
  </si>
  <si>
    <t>deepa@growsimplee.com</t>
  </si>
  <si>
    <t>1. D2C Insider Event - Coordinating between multiple brands for stock movement, arranging the necessary for the on time delivery of the goodie bags to the location. This event gave us an exposure to multiple D2C brands through the event.
2. KAPIVA Expansion - The brand was onboarded in BLR and successfully expanded them to the rest of cities. We have retained the brand for 6 continuous months with no critical escalations hampering the image for the brand or us.
3. Adidas Retention - Successfully onboarded the brand by coordinating among the teams and tackled few critical escalations with utmost vigilance. We have retained the brand for 5 months &amp; contributing to making Delhi City Operations profitable.
4. VS Mani &amp; Co. - The brand was onboarded in BLR and successfully expanded them to MUM and DEL on inventory-led model, working towards expanding to HYD as well. The brand was onboarded to use two of our services - Inventory &amp; Logistics, I was able to successfully convert them and onboard on all the services provided by us i.e, B2B, Delivery timeline checker, symphony.
5. SOP Building - Worked on building SOPs for return &amp; pickup related disputes. Additionally, worked on the escalation matrix &amp; FAQs to be sent to the clients.</t>
  </si>
  <si>
    <t>I've always worked towards providing the best solution to the clients &amp; customers without jeopardizing Blitz. There have been many instances where I have made sure the requests are heard by the respective stake holders so that the closure is in the best of interest of the customer.</t>
  </si>
  <si>
    <t>I've been taking proactive measures in multiple fields, be it resolving a critical escalation or finance related issues. I've never shied away from taking up responsibilities or ownership of things to ensure it is executed with the best of my knowledge.</t>
  </si>
  <si>
    <t>I've always made sure that our customers are receiving the best services we can offer and ensure that the quality is maintained. For instance, VS Mani &amp; Co. visited our warehouse in BLR and had some bitter reviews around it. I made sure that the concerned stake holder is made aware of the situation and improve the conditions to resolve the brands issues with respect to the quality of services we provide.</t>
  </si>
  <si>
    <t>I ensure that I take ownership of things which are in my capacity to be executed and understood. For instance, end to end operations and coordination of D2C Insider Event which happened in 3 cities were executed best of our knowledge and capacity. I spoke to multiple brands, coordinating with them for the stock movement and the inwarding of the same. Along with, took initiative and ensured that the bags reached on time to the warehouse &amp; location.</t>
  </si>
  <si>
    <t>In the best interest of the customer, sometimes I tend to push the team a little extra to perform their best and provide positive closures.</t>
  </si>
  <si>
    <t>Stakeholder management &amp; communication are my core strengths where I maintain the best of relationships with the team members and the brands I connect with keeping the company's success in mind.</t>
  </si>
  <si>
    <t>Deepa Manjunath</t>
  </si>
  <si>
    <t>firdous.shaikh@growsimplee.com</t>
  </si>
  <si>
    <t>1 - Client Support &amp; Escalations.
- Giving support to client as well as customer to resolve their queries.
- Reduced Escalations counts by working on them closely.
- Monitoring Open shipments of clients for the closure within TAT
- It helps to reduce RTO %
3 - Tried to work as per the client convenience.(MYGLAM &amp; HK)
- Actively working on the open shipments to provide maximum positive closures and reducing the escalations regularly.
- Proactively working on the 3PL escalations of the clients for the positive closure</t>
  </si>
  <si>
    <t>Regular Client Support &amp; Escalations, I have been obsessed to solve all the clients complaints and escalation issues by going to the extent of coordinating with the last mile executives and customers to ensure positive closure.</t>
  </si>
  <si>
    <t>When I am working on an Urgent delivery &amp; noticed that the team is running behind schedule,I proactively reached out to the other team member to see if they could help &amp; ended up with the positive closure &amp; response.</t>
  </si>
  <si>
    <t>When I noticed a mistake in report and spent extra time double checking all the data to make sure it was accurate,encourage team to take extra time to review their work before submitting it to ensure that it met the highest standards possible,
Also,when noticed that a customer was unhappy with the service they received,I took the time to listen to their concerns and worked with the team to come up with the solutions to exceed their expectations.</t>
  </si>
  <si>
    <t>When I am working for a project &amp; noticed that it was not going as per the requirements,Instead of blaming others or making excuses,i took ownership of the situation and worked with the team to come up with the new plan that allowed me to meet my deadlines,
Also if I identified the issues with the process,I took the ownership of it by working with team to come up with a solution that improved the process for everyone.</t>
  </si>
  <si>
    <t>Somewhere there is an issue of confidence, apart from this my team and my manager will be able to answer this question in a better way.</t>
  </si>
  <si>
    <t>Based on my experience working on the escalations for urgent deliveries,my ability is to take the action and solve problems quickly,Additionally have a great attention to detail and able to catch errors before they become bigger issues</t>
  </si>
  <si>
    <t>Firdous Shaikh</t>
  </si>
  <si>
    <t>afreenbanu.khan@growsimplee.com</t>
  </si>
  <si>
    <t xml:space="preserve">Overall Blitz - Hyperlocal Escalation: Worked on increasing the positive closure % with customer obsessed attitude.
KAPIVA Escalations - Worked on reducing their escalations by working on NDR proactively.
</t>
  </si>
  <si>
    <t xml:space="preserve"> I am continuously working towards improving the customer experience and ensuring my follow up strategy is consistent and effective. </t>
  </si>
  <si>
    <t>I take pride in my work and value doing my job to the best of my ability.</t>
  </si>
  <si>
    <t xml:space="preserve">I regularly seek out opportunities to connect and learn from others in my field. </t>
  </si>
  <si>
    <t xml:space="preserve"> I effectively communicate with all teams for positive closure.</t>
  </si>
  <si>
    <t xml:space="preserve">*  Out speaking myself with challenges n solutions is something which has held me back.
*I frequently challenge myself to perform better. </t>
  </si>
  <si>
    <t xml:space="preserve">
* Communication and stake holder management is my strength.
* Focus to complete the task is at utmost priority.
</t>
  </si>
  <si>
    <t>Afreen Banu Khan</t>
  </si>
  <si>
    <t>iqbal@growsimplee.com</t>
  </si>
  <si>
    <t>1. DRR - Mission #1Lakh per month - By setting up a Goal to achieve starting with 3K DRR, finally as a team were able to achieve 1 lakh shipment milestone and now consistent with 5K DRR with next target of 9K DRR to be achieved in Aug'23.
2. Existing client City &amp; Brand Expansion - Was able to expand brands like MyGlamm &amp; GBL to other cities along with starting the other brands in the portfolio for increasing the DRR of the specific city.
3. Lead reference and Activation - Was able to get clients like  Rare-Rabbit, Behno, 3rd Planet, Savii, Thakurbhai and more with the external connects helping to generate revenue.
Also, had supported the team with taking activation tasks from start for client like RR, Chumbak, The Souled Store , USPL.</t>
  </si>
  <si>
    <t>Multiple instances with various clients like - Snitch, HK, Manmatters, MyGlamm, Bartisans , Adidas- where customer as well as client ,  always been available on calls and whatsapp to ensure escalations &amp; queries at any point of the day - have got the resolution provided positively by taking all the helps from the entire team to make feel client/customer are the top priority.</t>
  </si>
  <si>
    <t xml:space="preserve">Could have done lots of things in a better way which could have resulted in more positive results towards achieving my own professional goal along with organization growth. </t>
  </si>
  <si>
    <t>Insisting on Highest Standards from day one with the entire team members has been in the DNA, which still continues taking into consideration that client experience and performance cannot be compromised</t>
  </si>
  <si>
    <t>Day-in Day-out, have been taking the responsibility to ensure that we as a team are moving towards the collective goal of achieving the set target. 
Ownership is something which has been a key for myself in making the clients trust and believe in me and the organization.</t>
  </si>
  <si>
    <t xml:space="preserve">Time Management - Still working to align the priorities for doing task and managing Time for work and personal life. </t>
  </si>
  <si>
    <t xml:space="preserve">Bonding  &amp; Patience  - With the quality of treating everyone with respect and ensuring to have a great bonding am able to ensure all the team members in the organization are working towards the core goal and achieve the target.
With patience have been able to maintain good relationship with the clients which has helped me to have retain the clients. </t>
  </si>
  <si>
    <t>Iqbal Akram Chaudhary</t>
  </si>
  <si>
    <t>anil@growsimplee.com</t>
  </si>
  <si>
    <t>1.BLR Rebuilding- We are operating on stable performance of ~85%
2. Wt Wise Payout- We have been successfully reduced the excessive cost &amp; now LM Profitable in BLR -&gt; This model is highly stable, less depended on client&amp; profitable</t>
  </si>
  <si>
    <t>Very Recently we got one urgent delivery request from customer and that day in BLR we faced very heavy rains so order failed in the night and customer has flight in next day morning 6 AM so with the help of rider we attempted that order 5:30 am in the morning. 
Also In May month in BLR pendency was very heavy due to assembly election so one day we aligned our warehouse helpers to deliver the orders to the customers &amp; clear out the pendency</t>
  </si>
  <si>
    <t xml:space="preserve">When I started looking after BLR location, the performance was very down, The major reason I found was adequate rider supply so immediately started looking for hiring partner &amp; Onboarded with Two Good partners(Peel works &amp; Quess(they are also helping us in Mumbai now)). Similair issue we faced in HYD last Month where client suddendly increased the load and we were not ready so immediately we partnered with on local vendor and ramped up our supply. 
We were loosing around 300-400 DRR in BLR due to non serviceability in North Bangalore region so with the help of the team we open one more hub in HBBL which is currently operating at ~400 DRR with stable &gt;85% OTD
</t>
  </si>
  <si>
    <t>We started Rider of the month &amp; PIP Program to facilitate high performers &amp; to improve /churn out the low performers -&gt; the result is day to day basis our hubs are now operating at &gt;85% FASR(MRTH regularly hitting 90% FASR also)
Also the Lost/Missing parcels numbers were very high in south specially BLR, due to this our clients were not happy with us and customers were also suffering-&gt; Now after constant monitoring we are operating at very low missing parcels &amp; High OTD</t>
  </si>
  <si>
    <t xml:space="preserve">Handling South Zone -&gt; Maintaining performance, Rider payout on times, Controlling COD &amp; Loses </t>
  </si>
  <si>
    <t xml:space="preserve">Work Allocation Among the team members- Now I have divided few metrics among the team members &amp; closely tracking the metric movement to see improvement </t>
  </si>
  <si>
    <t xml:space="preserve">People management -&gt; Handling both BLR &amp; HYD Teams
Data Driven Decisions -&gt; Changed the payout in BLR after analyzing the weight &amp; RPOs </t>
  </si>
  <si>
    <t>Anil Saharan</t>
  </si>
  <si>
    <t>deepak.singh@growsimplee.com</t>
  </si>
  <si>
    <t>1. Automation of few tasks, impact - accuracy &amp; time saving.
2. Client queries resolution.</t>
  </si>
  <si>
    <t>I always keep my customer on priority, whenever there was an issue I connected directly to resolve their issues. Hence they were happy with the fast resolutions.</t>
  </si>
  <si>
    <t>Once I got or learnt the complete knowledge I was able to complete the task as needed.</t>
  </si>
  <si>
    <t>Quality of service and products makes things easier to build.</t>
  </si>
  <si>
    <t>I took the ownership to build or solve any issues faced by client.</t>
  </si>
  <si>
    <t>1. Weakness - Delay of few task due to keeping other tasks on priority
Working to align the priority and urgent basis.
2. Fear of taking own decision due to incomplete knowledge on any project.</t>
  </si>
  <si>
    <t>1.Available anytime to solve the customer issues.
2. Teamwork.
3. Ability to work under pressure and manage multiple task.
4. Responsibility</t>
  </si>
  <si>
    <t>Deepak Singh</t>
  </si>
  <si>
    <t>priyamvada@growsimplee.com</t>
  </si>
  <si>
    <t xml:space="preserve">The categories that I worked on were Fashion &amp; Apparel category -  a major player that I was able to acquire is  House of Rare which has contributed to improving the DRR for us in Bangalore.  I am now focused exclusively on  expanding the top line of leads which will very quickly be moving towards closure. </t>
  </si>
  <si>
    <t>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t>
  </si>
  <si>
    <t xml:space="preserve">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t>
  </si>
  <si>
    <t>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t>
  </si>
  <si>
    <t>During the onboarding process of House of Rare a number issues around integration came up, I knew how important this client would be to our portfolio and made sure all the documentations and integrations were in place for kickstart. They were our trial run for store pickup which due to multiple technical and Operational limitations did not take off but we were able to identify the blockers and will help us smoothen out the kinks as we do pickups for other brands.</t>
  </si>
  <si>
    <t>1. Proactive Followups - I have taken the criticism and turning things around and am being persistent with all the client follow ups from contact created to closure stage.
2. Aggression - Approach the acquisition with a hunter mindset is what I am actively bringing in my standard practice.</t>
  </si>
  <si>
    <t>Resilience - Taking constructive feedback and actually employing it.</t>
  </si>
  <si>
    <t>Priyamvada Oraon</t>
  </si>
  <si>
    <t>sinha@growsimplee.com</t>
  </si>
  <si>
    <t>- Symphony - Demand forecasting and Inventory management tool. We have capitalized this capability with 2 strategically big brands - Decathalon (acquired) and Cred (WIP). The platform created will serve as the jumping board when we pick this project again. We will now focus on improving WMS drastically first.
- Warehouse Billing &amp; COD Remittance revamp
- Auth and Access control - centralized Auth with Access control system for all application sides 
- Reverse Pickup through GS panel - 1k + orders serviced. Capability added.
- B2B shipping on panel &amp; Inventory Movement - Revenue worth 1.5 lakhs. Capability added.
- Shopify App release to avoid being depreciated for old API usage
- Maintenance of Code base, perennial on-call, Working on higher productivity with devs by enabling them</t>
  </si>
  <si>
    <t xml:space="preserve">-When it comes to tech, I have done 1000s of small improvements and hotfixes which make the overall experience silently better, bit by bit. I gain understanding of these issues through over KAM team, who by themselves are a big customer for us as the tech team. 
-In the last half year, to gain more understanding of customer needs for inventory planning, we conducted extensive user research which helped us form better picture of how to pursue that business. 
-I have been working with the decathlon team across 10+ client calls to help them understand our inventory planning tool which ended up becoming a hook for them.I believe this was a core part of cracking that deal. </t>
  </si>
  <si>
    <t>-- I have been working with the dev teams to improve their productivity and I am trying my best to unblock them at all steps. This has at times required me spending hours with them discussing and debugging things as I believe we lead by action. This remains a top priority for me going forward. 
-- With Symphony, I tried and failed to organize the team around building at selling the product. I will wear this failure with pride. Whatever we have achieved is solid and I believe in the philosphy - "Nothing ever goes to waste". Surely, this IP and our understanding of this business will help in the time to come and in many ways to it already is (B2B movements, billing, enterprise client pitches like Decathlon and Cred thanks to Yash)</t>
  </si>
  <si>
    <t xml:space="preserve">- Projects which were extremely complex went noiselessly in to production. Reverse Order Pickup, Inventory Movements, Auth and Access control, Shopify App re-release.  </t>
  </si>
  <si>
    <t xml:space="preserve">Ownership starts from owning up to mistakes and ends with owning up to the task at hand and getting it done. I believe I am doing by best for both the ends. </t>
  </si>
  <si>
    <t xml:space="preserve">- Being too microscopic in my focus. Countering it by focusing on helping all devs to achieve their projects as well and to always see the bigger picture and find multiple opportunities to contribute. 
- Not exposed other devs to significant client work by taking the brunt of it. If other devs were in office, they could contribute more. Will be a top priority going forward and with "on call" as a structured practise I can start getting more control of my team. </t>
  </si>
  <si>
    <t xml:space="preserve">Technical innovation has helped us crack inventory planning and demand forecasting as a problem significantly. I am looking forward to put it to use on our core business this coming year with many problems like MPMD and reverse pickup.
Leadership - orchestrating cross team projects like Inventory Movements, Auth, GScan and Overwatch Merger. </t>
  </si>
  <si>
    <t>Saurabh Sinha</t>
  </si>
  <si>
    <t>shamse@growsimplee.com</t>
  </si>
  <si>
    <t>We have completed due diligence
FSSAI registration
TradeMark 
Shop and establishment</t>
  </si>
  <si>
    <t>If the customer required anything from end I had completed personally on behalf of customer either GST related issue or any legal compliance.</t>
  </si>
  <si>
    <t>I always stand with the company since the inception. I am giving full effort and dedication for the work even our customers if required. Our customer facing problem with compliance related try to help them and resolve the issue also.</t>
  </si>
  <si>
    <t>I am doing all the works without any fault because financial defect is harm for the company. We ensure always putting the correct figures.</t>
  </si>
  <si>
    <t>I am associates with the company since March, 2021I am doing accounting and finance. making financial statement MIS, cash flow and fund flow statement. Statutory compliance like company Act, Income Tax, TDS, GST registration and returns, MSME registration and returns, ROC related work shop and establishment registration and returns etc. Whatever is required for the company will try to close form my end only.</t>
  </si>
  <si>
    <t>My weakness is writing skill where i failed to improve myself. I am learning with Sanket and doing better but you guys tell me where I will improve myself.</t>
  </si>
  <si>
    <t>My strength is I am doing any type of work what is require for the company like any departmental work is doing where is required.</t>
  </si>
  <si>
    <t>Shamse Alam</t>
  </si>
  <si>
    <t>yash@growsimplee.com</t>
  </si>
  <si>
    <t xml:space="preserve">1.Streamline the focus on Enterprise &amp; Mid-size D2C Customers ——&gt; Higher Avg. DRR Customer closure
2.Setting up &amp; Scaling up Hubspot for control &amp; visibility of Acquisition Funnel—&gt;Solved Visibility &amp; Scaling up of Sales
3.Executing Marketing associations with D2C Insider &amp; IREC —&gt; Potential ARR of closed customers 1cr
4.Driving Revenue Growth Targets, Potential Revenue of 4 Cr Closed &amp; In-Pipeline —-&gt; Closure &amp; onboarding of customer
5.Setting up &amp; execution (1 Month to go-live) of Decathalon Jammu Initially ——&gt; Closure of 1Cr worth of contract inclusive of LM.
6.Setting up Price &amp; Cost Calculator, defining cost &amp; profitability / 500 gm weight slab—&gt; Reduce TAT in BD Communication.
</t>
  </si>
  <si>
    <t xml:space="preserve">Fashion Strategy--&gt;
Advocated &amp; implemented strategy of acquisition of fashion customer as these form an important part of e-com (25%) &amp; can only have CFC model. Org agreed to use GLE strategy where get big becomes Focus on Fashion &amp; other categories CFC Pickup as part of GLE
MPMD --&gt;
Highlighted the importance of Stores &amp; potential 4 hour deliveries from stores for fashion &amp; other categories
Reverse Pickup--&gt;
Major need for fashion 
ONDC--&gt;
Not so major problem for current D2C.
Highlighted these problems in strategy meetings &amp; team was able to brainstrom &amp; implement this.
Advocated Empathy with brands like Fitspire , White inc. etc. in difficult times &amp; seetred the team on how to advocate this across org
</t>
  </si>
  <si>
    <t>Executed implementation of setting up Price &amp; Cost Calculator.
The Potential customer had to wait for 2-3 days before every sort of negotiate came to them , and any deal goes through on avg. 2-3 rounds of negotiation, by implementing this we were able to quickly come back to them by providing self serve tool to every member in BD Team.
Execution of Decathlon
Setting up &amp; execution (1 Month to go-live) of Decathalon Jammu Initially ,Which was pivotal for entire Decthalon contract , brokered WH deal , speacial 3PL negotiation , visits w=etc.</t>
  </si>
  <si>
    <t xml:space="preserve">I can improve here specially in terms of the output which is been driven in terms of visibility driving for both product &amp; BD &amp; expansion.
could have provided done better in escalation handling
</t>
  </si>
  <si>
    <t xml:space="preserve">I think there scope still did good things on :-
Revenue target owning &amp; closing along with team.
Picking up &amp; solving the marketing funnel projects.
Meeing with railway secretary etc.
Could have done better in Middle Mile (obsiously floods in delhi delayed it a bit)
&amp; escalations </t>
  </si>
  <si>
    <t>1. Focus.
Now i am working on  lesser things &amp; focusing on them till it is solved 80% before handing it over.</t>
  </si>
  <si>
    <t>Bias for action:-
if i set my mind to it, &amp; commit myself to a task i ensure personally &amp; with team that we don't rest till we execute that seamlessly.</t>
  </si>
  <si>
    <t>Yash Sharma</t>
  </si>
  <si>
    <t>ruksar.arif.ext@growsimplee.com</t>
  </si>
  <si>
    <t xml:space="preserve">Worked on following Features
1.Project Name: Product Refactoring  &amp; Combo Handling:
*Built and executed 140 Test cases
*Reported 60+ bugs
* Functionality testing, UI testing, Regression testing, API testing was done
Impact: Product creation/Edition/Deletion flow got smooth 
Received good feedback about usability of the feature
2.Inventory Mid Mile &amp; GS recommended Movements:
*Built and executed 200 Test cases
*Reported 50+ bugs
* Functionality testing, UI testing, Regression testing was done
Impact: GS tags on Movements got customer eye catchy
STN end to end worked without any issues for first stock transfer made in warehouse
3.Sort and filter in WMS:
*Reported 13 bugs
* Functionality testing, UI testing, Regression testing was done
Impact : Filters and Sorting feature at WMS Panel made ground team to pick and pack the orders efficiently 
4.Expiry &amp; Tolerance Addition:
*Build and executed 40 test cases
* Reported 12 bugs
*Functionality testing, UI testing, Regression testing was done
Impact : Inbound /Outbound tolerance helps ground team while in-warding and picking items to avoid pick/inward the expired items
5.Panel Rebranding
*Build and executed 20 test cases
* Raised 10 bugs
* Performed Usability testing thoroughly across the panel
Impact : Logo and Left navigation bar icons updation gave altogether a new look to the panel giving good user experience
</t>
  </si>
  <si>
    <t xml:space="preserve">Consistently meeting customers' expectations and giving them hassle free user experience is the prime objective
The projects i have worked upon connects to the above said statement
*Product Revamp made easier product creation flow with new UI
*Inventory Mid mile made PO/STN/SO/RTV movements easier and we gave user "Tracking" option so that they can be pretty much aware of the status of movement.
*Panel rebranding gave a fresh look to the panel 
</t>
  </si>
  <si>
    <t>Have always made sure to complete the task given and took initiative in giving suggestions for the good user while feature developments</t>
  </si>
  <si>
    <t xml:space="preserve">No major bug was reported after release except few UI improvements </t>
  </si>
  <si>
    <t>Have took ownership in testing peer features as well in their absence in order to make it to the scheduled release date to avoid feature delay 
Have performed panel regression taking ownership of all major features while release when the other member was not available.</t>
  </si>
  <si>
    <t>Main weakness was to maintain good health and keeping calm mind which would sometimes affect my work
Working on my diet and practicing yoga is helping me in becoming a better individual and increases my work efficiency</t>
  </si>
  <si>
    <t xml:space="preserve">*Stress handling during release times at times when major feature is released
*Able to handle things alone at times when the peer is unavailable
</t>
  </si>
  <si>
    <t>Ruksar Arif</t>
  </si>
  <si>
    <t>sanket.maheshwari@growsimplee.com</t>
  </si>
  <si>
    <t>1. Final closure of Diligence and funding round
2. Driven profitability. Team members are now aware about the cost we incur and what should be the RPO to enable us to be profitable
3. Culture of cost awareness and frugality in BD and Client success team
4. Aligning forecasts and budgets with supply and demand team. We now have targets set for ops team and review calls are happening every week to course correct our actions
5. HRMS was closed. We are now processing salaries without fail before end of month. Expenses are streamlined and are reimbursed in a process driven manner.
6. Health insurance is finally closed.
7. Laptops processing is now not an issue anymore. Closed a new vendor and we now have a better process to close requests
8. Led billing and COD revamp ideas and discussions. This is live now on the panel
9. The most critical/tough task was to manage cash flows from Jan till Mar. Salaries went without a delay for 3 months.
10. Office shifting was a task for me. We closed it all together!
11. DWS activation in Delhi and Bangalore</t>
  </si>
  <si>
    <t>I believe that my efforts have largely aligned with this philosophy, albeit with a nuanced perspective due to my background as a finance professional.
I would rate myself at a level 4 on the customer-centric scale. I acknowledge that there have been instances where my financial background has influenced my decisions, sometimes shifting my focus towards company finances rather than purely on the customer's perspective. This has led to instances where I may not have immediately grasped the complete customer-centric outlook.
In certain liquidity-related situations, I recognize that I may have come across as overly concerned about our cash flows, which inadvertently affected my interaction with customers. I accept that there were instances where my communication may have lacked the empathetic touch that is crucial when addressing customer concerns.
However, I have been proactive and responsive in cases where clients have required adjustments in pricing or encountered problems that were beyond the scope of my team's immediate resolution. My willingness to promptly address these concerns and work towards an amicable solution demonstrates my commitment to prioritizing customer satisfaction.</t>
  </si>
  <si>
    <t xml:space="preserve">This has been a constant thing for me. I have been taking up tasks from team members and pitched in where ever I can be of help. 
I have been associated with Sales team to work on pricing for them, worked with Product team to close on billing revamp and anything related to finance at a very proactive level. Have been working with Ops team to align their daily requirements. Have closed DWS recently for Delhi and have aligned vans to avoid operational hiccups. 
Have worked for Human resource team as well. Worked and led some admin tasks.
I cannot rate myself below 5 here as this instinct for action is driven by a feeling of ownership and associating myself to this company as home for me. </t>
  </si>
  <si>
    <t xml:space="preserve">One complaint - There are 2-3 things that are still on my To Do list and should have been closed earlier.
Working on Real time MIS and this won't be a thing going forward. </t>
  </si>
  <si>
    <t>There is no choice of not owning things and closing them being leading an entire vertical</t>
  </si>
  <si>
    <t xml:space="preserve">I have to be more vocal of my thoughts. I have learnt this thing in last few months, a brutal truth is better than an inflated rosy picture. 
People should be aware about what they did and should be held accountable for it rather me taking ownership of something which is not dependent on me.
Need to have a better communication channel and confident enough to speak for myself. There are instances where I should have spoken to team members and get those things cleared but let's just say I have been more company centric and have not spoken for myself enough till now.   </t>
  </si>
  <si>
    <t>Improved a lot on delegation. Have given myself a bit of space by trusting team members.
Continuous evaluation or I would say daily level finance meet helping improve our cash flows.</t>
  </si>
  <si>
    <t>Sanket Maheshwari</t>
  </si>
  <si>
    <t>gaurav@growsimplee.com</t>
  </si>
  <si>
    <t>Building and Mentoring great team, caring for there wellbeing, growth and experience in my team and neighbouring team under my influence.
Enabling Org to ship fast, bug free and scalable systems and ensuring that org vision and mission is translated and executed with technology.
Running the current systems, process and ensuring they are reliable, maintainable and scalable.
Giving org access to information &amp; scope of digitalisation.
360 deg Leading and Guiding technology vertical of org with tech vision, Innovation and resolving technical difficulties faced by team.</t>
  </si>
  <si>
    <t>I think as a Cofounder I should be more nearer to my customer as well as my team should be too.I should understand market and user better
My Interaction to our customer are limited to events and meetups, conversation with few of my founder friends and proxy conversation with client facing team mates.
Not giving myself less than 3 here because, I am super proactive whenever I hear just a small amount of discomfort to our user and I have been okay with talking with our internal customer like supply team, tech-product team etc.</t>
  </si>
  <si>
    <t>I am giving myself 4 here because although I am very proactive in doing stuff and I truly believe in "Kar ke Dekhte hai" and promoting fail fast mentality.
Where I lack sometimes is taking things in my own hand or delaying in taking things in my own hand when my team is lagging, there are s few thoughts that stops me from doing it, I want my team to own things and expect even though they are lagging they can do it (Don't want to micromanage) also I don't want to take good or high impact projects from them because if they are doing grunt work they deserve some good projects too. Earlier in my career I have received feedback for micromanaging. I need to learn better enablement without micromanaging.
One of the examples of Bias for action that I remember is resolving RDS(DB) 100% issue -&gt; One project for one sprint started and ended but was not able to solve this issue but finally I have to get into and solve which reduces cpu utilisation to 50% and downtime was reduced by 80%(IC). Other recent one is starting PPT and Clustering, Kick Started with initial feasibility POC and scope which was blocked for more than 3 months.
Many Example can be seen in Platform too,  I am the sole individual who is currently handling complete platform(running tech) which needs lots of escalation (~2-4 per week) and post every RCA (which needs to be done through unorganised big data 300-500 gb) and alerts on that issue. Without BFA this cannot be done by anyone and we would be facing lots of problems.</t>
  </si>
  <si>
    <t>Wherever I see that things are not upto the standards, I get into and improve it not striving to perfection but to the best it could be :
Few example for the same:
1. Onboarded QA team to our own payroll and it decreased our cost for QA team by 50%.
2. 30% decrease in cloud cost in two months which we started incurring from march this year till now we were operating on credits.
3. We were trying to solve RDS issue caused due to tracking which was going on for almost two sprints and not able to do much, I then took that project as IC and there was a drop of almost 40% in average CPU util cost.
4. Hiring : Whatever I lead hiring as individual do not compromise on people who would be joining our team while thinking about cost side of thing , whatever time it takes.
Apart from this there are many instances as a TC too :
1. Log Generalisation : Ensuring long term visibility and template to operate while building systems
2. Whatever code I review ensures that nothing goes ahead without changes. Also Ensure that whoever write that code learns something or other from it.
3. Mentorship : We have a very good track record of hiring , mentoring interns and converting them to full time. All of them grow and become at par with SDE-1 in college only.
4. QA : Reduced Reported Incident to actual Bug ratio from 42% to less than 10% while enforcing new metrics, Revamped Regression report better, Introduced API test cases now API automation is also going on. This is something which could be easily ignored by everyone being so much side lined with core business. But this is directly proportional to NPS and now OTD, DRR.
I believe real IHS is not Insisting but showing what is high standard is, if the team is not able to understand , Many of the points is same, I asked people to get to high standard but they cannot so finally I have to do it.</t>
  </si>
  <si>
    <t xml:space="preserve">Ownership is not just owning to success of team but also the failure of team of everyone, not just senior or junior everyone.
I have found myself in position of owning every failure and improving it not just of my team but other teams too. That too without being angry or using foul language.
One big example is Tracking Revamp, Channel Alerts etc.
</t>
  </si>
  <si>
    <t>1. Communicating better about vision and tenets with team and mentoring my senior peeps on leadership and people skills too not just tech.
2. Creating clear expectation with team and communicating the same with rest of the stakeholders.
3. Planning a bit more before executing
4. Managing my time better, Prioritising urgent and important task for me as IC better as well as team better.
5. Learning more about customers and there problems. Overall being in connect with them.</t>
  </si>
  <si>
    <t>1. Technical Aptitude : Executing quicker few things than my team.
2. High Level of Executing : Currently operating with 50% less team than industry standard, there is no one apart from me who is running tech, the complete team is there who is creating tech, No QA lead too. I do am proud of being so lean and frugal.
3. Cost Centric : I do believe it to be true while building a business, reducing cost wherever I can.
4. Mentoring : Few of my junior peeps are now becoming better than seniors :).
5. Ideas : Both technical and non technical as well as encouraging my team to innovate without fearing about risks.</t>
  </si>
  <si>
    <t>Gaurav Piyush</t>
  </si>
  <si>
    <t>E-mail Id of the team member you are filling this form for</t>
  </si>
  <si>
    <t>How would you rate the team member on "Customer Obsession"?</t>
  </si>
  <si>
    <t>Highlight a few instances of why you gave the team member a particular rating in "Customer Obsession"</t>
  </si>
  <si>
    <t>How would you rate the team member on their "Bias for Action"</t>
  </si>
  <si>
    <t>Highlight a few instances of why you gave the team member a particular rating in "Bias For Action"</t>
  </si>
  <si>
    <t>How would you rate the team member on "Insisting on Highest Standards"</t>
  </si>
  <si>
    <t>Highlight a few instances of why you gave the team member a particular rating on "Insisting on Highest Standards".</t>
  </si>
  <si>
    <t>How would you rate the team member on "Ownership"</t>
  </si>
  <si>
    <t>Highlight a few instances of why you gave the team member a particular rating on "Ownership"</t>
  </si>
  <si>
    <t>What should this person do differently?</t>
  </si>
  <si>
    <t>Rating Ignore</t>
  </si>
  <si>
    <t>Name</t>
  </si>
  <si>
    <t xml:space="preserve">Need to take more ownership with respect to bringing up more tech stack onboard </t>
  </si>
  <si>
    <t xml:space="preserve">Utkarsh Varshney </t>
  </si>
  <si>
    <t xml:space="preserve">learn and grow </t>
  </si>
  <si>
    <t xml:space="preserve">Need to take ownership , like some instance person have to reach to again for the particular thing , </t>
  </si>
  <si>
    <t xml:space="preserve">Full of ideas and knowlede , can bring more on the table . Way of communication is good , always keep things clear </t>
  </si>
  <si>
    <t xml:space="preserve">Can work more on understanding product requirement </t>
  </si>
  <si>
    <t>More focused on finishing the work rather then understanding the need of the feature.</t>
  </si>
  <si>
    <t>Very attentive towards learning and issues of the system.</t>
  </si>
  <si>
    <t>Try to start work before knowing about the technology . Needs to understand why and what of the technology that he is using before trying to program something</t>
  </si>
  <si>
    <t>He is very attentive when it comes to the project he handles , ensures that he will be responsible for the ups and down of the system</t>
  </si>
  <si>
    <t>Should read and understand more before jumping to work. Good excitement but improper usage of force.</t>
  </si>
  <si>
    <t>Kautilya Hari</t>
  </si>
  <si>
    <t>A bit more client and buyer experience obsession and drive to do better for their experience will make him even better.
Also, at times though very few instances doesn't drive small things to the very end, thinking they are small, but that's what highest standards is about, even the smallest of things should be executed with the same drive as a big thing.</t>
  </si>
  <si>
    <t>I think Utkarsh develops each feature by keeping customer in mind,  
1. Working on NDR panel he developed very user friendly UI which was really easy to understand and customer really benefited from it.
2. He has timely resolved tracking page issue ensuring end user gets best experience.</t>
  </si>
  <si>
    <t xml:space="preserve">While working on gscan, he not only just completed the project but stick towards the and fixed every incoming bug. </t>
  </si>
  <si>
    <t xml:space="preserve">1. He always make sure whatever he is building is following all the existing code practices and standard. 
2. Always provide some good and constructive reviews on Pull Requests.  </t>
  </si>
  <si>
    <t>Utkarsh tries to get involve in each step of the process, making sure whatever he is shipping has smooth release.
1. In gs scan release he stayed till midnight testing the app and solving the bugs that shows remarkable ownership. 
2. Fixed every adhoc tracking page issue.</t>
  </si>
  <si>
    <t>Maybe try to think more deeply about what he is writing. Pay attention to small details. Have a foresight of what he is writing so that it will not impact other systems.</t>
  </si>
  <si>
    <t xml:space="preserve">While solutioning he always keeps customer at the center.
1. While working on B2B movements he shown remarkable solutioning and also suggested frontend api call flow which will be best for the customer.  </t>
  </si>
  <si>
    <t>B2B movements was big project, he really pushed himself hard to get this thing out on time. He has always fixed every potential bug on staging as well as on prod.</t>
  </si>
  <si>
    <t>He always try to main good coding standards and took an extensive review on TRD which ensures quality of the products we are shipping. 
He has worked some of the old APIs and made their response better. His APIs are usually has very low response time.</t>
  </si>
  <si>
    <t xml:space="preserve">While working on B2B movements he showed remarkable ownership and stayed in release call till midnight assisting QAs and solving issues. He pays extra attention to timelines and putting things out which he owns.  </t>
  </si>
  <si>
    <t xml:space="preserve">Assess the Side effects your code change might bring to other system.    </t>
  </si>
  <si>
    <t>Don't think he's aware of customer needs, have never seen him understand user pain in detail or empathise with them. Customer Obsession and Understanding is something that can't be delegated.</t>
  </si>
  <si>
    <t>Speaks, rites but does nothing to execute</t>
  </si>
  <si>
    <t>Breakages and issues in tech speak for themselves.</t>
  </si>
  <si>
    <t>Team is scattered, not aligned, feels like a headless chicken for quite while, as a CTO and co-founder the initiative i've seen him take is almost NULL.</t>
  </si>
  <si>
    <t xml:space="preserve">1. Strengthen Execution
2. Manage team better
3. Drive better practices </t>
  </si>
  <si>
    <t>Needs to be a lot better in understanding customer problem and pain-points. Your Job Anil is not just to read PRD and design, that is someone anyone can do. You need to be able to understand what we are trying to solve, what customer wants and then design accordingly.</t>
  </si>
  <si>
    <t>Pushes Quantity over Quality at times.</t>
  </si>
  <si>
    <t>Learn to say No to things when you are overloaded, else things will not improve.</t>
  </si>
  <si>
    <t>Learn to manage/lead folks better and drive better practices in the team overall as a leader.</t>
  </si>
  <si>
    <t>Better understanding of the problem what is being solved. 
More speed in execution by managing his time better and not getting bogged down by small and trivial things.</t>
  </si>
  <si>
    <t>Learn more and fast and execute things a little faster.</t>
  </si>
  <si>
    <t>Needs to get better as a leader in the accounts and support team. 
Gets a little to attached to clients and takes a few things as granted then. Need to come out of this loop.</t>
  </si>
  <si>
    <t>sanjay@growsimplee.com</t>
  </si>
  <si>
    <t>Ops Excellence and Process Adherence is still very bad in both Delhi and Mumbai.</t>
  </si>
  <si>
    <t>Mumbai is also his city, still excessively focussed on Delhi.</t>
  </si>
  <si>
    <t>He's the zonal head of 2 cities now, not just one city. Needs to rise up to that. 
Needs to get over doing things for the optics of it, instead needs to consider their impact. This drives him to only answer to either of Yash and Mayank and not to other members, which is very evident from messages on groups put up by accounts and support teams. Also drives him to excessively focus on things going good while hiding metrics going bad. [Closure of missing shipments at D+3 doesn't mean that we need to forcibly mark things lost, lost at Delhi was upwards of 75K in June]</t>
  </si>
  <si>
    <t>Can step up more and try to understand end user.</t>
  </si>
  <si>
    <t xml:space="preserve">Always there to lend a hand , taken up a variety of tasks from other team members , quicly stepped up whenever needed . </t>
  </si>
  <si>
    <t>His quality of work needs a lot of improvement , he is quick to push features but in process spend more time refixing them.</t>
  </si>
  <si>
    <t>He takes ownership of the core projects that he work on but he has a lot of domain knowledge that he can contribute to a lot more isses , he does not do that proactively unless explicitly asked .</t>
  </si>
  <si>
    <t xml:space="preserve">Instead of juggling 5 items and doing them not so efficiently , maybe just have 3 but do them better . </t>
  </si>
  <si>
    <t>He understands the end user first before going at the problem , understanding from customer lens is best way to understand customer.</t>
  </si>
  <si>
    <t>Proactive bugs and issue resolution.</t>
  </si>
  <si>
    <t>He strive for the best, bringing in best practices and code in frontend side of things.</t>
  </si>
  <si>
    <t>Takes high ownership of his work</t>
  </si>
  <si>
    <t>NA</t>
  </si>
  <si>
    <t xml:space="preserve">Akarsh Gajbhiye </t>
  </si>
  <si>
    <t>Bias is there for action but it doesn't always translate to action/end execution.
You should start maintaining a list of initiatives you want to take/have mentioned that let's start doing this, v/s how many actually got started and executed to completion.</t>
  </si>
  <si>
    <t>Very same as above. 
We have been talking of operational excellence for so long, being the interim head of ops this should have been executed long time back.</t>
  </si>
  <si>
    <t>All's good here, one feedback, own till end execution is done at-least once and then leave it to others. 
That sets the example for others to follow, if you leave something mid-way and expect others will pick it up from there in the first try it won't happen. And when people will see you executing they too will start themselves.</t>
  </si>
  <si>
    <t>Mentioned above against each of the values.</t>
  </si>
  <si>
    <t xml:space="preserve">Always share how to make life easier with better user experience in products </t>
  </si>
  <si>
    <t>Always ready to hear from team members and give inputs and make things faster</t>
  </si>
  <si>
    <t xml:space="preserve">If final outputs are not up to he wont't ready to develop. Ready to re-work until the things are good to go with high quality </t>
  </si>
  <si>
    <t>Good Ownership Value</t>
  </si>
  <si>
    <t xml:space="preserve">Leading the team to higher standards </t>
  </si>
  <si>
    <t xml:space="preserve">Thinking end-to-end results of things and making good experience for end user </t>
  </si>
  <si>
    <t xml:space="preserve">Always ready for action </t>
  </si>
  <si>
    <t xml:space="preserve">Sharing good reference for make product better and easy </t>
  </si>
  <si>
    <t xml:space="preserve">Good ownership quality </t>
  </si>
  <si>
    <t>Working on multiple things</t>
  </si>
  <si>
    <t>Suggesting better interaction/experience which make user happy and making things perfect</t>
  </si>
  <si>
    <t>Ready to work with anyone &amp; anytime</t>
  </si>
  <si>
    <t xml:space="preserve">Putting much effort to make better outputs </t>
  </si>
  <si>
    <t>Good Ownership quality</t>
  </si>
  <si>
    <t>Learning new things</t>
  </si>
  <si>
    <t>If things are not clear for users he'll always mention things and brought up</t>
  </si>
  <si>
    <t>Always ready to work on projects and completing things in good way</t>
  </si>
  <si>
    <t>Adding better experience in multiple areas, building high quality outputs</t>
  </si>
  <si>
    <t>Always ready to listen and help other team members</t>
  </si>
  <si>
    <t xml:space="preserve">Focus a little more on learning more and faster.
Also, try to understand the business outcomes more of what you are building. </t>
  </si>
  <si>
    <t>1. You are building for everyone not just for things to work on your laptop and when you are looking at them
2. Don't get defensive on client feedback</t>
  </si>
  <si>
    <t>Very little attention to detail, needs to become more mature
Start to understand the why on what you are building and the customer problems.
Current output is very very unpolsihed be it code or the final UI outcome</t>
  </si>
  <si>
    <t>Very high on energy and ownership. :)
You should focus a lot on learning better skills and better practices in code development.
Don't reduce the quality of your output against anything.
Learn to take feedback better and not get defensive every time.</t>
  </si>
  <si>
    <t>Lots' of things:
1. Learn to disagree and commit as a part of a team.
2. Better understanding of who you are building for and what you are building.
3. When starting with a project, think at the start a little more on what it entails what the vision is, what you should do and why. Build a proper thought before starting off, will avoid projects dying out later after lot of work put into them.</t>
  </si>
  <si>
    <t>Vinayak is doing great according to the experience that he have as Product Manager but I think that he should start taking end to end responsibility of the tasks that is assigned to him. Enabling this will make him efficient to carry out more complex tasks.</t>
  </si>
  <si>
    <t>Aways ensures that products are built as per specifications</t>
  </si>
  <si>
    <t>Encourages small experiments to get things running</t>
  </si>
  <si>
    <t>Ensures that the requirements are satisfied before closing a project</t>
  </si>
  <si>
    <t>Can be more involved in day to day Tech's activity.</t>
  </si>
  <si>
    <t>More proactive role within Tech team and organization.</t>
  </si>
  <si>
    <t>Ensures that the companies finances are super tight</t>
  </si>
  <si>
    <t>Tries to get things done</t>
  </si>
  <si>
    <t>Getting the best deal</t>
  </si>
  <si>
    <t>Full ownership</t>
  </si>
  <si>
    <t xml:space="preserve">As a designer he is always thinking about how customers journey will be delightful through our application. His work in inventory movements recommendation shows remarkable efforts towards customer obsession.  </t>
  </si>
  <si>
    <t xml:space="preserve">He is always there to get work done. Be it small improvement or big change he always fix when something is not right. </t>
  </si>
  <si>
    <t xml:space="preserve">He has setup some standards for design which he follows which also makes development easy. And I think its very crucial to follow this standards as things really needs to be consistent across the system. </t>
  </si>
  <si>
    <t xml:space="preserve">He takes full ownership of his work. From design iterations to fixes and last minute changes he represents everything in design.  </t>
  </si>
  <si>
    <t>Take feedback in positive way.</t>
  </si>
  <si>
    <t xml:space="preserve">Can improve a lot, because the team directly interacts with customers &amp; pass the distilled analysis to product &amp; tech team to ensure insights are reaching to the right people.
</t>
  </si>
  <si>
    <t>The personal Bias for Action I would say doesn't translate at the same speed with the team. 
Personal Bias for Action would be (4) but can be improved significantly for projects like - Escalations, Expansion plans, Acquisition plans, etc.</t>
  </si>
  <si>
    <t xml:space="preserve">Expansion Playbook. The current team needs to be trained a lot &amp; processes needs to be improved. Even though there wasn't any playbook existing, but the team should have been given the right tools, data points &amp; freedom to expand with customers &amp; ensure the already tapped revenue is booked. Clear visibility of existing customer growth &amp; new customer growth should be provided to entire company.
</t>
  </si>
  <si>
    <t>Ownership for the team is missing massively. Team Projects like :
1. Incentive structures for BD - could have been done better &amp; rather owned it initially.
2. Middle Mile - or atleast clear communication here.
3. Escalations - Deepa &amp; Iqbal still do a lot of escalations. Right tools were not provided to the team &amp; it failed. Now this is being moved to Operations team. 
4. BD Visibility - Should have been there to entire company since starting.</t>
  </si>
  <si>
    <t>Just focus more on fewer important things. I understand that too many clients, every customers history, juggling between meetings &amp; places. 
For the rest, either hire or keep those projects out of sight. 
Lastly, you are truly great! So don't underconfident that things not going well. And it'll improve when you focus on fewer important things.</t>
  </si>
  <si>
    <t xml:space="preserve">Mayank Varshney </t>
  </si>
  <si>
    <t>Obsession is high on short term like fixing things up quickly if there huge fall, even if it takes overnight efforts. But not chalking out projects for those errors so that they can be entirely eradicated is where you need improve. 
For example, speed has been a constant feedback from brands &amp; Deepa, but it never got prioritized.</t>
  </si>
  <si>
    <t xml:space="preserve">High bias for action. But I guess the speed doesn't translate with the team. </t>
  </si>
  <si>
    <t>Tech symposium is a great way to do that. 
I believe lesser latency &amp; 0 downtime is the actual output of insisting on highest standards.</t>
  </si>
  <si>
    <t xml:space="preserve">High ownership for self, but this doesn't translate with the tech team. Very less people take ownership. Which is long term very deadly. 
Tech visibility is important to stay agile at scale. </t>
  </si>
  <si>
    <t xml:space="preserve">Look Forward &amp; Reason Back. You should not look back &amp; reason forward. 
I believe you should have clear vision of where we'd stand 1 year down the line in terms tech. Then work backwards to achieve that. And this does not require business objectives / scale to do that. It just requires, where do you envision your tech to be &amp; your customer obsession. 
Is it low latency tech so that clustering &amp; routing can support MPMD, is it bugless, is the infrastructure &amp; system well documented, is the team within is asking tough questions before the release, is the team efficient &amp; agile to meet the changing business objectives, is the product while using is seamless &amp; high speed, does mobile apps are using less battery of phones which lowly built, etc. etc. 
But the tech vision must be clear. Once it's clear, then work backwards towards putting the pieces together. 
After that build strategy &amp; execution roadmap. Strategy is identifying the things that you must do but more importantly identifying those things you must not do. Because you need to make it clear to your team while taking choices what not to do.
Execution will be highly upon you. </t>
  </si>
  <si>
    <t xml:space="preserve">always up for interacting with customers and understanding their painpoints with design of things (COD panel interviews) </t>
  </si>
  <si>
    <t>Helps execute designs efficiently and volunteers with new ideas for design themselves.  (finance panel revamp)</t>
  </si>
  <si>
    <t xml:space="preserve">Should dive a little more in the mind of the user, can optimise workflows to make time for the same.  </t>
  </si>
  <si>
    <t xml:space="preserve">Franchise owner is the most important user in Supply.
Medium / small size brands is the most important user on demand. 
Why? they are the super users because that's who requires inventory-led same-day delivery.
We can build a lot for these guys, give them visibility &amp; intel that they've never received. 
Plus, now that GenAI is coming, it's a blessing in disguise that we'll now define the user behaviour of eCommerce Backend by ourselves. Be the best here. </t>
  </si>
  <si>
    <t xml:space="preserve">Personal Bias for Action is very high, but doesn't translate into the team. The team is not agile to shift gears basis changing business needs. </t>
  </si>
  <si>
    <t>Keep asking the hard questions, i'd say. Keep pushing the team's limits around you.</t>
  </si>
  <si>
    <t xml:space="preserve">You own, you deliver. But I guess product team must do smarter work on customer insights flowing within the company, because product team is closest to the customers. NPS is something that's very critical to build feedback loops. </t>
  </si>
  <si>
    <t>Be slightly more mindful while giving feedbacks. They should be with a positive intent. Sometimes your feedbacks hurt people (not me). But I've received this feedback for you. This makes it difficult for people to approach you.
Think more out of the box to build something more useful for our users.</t>
  </si>
  <si>
    <t xml:space="preserve">took over the COD Panel revamp midway because of bandwridth constraints, showing a strong bias for getting things done </t>
  </si>
  <si>
    <t xml:space="preserve">Is always available and quick to respond on any issues that are raised on bug reporting, this helps ensuring a good experience for clients </t>
  </si>
  <si>
    <t xml:space="preserve">They should also start questioning backend teams when writing PRDs, and drive them to give him something in written to avoid last minute hassle. </t>
  </si>
  <si>
    <t>I think she can do better followup for customer satisfaction which is missing,
Eg :- No response to the customer emails on time,no followup until resolution.</t>
  </si>
  <si>
    <t>The ownership is nothing but the task you are working on you need to followup until it get closed.</t>
  </si>
  <si>
    <t>She can work on her task more actively &amp; on timely manner to fulfil the requirements,
also for the best experience.</t>
  </si>
  <si>
    <t>He can do better on his responsibilities,on time responses to clients required.</t>
  </si>
  <si>
    <t>She always effectively prioritizes their workload and meets positive closure.</t>
  </si>
  <si>
    <t>She prefers teamwork above all else.</t>
  </si>
  <si>
    <t>She has strong communication skills and helps everyone feel welcome in the team</t>
  </si>
  <si>
    <t>Always take ownership to lead the team or any task.</t>
  </si>
  <si>
    <t>She has strong leadership skills.</t>
  </si>
  <si>
    <t xml:space="preserve">Afreen Banu Khan </t>
  </si>
  <si>
    <t>He effectively prioritizes their workload and meets deadlines .</t>
  </si>
  <si>
    <t>He always gives feedback in a timely and efficient manner.</t>
  </si>
  <si>
    <t>He always finds creative solutions and is proactive in solving problems</t>
  </si>
  <si>
    <t>He has strong communication skills and always prefers work first above all else.</t>
  </si>
  <si>
    <t>Skill development training for all the team members.</t>
  </si>
  <si>
    <t>She always effectively prioritizes their workload</t>
  </si>
  <si>
    <t>Always take ownership to lead any task.</t>
  </si>
  <si>
    <t>more communication with team members.</t>
  </si>
  <si>
    <t xml:space="preserve">He sets a bar for customer obsession , very throughly understands the needs of users and dependents , be it in warehousing or dispatch-ops or product tech . </t>
  </si>
  <si>
    <t>I have observed him getting involved. with not just product tech but also ops and business side of things , he has also contributed to improve performance in Bangalore along with the changes and projects on the product-tech side</t>
  </si>
  <si>
    <t>The projects he picks , he studies and builds from ground up , theres a lot less scope of improvment in analysing other critical aspect of that problem , and also helps a lot in streamling the execution</t>
  </si>
  <si>
    <t xml:space="preserve">Like he said in one meeting : everything everywhere all at once. :p </t>
  </si>
  <si>
    <t>.</t>
  </si>
  <si>
    <t>May be due to less experience, but lots left to learn</t>
  </si>
  <si>
    <t>Sometimes observed him to shy away from responsibility, or divert the responsibility to others</t>
  </si>
  <si>
    <t>- should work on technical skills more
- learn to accept criticism better</t>
  </si>
  <si>
    <t>He has been a great help whenever asked for with respect to clients and customer</t>
  </si>
  <si>
    <t xml:space="preserve">sometime have observed few of the task are not treated on top priority </t>
  </si>
  <si>
    <t xml:space="preserve">Has always shown the right method with SOP </t>
  </si>
  <si>
    <t xml:space="preserve">Have always been the first to take the ownership of tasks which are critical </t>
  </si>
  <si>
    <t>Should have team aligned under him to get the task prioritize</t>
  </si>
  <si>
    <t>Does the bare minimum, can be better</t>
  </si>
  <si>
    <t xml:space="preserve">- Still needs lots of help from other members, for same things </t>
  </si>
  <si>
    <t>He constatly pushes for escalation , reaches out to people whenever needed, also puts in more time if needed</t>
  </si>
  <si>
    <t>- work on the techincals, basic things that make his and devs life easier
- assist and push for things needed by client or at least point out things that are not up to mark since he interact with clients most</t>
  </si>
  <si>
    <t xml:space="preserve">Need to work more towards customer and client experience </t>
  </si>
  <si>
    <t xml:space="preserve">Need to be passive towards defending ground team to ensure we are customer obsessed </t>
  </si>
  <si>
    <t xml:space="preserve">Has always been delivering and insisting highest standard </t>
  </si>
  <si>
    <t>he has been remarkable when it comes to taking ownership</t>
  </si>
  <si>
    <t>Should be able to get the team aligned for ensuring they take ownership same like him</t>
  </si>
  <si>
    <t>Spot on to increase metabase speed</t>
  </si>
  <si>
    <t xml:space="preserve">He has been a great help with Metabase queries </t>
  </si>
  <si>
    <t>Should involve more with team members to get better insight</t>
  </si>
  <si>
    <t xml:space="preserve">She has been always there to help all the clients and customer whenever required </t>
  </si>
  <si>
    <t xml:space="preserve">She has always ensured that she does whatever is required to keep company </t>
  </si>
  <si>
    <t xml:space="preserve">Has always raised voice to ensure highest standard is maintained across all teams </t>
  </si>
  <si>
    <t xml:space="preserve">Never backed out with any responsibility taking complete ownership  </t>
  </si>
  <si>
    <t xml:space="preserve">Need to work on her aggression - Rest she is the best team member to have around </t>
  </si>
  <si>
    <t xml:space="preserve">Need to understand more on customer experience </t>
  </si>
  <si>
    <t>Need to be Proactive instead of defensive to ensure we as a team deliver</t>
  </si>
  <si>
    <t xml:space="preserve">Should be actively working for Companies goal instead of city goal </t>
  </si>
  <si>
    <t xml:space="preserve">As a Zonal head ,  taking all cities driving factor to scale up </t>
  </si>
  <si>
    <t>Instead of being defensive should be open to feedback and deliver the best</t>
  </si>
  <si>
    <t>ajay.verma@growsimplee.com</t>
  </si>
  <si>
    <t xml:space="preserve">Should be taking more leadership task </t>
  </si>
  <si>
    <t xml:space="preserve">Always happy to help all the clients and customer in all circumstances </t>
  </si>
  <si>
    <t>Need to be more passionate when it comes to taking action in the favour of company with positive approach</t>
  </si>
  <si>
    <t xml:space="preserve">Should understand the responsivities aligned to her as a support lead and giving the highest standard of resolution </t>
  </si>
  <si>
    <t>ownership is something which needs to come from inside and not as a task assigned.</t>
  </si>
  <si>
    <t>Positive approach with open mind and ready to accept feedback for growth would play a pivotal role in future.</t>
  </si>
  <si>
    <t>Always there for any customer and colleagues queries.</t>
  </si>
  <si>
    <t>A very good guy to take the ownership either to do or help anyone in their tasks.</t>
  </si>
  <si>
    <t>Very helpful and Knowledgeable.</t>
  </si>
  <si>
    <t xml:space="preserve">Sometime gets furious but has always been inclined towards the client resolution </t>
  </si>
  <si>
    <t xml:space="preserve">All actions are taken in favour of organization with utmost care of profitability </t>
  </si>
  <si>
    <t xml:space="preserve">Has maintained the highest standard in delivering all the resolutions and resolving the queries </t>
  </si>
  <si>
    <t xml:space="preserve">Bang on with all the assigned task with 100% ownership </t>
  </si>
  <si>
    <t>Should express his efforts in positive manner to align all the stake holders on the same page.</t>
  </si>
  <si>
    <t>Should treat all clients equally and not based on the proposition value</t>
  </si>
  <si>
    <t xml:space="preserve">Sometime feels very bias to action as gets defended if repeated task aligned </t>
  </si>
  <si>
    <t>SOP follow-up and documentation , asking all the members Insisting on Highest Standards has been a norm for him</t>
  </si>
  <si>
    <t>Has always supported without any time constraint taking complete ownership of getting the task done</t>
  </si>
  <si>
    <t xml:space="preserve">Should be more of a customer obsessed and understand the end user on their level </t>
  </si>
  <si>
    <t>Should involve more with in office team to get productivity increased of all members</t>
  </si>
  <si>
    <t>rahul.prasad@growsimplee.com</t>
  </si>
  <si>
    <t>Should start involving more in presenting data and lead the way</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</si>
  <si>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</si>
  <si>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</si>
  <si>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</si>
  <si>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Own it to close it and we are bang on the path of growth</t>
  </si>
  <si>
    <t xml:space="preserve">Should be more disciplined with ownership to get more lead closure </t>
  </si>
  <si>
    <t xml:space="preserve">Need to be more active and involved with the team to get more positive results in the organization </t>
  </si>
  <si>
    <t>Timely intimation of on ground situation is where he needs to be delivering highest standard</t>
  </si>
  <si>
    <t>Should be more proactive and vocal to get better support from entire team</t>
  </si>
  <si>
    <t>Should be more of a decision taker and insisting on highest standard with the decision maker to get more positive and better result</t>
  </si>
  <si>
    <t xml:space="preserve">stay positive and keep knocking the leads -- result will come and it will be amazing  </t>
  </si>
  <si>
    <t>One of the best person ensuring client are the top priorities and getting the issue's resolved</t>
  </si>
  <si>
    <t>Should start taking the ownership on her own and ensuring task are completed without waiting for instruction</t>
  </si>
  <si>
    <t xml:space="preserve">Should start believing in herself and more confident in doing the things </t>
  </si>
  <si>
    <t>has been a driving force from day one and ensures that customer are given first priority</t>
  </si>
  <si>
    <t>Sometimes feels he can get other team members in the same league and help them out with the repeated queries instead of reminding them that this was already trained</t>
  </si>
  <si>
    <t>A Leader who has always insisted everyone to be on Highest Standard for delivering the company goal</t>
  </si>
  <si>
    <t xml:space="preserve">Giving the opportunity to other for owning and completing the task has been followed and implemented by him.. Also owning the same with follow-up and if not completed by others, taking the ownership to complete on his own. </t>
  </si>
  <si>
    <t xml:space="preserve">Brainstorming session once a week or month with the team will boost up the overall morale of the team members  </t>
  </si>
  <si>
    <t>Can improve a lot! But the urgency, mind &amp; hardwork put in after customer issues is commendable. 
Improve upon the by understanding the hair scratching problems of customer. Observe more &amp; not jump on building. 
Big projects must have simplistic press release internally, so that clarity over what exactly customers would want is identified.</t>
  </si>
  <si>
    <t xml:space="preserve">Too high. Planning before action needs to be improved. </t>
  </si>
  <si>
    <t xml:space="preserve">We can do a lot better here. Half baked products specially early stage are misleading, &amp; guiding further team member to build upon that is much much harder. 
Insisting on highest standards is a must now. Because system is scaling. Quality codes, their reviews &amp; rigorous testing before production is must. 
Insisting on highest standards must be taken up the tech leadership now. </t>
  </si>
  <si>
    <t xml:space="preserve">Amazing ownership. You own it, you deliver. </t>
  </si>
  <si>
    <t xml:space="preserve">Focus more. Start saying more NOs than YESs. 
- Best way could be documentation, this makes off-loading easy. 
- Giving the team longer term perspective more during handover, so that they can think beyond 2-3 weeks or a sprint. Setting vision with the team members &amp; trusting they'll come with their part done is the best way to focus on things you'd love to actually focus on; save time &amp; saves nine. 
- Become more disciplined. Short term is sprinting but long term is marathon. For us to go longer way, need to take care of health, work &amp; personal life regularly. Plus regularity makes the team inspired by making consistent efforts. </t>
  </si>
  <si>
    <t>I have seen him working round the clock to resolve issues for the clients.</t>
  </si>
  <si>
    <t>Have witnessed him bringing multiple teams to accountability in a gentle yet decisive manner.</t>
  </si>
  <si>
    <t>Always reminds all the teams on how we need to move forward together while maintaining standards.</t>
  </si>
  <si>
    <t xml:space="preserve">Own his projects with dignity be it internal or client facing. </t>
  </si>
  <si>
    <t>Delegate more, expand his team, he is a vital part of this team. Concerned about burnout for him.</t>
  </si>
  <si>
    <t xml:space="preserve">Priyamvada Oraon </t>
  </si>
  <si>
    <t>It's awesome! But can improved by taking constant feedback from customers on what to improve on finances. 
The most feedback I have received from customers is that they want monthly MIS at a click of a button. Financial MIS &amp; Performance MIS both.</t>
  </si>
  <si>
    <t>This is amazing. You are disciplined, diligent &amp; always have bias for action V/s speculation.</t>
  </si>
  <si>
    <t xml:space="preserve">Can improve a lot. Realtime MIS is project long being done. Financial raw data download still have missing AWBs. </t>
  </si>
  <si>
    <t xml:space="preserve">Amazing! You own it &amp; you deliver. </t>
  </si>
  <si>
    <t>More Automation. That can be achieved with SQL / VBA &amp; automate a lot of stuff. May be those automations needs to be translated until ground ops team as well. 
Provide more consistent visibility to Ops team over PnL.</t>
  </si>
  <si>
    <t xml:space="preserve">He is constantly talking and thinking about customers. His insights have been sharp. I think this is one of the places where he has added most value. </t>
  </si>
  <si>
    <t xml:space="preserve">Always ready to act. High on energy and it transfers to other people. </t>
  </si>
  <si>
    <t xml:space="preserve">Has always given objective feedback to every team member. Will have to become measured while giving negative feedback which gets the message delivered, but he is well aware of that. </t>
  </si>
  <si>
    <t>He has taken on all sorts of problem that company has needed solved.</t>
  </si>
  <si>
    <t xml:space="preserve">- Continue to provide insights. The team greatly benefits from it. You have done change management and aligning teams quite well. 
- Important to see everything and yet focus on 1 thing at a time. Currently, that area has to be ops. We have good lieutenants but no generals there.
- Take better care of health. Settle in. This is a long ride
- Be measured in feedback. But don't hold back in the quality/quantity of the feedback. 
</t>
  </si>
  <si>
    <t xml:space="preserve">Akarsh can start by spending more time with KAM team and gain insights from them  </t>
  </si>
  <si>
    <t xml:space="preserve">Akarsh has executed many projects across many microservices well. He needs to continue this and gain an even higher level of understanding to be able to help &amp; lead everyone. </t>
  </si>
  <si>
    <t xml:space="preserve">- More focus on getting things "First Time Right" and also insisting on the same from others. 
</t>
  </si>
  <si>
    <t>Has contributed to many projects and is applying himself to problems well.</t>
  </si>
  <si>
    <t>- Focus on gettings things first time right - atleast functionally. This will greatly benefit in the long run as the products that you have launched will only require improvements and additions and wont hold you back in the next project</t>
  </si>
  <si>
    <t xml:space="preserve">Yash has always prioritized customer quires and ensured the highest level of services, i have seen Yash travel for meeting from one corner of the city to another to ensure a Face to Face meet in delhi.   </t>
  </si>
  <si>
    <t xml:space="preserve">Yash has been pre-emtively organized passes for events which has helped the BD team to ensure a strong pipeline for the BD team. And ensure a strong push to the BD team to achieve greater success. </t>
  </si>
  <si>
    <t xml:space="preserve">Yash always insist on highest standards of delivery experience for the customers. By understanding their proper needs and never lets the brand name down.  </t>
  </si>
  <si>
    <t>Yash over sees all the project he works on end to end to ensure there are no blockers and the gives us the opportunity to take decisions and set higher standards in the industry.</t>
  </si>
  <si>
    <t>To be very honest, nothing, i learn a lot from Him.</t>
  </si>
  <si>
    <t>Deepa has been the face of the clients in many situation and ensured the product gets upgraded and proper NPS is been collected.</t>
  </si>
  <si>
    <t xml:space="preserve">Deepa has shown complete ownership for the D2C orders with handling more than 50 brands co-ordination and ensuring the highest standards of delivering the shipments with seamless co-ordination with the brands, warehouse team and the operations team. </t>
  </si>
  <si>
    <t xml:space="preserve">Deepa has ensured that the customer are always given the highest priority, she has always been a workaholic when it come to customer escalations and ensure that their appropriate demands are delivered.  </t>
  </si>
  <si>
    <t>Deepa has worked on many projects independently such as escalation matrix and taken the complete ownership of the project.</t>
  </si>
  <si>
    <t>No comments, as she has been bold and ensure she speaks out what is right and stands by her words and accepts her mistakes when she is at fault, and always open to learn new things.</t>
  </si>
  <si>
    <t>I don't think i have met anyone more obsessed with customer experience more than Mayank</t>
  </si>
  <si>
    <t>Not seen anything personally yet, as i have not worked very closely with mayank yet</t>
  </si>
  <si>
    <t>Seeing the Bangalore warehouse re-furbished was the best, as the upgraded warehouse was an excellent form of Highest standards of improvement.</t>
  </si>
  <si>
    <t>Not worked along side mayank on new project, but have seen mayank has been on his toes for the best outcome for all the projects</t>
  </si>
  <si>
    <t>Set a half an hour slot every week to understand few challenges we face apart from the standup</t>
  </si>
  <si>
    <t xml:space="preserve">Iqbal has handled the HK team in the most optimized manner and ensured that the brand continuous operations with Blitz </t>
  </si>
  <si>
    <t xml:space="preserve">Iqbal has taken initiative to move many clients into expansion phase from one location to another. He takes action very quick and ensures highest level of customer experience not only for the clients even he goes to the extent of ensuring the customers of the brands have a great experince.  </t>
  </si>
  <si>
    <t xml:space="preserve">Highest standards of operations is what Iqbal pushes the entire ops team to ensure we delivery only the best experience </t>
  </si>
  <si>
    <t>Iqbal has taken ownership of many project he has handled.</t>
  </si>
  <si>
    <t>Very clam in many  in every situation , enjoy working along with him and learn a lot on the way along</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</si>
  <si>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</si>
  <si>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</si>
  <si>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</si>
  <si>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 xml:space="preserve">She takes the ownership of new ideas needed in the BD team for customizing the BD pitch and deck </t>
  </si>
  <si>
    <t>She can be a little bit more careful with the follow-ups with the clients.</t>
  </si>
  <si>
    <t xml:space="preserve">One of the few team members who goes the extra mile to understand the various pain-points of customers and understands how they use systems </t>
  </si>
  <si>
    <t>Has always driven TRDs and got them to stnadard even when projects are backend heavy instead of frontend</t>
  </si>
  <si>
    <t>Has always been available to solve any bugs issues that users face across our products and is responsive on #bug-reporting (NDR app, panel frontend)</t>
  </si>
  <si>
    <t xml:space="preserve">should make sure he gets the correct TRDs, even from the backend team so he does not run into issues in the last minute. </t>
  </si>
  <si>
    <t>Has picked up duties outside his role to drive things across companies, be it growth or Operations or any other project in the company</t>
  </si>
  <si>
    <t xml:space="preserve">Drives me and other team members across projects and PRDs, finds and helps us correct the tiniest of mistakes (from Grammar to user flows). Uses his influence across team to drive projects for us across the company. </t>
  </si>
  <si>
    <t xml:space="preserve">needs to set a proper method for 1:1s, needs to be clear and accessible in those meetings. Accessibility is also driven by body language, preparedness for 1:1s and detailed feedback for participants. 
Should focus on driving things in product teams and maybe spend more time in driving the product team and guiding them than helping out with other things outside his domain. 
Leadership needs to ensure he gets the bandwidth for him to execute the same by fixing processes in non-product related functions.  </t>
  </si>
  <si>
    <t xml:space="preserve">Personally has reviewed my PRDs before he has handed them over to junior devs, has helped me fix nuances of my own PRDs and make them more dev friendly.  has helped me phase out projects correctly and efficiently. </t>
  </si>
  <si>
    <t xml:space="preserve">They can help drive uniformity in timelines junior devs are committing for projects, can use their experience in helping us fix our existing issues with dev cycles.  </t>
  </si>
  <si>
    <t xml:space="preserve">Owning mistakes
Don't message on WhatsApp.
</t>
  </si>
  <si>
    <t>Sanker is full dedicated person. He always thinking about the company growth. I am very happy to work with Him.</t>
  </si>
  <si>
    <t>When we due diligence started he is focusing on all inputs of the investors points and replied quickly.</t>
  </si>
  <si>
    <t xml:space="preserve">He is always thing about the company and ensure don't harm massages for the company </t>
  </si>
  <si>
    <t>He is nice person to take all the ownership of the company.</t>
  </si>
  <si>
    <t>He is the nice person and and doing as per rule and regulation according to the company act and income tax whichever is required for the company. I am learning with him.</t>
  </si>
  <si>
    <t>nikhil.gupta@growsimplee.com</t>
  </si>
  <si>
    <t xml:space="preserve">He has always focused on solving and understanding how anything we are building would align with the core vision of the organization and how it would provide our existing customers one extra reason to stick to us. </t>
  </si>
  <si>
    <t xml:space="preserve">Had several instances when he came in front to take the responsibility on his shoulder to solve the issues we are facing. </t>
  </si>
  <si>
    <t>He has always tried to look into multiple systems and how anything we are building would impact the existing systems.</t>
  </si>
  <si>
    <t xml:space="preserve">he has tried his best to not just lead the KRAs which come under him but also help the teammates to learn and grow to take out the best from them. </t>
  </si>
  <si>
    <t>Nikhil Gupta</t>
  </si>
  <si>
    <t xml:space="preserve">We’ve had some issues with a couple of projects (both the PM teams and Devs) which has lead to some adhoc back and forth. But jeevan has still helped with things even when his health might not have allowed for the same. </t>
  </si>
  <si>
    <t xml:space="preserve">Needs to make sure that the committed timelines have some degree of room to maneuver, and help us stick to deadlines as much as possible. 
Should be more proactive in marking TRDs, which has improved recently but still can be done better 
</t>
  </si>
  <si>
    <t>The entire time which he spends in the office, you would rarely find him not thinking about what we want to achieve and scope out where we can improve to optimise the current flow.</t>
  </si>
  <si>
    <t xml:space="preserve">he has been available for any help and support even at late night just to make sure things which are urgent are resolved and aligned properly. </t>
  </si>
  <si>
    <t xml:space="preserve">His process of thinking about the impact that a product or feature would create on multiple systems has been really amazing. This has made us build and innovate products to high standards. </t>
  </si>
  <si>
    <t xml:space="preserve">The way he manages each and every member of the team and the process of providing the support that every member need has been amazing. The USP of him is calm and cool which he keeps while managing the entire team even when something goes off-track, helping the team to be motivated for the entire duration he puts in the work. </t>
  </si>
  <si>
    <t xml:space="preserve">Always discussing feedback and idea with customers. 
In cod panel made sure everything that client need gets shipped. </t>
  </si>
  <si>
    <t xml:space="preserve">Took feedbacks from Devs and made sure that cod panel gets shipped smoothly. </t>
  </si>
  <si>
    <t>Tested whole cod panel with QAs and Devs insuring the quality of the project.</t>
  </si>
  <si>
    <t xml:space="preserve">Always took whole responsibility from PRD stage to testing. </t>
  </si>
  <si>
    <t>Just stay calm. Pay attention to small details which might be missed in bigger perspective. 
You have leader qualities polish them more.</t>
  </si>
  <si>
    <t xml:space="preserve">There was an instance when a user started commenting negative comments on us for a very silly reason in all the social media handles. While few of the members were angry on that user, he came forward and didn't hesitate for even a second to put his contact in the social media handle so that buyer can connect with him and he can solve his issues. And he finally did that which resulted in buyer deleting all his negative comments. </t>
  </si>
  <si>
    <t xml:space="preserve">Even if some client/buyer comes with an issue after 8 in the night, he tries his best to be in the call with him and resolve all the issues which he has. </t>
  </si>
  <si>
    <t>The instance when he keeps saying in the standup "if we all throw our best, we can definitely reach the target"</t>
  </si>
  <si>
    <t>When he said "Everything can be built what product team brings, if that solves some real problem for customers"</t>
  </si>
  <si>
    <t xml:space="preserve">It was the first time when i heard from a tech guy that "everything is possible to build in tech" rather than saying "it requires much effort or time or cost etc." </t>
  </si>
  <si>
    <t>Iqbal@growsimplee.com</t>
  </si>
  <si>
    <t>Because he is a good team member, he does not feel bored in working with him, he leaves only after completing whatever work he does, and he never leaves his work to anyone and never lets his team get upset.</t>
  </si>
  <si>
    <t>1.Quick Problem Solving: The team member consistently demonstrates the ability to make decisions and take action in a timely manner. For instance, when faced with a sudden drop in website traffic, they quickly analyze the data, identify potential issues, and implement immediate changes to rectify the situation.
2.Initiative: This team member frequently goes above and beyond by proactively identifying opportunities for improvement or addressing challenges. They don't wait for instructions but instead take the initiative to suggest and implement solutions. For example, they might propose a new process that significantly streamlines a repetitive task for the team.
3.Decisiveness: In situations where there's uncertainty or limited information, this team member shows the ability to make well-informed decisions rather than getting stuck in analysis paralysis. They gather relevant information quickly, assess the options, and make a confident decision. An example could be their ability to choose between different marketing strategies for an upcoming campaign.</t>
  </si>
  <si>
    <t>1.Quality Control: The team member consistently ensures that their work, as well as the work of their colleagues, meets or exceeds established quality standards. For instance, they meticulously review documents and projects, catching errors and inconsistencies that others might overlook.
2.Attention to Detail: This team member pays extraordinary attention to even the smallest aspects of their work. They consistently produce error-free deliverables and meticulously check every element, from formatting to content accuracy. For example, they might be responsible for proofreading important client-facing documents, leaving no room for mistakes.
3.Continuous Improvement: The team member actively seeks opportunities to enhance processes, products, or services. They don't settle for the status quo but instead strive to identify areas where improvements can be made. An example could be their proposal to revamp the customer support process to reduce response time and increase customer satisfaction.</t>
  </si>
  <si>
    <t>1.Initiative and Accountability: The team member consistently takes ownership of their projects and tasks from start to finish. They don't wait for instructions but instead proactively identify what needs to be done and take the necessary steps to ensure completion. For example, they might take charge of organizing a team event, handling everything from planning to execution.
2.Problem Solving: When faced with challenges, this team member doesn't shy away from taking responsibility for finding solutions. They don't just report issues; they actively work to resolve them. An example could be their role in troubleshooting and resolving technical issues that arise during a critical project.
3.Cross-Functional Collaboration: This team member demonstrates ownership not only within their direct responsibilities but also in collaborating with other teams. They willingly step up to contribute to interdepartmental projects, seeing them through to successful completion. For instance, they might collaborate with the marketing team to create content for an upcoming product launch.
4.Decision Making: The team member makes decisions confidently and independently, considering the best interests of the team and the organization. They don't hesitate to make tough choices when needed. An example could be their decision to prioritize certain features in a product release based on market trends and customer feedback.
5.Learning and Growth: This team member takes ownership of their professional development. They actively seek opportunities to learn and grow, whether it's by attending relevant workshops, seeking mentorship, or pursuing additional certifications. For instance, they might take the initiative to learn a new programming language that enhances their contribution to the team.</t>
  </si>
  <si>
    <t>Clear Goal Setting: Encourage the team member to set clear and specific goals for their tasks and projects. Having well-defined objectives helps them stay focused and measure their progress effectively.
If time management is an issue, suggest techniques like prioritization, creating to-do lists, and setting time limits for tasks. This can help them allocate their time more efficiently and avoid feeling overwhelmed.
Encourage them to actively seek feedback from colleagues, supervisors, and clients. Constructive feedback can provide insights into areas where improvement is needed and guide their development.
Emphasize the importance of proactive communication. Encourage them to share updates, challenges, and progress regularly with the team to ensure everyone is on the same page.</t>
  </si>
  <si>
    <t>The first thing here to understand is who is the customer. Every other source of revenue is not a customer. As a team with &lt;50 members we can't be focussing on n personas. 
As a leader you should be driving clarity on who is that we are solving problems for, if folks find you scattered, then it will trickle down to the team also
Definite scope of improvement here, although past 1-2 months this has bettered a lot.</t>
  </si>
  <si>
    <t>Rating on these instances:
1. Gave you APM hiring, had to pick up there
2. You picked up case studies, again I had to pickup this and complete
3. Other small items also i've felt the same.
If maybe bias for action action exists but thing don't go to 100% for sure.
Again, as you've started focussing just on BD/growth this has shown improvement in past 1-2 months.</t>
  </si>
  <si>
    <t>End finesse is missing in a lot of places
1. The doc for ICP defintion.
2. The doc for the Expansion Playbook
3. Execution within BD and Accounts; Holistic looking for expansion opportunities is still in very nascent stage and not 100%.
Have felt these are half baked and not 100% worked through before reviews
This is the Amazon Definition:
"Leaders have relentlessly high standards — 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
This is missing a lot and lot's of scope for improvement here to reach unrelenteless standards.</t>
  </si>
  <si>
    <t>Mentioned them above</t>
  </si>
  <si>
    <t>If anything this is too high :p
Needs think a little more around the customer impact on company also, being so connected with customers i've felt at times she looses out on 100% understanding the business impact that customer is driving</t>
  </si>
  <si>
    <t>Thoda agression kam bas.
Every member in the team is trying to deliver value to customers, openly in office getting aggressive on folks doesn't always help.
That doesn't mean you should give feedback, the delivery of it or what happens before that matters also.</t>
  </si>
  <si>
    <t>Look at data a little more often and better. Will help you also to look at metrics moved, what's going wrong where and why.</t>
  </si>
  <si>
    <t>swaja@growsimplee.com</t>
  </si>
  <si>
    <t xml:space="preserve">I believe the best this is your energy! keep that up!
Apart from that, I believe simplifying the offering before going public with the policies, referrals, or anything can be improved a lot. Keeping it simple for your users ensures that they understand the value you offer in the most simple; while when you do not simplify the user doesn't really get the message. 
</t>
  </si>
  <si>
    <t xml:space="preserve">Keep up the energy level! Amazing it is!
Improve more on customer obsession &amp; highest standards.
Customer obsession will get you more closer to customer, the relationship will be far stronger &amp; the customer listens to you. By customer obsession here I mean, look for the problems of the customer &amp; solve those problems. The customer will always be grateful here. 
Plus, bring back the customer insights back to the team! It help you understand the problem of the customer much better. </t>
  </si>
  <si>
    <t>I think we can do a lot better. 
1 thing that we do differently is ownership. If we own it we deliver it.</t>
  </si>
  <si>
    <t>Amazing, please keep it up!</t>
  </si>
  <si>
    <t>I think we can automate a repeating things, well document each step, provide more customer insights. We can do a lot better</t>
  </si>
  <si>
    <t>Please come up with automations &amp; process documents (which is also a kind of automation). This will boost your productivity &amp; will allow you focus more on growth v/s other things.</t>
  </si>
  <si>
    <t>Please own &amp; deliver. Furthermore, please push yourself &amp; your work more. You not pushing your projects will not make the customer happy.</t>
  </si>
  <si>
    <t>You can improve a lot &amp; be more consistent. 
Important reports are being asked multiple times, but no visibility on a regular basis. 
If you own it you deliver it.</t>
  </si>
  <si>
    <t>Energy is Amazing! Keep it up!
Build more operational excellence. A great quality work is here to stay &amp; will always reap long term benefits. Darkstore, last mile, middle mile, analytics reports, whatsapp communications, etc.
Build more controls with operational excellence. Each &amp; every order journey / order handover should have clearly defined process that's scalable as well as trackable. like, rider reporting at the hub, COD &amp; Failed recon at designated location, uniform for darkstore &amp; last mile teams, etc.</t>
  </si>
  <si>
    <t xml:space="preserve">Build more Operational Excellence &amp; Scalable ready!
When we scale, performance is hard ensure &amp; that's the most important thing. So building excellence at each step &amp; ensuring we are scale ready is going to be very important. </t>
  </si>
  <si>
    <t>Can do a lot here.</t>
  </si>
  <si>
    <t xml:space="preserve">Focus more 1 thing, but move on it fast enough for you to understand &amp; improve it.
Build feedback loops. I see you don't have many people giving you feedbacks on your projects. This also reduces your bonding with valuable people.
Insist on highest standards. You restrict yourself to low bar of the project &amp; don't think further on what's "that most important thing" that'd make that project stand out. 
Bias for action. Move quickly, build feedback loops, learn &amp; improve faster. Further, improve focus; that's the only way to navigate in high pace environment. </t>
  </si>
  <si>
    <t xml:space="preserve">Focus more on 1 thing rather than everything. 
Break projects into smaller doable chunks rather than grabbing unimaginable amount of tasks. 
Be customer obsessed. Only highlight few &amp; important things to customer. The customer doesn't have the mind space synthesis your long monologues. Be more concise. </t>
  </si>
  <si>
    <t xml:space="preserve">I believe, if you own then deliver it. 
You should improve your communication &amp; make it more clear about the challenges you are facing &amp; why customer is unhappy. 
Take more initiatives. Be customer obsessed &amp; think what 1 thing to focus on this week to ensure higher satisfaction. </t>
  </si>
  <si>
    <t>nipun.goyal@growsimplee.com</t>
  </si>
  <si>
    <t>Be more in the user's shoes. Understand the high level need &amp; detailed Job-To-Be-Done of the user.</t>
  </si>
  <si>
    <t>Can move much faster when you are clear</t>
  </si>
  <si>
    <t>That's good about you. But clean output can be still worked upon.</t>
  </si>
  <si>
    <t xml:space="preserve">Identify problem more clearly &amp; be customer obsessed when defining it. Focus more on super users' problems more V/s other users. 
Be Customer Obsessed. Understand the user more; their hair scratching problems, their daily JTBDs, the problems they are trying to solve, etc. 
</t>
  </si>
  <si>
    <t xml:space="preserve">You are creative, keep it further up!
Work more on UX, we need to find a way to give an exceptional product experience to our brands. 
UX on web is quite industry specific. Can we be more creative &amp; subtle enough that user experience is enhanced as well the user adoption is high?
UX is mobile is going to entirely new. We will defining it for the industry, we need to be best here. 
Most important, analytics driven UX is going to be the next big thing, in my opinion. </t>
  </si>
  <si>
    <t>Be more customer obsessed. Connect more frequently with your customers to take raw feedback. This I personally found very seldom. On the other hand, I find you fitting your assumptions V/s what user is asking for. This is NOT customer obsession.</t>
  </si>
  <si>
    <t xml:space="preserve">Once, you have decided what thing is best to do, then move fast. </t>
  </si>
  <si>
    <t xml:space="preserve">If you own then you deliver. Business needs should be considered more. </t>
  </si>
  <si>
    <t xml:space="preserve">I think, your should identify your strengths &amp; weaknesses. 
And you should only play on the strengths &amp; with a very high focus only very few important projects. Rather spreading thin with projects without
Improve communication skills to be able to articulate the problem well. Concise your solution/product to few important things. Not everything is important. </t>
  </si>
  <si>
    <t>You have been very good critical thinking but you should also focus on need of your customer &amp; not just what the customer want. 
This will require for you to ask the right questions to differentiate between the needs &amp; the wants of a customer</t>
  </si>
  <si>
    <t>Bias for Action is very good in patches but not consist throughtout so focus on that.</t>
  </si>
  <si>
    <t>Scope of Improvement here , Ensure &amp; verify your dashboards so that the trust can be built quickly.
This has been missing as is observed in Activation / Acquisition Dashboard.</t>
  </si>
  <si>
    <t>The ownership is good you have actively owning &amp; working on them end-to-end to ensure things are closed.</t>
  </si>
  <si>
    <t>Mentioned again each point</t>
  </si>
  <si>
    <t>The obsession with customers is high but it is not that great , Many time problems are highlight in B2B but those problems are neither getting resolved nor being discussed.
Insights from customers around the must have needs in 3PL &amp; B2B is missing</t>
  </si>
  <si>
    <t>Still haven't seen any summary or view around how the performance is for 3PL, neither there seems to be any initiative around the same.</t>
  </si>
  <si>
    <t>The same problems persist both in B2B &amp; 3PL , multiple time it has been highlighted around unresponsive POCs but no actions has been taken.
Conscious effort to push the standards is missing</t>
  </si>
  <si>
    <t>Owning up both B2B &amp; 3PL end-to-end that has been tremendous effort &amp; great example for everyone.</t>
  </si>
  <si>
    <t>Mentioned above individually</t>
  </si>
  <si>
    <t>1. Start focussing upon customer needs in addition to the BAUs, you have to on the lookout for the problem statement of the buyers &amp; how it can be solved.
2. Bias for action has been low, mid-mile from delhi to mumbai has become a challenge no actions being done to start this.
3. Mumbai is still a pain , ownership lacking in mumbai region , your focus solely becomes Delhi, whereas the expectation is to lead jaipur , mumbai, delhii &amp; jammu</t>
  </si>
  <si>
    <t>You have done very good in overall , kudos to you we have been able to solve the bangalore everlasting problem of performance.
You should be more proactive in identifying future needs of our customers / buyer &amp; display bias for action for executing these small pilots quickly . You have always open for it but that initiative internally to try our some solutions for changing needs of our customers is missing.</t>
  </si>
  <si>
    <t>You could improve here , you have to understand the needs of the users by being part of the user interviews itself.
Help the product team in your version of user stories so that UI / UX improves holistically.</t>
  </si>
  <si>
    <t>You have improved a lot on this, Even with so many things on hand you have been able to manage lot of things simultaneously.</t>
  </si>
  <si>
    <t>It can be improved even further , the design are good but not eye catchy . You need to have these elements in your designs.</t>
  </si>
  <si>
    <t>You have been single handedly leading the design vertical , amazing</t>
  </si>
  <si>
    <t>Answered Above.</t>
  </si>
  <si>
    <t>There is a lot of scope to improve here.You should not be just a corresponder of customer queries in the team , but a voice which understand the actual needs of the customer.
Instance is how we dealt with sugar cosmetics pilot , we should have been able to understand the needs &amp; requirements very clearly and should have been able to translate it to the team.</t>
  </si>
  <si>
    <t>This was not upto the mark at an overall average in the last 6 months. There are countless occasions where proactive follow-up &amp; nudges were missing from your end.Customers had to ask you the next steps.This is something which was very bad.
This has improved a lot in last 1 month and i would request you to focus on it even further.</t>
  </si>
  <si>
    <t>Again a lot to improve , Good Result overall in the categories you have been focussing upon i.e BPC &amp; Fashion but overall the process doesn't speak excellence.
There has been lots of back &amp; forth , the formatting of the mails , effort &amp; writing style in follow-up mails can be improved a lot.</t>
  </si>
  <si>
    <t>It is also moderate , you have to focus upon the categories and drive it to end-to-end completion.If you are picking up a deal you have to own it end-to-end , which i feel can be improved a lot.
Clear your mind space &amp; focus on important things &amp; close unimportant threads.</t>
  </si>
  <si>
    <t>Answered above</t>
  </si>
  <si>
    <t>I think innovation &amp; bias for action for the innovation is missing.Example is around Metro to metro movement in Delhi NCR. Where i was multiple times made aware that you would be sourcing partners but no major updates.</t>
  </si>
  <si>
    <t>You have been working on multiple things , but most important feedback is you should show more ownership, It will be a different comfort zone but we have to push on it.
You should aspire to handle the city directly by yourself with any intervention from sanjay ji for that you would need to learn analyse data , show confidence &amp; put your point forward.</t>
  </si>
  <si>
    <t>Have improved lots here in last few months, the approach of data product road map for data visibility was very good and can clearly sees its result. Although it's long way to be perfect, I feel we can save some time and fast track the execution there.</t>
  </si>
  <si>
    <t>Bias For Action is something you should work on more, Don not be fearful of failures or output , you won't exactly know if that project will succeed or not if you don't try it, I can see yours experimental mindset in engineering project but find it missing in analysis projects.</t>
  </si>
  <si>
    <t>Overall he insists on higher standards, a bit of more thought on what could go wrong before starting a project would be good.</t>
  </si>
  <si>
    <t>Shows ownership while leading team, I feel he may able to mentor better making his team mates more independent and such that he can focus on other things.</t>
  </si>
  <si>
    <t>Answered in question earlier</t>
  </si>
  <si>
    <t>ravi.gupta@growsimplee.com</t>
  </si>
  <si>
    <t xml:space="preserve">I think the motivation was lacking, Obsession with customer was not visible case in point profit/tour project, same with Ownership.
You as a leader should dissipate energy to your team members to drive motivation, which was missing altogether.
</t>
  </si>
  <si>
    <t>You have been a great motivator for the entire bangalore team. Your energy ,dedication , commitment has had immense impact on all of us and the performance of bangalore city ops.
You should focus on how can you pick up more problem statements &amp; solve for it.</t>
  </si>
  <si>
    <t>Ownership &amp; Bias for Action is high but i see very little conscious effort to understand user problems &amp; need. The final output is also not of very good standards &amp; requires multiple iterations who should focus more on quality output rather than finishing up the job.</t>
  </si>
  <si>
    <t>"I think the motivation was lacking, Obsession with customer was not visible case in point profit/tour project, same with Ownership.
You as a leader should dissipate energy to your team members to drive motivation, which was missing altogether.
"</t>
  </si>
  <si>
    <t xml:space="preserve">Positive energy &amp; ownership is very good! Please keep it up!
Bringing out insights out of 3PL business &amp; B2B business is something we should really work upon. Building visibility &amp; bringing insights can help the entire organisation improving our services. </t>
  </si>
  <si>
    <t>You should focus more on improving the standards of the result for the team we need to push our team members for better results , Things have to improved in sense of ownership where we should be owning up need of customers &amp; translating it to everyone.</t>
  </si>
  <si>
    <t>Top class, Customer Obsession , Always willing to extend boundaries to keep top notch customer experience. My Internal Proxy for Customers. One scope of Improvement that I feel can be very beneficial for all of us, If Iqbal can extend his perspective from pain killers for customers to solving root problems. He is very proactive in solving real time customer problem but some insight is also expected for at least identifying the core problem.</t>
  </si>
  <si>
    <t>Very Proactive, God level !!!, Just one thing to add , Being a true leader Iqbal if there is something that is stuck on support or Ops and may be they are not able to find bandwidth and you may other hand can go ahead and fetch that data or ask ground team for update can go ahead and do it. I have seen you doing this few times but not many time.
Also want you to be vocal about your bandwidth, if you are short handed and response of other team members to there manager if everything is working properly.</t>
  </si>
  <si>
    <t>Awesome, Can be improved by being aware and striving for perfection if needed also asking for help to grow. Scope of Improvements can be incorporated in projections, Visibility of AM to other stakeholders(How important numbers and data is being portrayed) and customer conversation(Have seen few instances where customer has not been replied properly).
AM team still has lot of repeated task that need to be automated or productise being there leaders you can take more initiative(same feedback as last review).</t>
  </si>
  <si>
    <t>You have a great sense of ownership, Only one thing I will like to add that if you are owning a particular set of clients then not only communicating there words to us (Different teams of Blitz) but also communicating our pain points to them should also be there, if you think you are overwhelmed or not with bandwidth just admitting that you cannot do or something about this flow of information should be sufficient, you cannot just ignore if there is some problem to internal team from a particular client.
If this sounds complex to you I am happy to discuss and brainstorm offline on it.</t>
  </si>
  <si>
    <t>Described in very detail above ! Major Points :
1. Insights on Core Problem with Pain Killers
2. Improvement in quality of work in terms of projection, visibility and structure of communication
3.Automating or Productising AM
4.Ownership of not just communication from client to us but us to client too, cannot ignore it.
5. Showing essence of true leadership and dissolving boundaries between teams doing whatever is needed to be done for customer obsession.</t>
  </si>
  <si>
    <t>This is good but can be improved. You should also focus on understanding other challenges of the customers apart from just the delivery % , what other service of ours might help them.
If there is any insights on which we need to build which might help us solve a Large , Urgent &amp; Valuable problem for our customers.</t>
  </si>
  <si>
    <t>This can be improved , with too much work or escalations on your hand you are not able to focus on key tasks such as Onboarding &amp; visibility on hubspot of Accounts team.
Cross Selling / Upselling of services.</t>
  </si>
  <si>
    <t xml:space="preserve">It has been great iqbal overall ,you should focus more highest standards by automating the reports , performance calls &amp; Client feedback for top 25 clients.
We are currently missing that formal touch.
</t>
  </si>
  <si>
    <t>It has been great Iqbal on a personal level . You have been excellent on this with all the team , where i feel it could have improved was more ownership of Support Vertical &amp; guiding team.</t>
  </si>
  <si>
    <t>Amazing Journey it has been Iqbal.
You have been great in all the respect for the organisation.I have shared improvement scope in above pointer</t>
  </si>
  <si>
    <t>The obsession with the customers have been great Deepa, Keep this up.Push your bars higher by also sharing insights around what the customer needs are for future projects.</t>
  </si>
  <si>
    <t>This is where i feel we can improve a lot , Major instances are slow movement/ adoption of hubspot. In addition to this on cross selling / upselling of services.</t>
  </si>
  <si>
    <t>This has been great Deepa, you always insist the team members to push the performance.
We should also push our standards for regular catch-ups &amp; expansion with our customer, pushing them for even higher expectation &amp; proactiveness in improving there overall business.</t>
  </si>
  <si>
    <t xml:space="preserve">You have been great, If You own things &amp; then you deliver this end-to-end.
Focus more end-to-end ownership--&gt; Driving all the verticals </t>
  </si>
  <si>
    <t>Insisting on Highest Standards, automating your work on a continual basis. 
Building stronger relations with brands so that they expand with us is also critical. 
Else things are good.</t>
  </si>
  <si>
    <t xml:space="preserve">Customer obsession could have been improved more </t>
  </si>
  <si>
    <t>Taking action on low performing riders</t>
  </si>
  <si>
    <t>There is a lot of scope to improvement</t>
  </si>
  <si>
    <t>He has taken good ownership of MRTH hub</t>
  </si>
  <si>
    <t>Build more strong bond with riders</t>
  </si>
  <si>
    <t>Yash's customer obsession can be easily seen by way he sell multiple pricing models to clients. If as a Finance guy, I am his customer - I would rate him ZERO. 
From product stand point, I haven't seen him do much which would enhance customer experience and he needs to improve on that front.</t>
  </si>
  <si>
    <t>There are a lot of gaps in process setting and following those processes. Yash tends to tweak the process a lot which hurts the current practices and product features. Pricing can be one example here. Another one would be asking finance team to adjust and hear to customers requests which are not justifiable</t>
  </si>
  <si>
    <t>Yash tries to delegate all. This is not at all a good leadership quality. I would recommend here to delegate only those task which his team member can fulfill with all his ability. Delegating task which is not under a person's domain will not only hamper the task assigned but his existing responsibilities and productivity will also go on a toss</t>
  </si>
  <si>
    <t>above pointers</t>
  </si>
  <si>
    <t>Sometime he is aligning pickups as per client request</t>
  </si>
  <si>
    <t>Sometimes pickups are being delayed due to one odd client giving late pickups so he always try to resolve the issue with account team &amp; client team</t>
  </si>
  <si>
    <t>Making Blitz branding pickup bags, but these a scope of improvement in warehouse side as well as Pickups &amp; RTO side here</t>
  </si>
  <si>
    <t>He has taken good ownership of RTO, FM, MM as well as warehouse</t>
  </si>
  <si>
    <t>Should work on more interpersonal skills</t>
  </si>
  <si>
    <t>Doing good on front of both external and internal stakeholders. He is thinking to ease out the workflows for his internal customers and is trying to manage and negotiate demands for external clients as well</t>
  </si>
  <si>
    <t>Mayank initiates and gets his work done. Not rating him 5 here as there is a lot to improve. For me, he is a bit unapproachable. If I would want his help, I would try not to seek it initially until I need it and no other person can help. If he can be a bit more calm, I can directly approach for help without hesitation and I am pretty sure of things getting closed real quick.</t>
  </si>
  <si>
    <t>Pushing onto team members for excellence is something very evident in his talks and actions.</t>
  </si>
  <si>
    <t>Mayank can improve a lot on ownership front. I have observed him taking initiatives but eventually delegating those and the conversion of planning into execution is very less.
Recent one is control tower. He took the initiative and ownership to close it and then it got delegated for help to Pranjal.</t>
  </si>
  <si>
    <t>Above pointers</t>
  </si>
  <si>
    <t xml:space="preserve">Have to be polite. Need much improvement </t>
  </si>
  <si>
    <t>Never seen him stop. Always closing all emailers. Even tagged to other team members</t>
  </si>
  <si>
    <t xml:space="preserve">Trying to set and close processes with clarity be it in accounting or in product front  </t>
  </si>
  <si>
    <t>Owns everything assigned to him</t>
  </si>
  <si>
    <t xml:space="preserve">Improve on interpersonal skills. Interact more with team members and give visibility of what he is doing.  </t>
  </si>
  <si>
    <t>Maintain good relations with clients and vendors</t>
  </si>
  <si>
    <t xml:space="preserve">Need a lot here. Not at all proactive. Get things done but at a very slow pace. </t>
  </si>
  <si>
    <t xml:space="preserve">He tried and implemented Zoho and Keka in organization. But I can still feel that he is not comfortable with what he has only implemented. This leads him to just mend things and look for workarounds. </t>
  </si>
  <si>
    <t xml:space="preserve">Lacks ownership. Tasks assigned to him are still owned by me. Need improvement with tech related task and should own the entire process. He relies majorly on second person to verify what he has done. </t>
  </si>
  <si>
    <t>There are a lot of gaps that we identified in last few months. Be it in books or related to tech/panel practices. He has to improve a lot and should build confidence in team members that tasks assigned to him are flawless.</t>
  </si>
  <si>
    <t>Haven't seen him take initiatives and take actions. He has a great team who does it all for him.</t>
  </si>
  <si>
    <t>Gaurav feels very inactive in the organization. As a co-founder, he has to be much more proactive and take things in his own hands rather than seeking his team to deliver it all.</t>
  </si>
  <si>
    <t xml:space="preserve">Doing great. Has improved a lot on giving feedbacks and listening to team members before going on to conclusions. </t>
  </si>
  <si>
    <t>Sinha has too much on his plate. I would suggest him to speak more of his thoughts. There are some instances where he has been giving his bandwidth and those task are now of no use.
Critical thinking is where he needs to improve.</t>
  </si>
  <si>
    <t>At times it feels that the decisions you take only reflect company interests with 0 concern to customers. Although, this is great for business but there are times when we need to do the right/ethical thing. One instance was DWS lower weight if detected which i remember.
We need to put customer first and then build business around it, trust with customers will go a long way in retention and word of mouth.
Would have rated lower because of this but in other areas you've gone way above and beyond to execute things for ops and for clients hence 4, that deserves applause. :)</t>
  </si>
  <si>
    <t>Rating 3 because of "A rating of 5 means the team member ensures things are defect-free not just in what he does but also in whatever the team is building."
Although the quality of your work is top-notch a lot needs to be done on the output of the finance team. Folks in the team will need up-skilling so that the overall team is delivering high standards, I feel that push needs to be there, till it is team might need hand-holding or even some level of fixing things before they go to ops or clients.</t>
  </si>
  <si>
    <t>Answered above wherever needed.</t>
  </si>
  <si>
    <t xml:space="preserve">Managing whole tech team is a great task in itself, I feel that various seminar/courses in relevant fields should be provided to employees so that it can be beneficial for the upskilling of the Employees and can contribute to the growth of the company </t>
  </si>
  <si>
    <t>PD's leadership skill are commendable. I think now he should start focusing  on new project that are more oriented towards new innovation/experimentation(derived through data that we have) in the company</t>
  </si>
  <si>
    <t>kalpana.ganesan.ext@growsimplee.com</t>
  </si>
  <si>
    <t xml:space="preserve">The projects worked upon have good customer experience </t>
  </si>
  <si>
    <t>Takes initiative in fixing things wherever required</t>
  </si>
  <si>
    <t>Few bugs were reported on the feature  worked upon</t>
  </si>
  <si>
    <t>Have helped in testing at times in my absence</t>
  </si>
  <si>
    <t>Perform feature testing with some ad-hoc test cases as well</t>
  </si>
  <si>
    <t>Best in doing everything and managing team, "Coolest" manager ever.
Differently he should try on some of the warehouse related projects.</t>
  </si>
  <si>
    <t xml:space="preserve">Ruksar Arif </t>
  </si>
  <si>
    <t>This can be improved a lot, Your customers buyers / Internal teams are in pain but you tend to look at the wrong problems or force fit a solution.
I think focus more upon what the customers needs , instead of what they want.</t>
  </si>
  <si>
    <t>Again it can be improved, 1 Instance is around escalation module , which is the key piece for our scalability. It took unexpectedly long time , considering it was such a critical project.</t>
  </si>
  <si>
    <t>I Believe this is where you can improve a lot, You have push your boundaries &amp; you have to push the boundaries around you. We have to keep on striving to deliver the best results in fastest span on time.</t>
  </si>
  <si>
    <t>Ownership is high but you confuse it a lot with partial ownership, let go of things for which you are not a owner anymore , it will help you focus on the right things. 
If you own something you own it end-to-end , else let it go.</t>
  </si>
  <si>
    <t xml:space="preserve">Mentioned Above
</t>
  </si>
  <si>
    <t xml:space="preserve">I think obsession with customers is where you can improve.Learning from you here i believe on personal level as well for the entire team more in-depth research can be done to identify Large , Urgent &amp; Valuable problem statement for us to solve for.
We need to keep on identifying the Must Have , Delighter &amp; Moonshots for the organisation to solve for getting big &amp; leading on future bets.
</t>
  </si>
  <si>
    <t xml:space="preserve">Personal Bias for Action is Excellent 6/5 i would say , but as a manager i would say the team can overall improve on Bias for Action.
Example can be on how escalation project is/was being carried out. </t>
  </si>
  <si>
    <t>I think you have been pushing all the teammates for the highest standard always ,so keep doing this.</t>
  </si>
  <si>
    <t xml:space="preserve">If you own you deliver , this is very true on you for the personal level , but surely it can be imporved at an overall product team level. End-to-End driving the Visibility of the project &amp; pipeline is something with can be imporve </t>
  </si>
  <si>
    <t>Mentioned above</t>
  </si>
  <si>
    <t>Sinha Great Obssesion on a personal level, but the same doesn't resonate in the engineering team. I think it can be improved by talking more about the user stories in your conversation with the team, in you trying you make fellow tech team members of understand why we are solving something.</t>
  </si>
  <si>
    <t>Amazingly High Bias for Action on a personal level 6/5 , but the same doesn't translate to the team. Instances of this can be seen from delay in releases, pushing of feature timelines , delay in raising dependencies by the team.
You can improve in setting up more efficient processes to increase the overall bias for action for the team</t>
  </si>
  <si>
    <t>It has been great , You have been pushing people around you to innovate &amp; think out of the box to solve problem statements but overall the bugginess in various system which the team under you is managing has been high historically.
If 50% of the time by dev team is spent on fixing staging bugs , it shows the issue around highest standards for the team.</t>
  </si>
  <si>
    <t>Very high ownership ,kudos to you Sinha for the same.</t>
  </si>
  <si>
    <t>Keep Spreading the high energy you have , thank you so much for being part of the Blitz and helping it grow.</t>
  </si>
  <si>
    <t>1. Inventory movements/recommendation: Had very clear idea what problems customers are facing. Made sure design and ux remains initiative.
2. B2B movements: This basically completed the whole inventory piece and gave visibility to clients over inventory movements. The manual update part should be improved if we want to scale in this area.
3. Product flow: Aimed to solve two pressing problems in inventory which was product image and product category. 
4. Expiry and tolerance: This was definitely an issue which needed to be addressed. The solution seemed little hard to to understand for the first time users. This had quite a few moving pieces in gs panel as well as in WMS. I think this part needs to be simplified so as to reduce the amount of escalation in this area.</t>
  </si>
  <si>
    <t>1. Inventory movements had very clear design philosophy which translated all over the panel very well. 
2. Ensured UI/UX remains up to mark by using the panel himself.</t>
  </si>
  <si>
    <t>Don't try to do too much of work by yourself. If you are getting involved in too many things at the same time you might hamper your performance.</t>
  </si>
  <si>
    <t xml:space="preserve">Mahesh is a very good colleague of mine, He should start thinking about the project in the holistic way and should clarify and suggest additional changes(if required) regarding the project/PRD. </t>
  </si>
  <si>
    <t>Need to work on it a bit, Intially with mindset for having more customer empathy</t>
  </si>
  <si>
    <t>Great Bias for action</t>
  </si>
  <si>
    <t>Great for SDE-2, Next you can go ahead in mastering Design</t>
  </si>
  <si>
    <t>High Ownership level, Its time to start taking leadership stances and initiative in Projects.</t>
  </si>
  <si>
    <t>1. Upskilling yourself as better engineer in terms of design and good practices
2. Getting into some leadership roles, Mentoring your juniors, taking stance of lead engineer etc.
3. Developing user empathy more and questioning and thinking about Why more.</t>
  </si>
  <si>
    <t xml:space="preserve">subrat.kumar@growsimplee.com </t>
  </si>
  <si>
    <t>Customer Obsession is very good, One thing to add being a member of customer facing team, subrat is expected to empathize more with not just the brands who are onboarded on us but also who are closed lost.</t>
  </si>
  <si>
    <t>Great</t>
  </si>
  <si>
    <t>Overall Great, Wanted to highlight that more insight around customer also more ideas around how we can reduce different steps of customer acquisition , example may be can reduce integration</t>
  </si>
  <si>
    <t>Awesome Ownership , Very proactive towards picking up a lead or partnership</t>
  </si>
  <si>
    <t>Described above</t>
  </si>
  <si>
    <t>It is good but can be improved , no conscious effort to push for customer needs to members of the team.
You need to talk about there needs with team members proactively so everyone can learn</t>
  </si>
  <si>
    <t xml:space="preserve">It is great but can be improved a bit.
I would like you to have more bias for action for looking at your dashboard / numbers &amp; figure out what is going right &amp; what is going wrong and work on these things quickly.
</t>
  </si>
  <si>
    <t>Good
The end Outcome in form of the mails / follow-ups is not of top standard.You should make it more personalised &amp; properly formatted.</t>
  </si>
  <si>
    <t>Great overall ,But i think so should you go deeper in your categories &amp; get things moving</t>
  </si>
  <si>
    <t>Mentioned Above.</t>
  </si>
  <si>
    <t>Have some scope of improvement here, he was able to empathise with ops while building dashboard major reason because he worked for sometime there, More empathy and interaction with ecommerce sellers will help more i understanding what can be overall improved in supply.</t>
  </si>
  <si>
    <t>Have shown awesome Bias For Action since started building dashboard, best thing being not just building dashboard but pipeline too, Would like to see akshay picking up more and more automation as well as modeling for supply helping them more in being lean and providing them with intelligence.</t>
  </si>
  <si>
    <t>Great, I hope you are taking feedback on your technical skills too and improving project by project.</t>
  </si>
  <si>
    <t>Good set of Ownership, He owns whatever he does and sometime crosses line too his ownership.</t>
  </si>
  <si>
    <t>Described in Points</t>
  </si>
  <si>
    <t>It is good but can be improved.Try to put yourself in customer shoes more often &amp; share your thoughts.
It has improved at lot in the recent time.</t>
  </si>
  <si>
    <t>Great Bias for action. Keep on focusing on the right things &amp; right projects. You are doing great in the new role</t>
  </si>
  <si>
    <t>Great , Akshay. Loved the city head Dashboard . The only thins i can say is driving the focus on the right metric for the respective team.</t>
  </si>
  <si>
    <t>Great Ownership, Recently it has improved even more.Just keep focus on driving things end-to-end.</t>
  </si>
  <si>
    <t>Is Great, There is some arena for improvement , which you can get by talking with user. You design great UX and we can improve on overall UX.</t>
  </si>
  <si>
    <t>Superb, Nothing much to say just appreciation ., Very Proactive.</t>
  </si>
  <si>
    <t>Its Great, Can Improve a bit in UX and Building a system with Design team, Like you took an initiative of org wide Design Story Book, Would love to see it complete.</t>
  </si>
  <si>
    <t>Great , Single Man Army!</t>
  </si>
  <si>
    <t>Described Above.</t>
  </si>
  <si>
    <t>an.kumar@growsimplee.com</t>
  </si>
  <si>
    <t xml:space="preserve">You can have better approach toward riders, build more connections with rider. </t>
  </si>
  <si>
    <t>Working on performance &amp; taking action on low performing rider, briefing riders for better performance</t>
  </si>
  <si>
    <t>This could have been better</t>
  </si>
  <si>
    <t>You have taken good responsibility of missing parcels, performance but this also could have been better</t>
  </si>
  <si>
    <t xml:space="preserve">Be more connected with riders &amp; take ownership of entire BLR performance </t>
  </si>
  <si>
    <t xml:space="preserve">ravi.chandra@growsimplee.com </t>
  </si>
  <si>
    <t>Client's are our customer for warehouse team and this could have been better. High aging orders should not hold as customer experience gets impacted due to this</t>
  </si>
  <si>
    <t xml:space="preserve">Working extra time to clear VS Mani's sale pendency, Inbound the stock on urgency </t>
  </si>
  <si>
    <t xml:space="preserve">There is huge scope to improve, inventory should be kept very clean, entire warehouse should have been better organized </t>
  </si>
  <si>
    <t>You taking ownership of few tasks but you can still improve here. few egs are like in your shift entire order fulfilment, inbound, RTO should be cleared and if there is any pendency you should tell the your collogues to clear them in next shift but this communication was missing. Also you should start taking ownership of LM side of things also like sort to bin, DWS scans in your shifts.</t>
  </si>
  <si>
    <t>Be punctual, take more responsibility of entire warehouse, be more involved in LM</t>
  </si>
  <si>
    <t>It's good, can be improved and since whatever you make is directly used by end customers, asking correct questions can help a lot.</t>
  </si>
  <si>
    <t>Great, One area of improvement that I think is that you can pick up more projects that are design and performance related. It's time to become a senior engineer.</t>
  </si>
  <si>
    <t>Great, You do things in one shot that many people are unable to do in one shot, example being in rebranding.</t>
  </si>
  <si>
    <t>You own it you deliver it!</t>
  </si>
  <si>
    <t xml:space="preserve">1. Ask question about Users and ask good questions about UX to designer.
2. Start upskilling to next level of engineering, become a senior engineer. Think about, Ux, Performance and design patterns.
One of the best engineer in my team!
</t>
  </si>
  <si>
    <t>You are doing Great Mahesh , Keep Learn Keep Growing.
Customer Obsession is where you should focus more by talking with customer &amp; various business &amp; ops team 1st Hand so that you can also build your own hypothesis rather than just relying on Product Team or PRDs.</t>
  </si>
  <si>
    <t xml:space="preserve">+ives : 
- pushing for better and optimised performance
- experimenting with processes to streamline and make them better
Differently:
- get more involved with team members especially in  problems they are solving, </t>
  </si>
  <si>
    <t>Need to understand and think from customer perspective more</t>
  </si>
  <si>
    <t>Need to be much more proactive</t>
  </si>
  <si>
    <t>Good Technical Aptitude</t>
  </si>
  <si>
    <t>Lots of things Required here.</t>
  </si>
  <si>
    <t>You need to own all parts of building things, May it be there for complete release.
Work more on Team work.
Motivation is also something that is missing.</t>
  </si>
  <si>
    <t>1. Getting a deep understanding of BD and account's team workflow to help build the Activation Dashboard
In general, he is always looking out for gaps which can help him solve the problem</t>
  </si>
  <si>
    <t>He takes a lot of time in building things, though the output is of very good quality. There is scope of speeding up the roll-out of first cut, which can help us validate our approach quickly and iterate faster.</t>
  </si>
  <si>
    <t>Always insists on thoroughly considering all aspects of problem solving. But will recommend to follow better approaches in SQL Queries and python code.</t>
  </si>
  <si>
    <t>Takes complete ownership of all the project and can operate independently with little to no guidance.</t>
  </si>
  <si>
    <t>A bit more polishing of his tech skills and faster building</t>
  </si>
  <si>
    <t>jeevan@growsimplee.com</t>
  </si>
  <si>
    <t xml:space="preserve">Jeevan can improve by spending more time with the KAM team and help them with their issues. </t>
  </si>
  <si>
    <t xml:space="preserve">Jeevan did well when he was on call. Need the same energy in resolving issues across as that is the only way we can handle bugs. </t>
  </si>
  <si>
    <t>Jeevan did well in the projects that he was assigned. Code quality was good. Areas for improvement - attention to detail.</t>
  </si>
  <si>
    <t xml:space="preserve">Jeevan put in a lot of work during development phase of the project. However, there were certain misses in phases before and after that. Our expectation from him is that he will add more value at the product phase as well as post deployment phase. </t>
  </si>
  <si>
    <t xml:space="preserve">- More Energy 
- Communicate to everyone 
- See projects through from inception till completion </t>
  </si>
  <si>
    <t xml:space="preserve">Talk to KAM team. </t>
  </si>
  <si>
    <t xml:space="preserve">Excellent energy - keep it up. </t>
  </si>
  <si>
    <t xml:space="preserve">Push for highest standards. Can see massive improvement - can improve even further. </t>
  </si>
  <si>
    <t>Great energy</t>
  </si>
  <si>
    <t xml:space="preserve">- Listen well to KAM team
- Continue to improve standards - insist on the same from everyone. </t>
  </si>
  <si>
    <t>Talk to KAM team more. Get feedback on the product as much as you can.</t>
  </si>
  <si>
    <t xml:space="preserve">Has resolved issues on time. </t>
  </si>
  <si>
    <t>Great work. Insist on the same from everyone - product, backend, testing.</t>
  </si>
  <si>
    <t xml:space="preserve">Has taken ownership of quality and execution in all phases. </t>
  </si>
  <si>
    <t>- Insist on higher standards from everyone
- Learn more about product thinking - ask good product questions.</t>
  </si>
  <si>
    <t xml:space="preserve">This is where you need to improve , You need to understand there pain points &amp; close the loop either in positive or negative manner but with appropiate proof,We can't get furious with customer ALWAYS , sometimes it is okay to get furious but not often.
I think biggest feedback is to improve this by building appropiate processes for it.
</t>
  </si>
  <si>
    <t>It is great keep on working &amp; improving it.
1 instance where the felt it was missing was creation of pricing &amp; costing calculations</t>
  </si>
  <si>
    <t>This is great , you can improve on faster resolutions &amp; better visibility for the customers.</t>
  </si>
  <si>
    <t>Mentioned above.</t>
  </si>
  <si>
    <t>Listen more about customer and respect them more. As well as recommending us more on how we can provide much value to our customer .</t>
  </si>
  <si>
    <t>Great, He commit anything, He does, He own it completely.</t>
  </si>
  <si>
    <t>Not just executing Ground , He needs to think more about Team, Doing 0-1 of finance team and making finance team more scalable.
Also sanket is good but his team is always a bottleneck.</t>
  </si>
  <si>
    <t>Not just owning accounting and Report making or Owning PNL of some parts of the company , He should be now start owning complete finance of the company. Including Product &amp; Tech.</t>
  </si>
  <si>
    <t>1. Empathise, Respect and understand our user better.
2. Being an great IC is one thing, Being a TC and leader is other. Doing 0-1 of finance team at blitz is still pending. He needs to step up more as leader.
3. Not just owning ops and business side of finance but also owning complete finance of company, doing payment to vendors etc.
4. Have seen lots of incident of slow processing of payments , invoices etc. My relationship with vendors and some of my teammates were strained because of this bottleneck.
5. Not a feedback but a advice, our finance team should be more proactive in placing budgets and pricing.</t>
  </si>
  <si>
    <t>Is good</t>
  </si>
  <si>
    <t>Great, Can Improve</t>
  </si>
  <si>
    <t>Good</t>
  </si>
  <si>
    <t>1. Be more skilled and build better tech wherever needed</t>
  </si>
  <si>
    <t>Good, Need a bit more proactive and overall need to change the mindset about customer empathy. Even a small call with client can teach us many thing</t>
  </si>
  <si>
    <t>Great.</t>
  </si>
  <si>
    <t>1. Empathise with Client More and understand their problem. Customer is King!
2. Is Developing great now its time to get into leadership position more.</t>
  </si>
  <si>
    <t>Why should be clear, why we are building it? Talk with customer and ask good question with PM</t>
  </si>
  <si>
    <t>Great, May need to prioritise better.</t>
  </si>
  <si>
    <t>Really needs to work here, I have to own your failures many time</t>
  </si>
  <si>
    <t>Superb</t>
  </si>
  <si>
    <t>Skill up , Work on quality more than quantity and have a clear why.</t>
  </si>
  <si>
    <t>More is expected from you being a PM</t>
  </si>
  <si>
    <t>Good, Need more Focus</t>
  </si>
  <si>
    <t>Currently he is not good. He is upskilling but there is a long way to go. Best of luck buddy.</t>
  </si>
  <si>
    <t>Love it. You are one of the people who have highest candor of ownership.</t>
  </si>
  <si>
    <t>1. Focus, Focus and Focus
2. Upskill yourself in your craft more.
3. More user interview.</t>
  </si>
  <si>
    <t>Can Improve</t>
  </si>
  <si>
    <t>Can Improve, Time to become senior engineer.</t>
  </si>
  <si>
    <t>1. Skill up to senior engineer
2. Think about a bit in terms of building intelligent tech.
3. Talk a bit to customer</t>
  </si>
  <si>
    <t>Ask good question around Why and also talk with customers</t>
  </si>
  <si>
    <t>great</t>
  </si>
  <si>
    <t>CO</t>
  </si>
  <si>
    <t>BA</t>
  </si>
  <si>
    <t>IHS</t>
  </si>
  <si>
    <t>Own</t>
  </si>
  <si>
    <t>SR Total</t>
  </si>
  <si>
    <t>Peer Reviews</t>
  </si>
  <si>
    <t>PR Total</t>
  </si>
  <si>
    <t>Salary</t>
  </si>
  <si>
    <t>Appraisal Eligible</t>
  </si>
  <si>
    <t>Appraisal</t>
  </si>
  <si>
    <t>Appraised</t>
  </si>
  <si>
    <t>Performance Eligible</t>
  </si>
  <si>
    <t>PR Conclusion</t>
  </si>
  <si>
    <t>Performance Bonus</t>
  </si>
  <si>
    <t>SR Conclusion</t>
  </si>
  <si>
    <t>ravi.chandra@growsimplee.com</t>
  </si>
  <si>
    <t>Rating</t>
  </si>
  <si>
    <t>Conclusion</t>
  </si>
  <si>
    <t>Performance Bonus %</t>
  </si>
  <si>
    <t>#</t>
  </si>
  <si>
    <t>%</t>
  </si>
  <si>
    <t>&gt;=5</t>
  </si>
  <si>
    <t>Bonus %</t>
  </si>
  <si>
    <t>Poor</t>
  </si>
  <si>
    <t>Improvement</t>
  </si>
  <si>
    <t>Good +</t>
  </si>
  <si>
    <t>Great +</t>
  </si>
  <si>
    <t>Excellent</t>
  </si>
  <si>
    <t>Lhs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</si>
</sst>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5" formatCode="0.0%"/>
    <numFmt numFmtId="166" formatCode="0.0"/>
  </numFmts>
  <fonts count="9" x14ac:knownFonts="1">
    <font>
      <sz val="10"/>
      <color rgb="FF000000"/>
      <name val="Arial"/>
      <charset val="1"/>
    </font>
    <font>
      <b/>
      <sz val="11"/>
      <color rgb="FF000000"/>
      <name val="Arial"/>
      <charset val="1"/>
    </font>
    <font>
      <b/>
      <sz val="10"/>
      <color rgb="FF000000"/>
      <name val="Arial"/>
      <charset val="1"/>
    </font>
    <font>
      <sz val="11"/>
      <color rgb="FF000000"/>
      <name val="Arial"/>
      <charset val="1"/>
    </font>
    <font>
      <b/>
      <sz val="10"/>
      <color rgb="FF000000"/>
      <name val="Arial"/>
      <family val="2"/>
      <charset val="1"/>
    </font>
    <font>
      <sz val="10"/>
      <color rgb="FF000000"/>
      <name val="Arial"/>
      <family val="2"/>
      <charset val="1"/>
    </font>
    <font>
      <sz val="11"/>
      <color rgb="FF000000"/>
      <name val="Calibri"/>
      <charset val="1"/>
    </font>
    <font>
      <sz val="11"/>
      <color rgb="FF222222"/>
      <name val="Calibri"/>
      <charset val="1"/>
    </font>
    <font>
      <u/>
      <sz val="10"/>
      <color theme="10"/>
      <name val="Arial"/>
      <charset val="1"/>
    </font>
  </fonts>
  <fills count="6">
    <fill>
      <patternFill patternType="none"/>
    </fill>
    <fill>
      <patternFill patternType="gray125"/>
    </fill>
    <fill>
      <patternFill patternType="solid">
        <fgColor rgb="FFF4CCCC"/>
        <bgColor rgb="FFCCCCFF"/>
      </patternFill>
    </fill>
    <fill>
      <patternFill patternType="solid">
        <fgColor rgb="FFFFFF00"/>
        <bgColor rgb="FFFFFF00"/>
      </patternFill>
    </fill>
    <fill>
      <patternFill patternType="solid">
        <fgColor rgb="FFB6D7A8"/>
        <bgColor rgb="FFCCCCFF"/>
      </patternFill>
    </fill>
    <fill>
      <patternFill patternType="solid">
        <fgColor rgb="FFFFFFFF"/>
        <bgColor rgb="FFFFFFCC"/>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43">
    <xf numFmtId="0" fontId="0" fillId="0" borderId="0" xfId="0"/>
    <xf numFmtId="0" fontId="0" fillId="0" borderId="0" xfId="0" applyAlignment="1" applyProtection="1"/>
    <xf numFmtId="0" fontId="1" fillId="0" borderId="0" xfId="0" applyFont="1"/>
    <xf numFmtId="0" fontId="2" fillId="0" borderId="0" xfId="0" applyFont="1" applyAlignment="1" applyProtection="1">
      <alignment wrapText="1"/>
    </xf>
    <xf numFmtId="164"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applyFont="1" applyAlignment="1" applyProtection="1">
      <alignment wrapText="1"/>
    </xf>
    <xf numFmtId="0" fontId="0" fillId="0" borderId="0" xfId="0" applyFont="1" applyAlignment="1" applyProtection="1"/>
    <xf numFmtId="0" fontId="3" fillId="0" borderId="0" xfId="0" applyFont="1"/>
    <xf numFmtId="0" fontId="1" fillId="0" borderId="0" xfId="0" applyFont="1" applyAlignment="1"/>
    <xf numFmtId="0" fontId="4" fillId="0" borderId="0" xfId="0" applyFont="1" applyAlignment="1" applyProtection="1"/>
    <xf numFmtId="0" fontId="5" fillId="0" borderId="0" xfId="0" applyFont="1" applyAlignment="1" applyProtection="1">
      <alignment wrapText="1"/>
    </xf>
    <xf numFmtId="0" fontId="5" fillId="0" borderId="0" xfId="0" applyFont="1" applyAlignment="1" applyProtection="1"/>
    <xf numFmtId="2" fontId="1" fillId="0" borderId="0" xfId="0" applyNumberFormat="1" applyFont="1" applyAlignment="1">
      <alignment horizontal="right"/>
    </xf>
    <xf numFmtId="2" fontId="1" fillId="0" borderId="0" xfId="0" applyNumberFormat="1" applyFont="1"/>
    <xf numFmtId="9" fontId="1" fillId="0" borderId="0" xfId="0" applyNumberFormat="1" applyFont="1" applyAlignment="1">
      <alignment horizontal="right"/>
    </xf>
    <xf numFmtId="1" fontId="3" fillId="0" borderId="0" xfId="0" applyNumberFormat="1" applyFont="1"/>
    <xf numFmtId="0" fontId="1" fillId="0" borderId="0" xfId="0" applyFont="1" applyAlignment="1">
      <alignment horizontal="right"/>
    </xf>
    <xf numFmtId="1" fontId="1" fillId="0" borderId="0" xfId="0" applyNumberFormat="1" applyFont="1" applyAlignment="1">
      <alignment horizontal="right"/>
    </xf>
    <xf numFmtId="0" fontId="3" fillId="0" borderId="0" xfId="0" applyFont="1" applyAlignment="1">
      <alignment horizontal="right"/>
    </xf>
    <xf numFmtId="2" fontId="3" fillId="0" borderId="0" xfId="0" applyNumberFormat="1" applyFont="1"/>
    <xf numFmtId="2" fontId="3" fillId="0" borderId="0" xfId="0" applyNumberFormat="1" applyFont="1" applyAlignment="1"/>
    <xf numFmtId="165" fontId="3" fillId="0" borderId="0" xfId="0" applyNumberFormat="1" applyFont="1" applyAlignment="1"/>
    <xf numFmtId="1" fontId="3" fillId="0" borderId="0" xfId="0" applyNumberFormat="1" applyFont="1" applyAlignment="1"/>
    <xf numFmtId="0" fontId="3" fillId="2" borderId="0" xfId="0" applyFont="1" applyFill="1" applyAlignment="1">
      <alignment horizontal="right"/>
    </xf>
    <xf numFmtId="2" fontId="1" fillId="2" borderId="0" xfId="0" applyNumberFormat="1" applyFont="1" applyFill="1" applyAlignment="1">
      <alignment horizontal="right"/>
    </xf>
    <xf numFmtId="2" fontId="1" fillId="3" borderId="0" xfId="0" applyNumberFormat="1" applyFont="1" applyFill="1" applyAlignment="1"/>
    <xf numFmtId="2" fontId="3" fillId="0" borderId="0" xfId="0" applyNumberFormat="1" applyFont="1" applyAlignment="1">
      <alignment horizontal="right"/>
    </xf>
    <xf numFmtId="165" fontId="3" fillId="3" borderId="0" xfId="0" applyNumberFormat="1" applyFont="1" applyFill="1" applyAlignment="1"/>
    <xf numFmtId="165" fontId="3" fillId="4" borderId="0" xfId="0" applyNumberFormat="1" applyFont="1" applyFill="1" applyAlignment="1"/>
    <xf numFmtId="166" fontId="1" fillId="0" borderId="0" xfId="0" applyNumberFormat="1" applyFont="1" applyAlignment="1">
      <alignment horizontal="center"/>
    </xf>
    <xf numFmtId="0" fontId="1"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166" fontId="3" fillId="0" borderId="0" xfId="0" applyNumberFormat="1" applyFont="1" applyAlignment="1">
      <alignment horizontal="center"/>
    </xf>
    <xf numFmtId="0" fontId="3" fillId="0" borderId="0" xfId="0" applyFont="1" applyAlignment="1">
      <alignment horizontal="center"/>
    </xf>
    <xf numFmtId="10" fontId="3" fillId="0" borderId="0" xfId="0" applyNumberFormat="1" applyFont="1" applyAlignment="1">
      <alignment horizontal="center"/>
    </xf>
    <xf numFmtId="0" fontId="3" fillId="0" borderId="0" xfId="0" applyFont="1"/>
    <xf numFmtId="9" fontId="3" fillId="0" borderId="0" xfId="0" applyNumberFormat="1" applyFont="1"/>
    <xf numFmtId="10" fontId="3" fillId="0" borderId="0" xfId="0" applyNumberFormat="1" applyFont="1" applyAlignment="1"/>
    <xf numFmtId="0" fontId="7" fillId="5" borderId="0" xfId="0" applyFont="1" applyFill="1" applyAlignment="1"/>
    <xf numFmtId="0" fontId="8" fillId="0" borderId="0" xfId="1" applyAlignme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mailto:priyamvada@growsimple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zoomScaleNormal="100" workbookViewId="0">
      <pane ySplit="1" topLeftCell="A22" activePane="bottomLeft" state="frozen"/>
      <selection pane="bottomLeft" activeCell="A23" sqref="A23"/>
    </sheetView>
  </sheetViews>
  <sheetFormatPr defaultColWidth="12.6640625" defaultRowHeight="13.2" x14ac:dyDescent="0.25"/>
  <cols>
    <col min="1" max="13" width="18.88671875" customWidth="1"/>
    <col min="14" max="14" width="18.88671875" style="1" customWidth="1"/>
    <col min="15" max="19" width="18.88671875" customWidth="1"/>
  </cols>
  <sheetData>
    <row r="1" spans="1:14" ht="13.8" x14ac:dyDescent="0.25">
      <c r="A1" s="2" t="s">
        <v>0</v>
      </c>
      <c r="B1" s="2" t="s">
        <v>1</v>
      </c>
      <c r="C1" s="2" t="s">
        <v>2</v>
      </c>
      <c r="D1" s="2" t="s">
        <v>3</v>
      </c>
      <c r="E1" s="2" t="s">
        <v>4</v>
      </c>
      <c r="F1" s="2" t="s">
        <v>5</v>
      </c>
      <c r="G1" s="2" t="s">
        <v>6</v>
      </c>
      <c r="H1" s="2" t="s">
        <v>7</v>
      </c>
      <c r="I1" s="2" t="s">
        <v>8</v>
      </c>
      <c r="J1" s="2" t="s">
        <v>9</v>
      </c>
      <c r="K1" s="2" t="s">
        <v>10</v>
      </c>
      <c r="L1" s="2" t="s">
        <v>11</v>
      </c>
      <c r="M1" s="2" t="s">
        <v>12</v>
      </c>
      <c r="N1" s="3" t="s">
        <v>13</v>
      </c>
    </row>
    <row r="2" spans="1:14" ht="409.6" x14ac:dyDescent="0.25">
      <c r="A2" s="4">
        <v>45128.587729548599</v>
      </c>
      <c r="B2" s="5" t="s">
        <v>14</v>
      </c>
      <c r="C2" s="6" t="s">
        <v>15</v>
      </c>
      <c r="D2" s="5">
        <v>4</v>
      </c>
      <c r="E2" s="5" t="s">
        <v>16</v>
      </c>
      <c r="F2" s="5">
        <v>5</v>
      </c>
      <c r="G2" s="5" t="s">
        <v>17</v>
      </c>
      <c r="H2" s="5">
        <v>5</v>
      </c>
      <c r="I2" s="5" t="s">
        <v>18</v>
      </c>
      <c r="J2" s="5">
        <v>5</v>
      </c>
      <c r="K2" s="5" t="s">
        <v>19</v>
      </c>
      <c r="L2" s="5" t="s">
        <v>20</v>
      </c>
      <c r="M2" s="5" t="s">
        <v>21</v>
      </c>
      <c r="N2" s="7" t="s">
        <v>22</v>
      </c>
    </row>
    <row r="3" spans="1:14" ht="409.6" x14ac:dyDescent="0.25">
      <c r="A3" s="4">
        <v>45129.696821909703</v>
      </c>
      <c r="B3" s="5" t="s">
        <v>23</v>
      </c>
      <c r="C3" s="6" t="s">
        <v>24</v>
      </c>
      <c r="D3" s="5">
        <v>4</v>
      </c>
      <c r="E3" s="5" t="s">
        <v>25</v>
      </c>
      <c r="F3" s="5">
        <v>5</v>
      </c>
      <c r="G3" s="5" t="s">
        <v>26</v>
      </c>
      <c r="H3" s="5">
        <v>4</v>
      </c>
      <c r="I3" s="5" t="s">
        <v>27</v>
      </c>
      <c r="J3" s="5">
        <v>5</v>
      </c>
      <c r="K3" s="6" t="s">
        <v>28</v>
      </c>
      <c r="L3" s="5" t="s">
        <v>29</v>
      </c>
      <c r="M3" s="6" t="s">
        <v>30</v>
      </c>
      <c r="N3" s="7" t="s">
        <v>31</v>
      </c>
    </row>
    <row r="4" spans="1:14" ht="409.6" x14ac:dyDescent="0.25">
      <c r="A4" s="4">
        <v>45129.746596134297</v>
      </c>
      <c r="B4" s="5" t="s">
        <v>32</v>
      </c>
      <c r="C4" s="6" t="s">
        <v>33</v>
      </c>
      <c r="D4" s="5">
        <v>4</v>
      </c>
      <c r="E4" s="5" t="s">
        <v>34</v>
      </c>
      <c r="F4" s="5">
        <v>5</v>
      </c>
      <c r="G4" s="5" t="s">
        <v>35</v>
      </c>
      <c r="H4" s="5">
        <v>5</v>
      </c>
      <c r="I4" s="5" t="s">
        <v>36</v>
      </c>
      <c r="J4" s="5">
        <v>5</v>
      </c>
      <c r="K4" s="5" t="s">
        <v>37</v>
      </c>
      <c r="L4" s="5" t="s">
        <v>38</v>
      </c>
      <c r="M4" s="6" t="s">
        <v>39</v>
      </c>
      <c r="N4" s="7" t="s">
        <v>40</v>
      </c>
    </row>
    <row r="5" spans="1:14" ht="151.80000000000001" x14ac:dyDescent="0.25">
      <c r="A5" s="4">
        <v>45129.826993588002</v>
      </c>
      <c r="B5" s="5" t="s">
        <v>41</v>
      </c>
      <c r="C5" s="6" t="s">
        <v>42</v>
      </c>
      <c r="D5" s="5">
        <v>4</v>
      </c>
      <c r="E5" s="5" t="s">
        <v>43</v>
      </c>
      <c r="F5" s="5">
        <v>4</v>
      </c>
      <c r="G5" s="5" t="s">
        <v>44</v>
      </c>
      <c r="H5" s="5">
        <v>5</v>
      </c>
      <c r="I5" s="5" t="s">
        <v>45</v>
      </c>
      <c r="J5" s="5">
        <v>5</v>
      </c>
      <c r="K5" s="5" t="s">
        <v>46</v>
      </c>
      <c r="L5" s="5" t="s">
        <v>47</v>
      </c>
      <c r="M5" s="6" t="s">
        <v>48</v>
      </c>
      <c r="N5" s="8"/>
    </row>
    <row r="6" spans="1:14" ht="409.6" x14ac:dyDescent="0.25">
      <c r="A6" s="4">
        <v>45132.476128993098</v>
      </c>
      <c r="B6" s="5" t="s">
        <v>49</v>
      </c>
      <c r="C6" s="6" t="s">
        <v>50</v>
      </c>
      <c r="D6" s="5">
        <v>4</v>
      </c>
      <c r="E6" s="6" t="s">
        <v>51</v>
      </c>
      <c r="F6" s="5">
        <v>4</v>
      </c>
      <c r="G6" s="6" t="s">
        <v>52</v>
      </c>
      <c r="H6" s="5">
        <v>4</v>
      </c>
      <c r="I6" s="6" t="s">
        <v>53</v>
      </c>
      <c r="J6" s="5">
        <v>5</v>
      </c>
      <c r="K6" s="6" t="s">
        <v>54</v>
      </c>
      <c r="L6" s="6" t="s">
        <v>55</v>
      </c>
      <c r="M6" s="6" t="s">
        <v>56</v>
      </c>
      <c r="N6" s="7" t="s">
        <v>57</v>
      </c>
    </row>
    <row r="7" spans="1:14" ht="409.6" x14ac:dyDescent="0.25">
      <c r="A7" s="4">
        <v>45133.685955937501</v>
      </c>
      <c r="B7" s="5" t="s">
        <v>58</v>
      </c>
      <c r="C7" s="6" t="s">
        <v>59</v>
      </c>
      <c r="D7" s="5">
        <v>3</v>
      </c>
      <c r="E7" s="6" t="s">
        <v>60</v>
      </c>
      <c r="F7" s="5">
        <v>5</v>
      </c>
      <c r="G7" s="6" t="s">
        <v>61</v>
      </c>
      <c r="H7" s="5">
        <v>5</v>
      </c>
      <c r="I7" s="6" t="s">
        <v>62</v>
      </c>
      <c r="J7" s="5">
        <v>5</v>
      </c>
      <c r="K7" s="5" t="s">
        <v>63</v>
      </c>
      <c r="L7" s="6" t="s">
        <v>64</v>
      </c>
      <c r="M7" s="6" t="s">
        <v>65</v>
      </c>
      <c r="N7" s="7" t="s">
        <v>66</v>
      </c>
    </row>
    <row r="8" spans="1:14" ht="124.2" x14ac:dyDescent="0.25">
      <c r="A8" s="4">
        <v>45138.391113842597</v>
      </c>
      <c r="B8" s="5" t="s">
        <v>67</v>
      </c>
      <c r="C8" s="5" t="s">
        <v>68</v>
      </c>
      <c r="D8" s="5">
        <v>4</v>
      </c>
      <c r="E8" s="5" t="s">
        <v>69</v>
      </c>
      <c r="F8" s="5">
        <v>5</v>
      </c>
      <c r="G8" s="5" t="s">
        <v>70</v>
      </c>
      <c r="H8" s="5">
        <v>5</v>
      </c>
      <c r="I8" s="5" t="s">
        <v>71</v>
      </c>
      <c r="J8" s="5">
        <v>5</v>
      </c>
      <c r="K8" s="5" t="s">
        <v>72</v>
      </c>
      <c r="L8" s="5" t="s">
        <v>73</v>
      </c>
      <c r="M8" s="6" t="s">
        <v>74</v>
      </c>
      <c r="N8" s="7" t="s">
        <v>75</v>
      </c>
    </row>
    <row r="9" spans="1:14" ht="409.6" x14ac:dyDescent="0.25">
      <c r="A9" s="4">
        <v>45138.482884305602</v>
      </c>
      <c r="B9" s="5" t="s">
        <v>76</v>
      </c>
      <c r="C9" s="6" t="s">
        <v>77</v>
      </c>
      <c r="D9" s="5">
        <v>4</v>
      </c>
      <c r="E9" s="6" t="s">
        <v>78</v>
      </c>
      <c r="F9" s="5">
        <v>4</v>
      </c>
      <c r="G9" s="6" t="s">
        <v>79</v>
      </c>
      <c r="H9" s="5">
        <v>5</v>
      </c>
      <c r="I9" s="6" t="s">
        <v>80</v>
      </c>
      <c r="J9" s="5">
        <v>5</v>
      </c>
      <c r="K9" s="6" t="s">
        <v>81</v>
      </c>
      <c r="L9" s="6" t="s">
        <v>82</v>
      </c>
      <c r="M9" s="5" t="s">
        <v>83</v>
      </c>
      <c r="N9" s="7" t="s">
        <v>84</v>
      </c>
    </row>
    <row r="10" spans="1:14" ht="331.2" x14ac:dyDescent="0.25">
      <c r="A10" s="4">
        <v>45138.931217187499</v>
      </c>
      <c r="B10" s="5" t="s">
        <v>85</v>
      </c>
      <c r="C10" s="6" t="s">
        <v>86</v>
      </c>
      <c r="D10" s="5">
        <v>5</v>
      </c>
      <c r="E10" s="6" t="s">
        <v>87</v>
      </c>
      <c r="F10" s="5">
        <v>5</v>
      </c>
      <c r="G10" s="6" t="s">
        <v>88</v>
      </c>
      <c r="H10" s="5">
        <v>5</v>
      </c>
      <c r="I10" s="6" t="s">
        <v>89</v>
      </c>
      <c r="J10" s="5">
        <v>5</v>
      </c>
      <c r="K10" s="6" t="s">
        <v>90</v>
      </c>
      <c r="L10" s="6" t="s">
        <v>91</v>
      </c>
      <c r="M10" s="5" t="s">
        <v>92</v>
      </c>
      <c r="N10" s="7" t="s">
        <v>93</v>
      </c>
    </row>
    <row r="11" spans="1:14" ht="409.6" x14ac:dyDescent="0.25">
      <c r="A11" s="4">
        <v>45138.994861782397</v>
      </c>
      <c r="B11" s="5" t="s">
        <v>94</v>
      </c>
      <c r="C11" s="6" t="s">
        <v>95</v>
      </c>
      <c r="D11" s="5">
        <v>5</v>
      </c>
      <c r="E11" s="5" t="s">
        <v>96</v>
      </c>
      <c r="F11" s="5">
        <v>5</v>
      </c>
      <c r="G11" s="6" t="s">
        <v>97</v>
      </c>
      <c r="H11" s="5">
        <v>5</v>
      </c>
      <c r="I11" s="6" t="s">
        <v>98</v>
      </c>
      <c r="J11" s="5">
        <v>5</v>
      </c>
      <c r="K11" s="6" t="s">
        <v>99</v>
      </c>
      <c r="L11" s="6" t="s">
        <v>100</v>
      </c>
      <c r="M11" s="5" t="s">
        <v>101</v>
      </c>
      <c r="N11" s="7" t="s">
        <v>102</v>
      </c>
    </row>
    <row r="12" spans="1:14" ht="409.6" x14ac:dyDescent="0.25">
      <c r="A12" s="4">
        <v>45140.652421261599</v>
      </c>
      <c r="B12" s="5" t="s">
        <v>103</v>
      </c>
      <c r="C12" s="6" t="s">
        <v>104</v>
      </c>
      <c r="D12" s="5">
        <v>4</v>
      </c>
      <c r="E12" s="5" t="s">
        <v>105</v>
      </c>
      <c r="F12" s="5">
        <v>4</v>
      </c>
      <c r="G12" s="5" t="s">
        <v>106</v>
      </c>
      <c r="H12" s="5">
        <v>5</v>
      </c>
      <c r="I12" s="5" t="s">
        <v>107</v>
      </c>
      <c r="J12" s="5">
        <v>5</v>
      </c>
      <c r="K12" s="5" t="s">
        <v>108</v>
      </c>
      <c r="L12" s="5" t="s">
        <v>109</v>
      </c>
      <c r="M12" s="5" t="s">
        <v>110</v>
      </c>
      <c r="N12" s="7" t="s">
        <v>111</v>
      </c>
    </row>
    <row r="13" spans="1:14" ht="409.6" x14ac:dyDescent="0.25">
      <c r="A13" s="4">
        <v>45140.6641655208</v>
      </c>
      <c r="B13" s="5" t="s">
        <v>112</v>
      </c>
      <c r="C13" s="6" t="s">
        <v>113</v>
      </c>
      <c r="D13" s="5">
        <v>3</v>
      </c>
      <c r="E13" s="6" t="s">
        <v>114</v>
      </c>
      <c r="F13" s="5">
        <v>5</v>
      </c>
      <c r="G13" s="5" t="s">
        <v>115</v>
      </c>
      <c r="H13" s="5">
        <v>4</v>
      </c>
      <c r="I13" s="6" t="s">
        <v>116</v>
      </c>
      <c r="J13" s="5">
        <v>4</v>
      </c>
      <c r="K13" s="6" t="s">
        <v>117</v>
      </c>
      <c r="L13" s="6" t="s">
        <v>118</v>
      </c>
      <c r="M13" s="6" t="s">
        <v>119</v>
      </c>
      <c r="N13" s="7" t="s">
        <v>120</v>
      </c>
    </row>
    <row r="14" spans="1:14" ht="409.6" x14ac:dyDescent="0.25">
      <c r="A14" s="4">
        <v>45140.699552164398</v>
      </c>
      <c r="B14" s="5" t="s">
        <v>121</v>
      </c>
      <c r="C14" s="6" t="s">
        <v>122</v>
      </c>
      <c r="D14" s="5">
        <v>5</v>
      </c>
      <c r="E14" s="6" t="s">
        <v>123</v>
      </c>
      <c r="F14" s="5">
        <v>5</v>
      </c>
      <c r="G14" s="6" t="s">
        <v>124</v>
      </c>
      <c r="H14" s="5">
        <v>5</v>
      </c>
      <c r="I14" s="6" t="s">
        <v>125</v>
      </c>
      <c r="J14" s="5">
        <v>5</v>
      </c>
      <c r="K14" s="6" t="s">
        <v>126</v>
      </c>
      <c r="L14" s="6" t="s">
        <v>127</v>
      </c>
      <c r="M14" s="6" t="s">
        <v>128</v>
      </c>
      <c r="N14" s="7" t="s">
        <v>129</v>
      </c>
    </row>
    <row r="15" spans="1:14" ht="409.6" x14ac:dyDescent="0.25">
      <c r="A15" s="4">
        <v>45141.584697777798</v>
      </c>
      <c r="B15" s="5" t="s">
        <v>130</v>
      </c>
      <c r="C15" s="6" t="s">
        <v>131</v>
      </c>
      <c r="D15" s="5">
        <v>4</v>
      </c>
      <c r="E15" s="6" t="s">
        <v>132</v>
      </c>
      <c r="F15" s="5">
        <v>5</v>
      </c>
      <c r="G15" s="6" t="s">
        <v>133</v>
      </c>
      <c r="H15" s="5">
        <v>5</v>
      </c>
      <c r="I15" s="6" t="s">
        <v>134</v>
      </c>
      <c r="J15" s="5">
        <v>5</v>
      </c>
      <c r="K15" s="6" t="s">
        <v>135</v>
      </c>
      <c r="L15" s="6" t="s">
        <v>136</v>
      </c>
      <c r="M15" s="6" t="s">
        <v>137</v>
      </c>
      <c r="N15" s="7" t="s">
        <v>138</v>
      </c>
    </row>
    <row r="16" spans="1:14" ht="409.6" x14ac:dyDescent="0.25">
      <c r="A16" s="4">
        <v>45141.608290567099</v>
      </c>
      <c r="B16" s="5" t="s">
        <v>139</v>
      </c>
      <c r="C16" s="6" t="s">
        <v>140</v>
      </c>
      <c r="D16" s="5">
        <v>3</v>
      </c>
      <c r="E16" s="6" t="s">
        <v>141</v>
      </c>
      <c r="F16" s="5">
        <v>4</v>
      </c>
      <c r="G16" s="5" t="s">
        <v>142</v>
      </c>
      <c r="H16" s="5">
        <v>5</v>
      </c>
      <c r="I16" s="5" t="s">
        <v>143</v>
      </c>
      <c r="J16" s="5">
        <v>4</v>
      </c>
      <c r="K16" s="6" t="s">
        <v>144</v>
      </c>
      <c r="L16" s="6" t="s">
        <v>145</v>
      </c>
      <c r="M16" s="6" t="s">
        <v>146</v>
      </c>
      <c r="N16" s="7" t="s">
        <v>147</v>
      </c>
    </row>
    <row r="17" spans="1:14" ht="409.6" x14ac:dyDescent="0.25">
      <c r="A17" s="4">
        <v>45141.683152824102</v>
      </c>
      <c r="B17" s="5" t="s">
        <v>148</v>
      </c>
      <c r="C17" s="6" t="s">
        <v>149</v>
      </c>
      <c r="D17" s="5">
        <v>4</v>
      </c>
      <c r="E17" s="6" t="s">
        <v>150</v>
      </c>
      <c r="F17" s="5">
        <v>4</v>
      </c>
      <c r="G17" s="5" t="s">
        <v>151</v>
      </c>
      <c r="H17" s="5">
        <v>4</v>
      </c>
      <c r="I17" s="5" t="s">
        <v>152</v>
      </c>
      <c r="J17" s="5">
        <v>4</v>
      </c>
      <c r="K17" s="5" t="s">
        <v>153</v>
      </c>
      <c r="L17" s="6" t="s">
        <v>154</v>
      </c>
      <c r="M17" s="6" t="s">
        <v>155</v>
      </c>
      <c r="N17" s="7" t="s">
        <v>156</v>
      </c>
    </row>
    <row r="18" spans="1:14" ht="345" x14ac:dyDescent="0.25">
      <c r="A18" s="4">
        <v>45141.782763194402</v>
      </c>
      <c r="B18" s="5" t="s">
        <v>157</v>
      </c>
      <c r="C18" s="6" t="s">
        <v>158</v>
      </c>
      <c r="D18" s="5">
        <v>5</v>
      </c>
      <c r="E18" s="5" t="s">
        <v>159</v>
      </c>
      <c r="F18" s="5">
        <v>5</v>
      </c>
      <c r="G18" s="5" t="s">
        <v>160</v>
      </c>
      <c r="H18" s="5">
        <v>5</v>
      </c>
      <c r="I18" s="5" t="s">
        <v>161</v>
      </c>
      <c r="J18" s="5">
        <v>5</v>
      </c>
      <c r="K18" s="5" t="s">
        <v>162</v>
      </c>
      <c r="L18" s="5" t="s">
        <v>163</v>
      </c>
      <c r="M18" s="5" t="s">
        <v>164</v>
      </c>
      <c r="N18" s="7" t="s">
        <v>165</v>
      </c>
    </row>
    <row r="19" spans="1:14" ht="409.6" x14ac:dyDescent="0.25">
      <c r="A19" s="4">
        <v>45141.802775925898</v>
      </c>
      <c r="B19" s="5" t="s">
        <v>166</v>
      </c>
      <c r="C19" s="6" t="s">
        <v>167</v>
      </c>
      <c r="D19" s="5">
        <v>5</v>
      </c>
      <c r="E19" s="5" t="s">
        <v>168</v>
      </c>
      <c r="F19" s="5">
        <v>5</v>
      </c>
      <c r="G19" s="5" t="s">
        <v>169</v>
      </c>
      <c r="H19" s="5">
        <v>5</v>
      </c>
      <c r="I19" s="5" t="s">
        <v>170</v>
      </c>
      <c r="J19" s="5">
        <v>5</v>
      </c>
      <c r="K19" s="5" t="s">
        <v>171</v>
      </c>
      <c r="L19" s="5" t="s">
        <v>172</v>
      </c>
      <c r="M19" s="5" t="s">
        <v>173</v>
      </c>
      <c r="N19" s="7" t="s">
        <v>174</v>
      </c>
    </row>
    <row r="20" spans="1:14" ht="409.6" x14ac:dyDescent="0.25">
      <c r="A20" s="4">
        <v>45141.8157714236</v>
      </c>
      <c r="B20" s="5" t="s">
        <v>175</v>
      </c>
      <c r="C20" s="6" t="s">
        <v>176</v>
      </c>
      <c r="D20" s="5">
        <v>5</v>
      </c>
      <c r="E20" s="5" t="s">
        <v>177</v>
      </c>
      <c r="F20" s="5">
        <v>5</v>
      </c>
      <c r="G20" s="5" t="s">
        <v>178</v>
      </c>
      <c r="H20" s="5">
        <v>5</v>
      </c>
      <c r="I20" s="6" t="s">
        <v>179</v>
      </c>
      <c r="J20" s="5">
        <v>5</v>
      </c>
      <c r="K20" s="6" t="s">
        <v>180</v>
      </c>
      <c r="L20" s="5" t="s">
        <v>181</v>
      </c>
      <c r="M20" s="5" t="s">
        <v>182</v>
      </c>
      <c r="N20" s="7" t="s">
        <v>183</v>
      </c>
    </row>
    <row r="21" spans="1:14" ht="193.2" x14ac:dyDescent="0.25">
      <c r="A21" s="4">
        <v>45141.874235254603</v>
      </c>
      <c r="B21" s="5" t="s">
        <v>184</v>
      </c>
      <c r="C21" s="6" t="s">
        <v>185</v>
      </c>
      <c r="D21" s="5">
        <v>5</v>
      </c>
      <c r="E21" s="5" t="s">
        <v>186</v>
      </c>
      <c r="F21" s="5">
        <v>5</v>
      </c>
      <c r="G21" s="5" t="s">
        <v>187</v>
      </c>
      <c r="H21" s="5">
        <v>5</v>
      </c>
      <c r="I21" s="5" t="s">
        <v>188</v>
      </c>
      <c r="J21" s="5">
        <v>5</v>
      </c>
      <c r="K21" s="5" t="s">
        <v>189</v>
      </c>
      <c r="L21" s="6" t="s">
        <v>190</v>
      </c>
      <c r="M21" s="6" t="s">
        <v>191</v>
      </c>
      <c r="N21" s="7" t="s">
        <v>192</v>
      </c>
    </row>
    <row r="22" spans="1:14" ht="409.6" x14ac:dyDescent="0.25">
      <c r="A22" s="4">
        <v>45141.930641956002</v>
      </c>
      <c r="B22" s="5" t="s">
        <v>193</v>
      </c>
      <c r="C22" s="6" t="s">
        <v>194</v>
      </c>
      <c r="D22" s="5">
        <v>5</v>
      </c>
      <c r="E22" s="5" t="s">
        <v>195</v>
      </c>
      <c r="F22" s="5">
        <v>4</v>
      </c>
      <c r="G22" s="5" t="s">
        <v>196</v>
      </c>
      <c r="H22" s="5">
        <v>5</v>
      </c>
      <c r="I22" s="5" t="s">
        <v>197</v>
      </c>
      <c r="J22" s="5">
        <v>5</v>
      </c>
      <c r="K22" s="6" t="s">
        <v>198</v>
      </c>
      <c r="L22" s="5" t="s">
        <v>199</v>
      </c>
      <c r="M22" s="6" t="s">
        <v>200</v>
      </c>
      <c r="N22" s="7" t="s">
        <v>201</v>
      </c>
    </row>
    <row r="23" spans="1:14" ht="409.6" x14ac:dyDescent="0.25">
      <c r="A23" s="4">
        <v>45141.959231770801</v>
      </c>
      <c r="B23" s="5" t="s">
        <v>202</v>
      </c>
      <c r="C23" s="6" t="s">
        <v>203</v>
      </c>
      <c r="D23" s="5">
        <v>5</v>
      </c>
      <c r="E23" s="6" t="s">
        <v>204</v>
      </c>
      <c r="F23" s="5">
        <v>5</v>
      </c>
      <c r="G23" s="6" t="s">
        <v>205</v>
      </c>
      <c r="H23" s="5">
        <v>4</v>
      </c>
      <c r="I23" s="6" t="s">
        <v>206</v>
      </c>
      <c r="J23" s="5">
        <v>5</v>
      </c>
      <c r="K23" s="5" t="s">
        <v>207</v>
      </c>
      <c r="L23" s="5" t="s">
        <v>208</v>
      </c>
      <c r="M23" s="6" t="s">
        <v>209</v>
      </c>
      <c r="N23" s="7" t="s">
        <v>210</v>
      </c>
    </row>
    <row r="24" spans="1:14" ht="207" x14ac:dyDescent="0.25">
      <c r="A24" s="4">
        <v>45141.973692118103</v>
      </c>
      <c r="B24" s="5" t="s">
        <v>211</v>
      </c>
      <c r="C24" s="6" t="s">
        <v>212</v>
      </c>
      <c r="D24" s="5">
        <v>4</v>
      </c>
      <c r="E24" s="5" t="s">
        <v>213</v>
      </c>
      <c r="F24" s="5">
        <v>4</v>
      </c>
      <c r="G24" s="5" t="s">
        <v>214</v>
      </c>
      <c r="H24" s="5">
        <v>5</v>
      </c>
      <c r="I24" s="5" t="s">
        <v>215</v>
      </c>
      <c r="J24" s="5">
        <v>5</v>
      </c>
      <c r="K24" s="5" t="s">
        <v>216</v>
      </c>
      <c r="L24" s="6" t="s">
        <v>217</v>
      </c>
      <c r="M24" s="6" t="s">
        <v>218</v>
      </c>
      <c r="N24" s="7" t="s">
        <v>219</v>
      </c>
    </row>
    <row r="25" spans="1:14" ht="234.6" x14ac:dyDescent="0.25">
      <c r="A25" s="4">
        <v>45142.014599467599</v>
      </c>
      <c r="B25" s="5" t="s">
        <v>220</v>
      </c>
      <c r="C25" s="5" t="s">
        <v>221</v>
      </c>
      <c r="D25" s="5">
        <v>4</v>
      </c>
      <c r="E25" s="5" t="s">
        <v>222</v>
      </c>
      <c r="F25" s="5">
        <v>4</v>
      </c>
      <c r="G25" s="5" t="s">
        <v>223</v>
      </c>
      <c r="H25" s="5">
        <v>4</v>
      </c>
      <c r="I25" s="5" t="s">
        <v>224</v>
      </c>
      <c r="J25" s="5">
        <v>4</v>
      </c>
      <c r="K25" s="5" t="s">
        <v>225</v>
      </c>
      <c r="L25" s="6" t="s">
        <v>226</v>
      </c>
      <c r="M25" s="5" t="s">
        <v>227</v>
      </c>
      <c r="N25" s="7" t="s">
        <v>228</v>
      </c>
    </row>
    <row r="26" spans="1:14" ht="409.6" x14ac:dyDescent="0.25">
      <c r="A26" s="4">
        <v>45142.040900416701</v>
      </c>
      <c r="B26" s="5" t="s">
        <v>229</v>
      </c>
      <c r="C26" s="6" t="s">
        <v>230</v>
      </c>
      <c r="D26" s="5">
        <v>4</v>
      </c>
      <c r="E26" s="6" t="s">
        <v>231</v>
      </c>
      <c r="F26" s="5">
        <v>5</v>
      </c>
      <c r="G26" s="6" t="s">
        <v>232</v>
      </c>
      <c r="H26" s="5">
        <v>5</v>
      </c>
      <c r="I26" s="5" t="s">
        <v>233</v>
      </c>
      <c r="J26" s="5">
        <v>5</v>
      </c>
      <c r="K26" s="5" t="s">
        <v>234</v>
      </c>
      <c r="L26" s="6" t="s">
        <v>235</v>
      </c>
      <c r="M26" s="6" t="s">
        <v>236</v>
      </c>
      <c r="N26" s="7" t="s">
        <v>237</v>
      </c>
    </row>
    <row r="27" spans="1:14" ht="82.8" x14ac:dyDescent="0.25">
      <c r="A27" s="4">
        <v>45142.971227256901</v>
      </c>
      <c r="B27" s="5" t="s">
        <v>238</v>
      </c>
      <c r="C27" s="6" t="s">
        <v>239</v>
      </c>
      <c r="D27" s="5">
        <v>4</v>
      </c>
      <c r="E27" s="5" t="s">
        <v>240</v>
      </c>
      <c r="F27" s="5">
        <v>4</v>
      </c>
      <c r="G27" s="5" t="s">
        <v>241</v>
      </c>
      <c r="H27" s="5">
        <v>4</v>
      </c>
      <c r="I27" s="5" t="s">
        <v>242</v>
      </c>
      <c r="J27" s="5">
        <v>4</v>
      </c>
      <c r="K27" s="5" t="s">
        <v>243</v>
      </c>
      <c r="L27" s="5" t="s">
        <v>244</v>
      </c>
      <c r="M27" s="5" t="s">
        <v>245</v>
      </c>
      <c r="N27" s="7" t="s">
        <v>246</v>
      </c>
    </row>
    <row r="28" spans="1:14" ht="409.6" x14ac:dyDescent="0.25">
      <c r="A28" s="4">
        <v>45143.302147187504</v>
      </c>
      <c r="B28" s="5" t="s">
        <v>247</v>
      </c>
      <c r="C28" s="6" t="s">
        <v>248</v>
      </c>
      <c r="D28" s="5">
        <v>5</v>
      </c>
      <c r="E28" s="6" t="s">
        <v>249</v>
      </c>
      <c r="F28" s="5">
        <v>5</v>
      </c>
      <c r="G28" s="6" t="s">
        <v>250</v>
      </c>
      <c r="H28" s="5">
        <v>4</v>
      </c>
      <c r="I28" s="6" t="s">
        <v>251</v>
      </c>
      <c r="J28" s="5">
        <v>4</v>
      </c>
      <c r="K28" s="6" t="s">
        <v>252</v>
      </c>
      <c r="L28" s="6" t="s">
        <v>253</v>
      </c>
      <c r="M28" s="6" t="s">
        <v>254</v>
      </c>
      <c r="N28" s="7" t="s">
        <v>255</v>
      </c>
    </row>
    <row r="29" spans="1:14" ht="409.6" x14ac:dyDescent="0.25">
      <c r="A29" s="4">
        <v>45155.627388865702</v>
      </c>
      <c r="B29" s="5" t="s">
        <v>256</v>
      </c>
      <c r="C29" s="6" t="s">
        <v>257</v>
      </c>
      <c r="D29" s="5">
        <v>4</v>
      </c>
      <c r="E29" s="6" t="s">
        <v>258</v>
      </c>
      <c r="F29" s="5">
        <v>4</v>
      </c>
      <c r="G29" s="5" t="s">
        <v>259</v>
      </c>
      <c r="H29" s="5">
        <v>4</v>
      </c>
      <c r="I29" s="5" t="s">
        <v>260</v>
      </c>
      <c r="J29" s="5">
        <v>4</v>
      </c>
      <c r="K29" s="6" t="s">
        <v>261</v>
      </c>
      <c r="L29" s="6" t="s">
        <v>262</v>
      </c>
      <c r="M29" s="6" t="s">
        <v>263</v>
      </c>
      <c r="N29" s="7" t="s">
        <v>264</v>
      </c>
    </row>
    <row r="30" spans="1:14" ht="409.6" x14ac:dyDescent="0.25">
      <c r="A30" s="4">
        <v>45162.441782951399</v>
      </c>
      <c r="B30" s="5" t="s">
        <v>265</v>
      </c>
      <c r="C30" s="6" t="s">
        <v>266</v>
      </c>
      <c r="D30" s="5">
        <v>4</v>
      </c>
      <c r="E30" s="6" t="s">
        <v>267</v>
      </c>
      <c r="F30" s="5">
        <v>5</v>
      </c>
      <c r="G30" s="6" t="s">
        <v>268</v>
      </c>
      <c r="H30" s="5">
        <v>4</v>
      </c>
      <c r="I30" s="6" t="s">
        <v>269</v>
      </c>
      <c r="J30" s="5">
        <v>5</v>
      </c>
      <c r="K30" s="5" t="s">
        <v>270</v>
      </c>
      <c r="L30" s="6" t="s">
        <v>271</v>
      </c>
      <c r="M30" s="6" t="s">
        <v>272</v>
      </c>
      <c r="N30" s="7" t="s">
        <v>273</v>
      </c>
    </row>
    <row r="31" spans="1:14" ht="409.6" x14ac:dyDescent="0.25">
      <c r="A31" s="4">
        <v>45164.543609513901</v>
      </c>
      <c r="B31" s="5" t="s">
        <v>274</v>
      </c>
      <c r="C31" s="6" t="s">
        <v>275</v>
      </c>
      <c r="D31" s="5">
        <v>4</v>
      </c>
      <c r="E31" s="6" t="s">
        <v>276</v>
      </c>
      <c r="F31" s="5">
        <v>4</v>
      </c>
      <c r="G31" s="6" t="s">
        <v>277</v>
      </c>
      <c r="H31" s="5">
        <v>5</v>
      </c>
      <c r="I31" s="6" t="s">
        <v>278</v>
      </c>
      <c r="J31" s="5">
        <v>5</v>
      </c>
      <c r="K31" s="6" t="s">
        <v>279</v>
      </c>
      <c r="L31" s="6" t="s">
        <v>280</v>
      </c>
      <c r="M31" s="6" t="s">
        <v>281</v>
      </c>
      <c r="N31" s="7" t="s">
        <v>282</v>
      </c>
    </row>
    <row r="32" spans="1:14" ht="15.75" customHeight="1" x14ac:dyDescent="0.25">
      <c r="N32" s="8"/>
    </row>
    <row r="33" spans="14:14" ht="15.75" customHeight="1" x14ac:dyDescent="0.25">
      <c r="N33" s="8"/>
    </row>
    <row r="34" spans="14:14" ht="15.75" customHeight="1" x14ac:dyDescent="0.25">
      <c r="N34" s="8"/>
    </row>
    <row r="35" spans="14:14" ht="15.75" customHeight="1" x14ac:dyDescent="0.25">
      <c r="N35" s="8"/>
    </row>
    <row r="36" spans="14:14" ht="15.75" customHeight="1" x14ac:dyDescent="0.25">
      <c r="N36" s="8"/>
    </row>
    <row r="37" spans="14:14" ht="15.75" customHeight="1" x14ac:dyDescent="0.25">
      <c r="N37" s="8"/>
    </row>
    <row r="38" spans="14:14" ht="15.75" customHeight="1" x14ac:dyDescent="0.25">
      <c r="N38" s="8"/>
    </row>
    <row r="39" spans="14:14" ht="15.75" customHeight="1" x14ac:dyDescent="0.25">
      <c r="N39" s="8"/>
    </row>
    <row r="40" spans="14:14" ht="15.75" customHeight="1" x14ac:dyDescent="0.25">
      <c r="N40" s="8"/>
    </row>
    <row r="41" spans="14:14" ht="15.75" customHeight="1" x14ac:dyDescent="0.25">
      <c r="N41" s="8"/>
    </row>
    <row r="42" spans="14:14" ht="15.75" customHeight="1" x14ac:dyDescent="0.25">
      <c r="N42" s="8"/>
    </row>
    <row r="43" spans="14:14" ht="15.75" customHeight="1" x14ac:dyDescent="0.25">
      <c r="N43" s="8"/>
    </row>
    <row r="44" spans="14:14" ht="15.75" customHeight="1" x14ac:dyDescent="0.25">
      <c r="N44" s="8"/>
    </row>
    <row r="45" spans="14:14" ht="15.75" customHeight="1" x14ac:dyDescent="0.25">
      <c r="N45" s="8"/>
    </row>
    <row r="46" spans="14:14" ht="15.75" customHeight="1" x14ac:dyDescent="0.25">
      <c r="N46" s="8"/>
    </row>
    <row r="47" spans="14:14" ht="15.75" customHeight="1" x14ac:dyDescent="0.25">
      <c r="N47" s="8"/>
    </row>
    <row r="48" spans="14:14" ht="15.75" customHeight="1" x14ac:dyDescent="0.25">
      <c r="N48" s="8"/>
    </row>
    <row r="49" spans="14:14" ht="15.75" customHeight="1" x14ac:dyDescent="0.25">
      <c r="N49" s="8"/>
    </row>
    <row r="50" spans="14:14" ht="15.75" customHeight="1" x14ac:dyDescent="0.25">
      <c r="N50" s="8"/>
    </row>
    <row r="51" spans="14:14" ht="15.75" customHeight="1" x14ac:dyDescent="0.25">
      <c r="N51" s="8"/>
    </row>
    <row r="52" spans="14:14" ht="15.75" customHeight="1" x14ac:dyDescent="0.25">
      <c r="N52" s="8"/>
    </row>
    <row r="53" spans="14:14" ht="15.75" customHeight="1" x14ac:dyDescent="0.25">
      <c r="N53" s="8"/>
    </row>
    <row r="54" spans="14:14" ht="15.75" customHeight="1" x14ac:dyDescent="0.25">
      <c r="N54" s="8"/>
    </row>
    <row r="55" spans="14:14" ht="15.75" customHeight="1" x14ac:dyDescent="0.25">
      <c r="N55" s="8"/>
    </row>
    <row r="56" spans="14:14" ht="15.75" customHeight="1" x14ac:dyDescent="0.25">
      <c r="N56" s="8"/>
    </row>
    <row r="57" spans="14:14" ht="15.75" customHeight="1" x14ac:dyDescent="0.25">
      <c r="N57" s="8"/>
    </row>
    <row r="58" spans="14:14" ht="15.75" customHeight="1" x14ac:dyDescent="0.25">
      <c r="N58" s="8"/>
    </row>
    <row r="59" spans="14:14" ht="15.75" customHeight="1" x14ac:dyDescent="0.25">
      <c r="N59" s="8"/>
    </row>
    <row r="60" spans="14:14" ht="15.75" customHeight="1" x14ac:dyDescent="0.25">
      <c r="N60" s="8"/>
    </row>
    <row r="61" spans="14:14" ht="15.75" customHeight="1" x14ac:dyDescent="0.25">
      <c r="N61" s="8"/>
    </row>
    <row r="62" spans="14:14" ht="15.75" customHeight="1" x14ac:dyDescent="0.25">
      <c r="N62" s="8"/>
    </row>
    <row r="63" spans="14:14" ht="15.75" customHeight="1" x14ac:dyDescent="0.25">
      <c r="N63" s="8"/>
    </row>
    <row r="64" spans="14:14" ht="15.75" customHeight="1" x14ac:dyDescent="0.25">
      <c r="N64" s="8"/>
    </row>
    <row r="65" spans="14:14" ht="15.75" customHeight="1" x14ac:dyDescent="0.25">
      <c r="N65" s="8"/>
    </row>
    <row r="66" spans="14:14" ht="15.75" customHeight="1" x14ac:dyDescent="0.25">
      <c r="N66" s="8"/>
    </row>
    <row r="67" spans="14:14" ht="15.75" customHeight="1" x14ac:dyDescent="0.25">
      <c r="N67" s="8"/>
    </row>
    <row r="68" spans="14:14" ht="15.75" customHeight="1" x14ac:dyDescent="0.25">
      <c r="N68" s="8"/>
    </row>
    <row r="69" spans="14:14" ht="15.75" customHeight="1" x14ac:dyDescent="0.25">
      <c r="N69" s="8"/>
    </row>
    <row r="70" spans="14:14" ht="15.75" customHeight="1" x14ac:dyDescent="0.25">
      <c r="N70" s="8"/>
    </row>
    <row r="71" spans="14:14" ht="15.75" customHeight="1" x14ac:dyDescent="0.25">
      <c r="N71" s="8"/>
    </row>
    <row r="72" spans="14:14" ht="15.75" customHeight="1" x14ac:dyDescent="0.25">
      <c r="N72" s="8"/>
    </row>
    <row r="73" spans="14:14" ht="15.75" customHeight="1" x14ac:dyDescent="0.25">
      <c r="N73" s="8"/>
    </row>
    <row r="74" spans="14:14" ht="15.75" customHeight="1" x14ac:dyDescent="0.25">
      <c r="N74" s="8"/>
    </row>
    <row r="75" spans="14:14" ht="15.75" customHeight="1" x14ac:dyDescent="0.25">
      <c r="N75" s="8"/>
    </row>
    <row r="76" spans="14:14" ht="15.75" customHeight="1" x14ac:dyDescent="0.25">
      <c r="N76" s="8"/>
    </row>
    <row r="77" spans="14:14" ht="15.75" customHeight="1" x14ac:dyDescent="0.25">
      <c r="N77" s="8"/>
    </row>
    <row r="78" spans="14:14" ht="15.75" customHeight="1" x14ac:dyDescent="0.25">
      <c r="N78" s="8"/>
    </row>
    <row r="79" spans="14:14" ht="15.75" customHeight="1" x14ac:dyDescent="0.25">
      <c r="N79" s="8"/>
    </row>
    <row r="80" spans="14:14" ht="15.75" customHeight="1" x14ac:dyDescent="0.25">
      <c r="N80" s="8"/>
    </row>
    <row r="81" spans="14:14" ht="15.75" customHeight="1" x14ac:dyDescent="0.25">
      <c r="N81" s="8"/>
    </row>
    <row r="82" spans="14:14" ht="15.75" customHeight="1" x14ac:dyDescent="0.25">
      <c r="N82" s="8"/>
    </row>
    <row r="83" spans="14:14" ht="15.75" customHeight="1" x14ac:dyDescent="0.25">
      <c r="N83" s="8"/>
    </row>
    <row r="84" spans="14:14" ht="15.75" customHeight="1" x14ac:dyDescent="0.25">
      <c r="N84" s="8"/>
    </row>
    <row r="85" spans="14:14" ht="15.75" customHeight="1" x14ac:dyDescent="0.25">
      <c r="N85" s="8"/>
    </row>
    <row r="86" spans="14:14" ht="15.75" customHeight="1" x14ac:dyDescent="0.25">
      <c r="N86" s="8"/>
    </row>
    <row r="87" spans="14:14" ht="15.75" customHeight="1" x14ac:dyDescent="0.25">
      <c r="N87" s="8"/>
    </row>
    <row r="88" spans="14:14" ht="15.75" customHeight="1" x14ac:dyDescent="0.25">
      <c r="N88" s="8"/>
    </row>
    <row r="89" spans="14:14" ht="15.75" customHeight="1" x14ac:dyDescent="0.25">
      <c r="N89" s="8"/>
    </row>
    <row r="90" spans="14:14" ht="15.75" customHeight="1" x14ac:dyDescent="0.25">
      <c r="N90" s="8"/>
    </row>
    <row r="91" spans="14:14" ht="15.75" customHeight="1" x14ac:dyDescent="0.25">
      <c r="N91" s="8"/>
    </row>
    <row r="92" spans="14:14" ht="15.75" customHeight="1" x14ac:dyDescent="0.25">
      <c r="N92" s="8"/>
    </row>
    <row r="93" spans="14:14" ht="15.75" customHeight="1" x14ac:dyDescent="0.25">
      <c r="N93" s="8"/>
    </row>
    <row r="94" spans="14:14" ht="15.75" customHeight="1" x14ac:dyDescent="0.25">
      <c r="N94" s="8"/>
    </row>
    <row r="95" spans="14:14" ht="15.75" customHeight="1" x14ac:dyDescent="0.25">
      <c r="N95" s="8"/>
    </row>
    <row r="96" spans="14:14" ht="15.75" customHeight="1" x14ac:dyDescent="0.25">
      <c r="N96" s="8"/>
    </row>
    <row r="97" spans="14:14" ht="15.75" customHeight="1" x14ac:dyDescent="0.25">
      <c r="N97" s="8"/>
    </row>
    <row r="98" spans="14:14" ht="15.75" customHeight="1" x14ac:dyDescent="0.25">
      <c r="N98" s="8"/>
    </row>
    <row r="99" spans="14:14" ht="15.75" customHeight="1" x14ac:dyDescent="0.25">
      <c r="N99" s="8"/>
    </row>
    <row r="100" spans="14:14" ht="15.75" customHeight="1" x14ac:dyDescent="0.25">
      <c r="N100" s="8"/>
    </row>
    <row r="101" spans="14:14" ht="15.75" customHeight="1" x14ac:dyDescent="0.25">
      <c r="N101" s="8"/>
    </row>
    <row r="102" spans="14:14" ht="15.75" customHeight="1" x14ac:dyDescent="0.25">
      <c r="N102" s="8"/>
    </row>
    <row r="103" spans="14:14" ht="15.75" customHeight="1" x14ac:dyDescent="0.25">
      <c r="N103" s="8"/>
    </row>
    <row r="104" spans="14:14" ht="15.75" customHeight="1" x14ac:dyDescent="0.25">
      <c r="N104" s="8"/>
    </row>
    <row r="105" spans="14:14" ht="15.75" customHeight="1" x14ac:dyDescent="0.25">
      <c r="N105" s="8"/>
    </row>
    <row r="106" spans="14:14" ht="15.75" customHeight="1" x14ac:dyDescent="0.25">
      <c r="N106" s="8"/>
    </row>
    <row r="107" spans="14:14" ht="15.75" customHeight="1" x14ac:dyDescent="0.25">
      <c r="N107" s="8"/>
    </row>
    <row r="108" spans="14:14" ht="15.75" customHeight="1" x14ac:dyDescent="0.25">
      <c r="N108" s="8"/>
    </row>
    <row r="109" spans="14:14" ht="15.75" customHeight="1" x14ac:dyDescent="0.25">
      <c r="N109" s="8"/>
    </row>
    <row r="110" spans="14:14" ht="15.75" customHeight="1" x14ac:dyDescent="0.25">
      <c r="N110" s="8"/>
    </row>
    <row r="111" spans="14:14" ht="15.75" customHeight="1" x14ac:dyDescent="0.25">
      <c r="N111" s="8"/>
    </row>
    <row r="112" spans="14:14" ht="15.75" customHeight="1" x14ac:dyDescent="0.25">
      <c r="N112" s="8"/>
    </row>
    <row r="113" spans="14:14" ht="15.75" customHeight="1" x14ac:dyDescent="0.25">
      <c r="N113" s="8"/>
    </row>
    <row r="114" spans="14:14" ht="15.75" customHeight="1" x14ac:dyDescent="0.25">
      <c r="N114" s="8"/>
    </row>
    <row r="115" spans="14:14" ht="15.75" customHeight="1" x14ac:dyDescent="0.25">
      <c r="N115" s="8"/>
    </row>
    <row r="116" spans="14:14" ht="15.75" customHeight="1" x14ac:dyDescent="0.25">
      <c r="N116" s="8"/>
    </row>
    <row r="117" spans="14:14" ht="15.75" customHeight="1" x14ac:dyDescent="0.25">
      <c r="N117" s="8"/>
    </row>
    <row r="118" spans="14:14" ht="15.75" customHeight="1" x14ac:dyDescent="0.25">
      <c r="N118" s="8"/>
    </row>
    <row r="119" spans="14:14" ht="15.75" customHeight="1" x14ac:dyDescent="0.25">
      <c r="N119" s="8"/>
    </row>
    <row r="120" spans="14:14" ht="15.75" customHeight="1" x14ac:dyDescent="0.25">
      <c r="N120" s="8"/>
    </row>
    <row r="121" spans="14:14" ht="15.75" customHeight="1" x14ac:dyDescent="0.25">
      <c r="N121" s="8"/>
    </row>
    <row r="122" spans="14:14" ht="15.75" customHeight="1" x14ac:dyDescent="0.25">
      <c r="N122" s="8"/>
    </row>
    <row r="123" spans="14:14" ht="15.75" customHeight="1" x14ac:dyDescent="0.25">
      <c r="N123" s="8"/>
    </row>
    <row r="124" spans="14:14" ht="15.75" customHeight="1" x14ac:dyDescent="0.25">
      <c r="N124" s="8"/>
    </row>
    <row r="125" spans="14:14" ht="15.75" customHeight="1" x14ac:dyDescent="0.25">
      <c r="N125" s="8"/>
    </row>
    <row r="126" spans="14:14" ht="15.75" customHeight="1" x14ac:dyDescent="0.25">
      <c r="N126" s="8"/>
    </row>
    <row r="127" spans="14:14" ht="15.75" customHeight="1" x14ac:dyDescent="0.25">
      <c r="N127" s="8"/>
    </row>
    <row r="128" spans="14:14" ht="15.75" customHeight="1" x14ac:dyDescent="0.25">
      <c r="N128" s="8"/>
    </row>
    <row r="129" spans="14:14" ht="15.75" customHeight="1" x14ac:dyDescent="0.25">
      <c r="N129" s="8"/>
    </row>
    <row r="130" spans="14:14" ht="15.75" customHeight="1" x14ac:dyDescent="0.25">
      <c r="N130" s="8"/>
    </row>
    <row r="131" spans="14:14" ht="15.75" customHeight="1" x14ac:dyDescent="0.25">
      <c r="N131" s="8"/>
    </row>
    <row r="132" spans="14:14" ht="15.75" customHeight="1" x14ac:dyDescent="0.25">
      <c r="N132" s="8"/>
    </row>
    <row r="133" spans="14:14" ht="15.75" customHeight="1" x14ac:dyDescent="0.25">
      <c r="N133" s="8"/>
    </row>
    <row r="134" spans="14:14" ht="15.75" customHeight="1" x14ac:dyDescent="0.25">
      <c r="N134" s="8"/>
    </row>
    <row r="135" spans="14:14" ht="15.75" customHeight="1" x14ac:dyDescent="0.25">
      <c r="N135" s="8"/>
    </row>
    <row r="136" spans="14:14" ht="15.75" customHeight="1" x14ac:dyDescent="0.25">
      <c r="N136" s="8"/>
    </row>
    <row r="137" spans="14:14" ht="15.75" customHeight="1" x14ac:dyDescent="0.25">
      <c r="N137" s="8"/>
    </row>
    <row r="138" spans="14:14" ht="15.75" customHeight="1" x14ac:dyDescent="0.25">
      <c r="N138" s="8"/>
    </row>
    <row r="139" spans="14:14" ht="15.75" customHeight="1" x14ac:dyDescent="0.25">
      <c r="N139" s="8"/>
    </row>
    <row r="140" spans="14:14" ht="15.75" customHeight="1" x14ac:dyDescent="0.25">
      <c r="N140" s="8"/>
    </row>
    <row r="141" spans="14:14" ht="15.75" customHeight="1" x14ac:dyDescent="0.25">
      <c r="N141" s="8"/>
    </row>
    <row r="142" spans="14:14" ht="15.75" customHeight="1" x14ac:dyDescent="0.25">
      <c r="N142" s="8"/>
    </row>
    <row r="143" spans="14:14" ht="15.75" customHeight="1" x14ac:dyDescent="0.25">
      <c r="N143" s="8"/>
    </row>
    <row r="144" spans="14:14" ht="15.75" customHeight="1" x14ac:dyDescent="0.25">
      <c r="N144" s="8"/>
    </row>
    <row r="145" spans="14:14" ht="15.75" customHeight="1" x14ac:dyDescent="0.25">
      <c r="N145" s="8"/>
    </row>
    <row r="146" spans="14:14" ht="15.75" customHeight="1" x14ac:dyDescent="0.25">
      <c r="N146" s="8"/>
    </row>
    <row r="147" spans="14:14" ht="15.75" customHeight="1" x14ac:dyDescent="0.25">
      <c r="N147" s="8"/>
    </row>
    <row r="148" spans="14:14" ht="15.75" customHeight="1" x14ac:dyDescent="0.25">
      <c r="N148" s="8"/>
    </row>
    <row r="149" spans="14:14" ht="15.75" customHeight="1" x14ac:dyDescent="0.25">
      <c r="N149" s="8"/>
    </row>
    <row r="150" spans="14:14" ht="15.75" customHeight="1" x14ac:dyDescent="0.25">
      <c r="N150" s="8"/>
    </row>
    <row r="151" spans="14:14" ht="15.75" customHeight="1" x14ac:dyDescent="0.25">
      <c r="N151" s="8"/>
    </row>
    <row r="152" spans="14:14" ht="15.75" customHeight="1" x14ac:dyDescent="0.25">
      <c r="N152" s="8"/>
    </row>
    <row r="153" spans="14:14" ht="15.75" customHeight="1" x14ac:dyDescent="0.25">
      <c r="N153" s="8"/>
    </row>
    <row r="154" spans="14:14" ht="15.75" customHeight="1" x14ac:dyDescent="0.25">
      <c r="N154" s="8"/>
    </row>
    <row r="155" spans="14:14" ht="15.75" customHeight="1" x14ac:dyDescent="0.25">
      <c r="N155" s="8"/>
    </row>
    <row r="156" spans="14:14" ht="15.75" customHeight="1" x14ac:dyDescent="0.25">
      <c r="N156" s="8"/>
    </row>
    <row r="157" spans="14:14" ht="15.75" customHeight="1" x14ac:dyDescent="0.25">
      <c r="N157" s="8"/>
    </row>
    <row r="158" spans="14:14" ht="15.75" customHeight="1" x14ac:dyDescent="0.25">
      <c r="N158" s="8"/>
    </row>
    <row r="159" spans="14:14" ht="15.75" customHeight="1" x14ac:dyDescent="0.25">
      <c r="N159" s="8"/>
    </row>
    <row r="160" spans="14:14" ht="15.75" customHeight="1" x14ac:dyDescent="0.25">
      <c r="N160" s="8"/>
    </row>
    <row r="161" spans="14:14" ht="15.75" customHeight="1" x14ac:dyDescent="0.25">
      <c r="N161" s="8"/>
    </row>
    <row r="162" spans="14:14" ht="15.75" customHeight="1" x14ac:dyDescent="0.25">
      <c r="N162" s="8"/>
    </row>
    <row r="163" spans="14:14" ht="15.75" customHeight="1" x14ac:dyDescent="0.25">
      <c r="N163" s="8"/>
    </row>
    <row r="164" spans="14:14" ht="15.75" customHeight="1" x14ac:dyDescent="0.25">
      <c r="N164" s="8"/>
    </row>
    <row r="165" spans="14:14" ht="15.75" customHeight="1" x14ac:dyDescent="0.25">
      <c r="N165" s="8"/>
    </row>
    <row r="166" spans="14:14" ht="15.75" customHeight="1" x14ac:dyDescent="0.25">
      <c r="N166" s="8"/>
    </row>
    <row r="167" spans="14:14" ht="15.75" customHeight="1" x14ac:dyDescent="0.25">
      <c r="N167" s="8"/>
    </row>
    <row r="168" spans="14:14" ht="15.75" customHeight="1" x14ac:dyDescent="0.25">
      <c r="N168" s="8"/>
    </row>
    <row r="169" spans="14:14" ht="15.75" customHeight="1" x14ac:dyDescent="0.25">
      <c r="N169" s="8"/>
    </row>
    <row r="170" spans="14:14" ht="15.75" customHeight="1" x14ac:dyDescent="0.25">
      <c r="N170" s="8"/>
    </row>
    <row r="171" spans="14:14" ht="15.75" customHeight="1" x14ac:dyDescent="0.25">
      <c r="N171" s="8"/>
    </row>
    <row r="172" spans="14:14" ht="15.75" customHeight="1" x14ac:dyDescent="0.25">
      <c r="N172" s="8"/>
    </row>
    <row r="173" spans="14:14" ht="15.75" customHeight="1" x14ac:dyDescent="0.25">
      <c r="N173" s="8"/>
    </row>
    <row r="174" spans="14:14" ht="15.75" customHeight="1" x14ac:dyDescent="0.25">
      <c r="N174" s="8"/>
    </row>
    <row r="175" spans="14:14" ht="15.75" customHeight="1" x14ac:dyDescent="0.25">
      <c r="N175" s="8"/>
    </row>
    <row r="176" spans="14:14" ht="15.75" customHeight="1" x14ac:dyDescent="0.25">
      <c r="N176" s="8"/>
    </row>
    <row r="177" spans="14:14" ht="15.75" customHeight="1" x14ac:dyDescent="0.25">
      <c r="N177" s="8"/>
    </row>
    <row r="178" spans="14:14" ht="15.75" customHeight="1" x14ac:dyDescent="0.25">
      <c r="N178" s="8"/>
    </row>
    <row r="179" spans="14:14" ht="15.75" customHeight="1" x14ac:dyDescent="0.25">
      <c r="N179" s="8"/>
    </row>
    <row r="180" spans="14:14" ht="15.75" customHeight="1" x14ac:dyDescent="0.25">
      <c r="N180" s="8"/>
    </row>
    <row r="181" spans="14:14" ht="15.75" customHeight="1" x14ac:dyDescent="0.25">
      <c r="N181" s="8"/>
    </row>
    <row r="182" spans="14:14" ht="15.75" customHeight="1" x14ac:dyDescent="0.25">
      <c r="N182" s="8"/>
    </row>
    <row r="183" spans="14:14" ht="15.75" customHeight="1" x14ac:dyDescent="0.25">
      <c r="N183" s="8"/>
    </row>
    <row r="184" spans="14:14" ht="15.75" customHeight="1" x14ac:dyDescent="0.25">
      <c r="N184" s="8"/>
    </row>
    <row r="185" spans="14:14" ht="15.75" customHeight="1" x14ac:dyDescent="0.25">
      <c r="N185" s="8"/>
    </row>
    <row r="186" spans="14:14" ht="15.75" customHeight="1" x14ac:dyDescent="0.25">
      <c r="N186" s="8"/>
    </row>
    <row r="187" spans="14:14" ht="15.75" customHeight="1" x14ac:dyDescent="0.25">
      <c r="N187" s="8"/>
    </row>
    <row r="188" spans="14:14" ht="15.75" customHeight="1" x14ac:dyDescent="0.25">
      <c r="N188" s="8"/>
    </row>
    <row r="189" spans="14:14" ht="15.75" customHeight="1" x14ac:dyDescent="0.25">
      <c r="N189" s="8"/>
    </row>
    <row r="190" spans="14:14" ht="15.75" customHeight="1" x14ac:dyDescent="0.25">
      <c r="N190" s="8"/>
    </row>
    <row r="191" spans="14:14" ht="15.75" customHeight="1" x14ac:dyDescent="0.25">
      <c r="N191" s="8"/>
    </row>
    <row r="192" spans="14:14" ht="15.75" customHeight="1" x14ac:dyDescent="0.25">
      <c r="N192" s="8"/>
    </row>
    <row r="193" spans="14:14" ht="15.75" customHeight="1" x14ac:dyDescent="0.25">
      <c r="N193" s="8"/>
    </row>
    <row r="194" spans="14:14" ht="15.75" customHeight="1" x14ac:dyDescent="0.25">
      <c r="N194" s="8"/>
    </row>
    <row r="195" spans="14:14" ht="15.75" customHeight="1" x14ac:dyDescent="0.25">
      <c r="N195" s="8"/>
    </row>
    <row r="196" spans="14:14" ht="15.75" customHeight="1" x14ac:dyDescent="0.25">
      <c r="N196" s="8"/>
    </row>
    <row r="197" spans="14:14" ht="15.75" customHeight="1" x14ac:dyDescent="0.25">
      <c r="N197" s="8"/>
    </row>
    <row r="198" spans="14:14" ht="15.75" customHeight="1" x14ac:dyDescent="0.25">
      <c r="N198" s="8"/>
    </row>
    <row r="199" spans="14:14" ht="15.75" customHeight="1" x14ac:dyDescent="0.25">
      <c r="N199" s="8"/>
    </row>
    <row r="200" spans="14:14" ht="15.75" customHeight="1" x14ac:dyDescent="0.25">
      <c r="N200" s="8"/>
    </row>
    <row r="201" spans="14:14" ht="15.75" customHeight="1" x14ac:dyDescent="0.25">
      <c r="N201" s="8"/>
    </row>
    <row r="202" spans="14:14" ht="15.75" customHeight="1" x14ac:dyDescent="0.25">
      <c r="N202" s="8"/>
    </row>
    <row r="203" spans="14:14" ht="15.75" customHeight="1" x14ac:dyDescent="0.25">
      <c r="N203" s="8"/>
    </row>
    <row r="204" spans="14:14" ht="15.75" customHeight="1" x14ac:dyDescent="0.25">
      <c r="N204" s="8"/>
    </row>
    <row r="205" spans="14:14" ht="15.75" customHeight="1" x14ac:dyDescent="0.25">
      <c r="N205" s="8"/>
    </row>
    <row r="206" spans="14:14" ht="15.75" customHeight="1" x14ac:dyDescent="0.25">
      <c r="N206" s="8"/>
    </row>
    <row r="207" spans="14:14" ht="15.75" customHeight="1" x14ac:dyDescent="0.25">
      <c r="N207" s="8"/>
    </row>
    <row r="208" spans="14:14" ht="15.75" customHeight="1" x14ac:dyDescent="0.25">
      <c r="N208" s="8"/>
    </row>
    <row r="209" spans="14:14" ht="15.75" customHeight="1" x14ac:dyDescent="0.25">
      <c r="N209" s="8"/>
    </row>
    <row r="210" spans="14:14" ht="15.75" customHeight="1" x14ac:dyDescent="0.25">
      <c r="N210" s="8"/>
    </row>
    <row r="211" spans="14:14" ht="15.75" customHeight="1" x14ac:dyDescent="0.25">
      <c r="N211" s="8"/>
    </row>
    <row r="212" spans="14:14" ht="15.75" customHeight="1" x14ac:dyDescent="0.25">
      <c r="N212" s="8"/>
    </row>
    <row r="213" spans="14:14" ht="15.75" customHeight="1" x14ac:dyDescent="0.25">
      <c r="N213" s="8"/>
    </row>
    <row r="214" spans="14:14" ht="15.75" customHeight="1" x14ac:dyDescent="0.25">
      <c r="N214" s="8"/>
    </row>
    <row r="215" spans="14:14" ht="15.75" customHeight="1" x14ac:dyDescent="0.25">
      <c r="N215" s="8"/>
    </row>
    <row r="216" spans="14:14" ht="15.75" customHeight="1" x14ac:dyDescent="0.25">
      <c r="N216" s="8"/>
    </row>
    <row r="217" spans="14:14" ht="15.75" customHeight="1" x14ac:dyDescent="0.25">
      <c r="N217" s="8"/>
    </row>
    <row r="218" spans="14:14" ht="15.75" customHeight="1" x14ac:dyDescent="0.25">
      <c r="N218" s="8"/>
    </row>
    <row r="219" spans="14:14" ht="15.75" customHeight="1" x14ac:dyDescent="0.25">
      <c r="N219" s="8"/>
    </row>
    <row r="220" spans="14:14" ht="15.75" customHeight="1" x14ac:dyDescent="0.25">
      <c r="N220" s="8"/>
    </row>
    <row r="221" spans="14:14" ht="15.75" customHeight="1" x14ac:dyDescent="0.25">
      <c r="N221" s="8"/>
    </row>
    <row r="222" spans="14:14" ht="15.75" customHeight="1" x14ac:dyDescent="0.25">
      <c r="N222" s="8"/>
    </row>
    <row r="223" spans="14:14" ht="15.75" customHeight="1" x14ac:dyDescent="0.25">
      <c r="N223" s="8"/>
    </row>
    <row r="224" spans="14:14" ht="15.75" customHeight="1" x14ac:dyDescent="0.25">
      <c r="N224" s="8"/>
    </row>
    <row r="225" spans="14:14" ht="15.75" customHeight="1" x14ac:dyDescent="0.25">
      <c r="N225" s="8"/>
    </row>
    <row r="226" spans="14:14" ht="15.75" customHeight="1" x14ac:dyDescent="0.25">
      <c r="N226" s="8"/>
    </row>
    <row r="227" spans="14:14" ht="15.75" customHeight="1" x14ac:dyDescent="0.25">
      <c r="N227" s="8"/>
    </row>
    <row r="228" spans="14:14" ht="15.75" customHeight="1" x14ac:dyDescent="0.25">
      <c r="N228" s="8"/>
    </row>
    <row r="229" spans="14:14" ht="15.75" customHeight="1" x14ac:dyDescent="0.25">
      <c r="N229" s="8"/>
    </row>
    <row r="230" spans="14:14" ht="15.75" customHeight="1" x14ac:dyDescent="0.25">
      <c r="N230" s="8"/>
    </row>
    <row r="231" spans="14:14" ht="15.75" customHeight="1" x14ac:dyDescent="0.25">
      <c r="N231" s="8"/>
    </row>
    <row r="232" spans="14:14" ht="15.75" customHeight="1" x14ac:dyDescent="0.25">
      <c r="N232" s="8"/>
    </row>
    <row r="233" spans="14:14" ht="15.75" customHeight="1" x14ac:dyDescent="0.25">
      <c r="N233" s="8"/>
    </row>
    <row r="234" spans="14:14" ht="15.75" customHeight="1" x14ac:dyDescent="0.25">
      <c r="N234" s="8"/>
    </row>
    <row r="235" spans="14:14" ht="15.75" customHeight="1" x14ac:dyDescent="0.25">
      <c r="N235" s="8"/>
    </row>
    <row r="236" spans="14:14" ht="15.75" customHeight="1" x14ac:dyDescent="0.25">
      <c r="N236" s="8"/>
    </row>
    <row r="237" spans="14:14" ht="15.75" customHeight="1" x14ac:dyDescent="0.25">
      <c r="N237" s="8"/>
    </row>
    <row r="238" spans="14:14" ht="15.75" customHeight="1" x14ac:dyDescent="0.25">
      <c r="N238" s="8"/>
    </row>
    <row r="239" spans="14:14" ht="15.75" customHeight="1" x14ac:dyDescent="0.25">
      <c r="N239" s="8"/>
    </row>
    <row r="240" spans="14:14" ht="15.75" customHeight="1" x14ac:dyDescent="0.25">
      <c r="N240" s="8"/>
    </row>
    <row r="241" spans="14:14" ht="15.75" customHeight="1" x14ac:dyDescent="0.25">
      <c r="N241" s="8"/>
    </row>
    <row r="242" spans="14:14" ht="15.75" customHeight="1" x14ac:dyDescent="0.25">
      <c r="N242" s="8"/>
    </row>
    <row r="243" spans="14:14" ht="15.75" customHeight="1" x14ac:dyDescent="0.25">
      <c r="N243" s="8"/>
    </row>
    <row r="244" spans="14:14" ht="15.75" customHeight="1" x14ac:dyDescent="0.25">
      <c r="N244" s="8"/>
    </row>
    <row r="245" spans="14:14" ht="15.75" customHeight="1" x14ac:dyDescent="0.25">
      <c r="N245" s="8"/>
    </row>
    <row r="246" spans="14:14" ht="15.75" customHeight="1" x14ac:dyDescent="0.25">
      <c r="N246" s="8"/>
    </row>
    <row r="247" spans="14:14" ht="15.75" customHeight="1" x14ac:dyDescent="0.25">
      <c r="N247" s="8"/>
    </row>
    <row r="248" spans="14:14" ht="15.75" customHeight="1" x14ac:dyDescent="0.25">
      <c r="N248" s="8"/>
    </row>
    <row r="249" spans="14:14" ht="15.75" customHeight="1" x14ac:dyDescent="0.25">
      <c r="N249" s="8"/>
    </row>
    <row r="250" spans="14:14" ht="15.75" customHeight="1" x14ac:dyDescent="0.25">
      <c r="N250" s="8"/>
    </row>
    <row r="251" spans="14:14" ht="15.75" customHeight="1" x14ac:dyDescent="0.25">
      <c r="N251" s="8"/>
    </row>
    <row r="252" spans="14:14" ht="15.75" customHeight="1" x14ac:dyDescent="0.25">
      <c r="N252" s="8"/>
    </row>
    <row r="253" spans="14:14" ht="15.75" customHeight="1" x14ac:dyDescent="0.25">
      <c r="N253" s="8"/>
    </row>
    <row r="254" spans="14:14" ht="15.75" customHeight="1" x14ac:dyDescent="0.25">
      <c r="N254" s="8"/>
    </row>
    <row r="255" spans="14:14" ht="15.75" customHeight="1" x14ac:dyDescent="0.25">
      <c r="N255" s="8"/>
    </row>
    <row r="256" spans="14:14" ht="15.75" customHeight="1" x14ac:dyDescent="0.25">
      <c r="N256" s="8"/>
    </row>
    <row r="257" spans="14:14" ht="15.75" customHeight="1" x14ac:dyDescent="0.25">
      <c r="N257" s="8"/>
    </row>
    <row r="258" spans="14:14" ht="15.75" customHeight="1" x14ac:dyDescent="0.25">
      <c r="N258" s="8"/>
    </row>
    <row r="259" spans="14:14" ht="15.75" customHeight="1" x14ac:dyDescent="0.25">
      <c r="N259" s="8"/>
    </row>
    <row r="260" spans="14:14" ht="15.75" customHeight="1" x14ac:dyDescent="0.25">
      <c r="N260" s="8"/>
    </row>
    <row r="261" spans="14:14" ht="15.75" customHeight="1" x14ac:dyDescent="0.25">
      <c r="N261" s="8"/>
    </row>
    <row r="262" spans="14:14" ht="15.75" customHeight="1" x14ac:dyDescent="0.25">
      <c r="N262" s="8"/>
    </row>
    <row r="263" spans="14:14" ht="15.75" customHeight="1" x14ac:dyDescent="0.25">
      <c r="N263" s="8"/>
    </row>
    <row r="264" spans="14:14" ht="15.75" customHeight="1" x14ac:dyDescent="0.25">
      <c r="N264" s="8"/>
    </row>
    <row r="265" spans="14:14" ht="15.75" customHeight="1" x14ac:dyDescent="0.25">
      <c r="N265" s="8"/>
    </row>
    <row r="266" spans="14:14" ht="15.75" customHeight="1" x14ac:dyDescent="0.25">
      <c r="N266" s="8"/>
    </row>
    <row r="267" spans="14:14" ht="15.75" customHeight="1" x14ac:dyDescent="0.25">
      <c r="N267" s="8"/>
    </row>
    <row r="268" spans="14:14" ht="15.75" customHeight="1" x14ac:dyDescent="0.25">
      <c r="N268" s="8"/>
    </row>
    <row r="269" spans="14:14" ht="15.75" customHeight="1" x14ac:dyDescent="0.25">
      <c r="N269" s="8"/>
    </row>
    <row r="270" spans="14:14" ht="15.75" customHeight="1" x14ac:dyDescent="0.25">
      <c r="N270" s="8"/>
    </row>
    <row r="271" spans="14:14" ht="15.75" customHeight="1" x14ac:dyDescent="0.25">
      <c r="N271" s="8"/>
    </row>
    <row r="272" spans="14:14" ht="15.75" customHeight="1" x14ac:dyDescent="0.25">
      <c r="N272" s="8"/>
    </row>
    <row r="273" spans="14:14" ht="15.75" customHeight="1" x14ac:dyDescent="0.25">
      <c r="N273" s="8"/>
    </row>
    <row r="274" spans="14:14" ht="15.75" customHeight="1" x14ac:dyDescent="0.25">
      <c r="N274" s="8"/>
    </row>
    <row r="275" spans="14:14" ht="15.75" customHeight="1" x14ac:dyDescent="0.25">
      <c r="N275" s="8"/>
    </row>
    <row r="276" spans="14:14" ht="15.75" customHeight="1" x14ac:dyDescent="0.25">
      <c r="N276" s="8"/>
    </row>
    <row r="277" spans="14:14" ht="15.75" customHeight="1" x14ac:dyDescent="0.25">
      <c r="N277" s="8"/>
    </row>
    <row r="278" spans="14:14" ht="15.75" customHeight="1" x14ac:dyDescent="0.25">
      <c r="N278" s="8"/>
    </row>
    <row r="279" spans="14:14" ht="15.75" customHeight="1" x14ac:dyDescent="0.25">
      <c r="N279" s="8"/>
    </row>
    <row r="280" spans="14:14" ht="15.75" customHeight="1" x14ac:dyDescent="0.25">
      <c r="N280" s="8"/>
    </row>
    <row r="281" spans="14:14" ht="15.75" customHeight="1" x14ac:dyDescent="0.25">
      <c r="N281" s="8"/>
    </row>
    <row r="282" spans="14:14" ht="15.75" customHeight="1" x14ac:dyDescent="0.25">
      <c r="N282" s="8"/>
    </row>
    <row r="283" spans="14:14" ht="15.75" customHeight="1" x14ac:dyDescent="0.25">
      <c r="N283" s="8"/>
    </row>
    <row r="284" spans="14:14" ht="15.75" customHeight="1" x14ac:dyDescent="0.25">
      <c r="N284" s="8"/>
    </row>
    <row r="285" spans="14:14" ht="15.75" customHeight="1" x14ac:dyDescent="0.25">
      <c r="N285" s="8"/>
    </row>
    <row r="286" spans="14:14" ht="15.75" customHeight="1" x14ac:dyDescent="0.25">
      <c r="N286" s="8"/>
    </row>
    <row r="287" spans="14:14" ht="15.75" customHeight="1" x14ac:dyDescent="0.25">
      <c r="N287" s="8"/>
    </row>
    <row r="288" spans="14:14" ht="15.75" customHeight="1" x14ac:dyDescent="0.25">
      <c r="N288" s="8"/>
    </row>
    <row r="289" spans="14:14" ht="15.75" customHeight="1" x14ac:dyDescent="0.25">
      <c r="N289" s="8"/>
    </row>
    <row r="290" spans="14:14" ht="15.75" customHeight="1" x14ac:dyDescent="0.25">
      <c r="N290" s="8"/>
    </row>
    <row r="291" spans="14:14" ht="15.75" customHeight="1" x14ac:dyDescent="0.25">
      <c r="N291" s="8"/>
    </row>
    <row r="292" spans="14:14" ht="15.75" customHeight="1" x14ac:dyDescent="0.25">
      <c r="N292" s="8"/>
    </row>
    <row r="293" spans="14:14" ht="15.75" customHeight="1" x14ac:dyDescent="0.25">
      <c r="N293" s="8"/>
    </row>
    <row r="294" spans="14:14" ht="15.75" customHeight="1" x14ac:dyDescent="0.25">
      <c r="N294" s="8"/>
    </row>
    <row r="295" spans="14:14" ht="15.75" customHeight="1" x14ac:dyDescent="0.25">
      <c r="N295" s="8"/>
    </row>
    <row r="296" spans="14:14" ht="15.75" customHeight="1" x14ac:dyDescent="0.25">
      <c r="N296" s="8"/>
    </row>
    <row r="297" spans="14:14" ht="15.75" customHeight="1" x14ac:dyDescent="0.25">
      <c r="N297" s="8"/>
    </row>
    <row r="298" spans="14:14" ht="15.75" customHeight="1" x14ac:dyDescent="0.25">
      <c r="N298" s="8"/>
    </row>
    <row r="299" spans="14:14" ht="15.75" customHeight="1" x14ac:dyDescent="0.25">
      <c r="N299" s="8"/>
    </row>
    <row r="300" spans="14:14" ht="15.75" customHeight="1" x14ac:dyDescent="0.25">
      <c r="N300" s="8"/>
    </row>
    <row r="301" spans="14:14" ht="15.75" customHeight="1" x14ac:dyDescent="0.25">
      <c r="N301" s="8"/>
    </row>
    <row r="302" spans="14:14" ht="15.75" customHeight="1" x14ac:dyDescent="0.25">
      <c r="N302" s="8"/>
    </row>
    <row r="303" spans="14:14" ht="15.75" customHeight="1" x14ac:dyDescent="0.25">
      <c r="N303" s="8"/>
    </row>
    <row r="304" spans="14:14" ht="15.75" customHeight="1" x14ac:dyDescent="0.25">
      <c r="N304" s="8"/>
    </row>
    <row r="305" spans="14:14" ht="15.75" customHeight="1" x14ac:dyDescent="0.25">
      <c r="N305" s="8"/>
    </row>
    <row r="306" spans="14:14" ht="15.75" customHeight="1" x14ac:dyDescent="0.25">
      <c r="N306" s="8"/>
    </row>
    <row r="307" spans="14:14" ht="15.75" customHeight="1" x14ac:dyDescent="0.25">
      <c r="N307" s="8"/>
    </row>
    <row r="308" spans="14:14" ht="15.75" customHeight="1" x14ac:dyDescent="0.25">
      <c r="N308" s="8"/>
    </row>
    <row r="309" spans="14:14" ht="15.75" customHeight="1" x14ac:dyDescent="0.25">
      <c r="N309" s="8"/>
    </row>
    <row r="310" spans="14:14" ht="15.75" customHeight="1" x14ac:dyDescent="0.25">
      <c r="N310" s="8"/>
    </row>
    <row r="311" spans="14:14" ht="15.75" customHeight="1" x14ac:dyDescent="0.25">
      <c r="N311" s="8"/>
    </row>
    <row r="312" spans="14:14" ht="15.75" customHeight="1" x14ac:dyDescent="0.25">
      <c r="N312" s="8"/>
    </row>
    <row r="313" spans="14:14" ht="15.75" customHeight="1" x14ac:dyDescent="0.25">
      <c r="N313" s="8"/>
    </row>
    <row r="314" spans="14:14" ht="15.75" customHeight="1" x14ac:dyDescent="0.25">
      <c r="N314" s="8"/>
    </row>
    <row r="315" spans="14:14" ht="15.75" customHeight="1" x14ac:dyDescent="0.25">
      <c r="N315" s="8"/>
    </row>
    <row r="316" spans="14:14" ht="15.75" customHeight="1" x14ac:dyDescent="0.25">
      <c r="N316" s="8"/>
    </row>
    <row r="317" spans="14:14" ht="15.75" customHeight="1" x14ac:dyDescent="0.25">
      <c r="N317" s="8"/>
    </row>
    <row r="318" spans="14:14" ht="15.75" customHeight="1" x14ac:dyDescent="0.25">
      <c r="N318" s="8"/>
    </row>
    <row r="319" spans="14:14" ht="15.75" customHeight="1" x14ac:dyDescent="0.25">
      <c r="N319" s="8"/>
    </row>
    <row r="320" spans="14:14" ht="15.75" customHeight="1" x14ac:dyDescent="0.25">
      <c r="N320" s="8"/>
    </row>
    <row r="321" spans="14:14" ht="15.75" customHeight="1" x14ac:dyDescent="0.25">
      <c r="N321" s="8"/>
    </row>
    <row r="322" spans="14:14" ht="15.75" customHeight="1" x14ac:dyDescent="0.25">
      <c r="N322" s="8"/>
    </row>
    <row r="323" spans="14:14" ht="15.75" customHeight="1" x14ac:dyDescent="0.25">
      <c r="N323" s="8"/>
    </row>
    <row r="324" spans="14:14" ht="15.75" customHeight="1" x14ac:dyDescent="0.25">
      <c r="N324" s="8"/>
    </row>
    <row r="325" spans="14:14" ht="15.75" customHeight="1" x14ac:dyDescent="0.25">
      <c r="N325" s="8"/>
    </row>
    <row r="326" spans="14:14" ht="15.75" customHeight="1" x14ac:dyDescent="0.25">
      <c r="N326" s="8"/>
    </row>
    <row r="327" spans="14:14" ht="15.75" customHeight="1" x14ac:dyDescent="0.25">
      <c r="N327" s="8"/>
    </row>
    <row r="328" spans="14:14" ht="15.75" customHeight="1" x14ac:dyDescent="0.25">
      <c r="N328" s="8"/>
    </row>
    <row r="329" spans="14:14" ht="15.75" customHeight="1" x14ac:dyDescent="0.25">
      <c r="N329" s="8"/>
    </row>
    <row r="330" spans="14:14" ht="15.75" customHeight="1" x14ac:dyDescent="0.25">
      <c r="N330" s="8"/>
    </row>
    <row r="331" spans="14:14" ht="15.75" customHeight="1" x14ac:dyDescent="0.25">
      <c r="N331" s="8"/>
    </row>
    <row r="332" spans="14:14" ht="15.75" customHeight="1" x14ac:dyDescent="0.25">
      <c r="N332" s="8"/>
    </row>
    <row r="333" spans="14:14" ht="15.75" customHeight="1" x14ac:dyDescent="0.25">
      <c r="N333" s="8"/>
    </row>
    <row r="334" spans="14:14" ht="15.75" customHeight="1" x14ac:dyDescent="0.25">
      <c r="N334" s="8"/>
    </row>
    <row r="335" spans="14:14" ht="15.75" customHeight="1" x14ac:dyDescent="0.25">
      <c r="N335" s="8"/>
    </row>
    <row r="336" spans="14:14" ht="15.75" customHeight="1" x14ac:dyDescent="0.25">
      <c r="N336" s="8"/>
    </row>
    <row r="337" spans="14:14" ht="15.75" customHeight="1" x14ac:dyDescent="0.25">
      <c r="N337" s="8"/>
    </row>
    <row r="338" spans="14:14" ht="15.75" customHeight="1" x14ac:dyDescent="0.25">
      <c r="N338" s="8"/>
    </row>
    <row r="339" spans="14:14" ht="15.75" customHeight="1" x14ac:dyDescent="0.25">
      <c r="N339" s="8"/>
    </row>
    <row r="340" spans="14:14" ht="15.75" customHeight="1" x14ac:dyDescent="0.25">
      <c r="N340" s="8"/>
    </row>
    <row r="341" spans="14:14" ht="15.75" customHeight="1" x14ac:dyDescent="0.25">
      <c r="N341" s="8"/>
    </row>
    <row r="342" spans="14:14" ht="15.75" customHeight="1" x14ac:dyDescent="0.25">
      <c r="N342" s="8"/>
    </row>
    <row r="343" spans="14:14" ht="15.75" customHeight="1" x14ac:dyDescent="0.25">
      <c r="N343" s="8"/>
    </row>
    <row r="344" spans="14:14" ht="15.75" customHeight="1" x14ac:dyDescent="0.25">
      <c r="N344" s="8"/>
    </row>
    <row r="345" spans="14:14" ht="15.75" customHeight="1" x14ac:dyDescent="0.25">
      <c r="N345" s="8"/>
    </row>
    <row r="346" spans="14:14" ht="15.75" customHeight="1" x14ac:dyDescent="0.25">
      <c r="N346" s="8"/>
    </row>
    <row r="347" spans="14:14" ht="15.75" customHeight="1" x14ac:dyDescent="0.25">
      <c r="N347" s="8"/>
    </row>
    <row r="348" spans="14:14" ht="15.75" customHeight="1" x14ac:dyDescent="0.25">
      <c r="N348" s="8"/>
    </row>
    <row r="349" spans="14:14" ht="15.75" customHeight="1" x14ac:dyDescent="0.25">
      <c r="N349" s="8"/>
    </row>
    <row r="350" spans="14:14" ht="15.75" customHeight="1" x14ac:dyDescent="0.25">
      <c r="N350" s="8"/>
    </row>
    <row r="351" spans="14:14" ht="15.75" customHeight="1" x14ac:dyDescent="0.25">
      <c r="N351" s="8"/>
    </row>
    <row r="352" spans="14:14" ht="15.75" customHeight="1" x14ac:dyDescent="0.25">
      <c r="N352" s="8"/>
    </row>
    <row r="353" spans="14:14" ht="15.75" customHeight="1" x14ac:dyDescent="0.25">
      <c r="N353" s="8"/>
    </row>
    <row r="354" spans="14:14" ht="15.75" customHeight="1" x14ac:dyDescent="0.25">
      <c r="N354" s="8"/>
    </row>
    <row r="355" spans="14:14" ht="15.75" customHeight="1" x14ac:dyDescent="0.25">
      <c r="N355" s="8"/>
    </row>
    <row r="356" spans="14:14" ht="15.75" customHeight="1" x14ac:dyDescent="0.25">
      <c r="N356" s="8"/>
    </row>
    <row r="357" spans="14:14" ht="15.75" customHeight="1" x14ac:dyDescent="0.25">
      <c r="N357" s="8"/>
    </row>
    <row r="358" spans="14:14" ht="15.75" customHeight="1" x14ac:dyDescent="0.25">
      <c r="N358" s="8"/>
    </row>
    <row r="359" spans="14:14" ht="15.75" customHeight="1" x14ac:dyDescent="0.25">
      <c r="N359" s="8"/>
    </row>
    <row r="360" spans="14:14" ht="15.75" customHeight="1" x14ac:dyDescent="0.25">
      <c r="N360" s="8"/>
    </row>
    <row r="361" spans="14:14" ht="15.75" customHeight="1" x14ac:dyDescent="0.25">
      <c r="N361" s="8"/>
    </row>
    <row r="362" spans="14:14" ht="15.75" customHeight="1" x14ac:dyDescent="0.25">
      <c r="N362" s="8"/>
    </row>
    <row r="363" spans="14:14" ht="15.75" customHeight="1" x14ac:dyDescent="0.25">
      <c r="N363" s="8"/>
    </row>
    <row r="364" spans="14:14" ht="15.75" customHeight="1" x14ac:dyDescent="0.25">
      <c r="N364" s="8"/>
    </row>
    <row r="365" spans="14:14" ht="15.75" customHeight="1" x14ac:dyDescent="0.25">
      <c r="N365" s="8"/>
    </row>
    <row r="366" spans="14:14" ht="15.75" customHeight="1" x14ac:dyDescent="0.25">
      <c r="N366" s="8"/>
    </row>
    <row r="367" spans="14:14" ht="15.75" customHeight="1" x14ac:dyDescent="0.25">
      <c r="N367" s="8"/>
    </row>
    <row r="368" spans="14:14" ht="15.75" customHeight="1" x14ac:dyDescent="0.25">
      <c r="N368" s="8"/>
    </row>
    <row r="369" spans="14:14" ht="15.75" customHeight="1" x14ac:dyDescent="0.25">
      <c r="N369" s="8"/>
    </row>
    <row r="370" spans="14:14" ht="15.75" customHeight="1" x14ac:dyDescent="0.25">
      <c r="N370" s="8"/>
    </row>
    <row r="371" spans="14:14" ht="15.75" customHeight="1" x14ac:dyDescent="0.25">
      <c r="N371" s="8"/>
    </row>
    <row r="372" spans="14:14" ht="15.75" customHeight="1" x14ac:dyDescent="0.25">
      <c r="N372" s="8"/>
    </row>
    <row r="373" spans="14:14" ht="15.75" customHeight="1" x14ac:dyDescent="0.25">
      <c r="N373" s="8"/>
    </row>
    <row r="374" spans="14:14" ht="15.75" customHeight="1" x14ac:dyDescent="0.25">
      <c r="N374" s="8"/>
    </row>
    <row r="375" spans="14:14" ht="15.75" customHeight="1" x14ac:dyDescent="0.25">
      <c r="N375" s="8"/>
    </row>
    <row r="376" spans="14:14" ht="15.75" customHeight="1" x14ac:dyDescent="0.25">
      <c r="N376" s="8"/>
    </row>
    <row r="377" spans="14:14" ht="15.75" customHeight="1" x14ac:dyDescent="0.25">
      <c r="N377" s="8"/>
    </row>
    <row r="378" spans="14:14" ht="15.75" customHeight="1" x14ac:dyDescent="0.25">
      <c r="N378" s="8"/>
    </row>
    <row r="379" spans="14:14" ht="15.75" customHeight="1" x14ac:dyDescent="0.25">
      <c r="N379" s="8"/>
    </row>
    <row r="380" spans="14:14" ht="15.75" customHeight="1" x14ac:dyDescent="0.25">
      <c r="N380" s="8"/>
    </row>
    <row r="381" spans="14:14" ht="15.75" customHeight="1" x14ac:dyDescent="0.25">
      <c r="N381" s="8"/>
    </row>
    <row r="382" spans="14:14" ht="15.75" customHeight="1" x14ac:dyDescent="0.25">
      <c r="N382" s="8"/>
    </row>
    <row r="383" spans="14:14" ht="15.75" customHeight="1" x14ac:dyDescent="0.25">
      <c r="N383" s="8"/>
    </row>
    <row r="384" spans="14:14" ht="15.75" customHeight="1" x14ac:dyDescent="0.25">
      <c r="N384" s="8"/>
    </row>
    <row r="385" spans="14:14" ht="15.75" customHeight="1" x14ac:dyDescent="0.25">
      <c r="N385" s="8"/>
    </row>
    <row r="386" spans="14:14" ht="15.75" customHeight="1" x14ac:dyDescent="0.25">
      <c r="N386" s="8"/>
    </row>
    <row r="387" spans="14:14" ht="15.75" customHeight="1" x14ac:dyDescent="0.25">
      <c r="N387" s="8"/>
    </row>
    <row r="388" spans="14:14" ht="15.75" customHeight="1" x14ac:dyDescent="0.25">
      <c r="N388" s="8"/>
    </row>
    <row r="389" spans="14:14" ht="15.75" customHeight="1" x14ac:dyDescent="0.25">
      <c r="N389" s="8"/>
    </row>
    <row r="390" spans="14:14" ht="15.75" customHeight="1" x14ac:dyDescent="0.25">
      <c r="N390" s="8"/>
    </row>
    <row r="391" spans="14:14" ht="15.75" customHeight="1" x14ac:dyDescent="0.25">
      <c r="N391" s="8"/>
    </row>
    <row r="392" spans="14:14" ht="15.75" customHeight="1" x14ac:dyDescent="0.25">
      <c r="N392" s="8"/>
    </row>
    <row r="393" spans="14:14" ht="15.75" customHeight="1" x14ac:dyDescent="0.25">
      <c r="N393" s="8"/>
    </row>
    <row r="394" spans="14:14" ht="15.75" customHeight="1" x14ac:dyDescent="0.25">
      <c r="N394" s="8"/>
    </row>
    <row r="395" spans="14:14" ht="15.75" customHeight="1" x14ac:dyDescent="0.25">
      <c r="N395" s="8"/>
    </row>
    <row r="396" spans="14:14" ht="15.75" customHeight="1" x14ac:dyDescent="0.25">
      <c r="N396" s="8"/>
    </row>
    <row r="397" spans="14:14" ht="15.75" customHeight="1" x14ac:dyDescent="0.25">
      <c r="N397" s="8"/>
    </row>
    <row r="398" spans="14:14" ht="15.75" customHeight="1" x14ac:dyDescent="0.25">
      <c r="N398" s="8"/>
    </row>
    <row r="399" spans="14:14" ht="15.75" customHeight="1" x14ac:dyDescent="0.25">
      <c r="N399" s="8"/>
    </row>
    <row r="400" spans="14:14" ht="15.75" customHeight="1" x14ac:dyDescent="0.25">
      <c r="N400" s="8"/>
    </row>
    <row r="401" spans="14:14" ht="15.75" customHeight="1" x14ac:dyDescent="0.25">
      <c r="N401" s="8"/>
    </row>
    <row r="402" spans="14:14" ht="15.75" customHeight="1" x14ac:dyDescent="0.25">
      <c r="N402" s="8"/>
    </row>
    <row r="403" spans="14:14" ht="15.75" customHeight="1" x14ac:dyDescent="0.25">
      <c r="N403" s="8"/>
    </row>
    <row r="404" spans="14:14" ht="15.75" customHeight="1" x14ac:dyDescent="0.25">
      <c r="N404" s="8"/>
    </row>
    <row r="405" spans="14:14" ht="15.75" customHeight="1" x14ac:dyDescent="0.25">
      <c r="N405" s="8"/>
    </row>
    <row r="406" spans="14:14" ht="15.75" customHeight="1" x14ac:dyDescent="0.25">
      <c r="N406" s="8"/>
    </row>
    <row r="407" spans="14:14" ht="15.75" customHeight="1" x14ac:dyDescent="0.25">
      <c r="N407" s="8"/>
    </row>
    <row r="408" spans="14:14" ht="15.75" customHeight="1" x14ac:dyDescent="0.25">
      <c r="N408" s="8"/>
    </row>
    <row r="409" spans="14:14" ht="15.75" customHeight="1" x14ac:dyDescent="0.25">
      <c r="N409" s="8"/>
    </row>
    <row r="410" spans="14:14" ht="15.75" customHeight="1" x14ac:dyDescent="0.25">
      <c r="N410" s="8"/>
    </row>
    <row r="411" spans="14:14" ht="15.75" customHeight="1" x14ac:dyDescent="0.25">
      <c r="N411" s="8"/>
    </row>
    <row r="412" spans="14:14" ht="15.75" customHeight="1" x14ac:dyDescent="0.25">
      <c r="N412" s="8"/>
    </row>
    <row r="413" spans="14:14" ht="15.75" customHeight="1" x14ac:dyDescent="0.25">
      <c r="N413" s="8"/>
    </row>
    <row r="414" spans="14:14" ht="15.75" customHeight="1" x14ac:dyDescent="0.25">
      <c r="N414" s="8"/>
    </row>
    <row r="415" spans="14:14" ht="15.75" customHeight="1" x14ac:dyDescent="0.25">
      <c r="N415" s="8"/>
    </row>
    <row r="416" spans="14:14" ht="15.75" customHeight="1" x14ac:dyDescent="0.25">
      <c r="N416" s="8"/>
    </row>
    <row r="417" spans="14:14" ht="15.75" customHeight="1" x14ac:dyDescent="0.25">
      <c r="N417" s="8"/>
    </row>
    <row r="418" spans="14:14" ht="15.75" customHeight="1" x14ac:dyDescent="0.25">
      <c r="N418" s="8"/>
    </row>
    <row r="419" spans="14:14" ht="15.75" customHeight="1" x14ac:dyDescent="0.25">
      <c r="N419" s="8"/>
    </row>
    <row r="420" spans="14:14" ht="15.75" customHeight="1" x14ac:dyDescent="0.25">
      <c r="N420" s="8"/>
    </row>
    <row r="421" spans="14:14" ht="15.75" customHeight="1" x14ac:dyDescent="0.25">
      <c r="N421" s="8"/>
    </row>
    <row r="422" spans="14:14" ht="15.75" customHeight="1" x14ac:dyDescent="0.25">
      <c r="N422" s="8"/>
    </row>
    <row r="423" spans="14:14" ht="15.75" customHeight="1" x14ac:dyDescent="0.25">
      <c r="N423" s="8"/>
    </row>
    <row r="424" spans="14:14" ht="15.75" customHeight="1" x14ac:dyDescent="0.25">
      <c r="N424" s="8"/>
    </row>
    <row r="425" spans="14:14" ht="15.75" customHeight="1" x14ac:dyDescent="0.25">
      <c r="N425" s="8"/>
    </row>
    <row r="426" spans="14:14" ht="15.75" customHeight="1" x14ac:dyDescent="0.25">
      <c r="N426" s="8"/>
    </row>
    <row r="427" spans="14:14" ht="15.75" customHeight="1" x14ac:dyDescent="0.25">
      <c r="N427" s="8"/>
    </row>
    <row r="428" spans="14:14" ht="15.75" customHeight="1" x14ac:dyDescent="0.25">
      <c r="N428" s="8"/>
    </row>
    <row r="429" spans="14:14" ht="15.75" customHeight="1" x14ac:dyDescent="0.25">
      <c r="N429" s="8"/>
    </row>
    <row r="430" spans="14:14" ht="15.75" customHeight="1" x14ac:dyDescent="0.25">
      <c r="N430" s="8"/>
    </row>
    <row r="431" spans="14:14" ht="15.75" customHeight="1" x14ac:dyDescent="0.25">
      <c r="N431" s="8"/>
    </row>
    <row r="432" spans="14:14" ht="15.75" customHeight="1" x14ac:dyDescent="0.25">
      <c r="N432" s="8"/>
    </row>
    <row r="433" spans="14:14" ht="15.75" customHeight="1" x14ac:dyDescent="0.25">
      <c r="N433" s="8"/>
    </row>
    <row r="434" spans="14:14" ht="15.75" customHeight="1" x14ac:dyDescent="0.25">
      <c r="N434" s="8"/>
    </row>
    <row r="435" spans="14:14" ht="15.75" customHeight="1" x14ac:dyDescent="0.25">
      <c r="N435" s="8"/>
    </row>
    <row r="436" spans="14:14" ht="15.75" customHeight="1" x14ac:dyDescent="0.25">
      <c r="N436" s="8"/>
    </row>
    <row r="437" spans="14:14" ht="15.75" customHeight="1" x14ac:dyDescent="0.25">
      <c r="N437" s="8"/>
    </row>
    <row r="438" spans="14:14" ht="15.75" customHeight="1" x14ac:dyDescent="0.25">
      <c r="N438" s="8"/>
    </row>
    <row r="439" spans="14:14" ht="15.75" customHeight="1" x14ac:dyDescent="0.25">
      <c r="N439" s="8"/>
    </row>
    <row r="440" spans="14:14" ht="15.75" customHeight="1" x14ac:dyDescent="0.25">
      <c r="N440" s="8"/>
    </row>
    <row r="441" spans="14:14" ht="15.75" customHeight="1" x14ac:dyDescent="0.25">
      <c r="N441" s="8"/>
    </row>
    <row r="442" spans="14:14" ht="15.75" customHeight="1" x14ac:dyDescent="0.25">
      <c r="N442" s="8"/>
    </row>
    <row r="443" spans="14:14" ht="15.75" customHeight="1" x14ac:dyDescent="0.25">
      <c r="N443" s="8"/>
    </row>
    <row r="444" spans="14:14" ht="15.75" customHeight="1" x14ac:dyDescent="0.25">
      <c r="N444" s="8"/>
    </row>
    <row r="445" spans="14:14" ht="15.75" customHeight="1" x14ac:dyDescent="0.25">
      <c r="N445" s="8"/>
    </row>
    <row r="446" spans="14:14" ht="15.75" customHeight="1" x14ac:dyDescent="0.25">
      <c r="N446" s="8"/>
    </row>
    <row r="447" spans="14:14" ht="15.75" customHeight="1" x14ac:dyDescent="0.25">
      <c r="N447" s="8"/>
    </row>
    <row r="448" spans="14:14" ht="15.75" customHeight="1" x14ac:dyDescent="0.25">
      <c r="N448" s="8"/>
    </row>
    <row r="449" spans="14:14" ht="15.75" customHeight="1" x14ac:dyDescent="0.25">
      <c r="N449" s="8"/>
    </row>
    <row r="450" spans="14:14" ht="15.75" customHeight="1" x14ac:dyDescent="0.25">
      <c r="N450" s="8"/>
    </row>
    <row r="451" spans="14:14" ht="15.75" customHeight="1" x14ac:dyDescent="0.25">
      <c r="N451" s="8"/>
    </row>
    <row r="452" spans="14:14" ht="15.75" customHeight="1" x14ac:dyDescent="0.25">
      <c r="N452" s="8"/>
    </row>
    <row r="453" spans="14:14" ht="15.75" customHeight="1" x14ac:dyDescent="0.25">
      <c r="N453" s="8"/>
    </row>
    <row r="454" spans="14:14" ht="15.75" customHeight="1" x14ac:dyDescent="0.25">
      <c r="N454" s="8"/>
    </row>
    <row r="455" spans="14:14" ht="15.75" customHeight="1" x14ac:dyDescent="0.25">
      <c r="N455" s="8"/>
    </row>
    <row r="456" spans="14:14" ht="15.75" customHeight="1" x14ac:dyDescent="0.25">
      <c r="N456" s="8"/>
    </row>
    <row r="457" spans="14:14" ht="15.75" customHeight="1" x14ac:dyDescent="0.25">
      <c r="N457" s="8"/>
    </row>
    <row r="458" spans="14:14" ht="15.75" customHeight="1" x14ac:dyDescent="0.25">
      <c r="N458" s="8"/>
    </row>
    <row r="459" spans="14:14" ht="15.75" customHeight="1" x14ac:dyDescent="0.25">
      <c r="N459" s="8"/>
    </row>
    <row r="460" spans="14:14" ht="15.75" customHeight="1" x14ac:dyDescent="0.25">
      <c r="N460" s="8"/>
    </row>
    <row r="461" spans="14:14" ht="15.75" customHeight="1" x14ac:dyDescent="0.25">
      <c r="N461" s="8"/>
    </row>
    <row r="462" spans="14:14" ht="15.75" customHeight="1" x14ac:dyDescent="0.25">
      <c r="N462" s="8"/>
    </row>
    <row r="463" spans="14:14" ht="15.75" customHeight="1" x14ac:dyDescent="0.25">
      <c r="N463" s="8"/>
    </row>
    <row r="464" spans="14:14" ht="15.75" customHeight="1" x14ac:dyDescent="0.25">
      <c r="N464" s="8"/>
    </row>
    <row r="465" spans="14:14" ht="15.75" customHeight="1" x14ac:dyDescent="0.25">
      <c r="N465" s="8"/>
    </row>
    <row r="466" spans="14:14" ht="15.75" customHeight="1" x14ac:dyDescent="0.25">
      <c r="N466" s="8"/>
    </row>
    <row r="467" spans="14:14" ht="15.75" customHeight="1" x14ac:dyDescent="0.25">
      <c r="N467" s="8"/>
    </row>
    <row r="468" spans="14:14" ht="15.75" customHeight="1" x14ac:dyDescent="0.25">
      <c r="N468" s="8"/>
    </row>
    <row r="469" spans="14:14" ht="15.75" customHeight="1" x14ac:dyDescent="0.25">
      <c r="N469" s="8"/>
    </row>
    <row r="470" spans="14:14" ht="15.75" customHeight="1" x14ac:dyDescent="0.25">
      <c r="N470" s="8"/>
    </row>
    <row r="471" spans="14:14" ht="15.75" customHeight="1" x14ac:dyDescent="0.25">
      <c r="N471" s="8"/>
    </row>
    <row r="472" spans="14:14" ht="15.75" customHeight="1" x14ac:dyDescent="0.25">
      <c r="N472" s="8"/>
    </row>
    <row r="473" spans="14:14" ht="15.75" customHeight="1" x14ac:dyDescent="0.25">
      <c r="N473" s="8"/>
    </row>
    <row r="474" spans="14:14" ht="15.75" customHeight="1" x14ac:dyDescent="0.25">
      <c r="N474" s="8"/>
    </row>
    <row r="475" spans="14:14" ht="15.75" customHeight="1" x14ac:dyDescent="0.25">
      <c r="N475" s="8"/>
    </row>
    <row r="476" spans="14:14" ht="15.75" customHeight="1" x14ac:dyDescent="0.25">
      <c r="N476" s="8"/>
    </row>
    <row r="477" spans="14:14" ht="15.75" customHeight="1" x14ac:dyDescent="0.25">
      <c r="N477" s="8"/>
    </row>
    <row r="478" spans="14:14" ht="15.75" customHeight="1" x14ac:dyDescent="0.25">
      <c r="N478" s="8"/>
    </row>
    <row r="479" spans="14:14" ht="15.75" customHeight="1" x14ac:dyDescent="0.25">
      <c r="N479" s="8"/>
    </row>
    <row r="480" spans="14:14" ht="15.75" customHeight="1" x14ac:dyDescent="0.25">
      <c r="N480" s="8"/>
    </row>
    <row r="481" spans="14:14" ht="15.75" customHeight="1" x14ac:dyDescent="0.25">
      <c r="N481" s="8"/>
    </row>
    <row r="482" spans="14:14" ht="15.75" customHeight="1" x14ac:dyDescent="0.25">
      <c r="N482" s="8"/>
    </row>
    <row r="483" spans="14:14" ht="15.75" customHeight="1" x14ac:dyDescent="0.25">
      <c r="N483" s="8"/>
    </row>
    <row r="484" spans="14:14" ht="15.75" customHeight="1" x14ac:dyDescent="0.25">
      <c r="N484" s="8"/>
    </row>
    <row r="485" spans="14:14" ht="15.75" customHeight="1" x14ac:dyDescent="0.25">
      <c r="N485" s="8"/>
    </row>
    <row r="486" spans="14:14" ht="15.75" customHeight="1" x14ac:dyDescent="0.25">
      <c r="N486" s="8"/>
    </row>
    <row r="487" spans="14:14" ht="15.75" customHeight="1" x14ac:dyDescent="0.25">
      <c r="N487" s="8"/>
    </row>
    <row r="488" spans="14:14" ht="15.75" customHeight="1" x14ac:dyDescent="0.25">
      <c r="N488" s="8"/>
    </row>
    <row r="489" spans="14:14" ht="15.75" customHeight="1" x14ac:dyDescent="0.25">
      <c r="N489" s="8"/>
    </row>
    <row r="490" spans="14:14" ht="15.75" customHeight="1" x14ac:dyDescent="0.25">
      <c r="N490" s="8"/>
    </row>
    <row r="491" spans="14:14" ht="15.75" customHeight="1" x14ac:dyDescent="0.25">
      <c r="N491" s="8"/>
    </row>
    <row r="492" spans="14:14" ht="15.75" customHeight="1" x14ac:dyDescent="0.25">
      <c r="N492" s="8"/>
    </row>
    <row r="493" spans="14:14" ht="15.75" customHeight="1" x14ac:dyDescent="0.25">
      <c r="N493" s="8"/>
    </row>
    <row r="494" spans="14:14" ht="15.75" customHeight="1" x14ac:dyDescent="0.25">
      <c r="N494" s="8"/>
    </row>
    <row r="495" spans="14:14" ht="15.75" customHeight="1" x14ac:dyDescent="0.25">
      <c r="N495" s="8"/>
    </row>
    <row r="496" spans="14:14" ht="15.75" customHeight="1" x14ac:dyDescent="0.25">
      <c r="N496" s="8"/>
    </row>
    <row r="497" spans="14:14" ht="15.75" customHeight="1" x14ac:dyDescent="0.25">
      <c r="N497" s="8"/>
    </row>
    <row r="498" spans="14:14" ht="15.75" customHeight="1" x14ac:dyDescent="0.25">
      <c r="N498" s="8"/>
    </row>
    <row r="499" spans="14:14" ht="15.75" customHeight="1" x14ac:dyDescent="0.25">
      <c r="N499" s="8"/>
    </row>
    <row r="500" spans="14:14" ht="15.75" customHeight="1" x14ac:dyDescent="0.25">
      <c r="N500" s="8"/>
    </row>
    <row r="501" spans="14:14" ht="15.75" customHeight="1" x14ac:dyDescent="0.25">
      <c r="N501" s="8"/>
    </row>
    <row r="502" spans="14:14" ht="15.75" customHeight="1" x14ac:dyDescent="0.25">
      <c r="N502" s="8"/>
    </row>
    <row r="503" spans="14:14" ht="15.75" customHeight="1" x14ac:dyDescent="0.25">
      <c r="N503" s="8"/>
    </row>
    <row r="504" spans="14:14" ht="15.75" customHeight="1" x14ac:dyDescent="0.25">
      <c r="N504" s="8"/>
    </row>
    <row r="505" spans="14:14" ht="15.75" customHeight="1" x14ac:dyDescent="0.25">
      <c r="N505" s="8"/>
    </row>
    <row r="506" spans="14:14" ht="15.75" customHeight="1" x14ac:dyDescent="0.25">
      <c r="N506" s="8"/>
    </row>
    <row r="507" spans="14:14" ht="15.75" customHeight="1" x14ac:dyDescent="0.25">
      <c r="N507" s="8"/>
    </row>
    <row r="508" spans="14:14" ht="15.75" customHeight="1" x14ac:dyDescent="0.25">
      <c r="N508" s="8"/>
    </row>
    <row r="509" spans="14:14" ht="15.75" customHeight="1" x14ac:dyDescent="0.25">
      <c r="N509" s="8"/>
    </row>
    <row r="510" spans="14:14" ht="15.75" customHeight="1" x14ac:dyDescent="0.25">
      <c r="N510" s="8"/>
    </row>
    <row r="511" spans="14:14" ht="15.75" customHeight="1" x14ac:dyDescent="0.25">
      <c r="N511" s="8"/>
    </row>
    <row r="512" spans="14:14" ht="15.75" customHeight="1" x14ac:dyDescent="0.25">
      <c r="N512" s="8"/>
    </row>
    <row r="513" spans="14:14" ht="15.75" customHeight="1" x14ac:dyDescent="0.25">
      <c r="N513" s="8"/>
    </row>
    <row r="514" spans="14:14" ht="15.75" customHeight="1" x14ac:dyDescent="0.25">
      <c r="N514" s="8"/>
    </row>
    <row r="515" spans="14:14" ht="15.75" customHeight="1" x14ac:dyDescent="0.25">
      <c r="N515" s="8"/>
    </row>
    <row r="516" spans="14:14" ht="15.75" customHeight="1" x14ac:dyDescent="0.25">
      <c r="N516" s="8"/>
    </row>
    <row r="517" spans="14:14" ht="15.75" customHeight="1" x14ac:dyDescent="0.25">
      <c r="N517" s="8"/>
    </row>
    <row r="518" spans="14:14" ht="15.75" customHeight="1" x14ac:dyDescent="0.25">
      <c r="N518" s="8"/>
    </row>
    <row r="519" spans="14:14" ht="15.75" customHeight="1" x14ac:dyDescent="0.25">
      <c r="N519" s="8"/>
    </row>
    <row r="520" spans="14:14" ht="15.75" customHeight="1" x14ac:dyDescent="0.25">
      <c r="N520" s="8"/>
    </row>
    <row r="521" spans="14:14" ht="15.75" customHeight="1" x14ac:dyDescent="0.25">
      <c r="N521" s="8"/>
    </row>
    <row r="522" spans="14:14" ht="15.75" customHeight="1" x14ac:dyDescent="0.25">
      <c r="N522" s="8"/>
    </row>
    <row r="523" spans="14:14" ht="15.75" customHeight="1" x14ac:dyDescent="0.25">
      <c r="N523" s="8"/>
    </row>
    <row r="524" spans="14:14" ht="15.75" customHeight="1" x14ac:dyDescent="0.25">
      <c r="N524" s="8"/>
    </row>
    <row r="525" spans="14:14" ht="15.75" customHeight="1" x14ac:dyDescent="0.25">
      <c r="N525" s="8"/>
    </row>
    <row r="526" spans="14:14" ht="15.75" customHeight="1" x14ac:dyDescent="0.25">
      <c r="N526" s="8"/>
    </row>
    <row r="527" spans="14:14" ht="15.75" customHeight="1" x14ac:dyDescent="0.25">
      <c r="N527" s="8"/>
    </row>
    <row r="528" spans="14:14" ht="15.75" customHeight="1" x14ac:dyDescent="0.25">
      <c r="N528" s="8"/>
    </row>
    <row r="529" spans="14:14" ht="15.75" customHeight="1" x14ac:dyDescent="0.25">
      <c r="N529" s="8"/>
    </row>
    <row r="530" spans="14:14" ht="15.75" customHeight="1" x14ac:dyDescent="0.25">
      <c r="N530" s="8"/>
    </row>
    <row r="531" spans="14:14" ht="15.75" customHeight="1" x14ac:dyDescent="0.25">
      <c r="N531" s="8"/>
    </row>
    <row r="532" spans="14:14" ht="15.75" customHeight="1" x14ac:dyDescent="0.25">
      <c r="N532" s="8"/>
    </row>
    <row r="533" spans="14:14" ht="15.75" customHeight="1" x14ac:dyDescent="0.25">
      <c r="N533" s="8"/>
    </row>
    <row r="534" spans="14:14" ht="15.75" customHeight="1" x14ac:dyDescent="0.25">
      <c r="N534" s="8"/>
    </row>
    <row r="535" spans="14:14" ht="15.75" customHeight="1" x14ac:dyDescent="0.25">
      <c r="N535" s="8"/>
    </row>
    <row r="536" spans="14:14" ht="15.75" customHeight="1" x14ac:dyDescent="0.25">
      <c r="N536" s="8"/>
    </row>
    <row r="537" spans="14:14" ht="15.75" customHeight="1" x14ac:dyDescent="0.25">
      <c r="N537" s="8"/>
    </row>
    <row r="538" spans="14:14" ht="15.75" customHeight="1" x14ac:dyDescent="0.25">
      <c r="N538" s="8"/>
    </row>
    <row r="539" spans="14:14" ht="15.75" customHeight="1" x14ac:dyDescent="0.25">
      <c r="N539" s="8"/>
    </row>
    <row r="540" spans="14:14" ht="15.75" customHeight="1" x14ac:dyDescent="0.25">
      <c r="N540" s="8"/>
    </row>
    <row r="541" spans="14:14" ht="15.75" customHeight="1" x14ac:dyDescent="0.25">
      <c r="N541" s="8"/>
    </row>
    <row r="542" spans="14:14" ht="15.75" customHeight="1" x14ac:dyDescent="0.25">
      <c r="N542" s="8"/>
    </row>
    <row r="543" spans="14:14" ht="15.75" customHeight="1" x14ac:dyDescent="0.25">
      <c r="N543" s="8"/>
    </row>
    <row r="544" spans="14:14" ht="15.75" customHeight="1" x14ac:dyDescent="0.25">
      <c r="N544" s="8"/>
    </row>
    <row r="545" spans="14:14" ht="15.75" customHeight="1" x14ac:dyDescent="0.25">
      <c r="N545" s="8"/>
    </row>
    <row r="546" spans="14:14" ht="15.75" customHeight="1" x14ac:dyDescent="0.25">
      <c r="N546" s="8"/>
    </row>
    <row r="547" spans="14:14" ht="15.75" customHeight="1" x14ac:dyDescent="0.25">
      <c r="N547" s="8"/>
    </row>
    <row r="548" spans="14:14" ht="15.75" customHeight="1" x14ac:dyDescent="0.25">
      <c r="N548" s="8"/>
    </row>
    <row r="549" spans="14:14" ht="15.75" customHeight="1" x14ac:dyDescent="0.25">
      <c r="N549" s="8"/>
    </row>
    <row r="550" spans="14:14" ht="15.75" customHeight="1" x14ac:dyDescent="0.25">
      <c r="N550" s="8"/>
    </row>
    <row r="551" spans="14:14" ht="15.75" customHeight="1" x14ac:dyDescent="0.25">
      <c r="N551" s="8"/>
    </row>
    <row r="552" spans="14:14" ht="15.75" customHeight="1" x14ac:dyDescent="0.25">
      <c r="N552" s="8"/>
    </row>
    <row r="553" spans="14:14" ht="15.75" customHeight="1" x14ac:dyDescent="0.25">
      <c r="N553" s="8"/>
    </row>
    <row r="554" spans="14:14" ht="15.75" customHeight="1" x14ac:dyDescent="0.25">
      <c r="N554" s="8"/>
    </row>
    <row r="555" spans="14:14" ht="15.75" customHeight="1" x14ac:dyDescent="0.25">
      <c r="N555" s="8"/>
    </row>
    <row r="556" spans="14:14" ht="15.75" customHeight="1" x14ac:dyDescent="0.25">
      <c r="N556" s="8"/>
    </row>
    <row r="557" spans="14:14" ht="15.75" customHeight="1" x14ac:dyDescent="0.25">
      <c r="N557" s="8"/>
    </row>
    <row r="558" spans="14:14" ht="15.75" customHeight="1" x14ac:dyDescent="0.25">
      <c r="N558" s="8"/>
    </row>
    <row r="559" spans="14:14" ht="15.75" customHeight="1" x14ac:dyDescent="0.25">
      <c r="N559" s="8"/>
    </row>
    <row r="560" spans="14:14" ht="15.75" customHeight="1" x14ac:dyDescent="0.25">
      <c r="N560" s="8"/>
    </row>
    <row r="561" spans="14:14" ht="15.75" customHeight="1" x14ac:dyDescent="0.25">
      <c r="N561" s="8"/>
    </row>
    <row r="562" spans="14:14" ht="15.75" customHeight="1" x14ac:dyDescent="0.25">
      <c r="N562" s="8"/>
    </row>
    <row r="563" spans="14:14" ht="15.75" customHeight="1" x14ac:dyDescent="0.25">
      <c r="N563" s="8"/>
    </row>
    <row r="564" spans="14:14" ht="15.75" customHeight="1" x14ac:dyDescent="0.25">
      <c r="N564" s="8"/>
    </row>
    <row r="565" spans="14:14" ht="15.75" customHeight="1" x14ac:dyDescent="0.25">
      <c r="N565" s="8"/>
    </row>
    <row r="566" spans="14:14" ht="15.75" customHeight="1" x14ac:dyDescent="0.25">
      <c r="N566" s="8"/>
    </row>
    <row r="567" spans="14:14" ht="15.75" customHeight="1" x14ac:dyDescent="0.25">
      <c r="N567" s="8"/>
    </row>
    <row r="568" spans="14:14" ht="15.75" customHeight="1" x14ac:dyDescent="0.25">
      <c r="N568" s="8"/>
    </row>
    <row r="569" spans="14:14" ht="15.75" customHeight="1" x14ac:dyDescent="0.25">
      <c r="N569" s="8"/>
    </row>
    <row r="570" spans="14:14" ht="15.75" customHeight="1" x14ac:dyDescent="0.25">
      <c r="N570" s="8"/>
    </row>
    <row r="571" spans="14:14" ht="15.75" customHeight="1" x14ac:dyDescent="0.25">
      <c r="N571" s="8"/>
    </row>
    <row r="572" spans="14:14" ht="15.75" customHeight="1" x14ac:dyDescent="0.25">
      <c r="N572" s="8"/>
    </row>
    <row r="573" spans="14:14" ht="15.75" customHeight="1" x14ac:dyDescent="0.25">
      <c r="N573" s="8"/>
    </row>
    <row r="574" spans="14:14" ht="15.75" customHeight="1" x14ac:dyDescent="0.25">
      <c r="N574" s="8"/>
    </row>
    <row r="575" spans="14:14" ht="15.75" customHeight="1" x14ac:dyDescent="0.25">
      <c r="N575" s="8"/>
    </row>
    <row r="576" spans="14:14" ht="15.75" customHeight="1" x14ac:dyDescent="0.25">
      <c r="N576" s="8"/>
    </row>
    <row r="577" spans="14:14" ht="15.75" customHeight="1" x14ac:dyDescent="0.25">
      <c r="N577" s="8"/>
    </row>
    <row r="578" spans="14:14" ht="15.75" customHeight="1" x14ac:dyDescent="0.25">
      <c r="N578" s="8"/>
    </row>
    <row r="579" spans="14:14" ht="15.75" customHeight="1" x14ac:dyDescent="0.25">
      <c r="N579" s="8"/>
    </row>
    <row r="580" spans="14:14" ht="15.75" customHeight="1" x14ac:dyDescent="0.25">
      <c r="N580" s="8"/>
    </row>
    <row r="581" spans="14:14" ht="15.75" customHeight="1" x14ac:dyDescent="0.25">
      <c r="N581" s="8"/>
    </row>
    <row r="582" spans="14:14" ht="15.75" customHeight="1" x14ac:dyDescent="0.25">
      <c r="N582" s="8"/>
    </row>
    <row r="583" spans="14:14" ht="15.75" customHeight="1" x14ac:dyDescent="0.25">
      <c r="N583" s="8"/>
    </row>
    <row r="584" spans="14:14" ht="15.75" customHeight="1" x14ac:dyDescent="0.25">
      <c r="N584" s="8"/>
    </row>
    <row r="585" spans="14:14" ht="15.75" customHeight="1" x14ac:dyDescent="0.25">
      <c r="N585" s="8"/>
    </row>
    <row r="586" spans="14:14" ht="15.75" customHeight="1" x14ac:dyDescent="0.25">
      <c r="N586" s="8"/>
    </row>
    <row r="587" spans="14:14" ht="15.75" customHeight="1" x14ac:dyDescent="0.25">
      <c r="N587" s="8"/>
    </row>
    <row r="588" spans="14:14" ht="15.75" customHeight="1" x14ac:dyDescent="0.25">
      <c r="N588" s="8"/>
    </row>
    <row r="589" spans="14:14" ht="15.75" customHeight="1" x14ac:dyDescent="0.25">
      <c r="N589" s="8"/>
    </row>
    <row r="590" spans="14:14" ht="15.75" customHeight="1" x14ac:dyDescent="0.25">
      <c r="N590" s="8"/>
    </row>
    <row r="591" spans="14:14" ht="15.75" customHeight="1" x14ac:dyDescent="0.25">
      <c r="N591" s="8"/>
    </row>
    <row r="592" spans="14:14" ht="15.75" customHeight="1" x14ac:dyDescent="0.25">
      <c r="N592" s="8"/>
    </row>
    <row r="593" spans="14:14" ht="15.75" customHeight="1" x14ac:dyDescent="0.25">
      <c r="N593" s="8"/>
    </row>
    <row r="594" spans="14:14" ht="15.75" customHeight="1" x14ac:dyDescent="0.25">
      <c r="N594" s="8"/>
    </row>
    <row r="595" spans="14:14" ht="15.75" customHeight="1" x14ac:dyDescent="0.25">
      <c r="N595" s="8"/>
    </row>
    <row r="596" spans="14:14" ht="15.75" customHeight="1" x14ac:dyDescent="0.25">
      <c r="N596" s="8"/>
    </row>
    <row r="597" spans="14:14" ht="15.75" customHeight="1" x14ac:dyDescent="0.25">
      <c r="N597" s="8"/>
    </row>
    <row r="598" spans="14:14" ht="15.75" customHeight="1" x14ac:dyDescent="0.25">
      <c r="N598" s="8"/>
    </row>
    <row r="599" spans="14:14" ht="15.75" customHeight="1" x14ac:dyDescent="0.25">
      <c r="N599" s="8"/>
    </row>
    <row r="600" spans="14:14" ht="15.75" customHeight="1" x14ac:dyDescent="0.25">
      <c r="N600" s="8"/>
    </row>
    <row r="601" spans="14:14" ht="15.75" customHeight="1" x14ac:dyDescent="0.25">
      <c r="N601" s="8"/>
    </row>
    <row r="602" spans="14:14" ht="15.75" customHeight="1" x14ac:dyDescent="0.25">
      <c r="N602" s="8"/>
    </row>
    <row r="603" spans="14:14" ht="15.75" customHeight="1" x14ac:dyDescent="0.25">
      <c r="N603" s="8"/>
    </row>
    <row r="604" spans="14:14" ht="15.75" customHeight="1" x14ac:dyDescent="0.25">
      <c r="N604" s="8"/>
    </row>
    <row r="605" spans="14:14" ht="15.75" customHeight="1" x14ac:dyDescent="0.25">
      <c r="N605" s="8"/>
    </row>
    <row r="606" spans="14:14" ht="15.75" customHeight="1" x14ac:dyDescent="0.25">
      <c r="N606" s="8"/>
    </row>
    <row r="607" spans="14:14" ht="15.75" customHeight="1" x14ac:dyDescent="0.25">
      <c r="N607" s="8"/>
    </row>
    <row r="608" spans="14:14" ht="15.75" customHeight="1" x14ac:dyDescent="0.25">
      <c r="N608" s="8"/>
    </row>
    <row r="609" spans="14:14" ht="15.75" customHeight="1" x14ac:dyDescent="0.25">
      <c r="N609" s="8"/>
    </row>
    <row r="610" spans="14:14" ht="15.75" customHeight="1" x14ac:dyDescent="0.25">
      <c r="N610" s="8"/>
    </row>
    <row r="611" spans="14:14" ht="15.75" customHeight="1" x14ac:dyDescent="0.25">
      <c r="N611" s="8"/>
    </row>
    <row r="612" spans="14:14" ht="15.75" customHeight="1" x14ac:dyDescent="0.25">
      <c r="N612" s="8"/>
    </row>
    <row r="613" spans="14:14" ht="15.75" customHeight="1" x14ac:dyDescent="0.25">
      <c r="N613" s="8"/>
    </row>
    <row r="614" spans="14:14" ht="15.75" customHeight="1" x14ac:dyDescent="0.25">
      <c r="N614" s="8"/>
    </row>
    <row r="615" spans="14:14" ht="15.75" customHeight="1" x14ac:dyDescent="0.25">
      <c r="N615" s="8"/>
    </row>
    <row r="616" spans="14:14" ht="15.75" customHeight="1" x14ac:dyDescent="0.25">
      <c r="N616" s="8"/>
    </row>
    <row r="617" spans="14:14" ht="15.75" customHeight="1" x14ac:dyDescent="0.25">
      <c r="N617" s="8"/>
    </row>
    <row r="618" spans="14:14" ht="15.75" customHeight="1" x14ac:dyDescent="0.25">
      <c r="N618" s="8"/>
    </row>
    <row r="619" spans="14:14" ht="15.75" customHeight="1" x14ac:dyDescent="0.25">
      <c r="N619" s="8"/>
    </row>
    <row r="620" spans="14:14" ht="15.75" customHeight="1" x14ac:dyDescent="0.25">
      <c r="N620" s="8"/>
    </row>
    <row r="621" spans="14:14" ht="15.75" customHeight="1" x14ac:dyDescent="0.25">
      <c r="N621" s="8"/>
    </row>
    <row r="622" spans="14:14" ht="15.75" customHeight="1" x14ac:dyDescent="0.25">
      <c r="N622" s="8"/>
    </row>
    <row r="623" spans="14:14" ht="15.75" customHeight="1" x14ac:dyDescent="0.25">
      <c r="N623" s="8"/>
    </row>
    <row r="624" spans="14:14" ht="15.75" customHeight="1" x14ac:dyDescent="0.25">
      <c r="N624" s="8"/>
    </row>
    <row r="625" spans="14:14" ht="15.75" customHeight="1" x14ac:dyDescent="0.25">
      <c r="N625" s="8"/>
    </row>
    <row r="626" spans="14:14" ht="15.75" customHeight="1" x14ac:dyDescent="0.25">
      <c r="N626" s="8"/>
    </row>
    <row r="627" spans="14:14" ht="15.75" customHeight="1" x14ac:dyDescent="0.25">
      <c r="N627" s="8"/>
    </row>
    <row r="628" spans="14:14" ht="15.75" customHeight="1" x14ac:dyDescent="0.25">
      <c r="N628" s="8"/>
    </row>
    <row r="629" spans="14:14" ht="15.75" customHeight="1" x14ac:dyDescent="0.25">
      <c r="N629" s="8"/>
    </row>
    <row r="630" spans="14:14" ht="15.75" customHeight="1" x14ac:dyDescent="0.25">
      <c r="N630" s="8"/>
    </row>
    <row r="631" spans="14:14" ht="15.75" customHeight="1" x14ac:dyDescent="0.25">
      <c r="N631" s="8"/>
    </row>
    <row r="632" spans="14:14" ht="15.75" customHeight="1" x14ac:dyDescent="0.25">
      <c r="N632" s="8"/>
    </row>
    <row r="633" spans="14:14" ht="15.75" customHeight="1" x14ac:dyDescent="0.25">
      <c r="N633" s="8"/>
    </row>
    <row r="634" spans="14:14" ht="15.75" customHeight="1" x14ac:dyDescent="0.25">
      <c r="N634" s="8"/>
    </row>
    <row r="635" spans="14:14" ht="15.75" customHeight="1" x14ac:dyDescent="0.25">
      <c r="N635" s="8"/>
    </row>
    <row r="636" spans="14:14" ht="15.75" customHeight="1" x14ac:dyDescent="0.25">
      <c r="N636" s="8"/>
    </row>
    <row r="637" spans="14:14" ht="15.75" customHeight="1" x14ac:dyDescent="0.25">
      <c r="N637" s="8"/>
    </row>
    <row r="638" spans="14:14" ht="15.75" customHeight="1" x14ac:dyDescent="0.25">
      <c r="N638" s="8"/>
    </row>
    <row r="639" spans="14:14" ht="15.75" customHeight="1" x14ac:dyDescent="0.25">
      <c r="N639" s="8"/>
    </row>
    <row r="640" spans="14:14" ht="15.75" customHeight="1" x14ac:dyDescent="0.25">
      <c r="N640" s="8"/>
    </row>
    <row r="641" spans="14:14" ht="15.75" customHeight="1" x14ac:dyDescent="0.25">
      <c r="N641" s="8"/>
    </row>
    <row r="642" spans="14:14" ht="15.75" customHeight="1" x14ac:dyDescent="0.25">
      <c r="N642" s="8"/>
    </row>
    <row r="643" spans="14:14" ht="15.75" customHeight="1" x14ac:dyDescent="0.25">
      <c r="N643" s="8"/>
    </row>
    <row r="644" spans="14:14" ht="15.75" customHeight="1" x14ac:dyDescent="0.25">
      <c r="N644" s="8"/>
    </row>
    <row r="645" spans="14:14" ht="15.75" customHeight="1" x14ac:dyDescent="0.25">
      <c r="N645" s="8"/>
    </row>
    <row r="646" spans="14:14" ht="15.75" customHeight="1" x14ac:dyDescent="0.25">
      <c r="N646" s="8"/>
    </row>
    <row r="647" spans="14:14" ht="15.75" customHeight="1" x14ac:dyDescent="0.25">
      <c r="N647" s="8"/>
    </row>
    <row r="648" spans="14:14" ht="15.75" customHeight="1" x14ac:dyDescent="0.25">
      <c r="N648" s="8"/>
    </row>
    <row r="649" spans="14:14" ht="15.75" customHeight="1" x14ac:dyDescent="0.25">
      <c r="N649" s="8"/>
    </row>
    <row r="650" spans="14:14" ht="15.75" customHeight="1" x14ac:dyDescent="0.25">
      <c r="N650" s="8"/>
    </row>
    <row r="651" spans="14:14" ht="15.75" customHeight="1" x14ac:dyDescent="0.25">
      <c r="N651" s="8"/>
    </row>
    <row r="652" spans="14:14" ht="15.75" customHeight="1" x14ac:dyDescent="0.25">
      <c r="N652" s="8"/>
    </row>
    <row r="653" spans="14:14" ht="15.75" customHeight="1" x14ac:dyDescent="0.25">
      <c r="N653" s="8"/>
    </row>
    <row r="654" spans="14:14" ht="15.75" customHeight="1" x14ac:dyDescent="0.25">
      <c r="N654" s="8"/>
    </row>
    <row r="655" spans="14:14" ht="15.75" customHeight="1" x14ac:dyDescent="0.25">
      <c r="N655" s="8"/>
    </row>
    <row r="656" spans="14:14" ht="15.75" customHeight="1" x14ac:dyDescent="0.25">
      <c r="N656" s="8"/>
    </row>
    <row r="657" spans="14:14" ht="15.75" customHeight="1" x14ac:dyDescent="0.25">
      <c r="N657" s="8"/>
    </row>
    <row r="658" spans="14:14" ht="15.75" customHeight="1" x14ac:dyDescent="0.25">
      <c r="N658" s="8"/>
    </row>
    <row r="659" spans="14:14" ht="15.75" customHeight="1" x14ac:dyDescent="0.25">
      <c r="N659" s="8"/>
    </row>
    <row r="660" spans="14:14" ht="15.75" customHeight="1" x14ac:dyDescent="0.25">
      <c r="N660" s="8"/>
    </row>
    <row r="661" spans="14:14" ht="15.75" customHeight="1" x14ac:dyDescent="0.25">
      <c r="N661" s="8"/>
    </row>
    <row r="662" spans="14:14" ht="15.75" customHeight="1" x14ac:dyDescent="0.25">
      <c r="N662" s="8"/>
    </row>
    <row r="663" spans="14:14" ht="15.75" customHeight="1" x14ac:dyDescent="0.25">
      <c r="N663" s="8"/>
    </row>
    <row r="664" spans="14:14" ht="15.75" customHeight="1" x14ac:dyDescent="0.25">
      <c r="N664" s="8"/>
    </row>
    <row r="665" spans="14:14" ht="15.75" customHeight="1" x14ac:dyDescent="0.25">
      <c r="N665" s="8"/>
    </row>
    <row r="666" spans="14:14" ht="15.75" customHeight="1" x14ac:dyDescent="0.25">
      <c r="N666" s="8"/>
    </row>
    <row r="667" spans="14:14" ht="15.75" customHeight="1" x14ac:dyDescent="0.25">
      <c r="N667" s="8"/>
    </row>
    <row r="668" spans="14:14" ht="15.75" customHeight="1" x14ac:dyDescent="0.25">
      <c r="N668" s="8"/>
    </row>
    <row r="669" spans="14:14" ht="15.75" customHeight="1" x14ac:dyDescent="0.25">
      <c r="N669" s="8"/>
    </row>
    <row r="670" spans="14:14" ht="15.75" customHeight="1" x14ac:dyDescent="0.25">
      <c r="N670" s="8"/>
    </row>
    <row r="671" spans="14:14" ht="15.75" customHeight="1" x14ac:dyDescent="0.25">
      <c r="N671" s="8"/>
    </row>
    <row r="672" spans="14:14" ht="15.75" customHeight="1" x14ac:dyDescent="0.25">
      <c r="N672" s="8"/>
    </row>
    <row r="673" spans="14:14" ht="15.75" customHeight="1" x14ac:dyDescent="0.25">
      <c r="N673" s="8"/>
    </row>
    <row r="674" spans="14:14" ht="15.75" customHeight="1" x14ac:dyDescent="0.25">
      <c r="N674" s="8"/>
    </row>
    <row r="675" spans="14:14" ht="15.75" customHeight="1" x14ac:dyDescent="0.25">
      <c r="N675" s="8"/>
    </row>
    <row r="676" spans="14:14" ht="15.75" customHeight="1" x14ac:dyDescent="0.25">
      <c r="N676" s="8"/>
    </row>
    <row r="677" spans="14:14" ht="15.75" customHeight="1" x14ac:dyDescent="0.25">
      <c r="N677" s="8"/>
    </row>
    <row r="678" spans="14:14" ht="15.75" customHeight="1" x14ac:dyDescent="0.25">
      <c r="N678" s="8"/>
    </row>
    <row r="679" spans="14:14" ht="15.75" customHeight="1" x14ac:dyDescent="0.25">
      <c r="N679" s="8"/>
    </row>
    <row r="680" spans="14:14" ht="15.75" customHeight="1" x14ac:dyDescent="0.25">
      <c r="N680" s="8"/>
    </row>
    <row r="681" spans="14:14" ht="15.75" customHeight="1" x14ac:dyDescent="0.25">
      <c r="N681" s="8"/>
    </row>
    <row r="682" spans="14:14" ht="15.75" customHeight="1" x14ac:dyDescent="0.25">
      <c r="N682" s="8"/>
    </row>
    <row r="683" spans="14:14" ht="15.75" customHeight="1" x14ac:dyDescent="0.25">
      <c r="N683" s="8"/>
    </row>
    <row r="684" spans="14:14" ht="15.75" customHeight="1" x14ac:dyDescent="0.25">
      <c r="N684" s="8"/>
    </row>
    <row r="685" spans="14:14" ht="15.75" customHeight="1" x14ac:dyDescent="0.25">
      <c r="N685" s="8"/>
    </row>
    <row r="686" spans="14:14" ht="15.75" customHeight="1" x14ac:dyDescent="0.25">
      <c r="N686" s="8"/>
    </row>
    <row r="687" spans="14:14" ht="15.75" customHeight="1" x14ac:dyDescent="0.25">
      <c r="N687" s="8"/>
    </row>
    <row r="688" spans="14:14" ht="15.75" customHeight="1" x14ac:dyDescent="0.25">
      <c r="N688" s="8"/>
    </row>
    <row r="689" spans="14:14" ht="15.75" customHeight="1" x14ac:dyDescent="0.25">
      <c r="N689" s="8"/>
    </row>
    <row r="690" spans="14:14" ht="15.75" customHeight="1" x14ac:dyDescent="0.25">
      <c r="N690" s="8"/>
    </row>
    <row r="691" spans="14:14" ht="15.75" customHeight="1" x14ac:dyDescent="0.25">
      <c r="N691" s="8"/>
    </row>
    <row r="692" spans="14:14" ht="15.75" customHeight="1" x14ac:dyDescent="0.25">
      <c r="N692" s="8"/>
    </row>
    <row r="693" spans="14:14" ht="15.75" customHeight="1" x14ac:dyDescent="0.25">
      <c r="N693" s="8"/>
    </row>
    <row r="694" spans="14:14" ht="15.75" customHeight="1" x14ac:dyDescent="0.25">
      <c r="N694" s="8"/>
    </row>
    <row r="695" spans="14:14" ht="15.75" customHeight="1" x14ac:dyDescent="0.25">
      <c r="N695" s="8"/>
    </row>
    <row r="696" spans="14:14" ht="15.75" customHeight="1" x14ac:dyDescent="0.25">
      <c r="N696" s="8"/>
    </row>
    <row r="697" spans="14:14" ht="15.75" customHeight="1" x14ac:dyDescent="0.25">
      <c r="N697" s="8"/>
    </row>
    <row r="698" spans="14:14" ht="15.75" customHeight="1" x14ac:dyDescent="0.25">
      <c r="N698" s="8"/>
    </row>
    <row r="699" spans="14:14" ht="15.75" customHeight="1" x14ac:dyDescent="0.25">
      <c r="N699" s="8"/>
    </row>
    <row r="700" spans="14:14" ht="15.75" customHeight="1" x14ac:dyDescent="0.25">
      <c r="N700" s="8"/>
    </row>
    <row r="701" spans="14:14" ht="15.75" customHeight="1" x14ac:dyDescent="0.25">
      <c r="N701" s="8"/>
    </row>
    <row r="702" spans="14:14" ht="15.75" customHeight="1" x14ac:dyDescent="0.25">
      <c r="N702" s="8"/>
    </row>
    <row r="703" spans="14:14" ht="15.75" customHeight="1" x14ac:dyDescent="0.25">
      <c r="N703" s="8"/>
    </row>
    <row r="704" spans="14:14" ht="15.75" customHeight="1" x14ac:dyDescent="0.25">
      <c r="N704" s="8"/>
    </row>
    <row r="705" spans="14:14" ht="15.75" customHeight="1" x14ac:dyDescent="0.25">
      <c r="N705" s="8"/>
    </row>
    <row r="706" spans="14:14" ht="15.75" customHeight="1" x14ac:dyDescent="0.25">
      <c r="N706" s="8"/>
    </row>
    <row r="707" spans="14:14" ht="15.75" customHeight="1" x14ac:dyDescent="0.25">
      <c r="N707" s="8"/>
    </row>
    <row r="708" spans="14:14" ht="15.75" customHeight="1" x14ac:dyDescent="0.25">
      <c r="N708" s="8"/>
    </row>
    <row r="709" spans="14:14" ht="15.75" customHeight="1" x14ac:dyDescent="0.25">
      <c r="N709" s="8"/>
    </row>
    <row r="710" spans="14:14" ht="15.75" customHeight="1" x14ac:dyDescent="0.25">
      <c r="N710" s="8"/>
    </row>
    <row r="711" spans="14:14" ht="15.75" customHeight="1" x14ac:dyDescent="0.25">
      <c r="N711" s="8"/>
    </row>
    <row r="712" spans="14:14" ht="15.75" customHeight="1" x14ac:dyDescent="0.25">
      <c r="N712" s="8"/>
    </row>
    <row r="713" spans="14:14" ht="15.75" customHeight="1" x14ac:dyDescent="0.25">
      <c r="N713" s="8"/>
    </row>
    <row r="714" spans="14:14" ht="15.75" customHeight="1" x14ac:dyDescent="0.25">
      <c r="N714" s="8"/>
    </row>
    <row r="715" spans="14:14" ht="15.75" customHeight="1" x14ac:dyDescent="0.25">
      <c r="N715" s="8"/>
    </row>
    <row r="716" spans="14:14" ht="15.75" customHeight="1" x14ac:dyDescent="0.25">
      <c r="N716" s="8"/>
    </row>
    <row r="717" spans="14:14" ht="15.75" customHeight="1" x14ac:dyDescent="0.25">
      <c r="N717" s="8"/>
    </row>
    <row r="718" spans="14:14" ht="15.75" customHeight="1" x14ac:dyDescent="0.25">
      <c r="N718" s="8"/>
    </row>
    <row r="719" spans="14:14" ht="15.75" customHeight="1" x14ac:dyDescent="0.25">
      <c r="N719" s="8"/>
    </row>
    <row r="720" spans="14:14" ht="15.75" customHeight="1" x14ac:dyDescent="0.25">
      <c r="N720" s="8"/>
    </row>
    <row r="721" spans="14:14" ht="15.75" customHeight="1" x14ac:dyDescent="0.25">
      <c r="N721" s="8"/>
    </row>
    <row r="722" spans="14:14" ht="15.75" customHeight="1" x14ac:dyDescent="0.25">
      <c r="N722" s="8"/>
    </row>
    <row r="723" spans="14:14" ht="15.75" customHeight="1" x14ac:dyDescent="0.25">
      <c r="N723" s="8"/>
    </row>
    <row r="724" spans="14:14" ht="15.75" customHeight="1" x14ac:dyDescent="0.25">
      <c r="N724" s="8"/>
    </row>
    <row r="725" spans="14:14" ht="15.75" customHeight="1" x14ac:dyDescent="0.25">
      <c r="N725" s="8"/>
    </row>
    <row r="726" spans="14:14" ht="15.75" customHeight="1" x14ac:dyDescent="0.25">
      <c r="N726" s="8"/>
    </row>
    <row r="727" spans="14:14" ht="15.75" customHeight="1" x14ac:dyDescent="0.25">
      <c r="N727" s="8"/>
    </row>
    <row r="728" spans="14:14" ht="15.75" customHeight="1" x14ac:dyDescent="0.25">
      <c r="N728" s="8"/>
    </row>
    <row r="729" spans="14:14" ht="15.75" customHeight="1" x14ac:dyDescent="0.25">
      <c r="N729" s="8"/>
    </row>
    <row r="730" spans="14:14" ht="15.75" customHeight="1" x14ac:dyDescent="0.25">
      <c r="N730" s="8"/>
    </row>
    <row r="731" spans="14:14" ht="15.75" customHeight="1" x14ac:dyDescent="0.25">
      <c r="N731" s="8"/>
    </row>
    <row r="732" spans="14:14" ht="15.75" customHeight="1" x14ac:dyDescent="0.25">
      <c r="N732" s="8"/>
    </row>
    <row r="733" spans="14:14" ht="15.75" customHeight="1" x14ac:dyDescent="0.25">
      <c r="N733" s="8"/>
    </row>
    <row r="734" spans="14:14" ht="15.75" customHeight="1" x14ac:dyDescent="0.25">
      <c r="N734" s="8"/>
    </row>
    <row r="735" spans="14:14" ht="15.75" customHeight="1" x14ac:dyDescent="0.25">
      <c r="N735" s="8"/>
    </row>
    <row r="736" spans="14:14" ht="15.75" customHeight="1" x14ac:dyDescent="0.25">
      <c r="N736" s="8"/>
    </row>
    <row r="737" spans="14:14" ht="15.75" customHeight="1" x14ac:dyDescent="0.25">
      <c r="N737" s="8"/>
    </row>
    <row r="738" spans="14:14" ht="15.75" customHeight="1" x14ac:dyDescent="0.25">
      <c r="N738" s="8"/>
    </row>
    <row r="739" spans="14:14" ht="15.75" customHeight="1" x14ac:dyDescent="0.25">
      <c r="N739" s="8"/>
    </row>
    <row r="740" spans="14:14" ht="15.75" customHeight="1" x14ac:dyDescent="0.25">
      <c r="N740" s="8"/>
    </row>
    <row r="741" spans="14:14" ht="15.75" customHeight="1" x14ac:dyDescent="0.25">
      <c r="N741" s="8"/>
    </row>
    <row r="742" spans="14:14" ht="15.75" customHeight="1" x14ac:dyDescent="0.25">
      <c r="N742" s="8"/>
    </row>
    <row r="743" spans="14:14" ht="15.75" customHeight="1" x14ac:dyDescent="0.25">
      <c r="N743" s="8"/>
    </row>
    <row r="744" spans="14:14" ht="15.75" customHeight="1" x14ac:dyDescent="0.25">
      <c r="N744" s="8"/>
    </row>
    <row r="745" spans="14:14" ht="15.75" customHeight="1" x14ac:dyDescent="0.25">
      <c r="N745" s="8"/>
    </row>
    <row r="746" spans="14:14" ht="15.75" customHeight="1" x14ac:dyDescent="0.25">
      <c r="N746" s="8"/>
    </row>
    <row r="747" spans="14:14" ht="15.75" customHeight="1" x14ac:dyDescent="0.25">
      <c r="N747" s="8"/>
    </row>
    <row r="748" spans="14:14" ht="15.75" customHeight="1" x14ac:dyDescent="0.25">
      <c r="N748" s="8"/>
    </row>
    <row r="749" spans="14:14" ht="15.75" customHeight="1" x14ac:dyDescent="0.25">
      <c r="N749" s="8"/>
    </row>
    <row r="750" spans="14:14" ht="15.75" customHeight="1" x14ac:dyDescent="0.25">
      <c r="N750" s="8"/>
    </row>
    <row r="751" spans="14:14" ht="15.75" customHeight="1" x14ac:dyDescent="0.25">
      <c r="N751" s="8"/>
    </row>
    <row r="752" spans="14:14" ht="15.75" customHeight="1" x14ac:dyDescent="0.25">
      <c r="N752" s="8"/>
    </row>
    <row r="753" spans="14:14" ht="15.75" customHeight="1" x14ac:dyDescent="0.25">
      <c r="N753" s="8"/>
    </row>
    <row r="754" spans="14:14" ht="15.75" customHeight="1" x14ac:dyDescent="0.25">
      <c r="N754" s="8"/>
    </row>
    <row r="755" spans="14:14" ht="15.75" customHeight="1" x14ac:dyDescent="0.25">
      <c r="N755" s="8"/>
    </row>
    <row r="756" spans="14:14" ht="15.75" customHeight="1" x14ac:dyDescent="0.25">
      <c r="N756" s="8"/>
    </row>
    <row r="757" spans="14:14" ht="15.75" customHeight="1" x14ac:dyDescent="0.25">
      <c r="N757" s="8"/>
    </row>
    <row r="758" spans="14:14" ht="15.75" customHeight="1" x14ac:dyDescent="0.25">
      <c r="N758" s="8"/>
    </row>
    <row r="759" spans="14:14" ht="15.75" customHeight="1" x14ac:dyDescent="0.25">
      <c r="N759" s="8"/>
    </row>
    <row r="760" spans="14:14" ht="15.75" customHeight="1" x14ac:dyDescent="0.25">
      <c r="N760" s="8"/>
    </row>
    <row r="761" spans="14:14" ht="15.75" customHeight="1" x14ac:dyDescent="0.25">
      <c r="N761" s="8"/>
    </row>
    <row r="762" spans="14:14" ht="15.75" customHeight="1" x14ac:dyDescent="0.25">
      <c r="N762" s="8"/>
    </row>
    <row r="763" spans="14:14" ht="15.75" customHeight="1" x14ac:dyDescent="0.25">
      <c r="N763" s="8"/>
    </row>
    <row r="764" spans="14:14" ht="15.75" customHeight="1" x14ac:dyDescent="0.25">
      <c r="N764" s="8"/>
    </row>
    <row r="765" spans="14:14" ht="15.75" customHeight="1" x14ac:dyDescent="0.25">
      <c r="N765" s="8"/>
    </row>
    <row r="766" spans="14:14" ht="15.75" customHeight="1" x14ac:dyDescent="0.25">
      <c r="N766" s="8"/>
    </row>
    <row r="767" spans="14:14" ht="15.75" customHeight="1" x14ac:dyDescent="0.25">
      <c r="N767" s="8"/>
    </row>
    <row r="768" spans="14:14" ht="15.75" customHeight="1" x14ac:dyDescent="0.25">
      <c r="N768" s="8"/>
    </row>
    <row r="769" spans="14:14" ht="15.75" customHeight="1" x14ac:dyDescent="0.25">
      <c r="N769" s="8"/>
    </row>
    <row r="770" spans="14:14" ht="15.75" customHeight="1" x14ac:dyDescent="0.25">
      <c r="N770" s="8"/>
    </row>
    <row r="771" spans="14:14" ht="15.75" customHeight="1" x14ac:dyDescent="0.25">
      <c r="N771" s="8"/>
    </row>
    <row r="772" spans="14:14" ht="15.75" customHeight="1" x14ac:dyDescent="0.25">
      <c r="N772" s="8"/>
    </row>
    <row r="773" spans="14:14" ht="15.75" customHeight="1" x14ac:dyDescent="0.25">
      <c r="N773" s="8"/>
    </row>
    <row r="774" spans="14:14" ht="15.75" customHeight="1" x14ac:dyDescent="0.25">
      <c r="N774" s="8"/>
    </row>
    <row r="775" spans="14:14" ht="15.75" customHeight="1" x14ac:dyDescent="0.25">
      <c r="N775" s="8"/>
    </row>
    <row r="776" spans="14:14" ht="15.75" customHeight="1" x14ac:dyDescent="0.25">
      <c r="N776" s="8"/>
    </row>
    <row r="777" spans="14:14" ht="15.75" customHeight="1" x14ac:dyDescent="0.25">
      <c r="N777" s="8"/>
    </row>
    <row r="778" spans="14:14" ht="15.75" customHeight="1" x14ac:dyDescent="0.25">
      <c r="N778" s="8"/>
    </row>
    <row r="779" spans="14:14" ht="15.75" customHeight="1" x14ac:dyDescent="0.25">
      <c r="N779" s="8"/>
    </row>
    <row r="780" spans="14:14" ht="15.75" customHeight="1" x14ac:dyDescent="0.25">
      <c r="N780" s="8"/>
    </row>
    <row r="781" spans="14:14" ht="15.75" customHeight="1" x14ac:dyDescent="0.25">
      <c r="N781" s="8"/>
    </row>
    <row r="782" spans="14:14" ht="15.75" customHeight="1" x14ac:dyDescent="0.25">
      <c r="N782" s="8"/>
    </row>
    <row r="783" spans="14:14" ht="15.75" customHeight="1" x14ac:dyDescent="0.25">
      <c r="N783" s="8"/>
    </row>
    <row r="784" spans="14:14" ht="15.75" customHeight="1" x14ac:dyDescent="0.25">
      <c r="N784" s="8"/>
    </row>
    <row r="785" spans="14:14" ht="15.75" customHeight="1" x14ac:dyDescent="0.25">
      <c r="N785" s="8"/>
    </row>
    <row r="786" spans="14:14" ht="15.75" customHeight="1" x14ac:dyDescent="0.25">
      <c r="N786" s="8"/>
    </row>
    <row r="787" spans="14:14" ht="15.75" customHeight="1" x14ac:dyDescent="0.25">
      <c r="N787" s="8"/>
    </row>
    <row r="788" spans="14:14" ht="15.75" customHeight="1" x14ac:dyDescent="0.25">
      <c r="N788" s="8"/>
    </row>
    <row r="789" spans="14:14" ht="15.75" customHeight="1" x14ac:dyDescent="0.25">
      <c r="N789" s="8"/>
    </row>
    <row r="790" spans="14:14" ht="15.75" customHeight="1" x14ac:dyDescent="0.25">
      <c r="N790" s="8"/>
    </row>
    <row r="791" spans="14:14" ht="15.75" customHeight="1" x14ac:dyDescent="0.25">
      <c r="N791" s="8"/>
    </row>
    <row r="792" spans="14:14" ht="15.75" customHeight="1" x14ac:dyDescent="0.25">
      <c r="N792" s="8"/>
    </row>
    <row r="793" spans="14:14" ht="15.75" customHeight="1" x14ac:dyDescent="0.25">
      <c r="N793" s="8"/>
    </row>
    <row r="794" spans="14:14" ht="15.75" customHeight="1" x14ac:dyDescent="0.25">
      <c r="N794" s="8"/>
    </row>
    <row r="795" spans="14:14" ht="15.75" customHeight="1" x14ac:dyDescent="0.25">
      <c r="N795" s="8"/>
    </row>
    <row r="796" spans="14:14" ht="15.75" customHeight="1" x14ac:dyDescent="0.25">
      <c r="N796" s="8"/>
    </row>
    <row r="797" spans="14:14" ht="15.75" customHeight="1" x14ac:dyDescent="0.25">
      <c r="N797" s="8"/>
    </row>
    <row r="798" spans="14:14" ht="15.75" customHeight="1" x14ac:dyDescent="0.25">
      <c r="N798" s="8"/>
    </row>
    <row r="799" spans="14:14" ht="15.75" customHeight="1" x14ac:dyDescent="0.25">
      <c r="N799" s="8"/>
    </row>
    <row r="800" spans="14:14" ht="15.75" customHeight="1" x14ac:dyDescent="0.25">
      <c r="N800" s="8"/>
    </row>
    <row r="801" spans="14:14" ht="15.75" customHeight="1" x14ac:dyDescent="0.25">
      <c r="N801" s="8"/>
    </row>
    <row r="802" spans="14:14" ht="15.75" customHeight="1" x14ac:dyDescent="0.25">
      <c r="N802" s="8"/>
    </row>
    <row r="803" spans="14:14" ht="15.75" customHeight="1" x14ac:dyDescent="0.25">
      <c r="N803" s="8"/>
    </row>
    <row r="804" spans="14:14" ht="15.75" customHeight="1" x14ac:dyDescent="0.25">
      <c r="N804" s="8"/>
    </row>
    <row r="805" spans="14:14" ht="15.75" customHeight="1" x14ac:dyDescent="0.25">
      <c r="N805" s="8"/>
    </row>
    <row r="806" spans="14:14" ht="15.75" customHeight="1" x14ac:dyDescent="0.25">
      <c r="N806" s="8"/>
    </row>
    <row r="807" spans="14:14" ht="15.75" customHeight="1" x14ac:dyDescent="0.25">
      <c r="N807" s="8"/>
    </row>
    <row r="808" spans="14:14" ht="15.75" customHeight="1" x14ac:dyDescent="0.25">
      <c r="N808" s="8"/>
    </row>
    <row r="809" spans="14:14" ht="15.75" customHeight="1" x14ac:dyDescent="0.25">
      <c r="N809" s="8"/>
    </row>
    <row r="810" spans="14:14" ht="15.75" customHeight="1" x14ac:dyDescent="0.25">
      <c r="N810" s="8"/>
    </row>
    <row r="811" spans="14:14" ht="15.75" customHeight="1" x14ac:dyDescent="0.25">
      <c r="N811" s="8"/>
    </row>
    <row r="812" spans="14:14" ht="15.75" customHeight="1" x14ac:dyDescent="0.25">
      <c r="N812" s="8"/>
    </row>
    <row r="813" spans="14:14" ht="15.75" customHeight="1" x14ac:dyDescent="0.25">
      <c r="N813" s="8"/>
    </row>
    <row r="814" spans="14:14" ht="15.75" customHeight="1" x14ac:dyDescent="0.25">
      <c r="N814" s="8"/>
    </row>
    <row r="815" spans="14:14" ht="15.75" customHeight="1" x14ac:dyDescent="0.25">
      <c r="N815" s="8"/>
    </row>
    <row r="816" spans="14:14" ht="15.75" customHeight="1" x14ac:dyDescent="0.25">
      <c r="N816" s="8"/>
    </row>
    <row r="817" spans="14:14" ht="15.75" customHeight="1" x14ac:dyDescent="0.25">
      <c r="N817" s="8"/>
    </row>
    <row r="818" spans="14:14" ht="15.75" customHeight="1" x14ac:dyDescent="0.25">
      <c r="N818" s="8"/>
    </row>
    <row r="819" spans="14:14" ht="15.75" customHeight="1" x14ac:dyDescent="0.25">
      <c r="N819" s="8"/>
    </row>
    <row r="820" spans="14:14" ht="15.75" customHeight="1" x14ac:dyDescent="0.25">
      <c r="N820" s="8"/>
    </row>
    <row r="821" spans="14:14" ht="15.75" customHeight="1" x14ac:dyDescent="0.25">
      <c r="N821" s="8"/>
    </row>
    <row r="822" spans="14:14" ht="15.75" customHeight="1" x14ac:dyDescent="0.25">
      <c r="N822" s="8"/>
    </row>
    <row r="823" spans="14:14" ht="15.75" customHeight="1" x14ac:dyDescent="0.25">
      <c r="N823" s="8"/>
    </row>
    <row r="824" spans="14:14" ht="15.75" customHeight="1" x14ac:dyDescent="0.25">
      <c r="N824" s="8"/>
    </row>
    <row r="825" spans="14:14" ht="15.75" customHeight="1" x14ac:dyDescent="0.25">
      <c r="N825" s="8"/>
    </row>
    <row r="826" spans="14:14" ht="15.75" customHeight="1" x14ac:dyDescent="0.25">
      <c r="N826" s="8"/>
    </row>
    <row r="827" spans="14:14" ht="15.75" customHeight="1" x14ac:dyDescent="0.25">
      <c r="N827" s="8"/>
    </row>
    <row r="828" spans="14:14" ht="15.75" customHeight="1" x14ac:dyDescent="0.25">
      <c r="N828" s="8"/>
    </row>
    <row r="829" spans="14:14" ht="15.75" customHeight="1" x14ac:dyDescent="0.25">
      <c r="N829" s="8"/>
    </row>
    <row r="830" spans="14:14" ht="15.75" customHeight="1" x14ac:dyDescent="0.25">
      <c r="N830" s="8"/>
    </row>
    <row r="831" spans="14:14" ht="15.75" customHeight="1" x14ac:dyDescent="0.25">
      <c r="N831" s="8"/>
    </row>
    <row r="832" spans="14:14" ht="15.75" customHeight="1" x14ac:dyDescent="0.25">
      <c r="N832" s="8"/>
    </row>
    <row r="833" spans="14:14" ht="15.75" customHeight="1" x14ac:dyDescent="0.25">
      <c r="N833" s="8"/>
    </row>
    <row r="834" spans="14:14" ht="15.75" customHeight="1" x14ac:dyDescent="0.25">
      <c r="N834" s="8"/>
    </row>
    <row r="835" spans="14:14" ht="15.75" customHeight="1" x14ac:dyDescent="0.25">
      <c r="N835" s="8"/>
    </row>
    <row r="836" spans="14:14" ht="15.75" customHeight="1" x14ac:dyDescent="0.25">
      <c r="N836" s="8"/>
    </row>
    <row r="837" spans="14:14" ht="15.75" customHeight="1" x14ac:dyDescent="0.25">
      <c r="N837" s="8"/>
    </row>
    <row r="838" spans="14:14" ht="15.75" customHeight="1" x14ac:dyDescent="0.25">
      <c r="N838" s="8"/>
    </row>
    <row r="839" spans="14:14" ht="15.75" customHeight="1" x14ac:dyDescent="0.25">
      <c r="N839" s="8"/>
    </row>
    <row r="840" spans="14:14" ht="15.75" customHeight="1" x14ac:dyDescent="0.25">
      <c r="N840" s="8"/>
    </row>
    <row r="841" spans="14:14" ht="15.75" customHeight="1" x14ac:dyDescent="0.25">
      <c r="N841" s="8"/>
    </row>
    <row r="842" spans="14:14" ht="15.75" customHeight="1" x14ac:dyDescent="0.25">
      <c r="N842" s="8"/>
    </row>
    <row r="843" spans="14:14" ht="15.75" customHeight="1" x14ac:dyDescent="0.25">
      <c r="N843" s="8"/>
    </row>
    <row r="844" spans="14:14" ht="15.75" customHeight="1" x14ac:dyDescent="0.25">
      <c r="N844" s="8"/>
    </row>
    <row r="845" spans="14:14" ht="15.75" customHeight="1" x14ac:dyDescent="0.25">
      <c r="N845" s="8"/>
    </row>
    <row r="846" spans="14:14" ht="15.75" customHeight="1" x14ac:dyDescent="0.25">
      <c r="N846" s="8"/>
    </row>
    <row r="847" spans="14:14" ht="15.75" customHeight="1" x14ac:dyDescent="0.25">
      <c r="N847" s="8"/>
    </row>
    <row r="848" spans="14:14" ht="15.75" customHeight="1" x14ac:dyDescent="0.25">
      <c r="N848" s="8"/>
    </row>
    <row r="849" spans="14:14" ht="15.75" customHeight="1" x14ac:dyDescent="0.25">
      <c r="N849" s="8"/>
    </row>
    <row r="850" spans="14:14" ht="15.75" customHeight="1" x14ac:dyDescent="0.25">
      <c r="N850" s="8"/>
    </row>
    <row r="851" spans="14:14" ht="15.75" customHeight="1" x14ac:dyDescent="0.25">
      <c r="N851" s="8"/>
    </row>
    <row r="852" spans="14:14" ht="15.75" customHeight="1" x14ac:dyDescent="0.25">
      <c r="N852" s="8"/>
    </row>
    <row r="853" spans="14:14" ht="15.75" customHeight="1" x14ac:dyDescent="0.25">
      <c r="N853" s="8"/>
    </row>
    <row r="854" spans="14:14" ht="15.75" customHeight="1" x14ac:dyDescent="0.25">
      <c r="N854" s="8"/>
    </row>
    <row r="855" spans="14:14" ht="15.75" customHeight="1" x14ac:dyDescent="0.25">
      <c r="N855" s="8"/>
    </row>
    <row r="856" spans="14:14" ht="15.75" customHeight="1" x14ac:dyDescent="0.25">
      <c r="N856" s="8"/>
    </row>
    <row r="857" spans="14:14" ht="15.75" customHeight="1" x14ac:dyDescent="0.25">
      <c r="N857" s="8"/>
    </row>
    <row r="858" spans="14:14" ht="15.75" customHeight="1" x14ac:dyDescent="0.25">
      <c r="N858" s="8"/>
    </row>
    <row r="859" spans="14:14" ht="15.75" customHeight="1" x14ac:dyDescent="0.25">
      <c r="N859" s="8"/>
    </row>
    <row r="860" spans="14:14" ht="15.75" customHeight="1" x14ac:dyDescent="0.25">
      <c r="N860" s="8"/>
    </row>
    <row r="861" spans="14:14" ht="15.75" customHeight="1" x14ac:dyDescent="0.25">
      <c r="N861" s="8"/>
    </row>
    <row r="862" spans="14:14" ht="15.75" customHeight="1" x14ac:dyDescent="0.25">
      <c r="N862" s="8"/>
    </row>
    <row r="863" spans="14:14" ht="15.75" customHeight="1" x14ac:dyDescent="0.25">
      <c r="N863" s="8"/>
    </row>
    <row r="864" spans="14:14" ht="15.75" customHeight="1" x14ac:dyDescent="0.25">
      <c r="N864" s="8"/>
    </row>
    <row r="865" spans="14:14" ht="15.75" customHeight="1" x14ac:dyDescent="0.25">
      <c r="N865" s="8"/>
    </row>
    <row r="866" spans="14:14" ht="15.75" customHeight="1" x14ac:dyDescent="0.25">
      <c r="N866" s="8"/>
    </row>
    <row r="867" spans="14:14" ht="15.75" customHeight="1" x14ac:dyDescent="0.25">
      <c r="N867" s="8"/>
    </row>
    <row r="868" spans="14:14" ht="15.75" customHeight="1" x14ac:dyDescent="0.25">
      <c r="N868" s="8"/>
    </row>
    <row r="869" spans="14:14" ht="15.75" customHeight="1" x14ac:dyDescent="0.25">
      <c r="N869" s="8"/>
    </row>
    <row r="870" spans="14:14" ht="15.75" customHeight="1" x14ac:dyDescent="0.25">
      <c r="N870" s="8"/>
    </row>
    <row r="871" spans="14:14" ht="15.75" customHeight="1" x14ac:dyDescent="0.25">
      <c r="N871" s="8"/>
    </row>
    <row r="872" spans="14:14" ht="15.75" customHeight="1" x14ac:dyDescent="0.25">
      <c r="N872" s="8"/>
    </row>
    <row r="873" spans="14:14" ht="15.75" customHeight="1" x14ac:dyDescent="0.25">
      <c r="N873" s="8"/>
    </row>
    <row r="874" spans="14:14" ht="15.75" customHeight="1" x14ac:dyDescent="0.25">
      <c r="N874" s="8"/>
    </row>
    <row r="875" spans="14:14" ht="15.75" customHeight="1" x14ac:dyDescent="0.25">
      <c r="N875" s="8"/>
    </row>
    <row r="876" spans="14:14" ht="15.75" customHeight="1" x14ac:dyDescent="0.25">
      <c r="N876" s="8"/>
    </row>
    <row r="877" spans="14:14" ht="15.75" customHeight="1" x14ac:dyDescent="0.25">
      <c r="N877" s="8"/>
    </row>
    <row r="878" spans="14:14" ht="15.75" customHeight="1" x14ac:dyDescent="0.25">
      <c r="N878" s="8"/>
    </row>
    <row r="879" spans="14:14" ht="15.75" customHeight="1" x14ac:dyDescent="0.25">
      <c r="N879" s="8"/>
    </row>
    <row r="880" spans="14:14" ht="15.75" customHeight="1" x14ac:dyDescent="0.25">
      <c r="N880" s="8"/>
    </row>
    <row r="881" spans="14:14" ht="15.75" customHeight="1" x14ac:dyDescent="0.25">
      <c r="N881" s="8"/>
    </row>
    <row r="882" spans="14:14" ht="15.75" customHeight="1" x14ac:dyDescent="0.25">
      <c r="N882" s="8"/>
    </row>
    <row r="883" spans="14:14" ht="15.75" customHeight="1" x14ac:dyDescent="0.25">
      <c r="N883" s="8"/>
    </row>
    <row r="884" spans="14:14" ht="15.75" customHeight="1" x14ac:dyDescent="0.25">
      <c r="N884" s="8"/>
    </row>
    <row r="885" spans="14:14" ht="15.75" customHeight="1" x14ac:dyDescent="0.25">
      <c r="N885" s="8"/>
    </row>
    <row r="886" spans="14:14" ht="15.75" customHeight="1" x14ac:dyDescent="0.25">
      <c r="N886" s="8"/>
    </row>
    <row r="887" spans="14:14" ht="15.75" customHeight="1" x14ac:dyDescent="0.25">
      <c r="N887" s="8"/>
    </row>
    <row r="888" spans="14:14" ht="15.75" customHeight="1" x14ac:dyDescent="0.25">
      <c r="N888" s="8"/>
    </row>
    <row r="889" spans="14:14" ht="15.75" customHeight="1" x14ac:dyDescent="0.25">
      <c r="N889" s="8"/>
    </row>
    <row r="890" spans="14:14" ht="15.75" customHeight="1" x14ac:dyDescent="0.25">
      <c r="N890" s="8"/>
    </row>
    <row r="891" spans="14:14" ht="15.75" customHeight="1" x14ac:dyDescent="0.25">
      <c r="N891" s="8"/>
    </row>
    <row r="892" spans="14:14" ht="15.75" customHeight="1" x14ac:dyDescent="0.25">
      <c r="N892" s="8"/>
    </row>
    <row r="893" spans="14:14" ht="15.75" customHeight="1" x14ac:dyDescent="0.25">
      <c r="N893" s="8"/>
    </row>
    <row r="894" spans="14:14" ht="15.75" customHeight="1" x14ac:dyDescent="0.25">
      <c r="N894" s="8"/>
    </row>
    <row r="895" spans="14:14" ht="15.75" customHeight="1" x14ac:dyDescent="0.25">
      <c r="N895" s="8"/>
    </row>
    <row r="896" spans="14:14" ht="15.75" customHeight="1" x14ac:dyDescent="0.25">
      <c r="N896" s="8"/>
    </row>
    <row r="897" spans="14:14" ht="15.75" customHeight="1" x14ac:dyDescent="0.25">
      <c r="N897" s="8"/>
    </row>
    <row r="898" spans="14:14" ht="15.75" customHeight="1" x14ac:dyDescent="0.25">
      <c r="N898" s="8"/>
    </row>
    <row r="899" spans="14:14" ht="15.75" customHeight="1" x14ac:dyDescent="0.25">
      <c r="N899" s="8"/>
    </row>
    <row r="900" spans="14:14" ht="15.75" customHeight="1" x14ac:dyDescent="0.25">
      <c r="N900" s="8"/>
    </row>
    <row r="901" spans="14:14" ht="15.75" customHeight="1" x14ac:dyDescent="0.25">
      <c r="N901" s="8"/>
    </row>
    <row r="902" spans="14:14" ht="15.75" customHeight="1" x14ac:dyDescent="0.25">
      <c r="N902" s="8"/>
    </row>
    <row r="903" spans="14:14" ht="15.75" customHeight="1" x14ac:dyDescent="0.25">
      <c r="N903" s="8"/>
    </row>
    <row r="904" spans="14:14" ht="15.75" customHeight="1" x14ac:dyDescent="0.25">
      <c r="N904" s="8"/>
    </row>
    <row r="905" spans="14:14" ht="15.75" customHeight="1" x14ac:dyDescent="0.25">
      <c r="N905" s="8"/>
    </row>
    <row r="906" spans="14:14" ht="15.75" customHeight="1" x14ac:dyDescent="0.25">
      <c r="N906" s="8"/>
    </row>
    <row r="907" spans="14:14" ht="15.75" customHeight="1" x14ac:dyDescent="0.25">
      <c r="N907" s="8"/>
    </row>
    <row r="908" spans="14:14" ht="15.75" customHeight="1" x14ac:dyDescent="0.25">
      <c r="N908" s="8"/>
    </row>
    <row r="909" spans="14:14" ht="15.75" customHeight="1" x14ac:dyDescent="0.25">
      <c r="N909" s="8"/>
    </row>
    <row r="910" spans="14:14" ht="15.75" customHeight="1" x14ac:dyDescent="0.25">
      <c r="N910" s="8"/>
    </row>
    <row r="911" spans="14:14" ht="15.75" customHeight="1" x14ac:dyDescent="0.25">
      <c r="N911" s="8"/>
    </row>
    <row r="912" spans="14:14" ht="15.75" customHeight="1" x14ac:dyDescent="0.25">
      <c r="N912" s="8"/>
    </row>
    <row r="913" spans="14:14" ht="15.75" customHeight="1" x14ac:dyDescent="0.25">
      <c r="N913" s="8"/>
    </row>
    <row r="914" spans="14:14" ht="15.75" customHeight="1" x14ac:dyDescent="0.25">
      <c r="N914" s="8"/>
    </row>
    <row r="915" spans="14:14" ht="15.75" customHeight="1" x14ac:dyDescent="0.25">
      <c r="N915" s="8"/>
    </row>
    <row r="916" spans="14:14" ht="15.75" customHeight="1" x14ac:dyDescent="0.25">
      <c r="N916" s="8"/>
    </row>
    <row r="917" spans="14:14" ht="15.75" customHeight="1" x14ac:dyDescent="0.25">
      <c r="N917" s="8"/>
    </row>
    <row r="918" spans="14:14" ht="15.75" customHeight="1" x14ac:dyDescent="0.25">
      <c r="N918" s="8"/>
    </row>
    <row r="919" spans="14:14" ht="15.75" customHeight="1" x14ac:dyDescent="0.25">
      <c r="N919" s="8"/>
    </row>
    <row r="920" spans="14:14" ht="15.75" customHeight="1" x14ac:dyDescent="0.25">
      <c r="N920" s="8"/>
    </row>
    <row r="921" spans="14:14" ht="15.75" customHeight="1" x14ac:dyDescent="0.25">
      <c r="N921" s="8"/>
    </row>
    <row r="922" spans="14:14" ht="15.75" customHeight="1" x14ac:dyDescent="0.25">
      <c r="N922" s="8"/>
    </row>
    <row r="923" spans="14:14" ht="15.75" customHeight="1" x14ac:dyDescent="0.25">
      <c r="N923" s="8"/>
    </row>
    <row r="924" spans="14:14" ht="15.75" customHeight="1" x14ac:dyDescent="0.25">
      <c r="N924" s="8"/>
    </row>
    <row r="925" spans="14:14" ht="15.75" customHeight="1" x14ac:dyDescent="0.25">
      <c r="N925" s="8"/>
    </row>
    <row r="926" spans="14:14" ht="15.75" customHeight="1" x14ac:dyDescent="0.25">
      <c r="N926" s="8"/>
    </row>
    <row r="927" spans="14:14" ht="15.75" customHeight="1" x14ac:dyDescent="0.25">
      <c r="N927" s="8"/>
    </row>
    <row r="928" spans="14:14" ht="15.75" customHeight="1" x14ac:dyDescent="0.25">
      <c r="N928" s="8"/>
    </row>
    <row r="929" spans="14:14" ht="15.75" customHeight="1" x14ac:dyDescent="0.25">
      <c r="N929" s="8"/>
    </row>
    <row r="930" spans="14:14" ht="15.75" customHeight="1" x14ac:dyDescent="0.25">
      <c r="N930" s="8"/>
    </row>
    <row r="931" spans="14:14" ht="15.75" customHeight="1" x14ac:dyDescent="0.25">
      <c r="N931" s="8"/>
    </row>
    <row r="932" spans="14:14" ht="15.75" customHeight="1" x14ac:dyDescent="0.25">
      <c r="N932" s="8"/>
    </row>
    <row r="933" spans="14:14" ht="15.75" customHeight="1" x14ac:dyDescent="0.25">
      <c r="N933" s="8"/>
    </row>
    <row r="934" spans="14:14" ht="15.75" customHeight="1" x14ac:dyDescent="0.25">
      <c r="N934" s="8"/>
    </row>
    <row r="935" spans="14:14" ht="15.75" customHeight="1" x14ac:dyDescent="0.25">
      <c r="N935" s="8"/>
    </row>
    <row r="936" spans="14:14" ht="15.75" customHeight="1" x14ac:dyDescent="0.25">
      <c r="N936" s="8"/>
    </row>
    <row r="937" spans="14:14" ht="15.75" customHeight="1" x14ac:dyDescent="0.25">
      <c r="N937" s="8"/>
    </row>
    <row r="938" spans="14:14" ht="15.75" customHeight="1" x14ac:dyDescent="0.25">
      <c r="N938" s="8"/>
    </row>
    <row r="939" spans="14:14" ht="15.75" customHeight="1" x14ac:dyDescent="0.25">
      <c r="N939" s="8"/>
    </row>
    <row r="940" spans="14:14" ht="15.75" customHeight="1" x14ac:dyDescent="0.25">
      <c r="N940" s="8"/>
    </row>
    <row r="941" spans="14:14" ht="15.75" customHeight="1" x14ac:dyDescent="0.25">
      <c r="N941" s="8"/>
    </row>
    <row r="942" spans="14:14" ht="15.75" customHeight="1" x14ac:dyDescent="0.25">
      <c r="N942" s="8"/>
    </row>
    <row r="943" spans="14:14" ht="15.75" customHeight="1" x14ac:dyDescent="0.25">
      <c r="N943" s="8"/>
    </row>
    <row r="944" spans="14:14" ht="15.75" customHeight="1" x14ac:dyDescent="0.25">
      <c r="N944" s="8"/>
    </row>
    <row r="945" spans="14:14" ht="15.75" customHeight="1" x14ac:dyDescent="0.25">
      <c r="N945" s="8"/>
    </row>
    <row r="946" spans="14:14" ht="15.75" customHeight="1" x14ac:dyDescent="0.25">
      <c r="N946" s="8"/>
    </row>
    <row r="947" spans="14:14" ht="15.75" customHeight="1" x14ac:dyDescent="0.25">
      <c r="N947" s="8"/>
    </row>
    <row r="948" spans="14:14" ht="15.75" customHeight="1" x14ac:dyDescent="0.25">
      <c r="N948" s="8"/>
    </row>
    <row r="949" spans="14:14" ht="15.75" customHeight="1" x14ac:dyDescent="0.25">
      <c r="N949" s="8"/>
    </row>
    <row r="950" spans="14:14" ht="15.75" customHeight="1" x14ac:dyDescent="0.25">
      <c r="N950" s="8"/>
    </row>
    <row r="951" spans="14:14" ht="15.75" customHeight="1" x14ac:dyDescent="0.25">
      <c r="N951" s="8"/>
    </row>
    <row r="952" spans="14:14" ht="15.75" customHeight="1" x14ac:dyDescent="0.25">
      <c r="N952" s="8"/>
    </row>
    <row r="953" spans="14:14" ht="15.75" customHeight="1" x14ac:dyDescent="0.25">
      <c r="N953" s="8"/>
    </row>
    <row r="954" spans="14:14" ht="15.75" customHeight="1" x14ac:dyDescent="0.25">
      <c r="N954" s="8"/>
    </row>
    <row r="955" spans="14:14" ht="15.75" customHeight="1" x14ac:dyDescent="0.25">
      <c r="N955" s="8"/>
    </row>
    <row r="956" spans="14:14" ht="15.75" customHeight="1" x14ac:dyDescent="0.25">
      <c r="N956" s="8"/>
    </row>
    <row r="957" spans="14:14" ht="15.75" customHeight="1" x14ac:dyDescent="0.25">
      <c r="N957" s="8"/>
    </row>
    <row r="958" spans="14:14" ht="15.75" customHeight="1" x14ac:dyDescent="0.25">
      <c r="N958" s="8"/>
    </row>
    <row r="959" spans="14:14" ht="15.75" customHeight="1" x14ac:dyDescent="0.25">
      <c r="N959" s="8"/>
    </row>
    <row r="960" spans="14:14" ht="15.75" customHeight="1" x14ac:dyDescent="0.25">
      <c r="N960" s="8"/>
    </row>
    <row r="961" spans="14:14" ht="15.75" customHeight="1" x14ac:dyDescent="0.25">
      <c r="N961" s="8"/>
    </row>
    <row r="962" spans="14:14" ht="15.75" customHeight="1" x14ac:dyDescent="0.25">
      <c r="N962" s="8"/>
    </row>
    <row r="963" spans="14:14" ht="15.75" customHeight="1" x14ac:dyDescent="0.25">
      <c r="N963" s="8"/>
    </row>
    <row r="964" spans="14:14" ht="15.75" customHeight="1" x14ac:dyDescent="0.25">
      <c r="N964" s="8"/>
    </row>
    <row r="965" spans="14:14" ht="15.75" customHeight="1" x14ac:dyDescent="0.25">
      <c r="N965" s="8"/>
    </row>
    <row r="966" spans="14:14" ht="15.75" customHeight="1" x14ac:dyDescent="0.25">
      <c r="N966" s="8"/>
    </row>
    <row r="967" spans="14:14" ht="15.75" customHeight="1" x14ac:dyDescent="0.25">
      <c r="N967" s="8"/>
    </row>
    <row r="968" spans="14:14" ht="15.75" customHeight="1" x14ac:dyDescent="0.25">
      <c r="N968" s="8"/>
    </row>
    <row r="969" spans="14:14" ht="15.75" customHeight="1" x14ac:dyDescent="0.25">
      <c r="N969" s="8"/>
    </row>
    <row r="970" spans="14:14" ht="15.75" customHeight="1" x14ac:dyDescent="0.25">
      <c r="N970" s="8"/>
    </row>
    <row r="971" spans="14:14" ht="15.75" customHeight="1" x14ac:dyDescent="0.25">
      <c r="N971" s="8"/>
    </row>
    <row r="972" spans="14:14" ht="15.75" customHeight="1" x14ac:dyDescent="0.25">
      <c r="N972" s="8"/>
    </row>
    <row r="973" spans="14:14" ht="15.75" customHeight="1" x14ac:dyDescent="0.25">
      <c r="N973" s="8"/>
    </row>
    <row r="974" spans="14:14" ht="15.75" customHeight="1" x14ac:dyDescent="0.25">
      <c r="N974" s="8"/>
    </row>
    <row r="975" spans="14:14" ht="15.75" customHeight="1" x14ac:dyDescent="0.25">
      <c r="N975" s="8"/>
    </row>
    <row r="976" spans="14:14" ht="15.75" customHeight="1" x14ac:dyDescent="0.25">
      <c r="N976" s="8"/>
    </row>
    <row r="977" spans="14:14" ht="15.75" customHeight="1" x14ac:dyDescent="0.25">
      <c r="N977" s="8"/>
    </row>
    <row r="978" spans="14:14" ht="15.75" customHeight="1" x14ac:dyDescent="0.25">
      <c r="N978" s="8"/>
    </row>
    <row r="979" spans="14:14" ht="15.75" customHeight="1" x14ac:dyDescent="0.25">
      <c r="N979" s="8"/>
    </row>
    <row r="980" spans="14:14" ht="15.75" customHeight="1" x14ac:dyDescent="0.25">
      <c r="N980" s="8"/>
    </row>
    <row r="981" spans="14:14" ht="15.75" customHeight="1" x14ac:dyDescent="0.25">
      <c r="N981" s="8"/>
    </row>
    <row r="982" spans="14:14" ht="15.75" customHeight="1" x14ac:dyDescent="0.25">
      <c r="N982" s="8"/>
    </row>
    <row r="983" spans="14:14" ht="15.75" customHeight="1" x14ac:dyDescent="0.25">
      <c r="N983" s="8"/>
    </row>
    <row r="984" spans="14:14" ht="15.75" customHeight="1" x14ac:dyDescent="0.25">
      <c r="N984" s="8"/>
    </row>
    <row r="985" spans="14:14" ht="15.75" customHeight="1" x14ac:dyDescent="0.25">
      <c r="N985" s="8"/>
    </row>
    <row r="986" spans="14:14" ht="15.75" customHeight="1" x14ac:dyDescent="0.25">
      <c r="N986" s="8"/>
    </row>
    <row r="987" spans="14:14" ht="15.75" customHeight="1" x14ac:dyDescent="0.25">
      <c r="N987" s="8"/>
    </row>
    <row r="988" spans="14:14" ht="15.75" customHeight="1" x14ac:dyDescent="0.25">
      <c r="N988" s="8"/>
    </row>
    <row r="989" spans="14:14" ht="15.75" customHeight="1" x14ac:dyDescent="0.25">
      <c r="N989" s="8"/>
    </row>
    <row r="990" spans="14:14" ht="15.75" customHeight="1" x14ac:dyDescent="0.25">
      <c r="N990" s="8"/>
    </row>
    <row r="991" spans="14:14" ht="15.75" customHeight="1" x14ac:dyDescent="0.25">
      <c r="N991" s="8"/>
    </row>
    <row r="992" spans="14:14" ht="15.75" customHeight="1" x14ac:dyDescent="0.25">
      <c r="N992" s="8"/>
    </row>
    <row r="993" spans="14:14" ht="15.75" customHeight="1" x14ac:dyDescent="0.25">
      <c r="N993" s="8"/>
    </row>
    <row r="994" spans="14:14" ht="15.75" customHeight="1" x14ac:dyDescent="0.25">
      <c r="N994" s="8"/>
    </row>
    <row r="995" spans="14:14" ht="15.75" customHeight="1" x14ac:dyDescent="0.25">
      <c r="N995" s="8"/>
    </row>
    <row r="996" spans="14:14" ht="15.75" customHeight="1" x14ac:dyDescent="0.25">
      <c r="N996" s="8"/>
    </row>
    <row r="997" spans="14:14" ht="15.75" customHeight="1" x14ac:dyDescent="0.25">
      <c r="N997" s="8"/>
    </row>
    <row r="998" spans="14:14" ht="15.75" customHeight="1" x14ac:dyDescent="0.25">
      <c r="N998" s="8"/>
    </row>
    <row r="999" spans="14:14" ht="15.75" customHeight="1" x14ac:dyDescent="0.25">
      <c r="N999" s="8"/>
    </row>
    <row r="1000" spans="14:14" ht="15.75" customHeight="1" x14ac:dyDescent="0.25">
      <c r="N1000" s="8"/>
    </row>
  </sheetData>
  <pageMargins left="0.74791666666666701" right="0.74791666666666701" top="0.98402777777777795" bottom="0.9840277777777779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zoomScaleNormal="100" workbookViewId="0">
      <pane ySplit="1" topLeftCell="A3" activePane="bottomLeft" state="frozen"/>
      <selection pane="bottomLeft" activeCell="A16" sqref="A16"/>
    </sheetView>
  </sheetViews>
  <sheetFormatPr defaultColWidth="12.6640625" defaultRowHeight="13.2" x14ac:dyDescent="0.25"/>
  <cols>
    <col min="1" max="13" width="18.88671875" customWidth="1"/>
    <col min="14" max="14" width="18.88671875" style="1" customWidth="1"/>
    <col min="15" max="18" width="18.88671875" customWidth="1"/>
  </cols>
  <sheetData>
    <row r="1" spans="1:14" ht="13.8" x14ac:dyDescent="0.25">
      <c r="A1" s="9" t="s">
        <v>0</v>
      </c>
      <c r="B1" s="9" t="s">
        <v>1</v>
      </c>
      <c r="C1" s="2" t="s">
        <v>283</v>
      </c>
      <c r="D1" s="2" t="s">
        <v>284</v>
      </c>
      <c r="E1" s="2" t="s">
        <v>285</v>
      </c>
      <c r="F1" s="2" t="s">
        <v>286</v>
      </c>
      <c r="G1" s="2" t="s">
        <v>287</v>
      </c>
      <c r="H1" s="2" t="s">
        <v>288</v>
      </c>
      <c r="I1" s="2" t="s">
        <v>289</v>
      </c>
      <c r="J1" s="2" t="s">
        <v>290</v>
      </c>
      <c r="K1" s="2" t="s">
        <v>291</v>
      </c>
      <c r="L1" s="2" t="s">
        <v>292</v>
      </c>
      <c r="M1" s="10" t="s">
        <v>293</v>
      </c>
      <c r="N1" s="11" t="s">
        <v>294</v>
      </c>
    </row>
    <row r="2" spans="1:14" ht="13.8" x14ac:dyDescent="0.25">
      <c r="A2" s="4">
        <v>45129.6992061458</v>
      </c>
      <c r="B2" s="5" t="s">
        <v>23</v>
      </c>
      <c r="C2" s="5" t="s">
        <v>49</v>
      </c>
      <c r="D2" s="5">
        <v>4</v>
      </c>
      <c r="F2" s="5">
        <v>4</v>
      </c>
      <c r="H2" s="5">
        <v>3</v>
      </c>
      <c r="J2" s="5">
        <v>3</v>
      </c>
      <c r="L2" s="5" t="s">
        <v>295</v>
      </c>
      <c r="M2" s="5">
        <v>0</v>
      </c>
      <c r="N2" s="12" t="s">
        <v>296</v>
      </c>
    </row>
    <row r="3" spans="1:14" ht="13.8" x14ac:dyDescent="0.25">
      <c r="A3" s="4">
        <v>45129.700709432902</v>
      </c>
      <c r="B3" s="5" t="s">
        <v>23</v>
      </c>
      <c r="C3" s="5" t="s">
        <v>32</v>
      </c>
      <c r="D3" s="5">
        <v>3</v>
      </c>
      <c r="F3" s="5">
        <v>3</v>
      </c>
      <c r="H3" s="5">
        <v>3</v>
      </c>
      <c r="J3" s="5">
        <v>4</v>
      </c>
      <c r="L3" s="5" t="s">
        <v>297</v>
      </c>
      <c r="M3" s="5">
        <v>0</v>
      </c>
      <c r="N3" s="12" t="s">
        <v>296</v>
      </c>
    </row>
    <row r="4" spans="1:14" ht="13.8" x14ac:dyDescent="0.25">
      <c r="A4" s="4">
        <v>45129.702518113401</v>
      </c>
      <c r="B4" s="5" t="s">
        <v>23</v>
      </c>
      <c r="C4" s="5" t="s">
        <v>76</v>
      </c>
      <c r="D4" s="5">
        <v>2</v>
      </c>
      <c r="F4" s="5">
        <v>3</v>
      </c>
      <c r="H4" s="5">
        <v>2</v>
      </c>
      <c r="J4" s="5">
        <v>1</v>
      </c>
      <c r="L4" s="5" t="s">
        <v>298</v>
      </c>
      <c r="M4" s="5">
        <v>0</v>
      </c>
      <c r="N4" s="12" t="s">
        <v>296</v>
      </c>
    </row>
    <row r="5" spans="1:14" ht="13.8" x14ac:dyDescent="0.25">
      <c r="A5" s="4">
        <v>45129.704117256901</v>
      </c>
      <c r="B5" s="5" t="s">
        <v>23</v>
      </c>
      <c r="C5" s="5" t="s">
        <v>67</v>
      </c>
      <c r="D5" s="5">
        <v>3</v>
      </c>
      <c r="F5" s="5">
        <v>4</v>
      </c>
      <c r="H5" s="5">
        <v>4</v>
      </c>
      <c r="J5" s="5">
        <v>4</v>
      </c>
      <c r="L5" s="5" t="s">
        <v>299</v>
      </c>
      <c r="M5" s="5">
        <v>0</v>
      </c>
      <c r="N5" s="12" t="s">
        <v>296</v>
      </c>
    </row>
    <row r="6" spans="1:14" ht="13.8" x14ac:dyDescent="0.25">
      <c r="A6" s="4">
        <v>45129.704950717598</v>
      </c>
      <c r="B6" s="5" t="s">
        <v>23</v>
      </c>
      <c r="C6" s="5" t="s">
        <v>148</v>
      </c>
      <c r="D6" s="5">
        <v>3</v>
      </c>
      <c r="F6" s="5">
        <v>2</v>
      </c>
      <c r="H6" s="5">
        <v>3</v>
      </c>
      <c r="J6" s="5">
        <v>4</v>
      </c>
      <c r="L6" s="5" t="s">
        <v>300</v>
      </c>
      <c r="M6" s="5">
        <v>0</v>
      </c>
      <c r="N6" s="12" t="s">
        <v>296</v>
      </c>
    </row>
    <row r="7" spans="1:14" ht="13.8" x14ac:dyDescent="0.25">
      <c r="A7" s="4">
        <v>45129.829272638897</v>
      </c>
      <c r="B7" s="5" t="s">
        <v>41</v>
      </c>
      <c r="C7" s="5" t="s">
        <v>23</v>
      </c>
      <c r="D7" s="5">
        <v>4</v>
      </c>
      <c r="E7" s="5" t="s">
        <v>301</v>
      </c>
      <c r="F7" s="5">
        <v>5</v>
      </c>
      <c r="G7" s="5" t="s">
        <v>302</v>
      </c>
      <c r="H7" s="5">
        <v>3</v>
      </c>
      <c r="I7" s="5" t="s">
        <v>303</v>
      </c>
      <c r="J7" s="5">
        <v>5</v>
      </c>
      <c r="K7" s="5" t="s">
        <v>304</v>
      </c>
      <c r="L7" s="5" t="s">
        <v>305</v>
      </c>
      <c r="M7" s="5">
        <v>0</v>
      </c>
      <c r="N7" s="13" t="s">
        <v>306</v>
      </c>
    </row>
    <row r="8" spans="1:14" ht="303.60000000000002" x14ac:dyDescent="0.25">
      <c r="A8" s="4">
        <v>45132.995503240702</v>
      </c>
      <c r="B8" s="5" t="s">
        <v>58</v>
      </c>
      <c r="C8" s="5" t="s">
        <v>202</v>
      </c>
      <c r="D8" s="5">
        <v>4</v>
      </c>
      <c r="F8" s="5">
        <v>5</v>
      </c>
      <c r="H8" s="5">
        <v>4</v>
      </c>
      <c r="J8" s="5">
        <v>5</v>
      </c>
      <c r="L8" s="6" t="s">
        <v>307</v>
      </c>
      <c r="M8" s="5">
        <v>0</v>
      </c>
      <c r="N8" s="13" t="s">
        <v>66</v>
      </c>
    </row>
    <row r="9" spans="1:14" ht="234.6" x14ac:dyDescent="0.25">
      <c r="A9" s="4">
        <v>45133.357236655102</v>
      </c>
      <c r="B9" s="5" t="s">
        <v>49</v>
      </c>
      <c r="C9" s="5" t="s">
        <v>23</v>
      </c>
      <c r="D9" s="5">
        <v>4</v>
      </c>
      <c r="E9" s="6" t="s">
        <v>308</v>
      </c>
      <c r="F9" s="5">
        <v>4</v>
      </c>
      <c r="G9" s="5" t="s">
        <v>309</v>
      </c>
      <c r="H9" s="5">
        <v>4</v>
      </c>
      <c r="I9" s="6" t="s">
        <v>310</v>
      </c>
      <c r="J9" s="5">
        <v>5</v>
      </c>
      <c r="K9" s="6" t="s">
        <v>311</v>
      </c>
      <c r="L9" s="5" t="s">
        <v>312</v>
      </c>
      <c r="M9" s="5">
        <v>0</v>
      </c>
      <c r="N9" s="13" t="s">
        <v>57</v>
      </c>
    </row>
    <row r="10" spans="1:14" ht="207" x14ac:dyDescent="0.25">
      <c r="A10" s="4">
        <v>45133.369857743099</v>
      </c>
      <c r="B10" s="5" t="s">
        <v>49</v>
      </c>
      <c r="C10" s="5" t="s">
        <v>32</v>
      </c>
      <c r="D10" s="5">
        <v>4</v>
      </c>
      <c r="E10" s="6" t="s">
        <v>313</v>
      </c>
      <c r="F10" s="5">
        <v>4</v>
      </c>
      <c r="G10" s="5" t="s">
        <v>314</v>
      </c>
      <c r="H10" s="5">
        <v>5</v>
      </c>
      <c r="I10" s="6" t="s">
        <v>315</v>
      </c>
      <c r="J10" s="5">
        <v>4</v>
      </c>
      <c r="K10" s="5" t="s">
        <v>316</v>
      </c>
      <c r="L10" s="5" t="s">
        <v>317</v>
      </c>
      <c r="M10" s="5">
        <v>0</v>
      </c>
      <c r="N10" s="13" t="s">
        <v>57</v>
      </c>
    </row>
    <row r="11" spans="1:14" ht="82.8" x14ac:dyDescent="0.25">
      <c r="A11" s="4">
        <v>45133.469808842601</v>
      </c>
      <c r="B11" s="5" t="s">
        <v>58</v>
      </c>
      <c r="C11" s="5" t="s">
        <v>274</v>
      </c>
      <c r="D11" s="5">
        <v>3</v>
      </c>
      <c r="E11" s="5" t="s">
        <v>318</v>
      </c>
      <c r="F11" s="5">
        <v>2</v>
      </c>
      <c r="G11" s="5" t="s">
        <v>319</v>
      </c>
      <c r="H11" s="5">
        <v>2</v>
      </c>
      <c r="I11" s="5" t="s">
        <v>320</v>
      </c>
      <c r="J11" s="5">
        <v>2</v>
      </c>
      <c r="K11" s="5" t="s">
        <v>321</v>
      </c>
      <c r="L11" s="6" t="s">
        <v>322</v>
      </c>
      <c r="M11" s="5">
        <v>0</v>
      </c>
      <c r="N11" s="13" t="s">
        <v>66</v>
      </c>
    </row>
    <row r="12" spans="1:14" ht="13.8" x14ac:dyDescent="0.25">
      <c r="A12" s="4">
        <v>45133.471885127299</v>
      </c>
      <c r="B12" s="5" t="s">
        <v>58</v>
      </c>
      <c r="C12" s="5" t="s">
        <v>14</v>
      </c>
      <c r="D12" s="5">
        <v>3</v>
      </c>
      <c r="E12" s="5" t="s">
        <v>323</v>
      </c>
      <c r="F12" s="5">
        <v>5</v>
      </c>
      <c r="H12" s="5">
        <v>3</v>
      </c>
      <c r="I12" s="5" t="s">
        <v>324</v>
      </c>
      <c r="J12" s="5">
        <v>5</v>
      </c>
      <c r="L12" s="5" t="s">
        <v>325</v>
      </c>
      <c r="M12" s="5">
        <v>0</v>
      </c>
      <c r="N12" s="13" t="s">
        <v>66</v>
      </c>
    </row>
    <row r="13" spans="1:14" ht="13.8" x14ac:dyDescent="0.25">
      <c r="A13" s="4">
        <v>45133.4727538773</v>
      </c>
      <c r="B13" s="5" t="s">
        <v>58</v>
      </c>
      <c r="C13" s="5" t="s">
        <v>229</v>
      </c>
      <c r="D13" s="5">
        <v>4</v>
      </c>
      <c r="F13" s="5">
        <v>5</v>
      </c>
      <c r="H13" s="5">
        <v>4</v>
      </c>
      <c r="J13" s="5">
        <v>5</v>
      </c>
      <c r="L13" s="5" t="s">
        <v>326</v>
      </c>
      <c r="M13" s="5">
        <v>0</v>
      </c>
      <c r="N13" s="13" t="s">
        <v>66</v>
      </c>
    </row>
    <row r="14" spans="1:14" ht="151.80000000000001" x14ac:dyDescent="0.25">
      <c r="A14" s="4">
        <v>45133.474314132</v>
      </c>
      <c r="B14" s="5" t="s">
        <v>58</v>
      </c>
      <c r="C14" s="5" t="s">
        <v>67</v>
      </c>
      <c r="D14" s="5">
        <v>3</v>
      </c>
      <c r="F14" s="5">
        <v>3</v>
      </c>
      <c r="H14" s="5">
        <v>4</v>
      </c>
      <c r="J14" s="5">
        <v>4</v>
      </c>
      <c r="L14" s="6" t="s">
        <v>327</v>
      </c>
      <c r="M14" s="5">
        <v>0</v>
      </c>
      <c r="N14" s="13" t="s">
        <v>66</v>
      </c>
    </row>
    <row r="15" spans="1:14" ht="13.8" x14ac:dyDescent="0.25">
      <c r="A15" s="4">
        <v>45133.475609108798</v>
      </c>
      <c r="B15" s="5" t="s">
        <v>58</v>
      </c>
      <c r="C15" s="5" t="s">
        <v>32</v>
      </c>
      <c r="D15" s="5">
        <v>4</v>
      </c>
      <c r="F15" s="5">
        <v>4</v>
      </c>
      <c r="H15" s="5">
        <v>4</v>
      </c>
      <c r="J15" s="5">
        <v>5</v>
      </c>
      <c r="L15" s="5" t="s">
        <v>328</v>
      </c>
      <c r="M15" s="5">
        <v>0</v>
      </c>
      <c r="N15" s="13" t="s">
        <v>66</v>
      </c>
    </row>
    <row r="16" spans="1:14" ht="138" x14ac:dyDescent="0.25">
      <c r="A16" s="4">
        <v>45133.723440439797</v>
      </c>
      <c r="B16" s="5" t="s">
        <v>58</v>
      </c>
      <c r="C16" s="5" t="s">
        <v>193</v>
      </c>
      <c r="D16" s="5">
        <v>5</v>
      </c>
      <c r="F16" s="5">
        <v>4</v>
      </c>
      <c r="H16" s="5">
        <v>3</v>
      </c>
      <c r="J16" s="5">
        <v>4</v>
      </c>
      <c r="L16" s="6" t="s">
        <v>329</v>
      </c>
      <c r="M16" s="5">
        <v>0</v>
      </c>
      <c r="N16" s="13" t="s">
        <v>66</v>
      </c>
    </row>
    <row r="17" spans="1:14" ht="409.6" x14ac:dyDescent="0.25">
      <c r="A17" s="4">
        <v>45133.746445752302</v>
      </c>
      <c r="B17" s="5" t="s">
        <v>58</v>
      </c>
      <c r="C17" s="5" t="s">
        <v>330</v>
      </c>
      <c r="D17" s="5">
        <v>3</v>
      </c>
      <c r="F17" s="5">
        <v>3</v>
      </c>
      <c r="H17" s="5">
        <v>2</v>
      </c>
      <c r="I17" s="5" t="s">
        <v>331</v>
      </c>
      <c r="J17" s="5">
        <v>3</v>
      </c>
      <c r="K17" s="5" t="s">
        <v>332</v>
      </c>
      <c r="L17" s="6" t="s">
        <v>333</v>
      </c>
      <c r="M17" s="5">
        <v>0</v>
      </c>
      <c r="N17" s="13" t="s">
        <v>66</v>
      </c>
    </row>
    <row r="18" spans="1:14" ht="13.8" x14ac:dyDescent="0.25">
      <c r="A18" s="4">
        <v>45138.396125266197</v>
      </c>
      <c r="B18" s="5" t="s">
        <v>67</v>
      </c>
      <c r="C18" s="5" t="s">
        <v>32</v>
      </c>
      <c r="D18" s="5">
        <v>4</v>
      </c>
      <c r="E18" s="5" t="s">
        <v>334</v>
      </c>
      <c r="F18" s="5">
        <v>5</v>
      </c>
      <c r="G18" s="5" t="s">
        <v>335</v>
      </c>
      <c r="H18" s="5">
        <v>3</v>
      </c>
      <c r="I18" s="5" t="s">
        <v>336</v>
      </c>
      <c r="J18" s="5">
        <v>4</v>
      </c>
      <c r="K18" s="5" t="s">
        <v>337</v>
      </c>
      <c r="L18" s="5" t="s">
        <v>338</v>
      </c>
      <c r="M18" s="5">
        <v>0</v>
      </c>
      <c r="N18" s="13" t="s">
        <v>75</v>
      </c>
    </row>
    <row r="19" spans="1:14" ht="13.8" x14ac:dyDescent="0.25">
      <c r="A19" s="4">
        <v>45138.400453692098</v>
      </c>
      <c r="B19" s="5" t="s">
        <v>67</v>
      </c>
      <c r="C19" s="5" t="s">
        <v>49</v>
      </c>
      <c r="D19" s="5">
        <v>4</v>
      </c>
      <c r="E19" s="5" t="s">
        <v>339</v>
      </c>
      <c r="F19" s="5">
        <v>5</v>
      </c>
      <c r="G19" s="5" t="s">
        <v>340</v>
      </c>
      <c r="H19" s="5">
        <v>5</v>
      </c>
      <c r="I19" s="5" t="s">
        <v>341</v>
      </c>
      <c r="J19" s="5">
        <v>4</v>
      </c>
      <c r="K19" s="5" t="s">
        <v>342</v>
      </c>
      <c r="L19" s="5" t="s">
        <v>343</v>
      </c>
      <c r="M19" s="5">
        <v>0</v>
      </c>
      <c r="N19" s="7" t="s">
        <v>344</v>
      </c>
    </row>
    <row r="20" spans="1:14" ht="262.2" x14ac:dyDescent="0.25">
      <c r="A20" s="4">
        <v>45138.639041169001</v>
      </c>
      <c r="B20" s="5" t="s">
        <v>58</v>
      </c>
      <c r="C20" s="5" t="s">
        <v>139</v>
      </c>
      <c r="D20" s="5">
        <v>4</v>
      </c>
      <c r="F20" s="5">
        <v>3</v>
      </c>
      <c r="G20" s="6" t="s">
        <v>345</v>
      </c>
      <c r="H20" s="5">
        <v>3</v>
      </c>
      <c r="I20" s="6" t="s">
        <v>346</v>
      </c>
      <c r="J20" s="5">
        <v>4</v>
      </c>
      <c r="K20" s="6" t="s">
        <v>347</v>
      </c>
      <c r="L20" s="5" t="s">
        <v>348</v>
      </c>
      <c r="M20" s="5">
        <v>0</v>
      </c>
      <c r="N20" s="13" t="s">
        <v>66</v>
      </c>
    </row>
    <row r="21" spans="1:14" ht="13.8" x14ac:dyDescent="0.25">
      <c r="A21" s="4">
        <v>45138.6824960417</v>
      </c>
      <c r="B21" s="5" t="s">
        <v>14</v>
      </c>
      <c r="C21" s="5" t="s">
        <v>58</v>
      </c>
      <c r="D21" s="5">
        <v>4</v>
      </c>
      <c r="E21" s="5" t="s">
        <v>349</v>
      </c>
      <c r="F21" s="5">
        <v>5</v>
      </c>
      <c r="G21" s="5" t="s">
        <v>350</v>
      </c>
      <c r="H21" s="5">
        <v>5</v>
      </c>
      <c r="I21" s="5" t="s">
        <v>351</v>
      </c>
      <c r="J21" s="5">
        <v>5</v>
      </c>
      <c r="K21" s="5" t="s">
        <v>352</v>
      </c>
      <c r="L21" s="5" t="s">
        <v>353</v>
      </c>
      <c r="M21" s="5">
        <v>0</v>
      </c>
      <c r="N21" s="13" t="s">
        <v>22</v>
      </c>
    </row>
    <row r="22" spans="1:14" ht="13.8" x14ac:dyDescent="0.25">
      <c r="A22" s="4">
        <v>45138.686331134297</v>
      </c>
      <c r="B22" s="5" t="s">
        <v>14</v>
      </c>
      <c r="C22" s="5" t="s">
        <v>148</v>
      </c>
      <c r="D22" s="5">
        <v>4</v>
      </c>
      <c r="E22" s="5" t="s">
        <v>354</v>
      </c>
      <c r="F22" s="5">
        <v>4</v>
      </c>
      <c r="G22" s="5" t="s">
        <v>355</v>
      </c>
      <c r="H22" s="5">
        <v>4</v>
      </c>
      <c r="I22" s="5" t="s">
        <v>356</v>
      </c>
      <c r="J22" s="5">
        <v>4</v>
      </c>
      <c r="K22" s="5" t="s">
        <v>357</v>
      </c>
      <c r="L22" s="5" t="s">
        <v>358</v>
      </c>
      <c r="M22" s="5">
        <v>0</v>
      </c>
      <c r="N22" s="13" t="s">
        <v>22</v>
      </c>
    </row>
    <row r="23" spans="1:14" ht="13.8" x14ac:dyDescent="0.25">
      <c r="A23" s="4">
        <v>45138.688812060202</v>
      </c>
      <c r="B23" s="5" t="s">
        <v>14</v>
      </c>
      <c r="C23" s="5" t="s">
        <v>23</v>
      </c>
      <c r="D23" s="5">
        <v>4</v>
      </c>
      <c r="E23" s="5" t="s">
        <v>359</v>
      </c>
      <c r="F23" s="5">
        <v>5</v>
      </c>
      <c r="G23" s="5" t="s">
        <v>360</v>
      </c>
      <c r="H23" s="5">
        <v>4</v>
      </c>
      <c r="I23" s="5" t="s">
        <v>361</v>
      </c>
      <c r="J23" s="5">
        <v>4</v>
      </c>
      <c r="K23" s="5" t="s">
        <v>362</v>
      </c>
      <c r="L23" s="5" t="s">
        <v>363</v>
      </c>
      <c r="M23" s="5">
        <v>0</v>
      </c>
      <c r="N23" s="13" t="s">
        <v>22</v>
      </c>
    </row>
    <row r="24" spans="1:14" ht="13.8" x14ac:dyDescent="0.25">
      <c r="A24" s="4">
        <v>45138.691770520803</v>
      </c>
      <c r="B24" s="5" t="s">
        <v>14</v>
      </c>
      <c r="C24" s="5" t="s">
        <v>49</v>
      </c>
      <c r="D24" s="5">
        <v>4</v>
      </c>
      <c r="E24" s="5" t="s">
        <v>364</v>
      </c>
      <c r="F24" s="5">
        <v>5</v>
      </c>
      <c r="G24" s="5" t="s">
        <v>365</v>
      </c>
      <c r="H24" s="5">
        <v>4</v>
      </c>
      <c r="I24" s="5" t="s">
        <v>366</v>
      </c>
      <c r="J24" s="5">
        <v>4</v>
      </c>
      <c r="L24" s="5" t="s">
        <v>367</v>
      </c>
      <c r="M24" s="5">
        <v>0</v>
      </c>
      <c r="N24" s="13" t="s">
        <v>22</v>
      </c>
    </row>
    <row r="25" spans="1:14" ht="110.4" x14ac:dyDescent="0.25">
      <c r="A25" s="4">
        <v>45139.013923240702</v>
      </c>
      <c r="B25" s="5" t="s">
        <v>58</v>
      </c>
      <c r="C25" s="5" t="s">
        <v>49</v>
      </c>
      <c r="D25" s="5">
        <v>4</v>
      </c>
      <c r="F25" s="5">
        <v>5</v>
      </c>
      <c r="H25" s="5">
        <v>5</v>
      </c>
      <c r="J25" s="5">
        <v>5</v>
      </c>
      <c r="L25" s="6" t="s">
        <v>368</v>
      </c>
      <c r="M25" s="5">
        <v>0</v>
      </c>
      <c r="N25" s="13" t="s">
        <v>66</v>
      </c>
    </row>
    <row r="26" spans="1:14" ht="234.6" x14ac:dyDescent="0.25">
      <c r="A26" s="4">
        <v>45139.017098356497</v>
      </c>
      <c r="B26" s="5" t="s">
        <v>58</v>
      </c>
      <c r="C26" s="5" t="s">
        <v>23</v>
      </c>
      <c r="D26" s="5">
        <v>2</v>
      </c>
      <c r="E26" s="6" t="s">
        <v>369</v>
      </c>
      <c r="F26" s="5">
        <v>5</v>
      </c>
      <c r="H26" s="5">
        <v>2</v>
      </c>
      <c r="I26" s="6" t="s">
        <v>370</v>
      </c>
      <c r="J26" s="5">
        <v>5</v>
      </c>
      <c r="L26" s="6" t="s">
        <v>371</v>
      </c>
      <c r="M26" s="5">
        <v>0</v>
      </c>
      <c r="N26" s="13" t="s">
        <v>66</v>
      </c>
    </row>
    <row r="27" spans="1:14" ht="331.2" x14ac:dyDescent="0.25">
      <c r="A27" s="4">
        <v>45139.020328912004</v>
      </c>
      <c r="B27" s="5" t="s">
        <v>58</v>
      </c>
      <c r="C27" s="5" t="s">
        <v>103</v>
      </c>
      <c r="D27" s="5">
        <v>2</v>
      </c>
      <c r="F27" s="5">
        <v>1</v>
      </c>
      <c r="H27" s="5">
        <v>1</v>
      </c>
      <c r="J27" s="5">
        <v>1</v>
      </c>
      <c r="L27" s="6" t="s">
        <v>372</v>
      </c>
      <c r="M27" s="5">
        <v>0</v>
      </c>
      <c r="N27" s="13" t="s">
        <v>66</v>
      </c>
    </row>
    <row r="28" spans="1:14" ht="13.8" x14ac:dyDescent="0.25">
      <c r="A28" s="4">
        <v>45139.717305729202</v>
      </c>
      <c r="B28" s="5" t="s">
        <v>32</v>
      </c>
      <c r="C28" s="5" t="s">
        <v>148</v>
      </c>
      <c r="D28" s="5">
        <v>5</v>
      </c>
      <c r="F28" s="5">
        <v>4</v>
      </c>
      <c r="H28" s="5">
        <v>5</v>
      </c>
      <c r="J28" s="5">
        <v>4</v>
      </c>
      <c r="L28" s="5" t="s">
        <v>373</v>
      </c>
      <c r="M28" s="5">
        <v>1</v>
      </c>
      <c r="N28" s="13" t="s">
        <v>40</v>
      </c>
    </row>
    <row r="29" spans="1:14" ht="13.8" x14ac:dyDescent="0.25">
      <c r="A29" s="4">
        <v>45140.665480590302</v>
      </c>
      <c r="B29" s="5" t="s">
        <v>103</v>
      </c>
      <c r="C29" s="5" t="s">
        <v>274</v>
      </c>
      <c r="D29" s="5">
        <v>5</v>
      </c>
      <c r="E29" s="5" t="s">
        <v>374</v>
      </c>
      <c r="F29" s="5">
        <v>4</v>
      </c>
      <c r="G29" s="5" t="s">
        <v>375</v>
      </c>
      <c r="H29" s="5">
        <v>4</v>
      </c>
      <c r="I29" s="5" t="s">
        <v>376</v>
      </c>
      <c r="J29" s="5">
        <v>3</v>
      </c>
      <c r="K29" s="5" t="s">
        <v>377</v>
      </c>
      <c r="L29" s="5" t="s">
        <v>378</v>
      </c>
      <c r="M29" s="5">
        <v>0</v>
      </c>
      <c r="N29" s="13" t="s">
        <v>111</v>
      </c>
    </row>
    <row r="30" spans="1:14" ht="13.8" x14ac:dyDescent="0.25">
      <c r="A30" s="4">
        <v>45140.666104259297</v>
      </c>
      <c r="B30" s="5" t="s">
        <v>103</v>
      </c>
      <c r="C30" s="5" t="s">
        <v>265</v>
      </c>
      <c r="D30" s="5">
        <v>5</v>
      </c>
      <c r="E30" s="5" t="s">
        <v>379</v>
      </c>
      <c r="F30" s="5">
        <v>5</v>
      </c>
      <c r="G30" s="5" t="s">
        <v>380</v>
      </c>
      <c r="H30" s="5">
        <v>5</v>
      </c>
      <c r="I30" s="5" t="s">
        <v>381</v>
      </c>
      <c r="J30" s="5">
        <v>5</v>
      </c>
      <c r="K30" s="5" t="s">
        <v>382</v>
      </c>
      <c r="L30" s="5" t="s">
        <v>343</v>
      </c>
      <c r="M30" s="5">
        <v>0</v>
      </c>
      <c r="N30" s="13" t="s">
        <v>111</v>
      </c>
    </row>
    <row r="31" spans="1:14" ht="13.8" x14ac:dyDescent="0.25">
      <c r="A31" s="4">
        <v>45141.459776678203</v>
      </c>
      <c r="B31" s="5" t="s">
        <v>49</v>
      </c>
      <c r="C31" s="5" t="s">
        <v>14</v>
      </c>
      <c r="D31" s="5">
        <v>5</v>
      </c>
      <c r="E31" s="5" t="s">
        <v>383</v>
      </c>
      <c r="F31" s="5">
        <v>4</v>
      </c>
      <c r="G31" s="5" t="s">
        <v>384</v>
      </c>
      <c r="H31" s="5">
        <v>4</v>
      </c>
      <c r="I31" s="5" t="s">
        <v>385</v>
      </c>
      <c r="J31" s="5">
        <v>5</v>
      </c>
      <c r="K31" s="5" t="s">
        <v>386</v>
      </c>
      <c r="L31" s="5" t="s">
        <v>387</v>
      </c>
      <c r="M31" s="5">
        <v>0</v>
      </c>
      <c r="N31" s="13" t="s">
        <v>57</v>
      </c>
    </row>
    <row r="32" spans="1:14" ht="400.2" x14ac:dyDescent="0.25">
      <c r="A32" s="4">
        <v>45141.653222881898</v>
      </c>
      <c r="B32" s="5" t="s">
        <v>139</v>
      </c>
      <c r="C32" s="5" t="s">
        <v>247</v>
      </c>
      <c r="D32" s="5">
        <v>4</v>
      </c>
      <c r="E32" s="6" t="s">
        <v>388</v>
      </c>
      <c r="F32" s="5">
        <v>4</v>
      </c>
      <c r="G32" s="6" t="s">
        <v>389</v>
      </c>
      <c r="H32" s="5">
        <v>4</v>
      </c>
      <c r="I32" s="6" t="s">
        <v>390</v>
      </c>
      <c r="J32" s="5">
        <v>3</v>
      </c>
      <c r="K32" s="6" t="s">
        <v>391</v>
      </c>
      <c r="L32" s="6" t="s">
        <v>392</v>
      </c>
      <c r="M32" s="5">
        <v>0</v>
      </c>
      <c r="N32" s="7" t="s">
        <v>393</v>
      </c>
    </row>
    <row r="33" spans="1:14" ht="409.6" x14ac:dyDescent="0.25">
      <c r="A33" s="4">
        <v>45141.666489884301</v>
      </c>
      <c r="B33" s="5" t="s">
        <v>139</v>
      </c>
      <c r="C33" s="5" t="s">
        <v>274</v>
      </c>
      <c r="D33" s="5">
        <v>4</v>
      </c>
      <c r="E33" s="6" t="s">
        <v>394</v>
      </c>
      <c r="F33" s="5">
        <v>4</v>
      </c>
      <c r="G33" s="5" t="s">
        <v>395</v>
      </c>
      <c r="H33" s="5">
        <v>4</v>
      </c>
      <c r="I33" s="6" t="s">
        <v>396</v>
      </c>
      <c r="J33" s="5">
        <v>4</v>
      </c>
      <c r="K33" s="6" t="s">
        <v>397</v>
      </c>
      <c r="L33" s="6" t="s">
        <v>398</v>
      </c>
      <c r="M33" s="5">
        <v>0</v>
      </c>
      <c r="N33" s="7" t="s">
        <v>393</v>
      </c>
    </row>
    <row r="34" spans="1:14" ht="13.8" x14ac:dyDescent="0.25">
      <c r="A34" s="4">
        <v>45141.686656724502</v>
      </c>
      <c r="B34" s="5" t="s">
        <v>148</v>
      </c>
      <c r="C34" s="5" t="s">
        <v>14</v>
      </c>
      <c r="D34" s="5">
        <v>4</v>
      </c>
      <c r="E34" s="5" t="s">
        <v>399</v>
      </c>
      <c r="F34" s="5">
        <v>4</v>
      </c>
      <c r="G34" s="5" t="s">
        <v>400</v>
      </c>
      <c r="H34" s="5">
        <v>4</v>
      </c>
      <c r="J34" s="5">
        <v>4</v>
      </c>
      <c r="L34" s="5" t="s">
        <v>401</v>
      </c>
      <c r="M34" s="5">
        <v>0</v>
      </c>
      <c r="N34" s="13" t="s">
        <v>156</v>
      </c>
    </row>
    <row r="35" spans="1:14" ht="409.6" x14ac:dyDescent="0.25">
      <c r="A35" s="4">
        <v>45141.689148669</v>
      </c>
      <c r="B35" s="5" t="s">
        <v>139</v>
      </c>
      <c r="C35" s="5" t="s">
        <v>58</v>
      </c>
      <c r="D35" s="5">
        <v>4</v>
      </c>
      <c r="E35" s="6" t="s">
        <v>402</v>
      </c>
      <c r="F35" s="5">
        <v>4</v>
      </c>
      <c r="G35" s="5" t="s">
        <v>403</v>
      </c>
      <c r="H35" s="5">
        <v>5</v>
      </c>
      <c r="I35" s="5" t="s">
        <v>404</v>
      </c>
      <c r="J35" s="5">
        <v>5</v>
      </c>
      <c r="K35" s="5" t="s">
        <v>405</v>
      </c>
      <c r="L35" s="6" t="s">
        <v>406</v>
      </c>
      <c r="M35" s="5">
        <v>0</v>
      </c>
      <c r="N35" s="7" t="s">
        <v>393</v>
      </c>
    </row>
    <row r="36" spans="1:14" ht="13.8" x14ac:dyDescent="0.25">
      <c r="A36" s="4">
        <v>45141.8180514583</v>
      </c>
      <c r="B36" s="5" t="s">
        <v>148</v>
      </c>
      <c r="C36" s="5" t="s">
        <v>49</v>
      </c>
      <c r="D36" s="5">
        <v>3</v>
      </c>
      <c r="F36" s="5">
        <v>5</v>
      </c>
      <c r="G36" s="5" t="s">
        <v>407</v>
      </c>
      <c r="H36" s="5">
        <v>4</v>
      </c>
      <c r="J36" s="5">
        <v>4</v>
      </c>
      <c r="K36" s="5" t="s">
        <v>408</v>
      </c>
      <c r="L36" s="5" t="s">
        <v>409</v>
      </c>
      <c r="M36" s="5">
        <v>0</v>
      </c>
      <c r="N36" s="13" t="s">
        <v>156</v>
      </c>
    </row>
    <row r="37" spans="1:14" ht="138" x14ac:dyDescent="0.25">
      <c r="A37" s="4">
        <v>45141.823757557897</v>
      </c>
      <c r="B37" s="5" t="s">
        <v>175</v>
      </c>
      <c r="C37" s="5" t="s">
        <v>184</v>
      </c>
      <c r="D37" s="5">
        <v>3</v>
      </c>
      <c r="E37" s="6" t="s">
        <v>410</v>
      </c>
      <c r="F37" s="5">
        <v>4</v>
      </c>
      <c r="H37" s="5">
        <v>3</v>
      </c>
      <c r="J37" s="5">
        <v>3</v>
      </c>
      <c r="K37" s="5" t="s">
        <v>411</v>
      </c>
      <c r="L37" s="6" t="s">
        <v>412</v>
      </c>
      <c r="M37" s="5">
        <v>0</v>
      </c>
      <c r="N37" s="13" t="s">
        <v>183</v>
      </c>
    </row>
    <row r="38" spans="1:14" ht="13.8" x14ac:dyDescent="0.25">
      <c r="A38" s="4">
        <v>45141.825101898197</v>
      </c>
      <c r="B38" s="5" t="s">
        <v>175</v>
      </c>
      <c r="C38" s="5" t="s">
        <v>94</v>
      </c>
      <c r="D38" s="5">
        <v>4</v>
      </c>
      <c r="F38" s="5">
        <v>4</v>
      </c>
      <c r="H38" s="5">
        <v>4</v>
      </c>
      <c r="J38" s="5">
        <v>3</v>
      </c>
      <c r="L38" s="5" t="s">
        <v>413</v>
      </c>
      <c r="M38" s="5">
        <v>0</v>
      </c>
      <c r="N38" s="13" t="s">
        <v>183</v>
      </c>
    </row>
    <row r="39" spans="1:14" ht="13.8" x14ac:dyDescent="0.25">
      <c r="A39" s="4">
        <v>45141.875495891203</v>
      </c>
      <c r="B39" s="5" t="s">
        <v>184</v>
      </c>
      <c r="C39" s="5" t="s">
        <v>166</v>
      </c>
      <c r="D39" s="5">
        <v>5</v>
      </c>
      <c r="E39" s="5" t="s">
        <v>414</v>
      </c>
      <c r="F39" s="5">
        <v>5</v>
      </c>
      <c r="G39" s="5" t="s">
        <v>415</v>
      </c>
      <c r="H39" s="5">
        <v>5</v>
      </c>
      <c r="I39" s="5" t="s">
        <v>416</v>
      </c>
      <c r="J39" s="5">
        <v>5</v>
      </c>
      <c r="K39" s="5" t="s">
        <v>417</v>
      </c>
      <c r="L39" s="5" t="s">
        <v>418</v>
      </c>
      <c r="M39" s="5">
        <v>1</v>
      </c>
      <c r="N39" s="7" t="s">
        <v>419</v>
      </c>
    </row>
    <row r="40" spans="1:14" ht="13.8" x14ac:dyDescent="0.25">
      <c r="A40" s="4">
        <v>45141.885222997698</v>
      </c>
      <c r="B40" s="5" t="s">
        <v>184</v>
      </c>
      <c r="C40" s="5" t="s">
        <v>193</v>
      </c>
      <c r="D40" s="5">
        <v>5</v>
      </c>
      <c r="E40" s="5" t="s">
        <v>420</v>
      </c>
      <c r="F40" s="5">
        <v>5</v>
      </c>
      <c r="G40" s="5" t="s">
        <v>421</v>
      </c>
      <c r="H40" s="5">
        <v>5</v>
      </c>
      <c r="I40" s="5" t="s">
        <v>422</v>
      </c>
      <c r="J40" s="5">
        <v>5</v>
      </c>
      <c r="K40" s="5" t="s">
        <v>423</v>
      </c>
      <c r="L40" s="5" t="s">
        <v>424</v>
      </c>
      <c r="M40" s="5">
        <v>1</v>
      </c>
      <c r="N40" s="7" t="s">
        <v>419</v>
      </c>
    </row>
    <row r="41" spans="1:14" ht="13.8" x14ac:dyDescent="0.25">
      <c r="A41" s="4">
        <v>45141.889153020798</v>
      </c>
      <c r="B41" s="5" t="s">
        <v>184</v>
      </c>
      <c r="C41" s="5" t="s">
        <v>175</v>
      </c>
      <c r="D41" s="5">
        <v>5</v>
      </c>
      <c r="E41" s="5" t="s">
        <v>425</v>
      </c>
      <c r="F41" s="5">
        <v>5</v>
      </c>
      <c r="H41" s="5">
        <v>5</v>
      </c>
      <c r="J41" s="5">
        <v>5</v>
      </c>
      <c r="K41" s="5" t="s">
        <v>426</v>
      </c>
      <c r="L41" s="5" t="s">
        <v>427</v>
      </c>
      <c r="M41" s="5">
        <v>1</v>
      </c>
      <c r="N41" s="7" t="s">
        <v>419</v>
      </c>
    </row>
    <row r="42" spans="1:14" ht="13.8" x14ac:dyDescent="0.25">
      <c r="A42" s="4">
        <v>45141.8900295602</v>
      </c>
      <c r="B42" s="5" t="s">
        <v>184</v>
      </c>
      <c r="C42" s="5" t="s">
        <v>94</v>
      </c>
      <c r="D42" s="5">
        <v>5</v>
      </c>
      <c r="F42" s="5">
        <v>5</v>
      </c>
      <c r="H42" s="5">
        <v>5</v>
      </c>
      <c r="J42" s="5">
        <v>5</v>
      </c>
      <c r="L42" s="5" t="s">
        <v>427</v>
      </c>
      <c r="M42" s="5">
        <v>1</v>
      </c>
      <c r="N42" s="7" t="s">
        <v>419</v>
      </c>
    </row>
    <row r="43" spans="1:14" ht="13.8" x14ac:dyDescent="0.25">
      <c r="A43" s="4">
        <v>45141.943389652799</v>
      </c>
      <c r="B43" s="5" t="s">
        <v>67</v>
      </c>
      <c r="C43" s="5" t="s">
        <v>58</v>
      </c>
      <c r="D43" s="5">
        <v>5</v>
      </c>
      <c r="E43" s="5" t="s">
        <v>428</v>
      </c>
      <c r="F43" s="5">
        <v>5</v>
      </c>
      <c r="G43" s="5" t="s">
        <v>429</v>
      </c>
      <c r="H43" s="5">
        <v>5</v>
      </c>
      <c r="I43" s="5" t="s">
        <v>430</v>
      </c>
      <c r="J43" s="5">
        <v>5</v>
      </c>
      <c r="K43" s="5" t="s">
        <v>431</v>
      </c>
      <c r="L43" s="5" t="s">
        <v>432</v>
      </c>
      <c r="M43" s="5">
        <v>0</v>
      </c>
      <c r="N43" s="7" t="s">
        <v>344</v>
      </c>
    </row>
    <row r="44" spans="1:14" ht="69" x14ac:dyDescent="0.25">
      <c r="A44" s="4">
        <v>45141.945824456001</v>
      </c>
      <c r="B44" s="5" t="s">
        <v>67</v>
      </c>
      <c r="C44" s="5" t="s">
        <v>23</v>
      </c>
      <c r="D44" s="5">
        <v>4</v>
      </c>
      <c r="F44" s="5">
        <v>4</v>
      </c>
      <c r="H44" s="5">
        <v>3</v>
      </c>
      <c r="I44" s="5" t="s">
        <v>433</v>
      </c>
      <c r="J44" s="5">
        <v>3</v>
      </c>
      <c r="K44" s="5" t="s">
        <v>434</v>
      </c>
      <c r="L44" s="6" t="s">
        <v>435</v>
      </c>
      <c r="M44" s="5">
        <v>0</v>
      </c>
      <c r="N44" s="7" t="s">
        <v>344</v>
      </c>
    </row>
    <row r="45" spans="1:14" ht="13.8" x14ac:dyDescent="0.25">
      <c r="A45" s="4">
        <v>45141.947382326398</v>
      </c>
      <c r="B45" s="5" t="s">
        <v>193</v>
      </c>
      <c r="C45" s="5" t="s">
        <v>229</v>
      </c>
      <c r="D45" s="5">
        <v>5</v>
      </c>
      <c r="E45" s="5" t="s">
        <v>436</v>
      </c>
      <c r="F45" s="5">
        <v>4</v>
      </c>
      <c r="G45" s="5" t="s">
        <v>437</v>
      </c>
      <c r="H45" s="5">
        <v>5</v>
      </c>
      <c r="I45" s="5" t="s">
        <v>438</v>
      </c>
      <c r="J45" s="5">
        <v>5</v>
      </c>
      <c r="K45" s="5" t="s">
        <v>439</v>
      </c>
      <c r="L45" s="5" t="s">
        <v>440</v>
      </c>
      <c r="M45" s="5">
        <v>0</v>
      </c>
      <c r="N45" s="13" t="s">
        <v>201</v>
      </c>
    </row>
    <row r="46" spans="1:14" ht="151.80000000000001" x14ac:dyDescent="0.25">
      <c r="A46" s="4">
        <v>45141.948445324102</v>
      </c>
      <c r="B46" s="5" t="s">
        <v>67</v>
      </c>
      <c r="C46" s="5" t="s">
        <v>211</v>
      </c>
      <c r="D46" s="5">
        <v>4</v>
      </c>
      <c r="F46" s="5">
        <v>3</v>
      </c>
      <c r="G46" s="5" t="s">
        <v>441</v>
      </c>
      <c r="H46" s="5">
        <v>3</v>
      </c>
      <c r="I46" s="5" t="s">
        <v>442</v>
      </c>
      <c r="J46" s="5">
        <v>4</v>
      </c>
      <c r="K46" s="5" t="s">
        <v>443</v>
      </c>
      <c r="L46" s="6" t="s">
        <v>444</v>
      </c>
      <c r="M46" s="5">
        <v>0</v>
      </c>
      <c r="N46" s="7" t="s">
        <v>344</v>
      </c>
    </row>
    <row r="47" spans="1:14" ht="13.8" x14ac:dyDescent="0.25">
      <c r="A47" s="4">
        <v>45141.951582754598</v>
      </c>
      <c r="B47" s="5" t="s">
        <v>193</v>
      </c>
      <c r="C47" s="5" t="s">
        <v>202</v>
      </c>
      <c r="D47" s="5">
        <v>4</v>
      </c>
      <c r="E47" s="5" t="s">
        <v>445</v>
      </c>
      <c r="F47" s="5">
        <v>4</v>
      </c>
      <c r="G47" s="5" t="s">
        <v>446</v>
      </c>
      <c r="H47" s="5">
        <v>5</v>
      </c>
      <c r="I47" s="5" t="s">
        <v>447</v>
      </c>
      <c r="J47" s="5">
        <v>5</v>
      </c>
      <c r="K47" s="5" t="s">
        <v>448</v>
      </c>
      <c r="L47" s="5" t="s">
        <v>449</v>
      </c>
      <c r="M47" s="5">
        <v>0</v>
      </c>
      <c r="N47" s="13" t="s">
        <v>201</v>
      </c>
    </row>
    <row r="48" spans="1:14" ht="13.8" x14ac:dyDescent="0.25">
      <c r="A48" s="4">
        <v>45141.957572500003</v>
      </c>
      <c r="B48" s="5" t="s">
        <v>193</v>
      </c>
      <c r="C48" s="5" t="s">
        <v>103</v>
      </c>
      <c r="D48" s="5">
        <v>4</v>
      </c>
      <c r="F48" s="5">
        <v>4</v>
      </c>
      <c r="H48" s="5">
        <v>5</v>
      </c>
      <c r="I48" s="5" t="s">
        <v>450</v>
      </c>
      <c r="J48" s="5">
        <v>5</v>
      </c>
      <c r="K48" s="5" t="s">
        <v>451</v>
      </c>
      <c r="L48" s="5" t="s">
        <v>452</v>
      </c>
      <c r="M48" s="5">
        <v>0</v>
      </c>
      <c r="N48" s="13" t="s">
        <v>201</v>
      </c>
    </row>
    <row r="49" spans="1:14" ht="13.8" x14ac:dyDescent="0.25">
      <c r="A49" s="4">
        <v>45141.963648402801</v>
      </c>
      <c r="B49" s="5" t="s">
        <v>193</v>
      </c>
      <c r="C49" s="5" t="s">
        <v>166</v>
      </c>
      <c r="D49" s="5">
        <v>5</v>
      </c>
      <c r="E49" s="5" t="s">
        <v>453</v>
      </c>
      <c r="F49" s="5">
        <v>5</v>
      </c>
      <c r="G49" s="5" t="s">
        <v>454</v>
      </c>
      <c r="H49" s="5">
        <v>5</v>
      </c>
      <c r="I49" s="5" t="s">
        <v>455</v>
      </c>
      <c r="J49" s="5">
        <v>5</v>
      </c>
      <c r="K49" s="5" t="s">
        <v>456</v>
      </c>
      <c r="L49" s="5" t="s">
        <v>457</v>
      </c>
      <c r="M49" s="5">
        <v>0</v>
      </c>
      <c r="N49" s="13" t="s">
        <v>201</v>
      </c>
    </row>
    <row r="50" spans="1:14" ht="13.8" x14ac:dyDescent="0.25">
      <c r="A50" s="4">
        <v>45141.968548368102</v>
      </c>
      <c r="B50" s="5" t="s">
        <v>193</v>
      </c>
      <c r="C50" s="5" t="s">
        <v>330</v>
      </c>
      <c r="D50" s="5">
        <v>4</v>
      </c>
      <c r="E50" s="5" t="s">
        <v>458</v>
      </c>
      <c r="F50" s="5">
        <v>4</v>
      </c>
      <c r="G50" s="5" t="s">
        <v>459</v>
      </c>
      <c r="H50" s="5">
        <v>4</v>
      </c>
      <c r="I50" s="5" t="s">
        <v>460</v>
      </c>
      <c r="J50" s="5">
        <v>5</v>
      </c>
      <c r="K50" s="5" t="s">
        <v>461</v>
      </c>
      <c r="L50" s="5" t="s">
        <v>462</v>
      </c>
      <c r="M50" s="5">
        <v>0</v>
      </c>
      <c r="N50" s="13" t="s">
        <v>201</v>
      </c>
    </row>
    <row r="51" spans="1:14" ht="13.8" x14ac:dyDescent="0.25">
      <c r="A51" s="4">
        <v>45141.970947349502</v>
      </c>
      <c r="B51" s="5" t="s">
        <v>193</v>
      </c>
      <c r="C51" s="5" t="s">
        <v>463</v>
      </c>
      <c r="D51" s="5">
        <v>4</v>
      </c>
      <c r="F51" s="5">
        <v>4</v>
      </c>
      <c r="H51" s="5">
        <v>4</v>
      </c>
      <c r="J51" s="5">
        <v>5</v>
      </c>
      <c r="L51" s="5" t="s">
        <v>464</v>
      </c>
      <c r="M51" s="5">
        <v>0</v>
      </c>
      <c r="N51" s="13" t="s">
        <v>201</v>
      </c>
    </row>
    <row r="52" spans="1:14" ht="13.8" x14ac:dyDescent="0.25">
      <c r="A52" s="4">
        <v>45141.974820138901</v>
      </c>
      <c r="B52" s="5" t="s">
        <v>193</v>
      </c>
      <c r="C52" s="5" t="s">
        <v>175</v>
      </c>
      <c r="D52" s="5">
        <v>5</v>
      </c>
      <c r="E52" s="5" t="s">
        <v>465</v>
      </c>
      <c r="F52" s="5">
        <v>4</v>
      </c>
      <c r="G52" s="5" t="s">
        <v>466</v>
      </c>
      <c r="H52" s="5">
        <v>4</v>
      </c>
      <c r="I52" s="5" t="s">
        <v>467</v>
      </c>
      <c r="J52" s="5">
        <v>4</v>
      </c>
      <c r="K52" s="5" t="s">
        <v>468</v>
      </c>
      <c r="L52" s="5" t="s">
        <v>469</v>
      </c>
      <c r="M52" s="5">
        <v>0</v>
      </c>
      <c r="N52" s="13" t="s">
        <v>201</v>
      </c>
    </row>
    <row r="53" spans="1:14" ht="13.8" x14ac:dyDescent="0.25">
      <c r="A53" s="4">
        <v>45141.976069710698</v>
      </c>
      <c r="B53" s="5" t="s">
        <v>211</v>
      </c>
      <c r="C53" s="5" t="s">
        <v>148</v>
      </c>
      <c r="D53" s="5">
        <v>5</v>
      </c>
      <c r="E53" s="5" t="s">
        <v>470</v>
      </c>
      <c r="F53" s="5">
        <v>5</v>
      </c>
      <c r="H53" s="5">
        <v>5</v>
      </c>
      <c r="J53" s="5">
        <v>5</v>
      </c>
      <c r="K53" s="5" t="s">
        <v>471</v>
      </c>
      <c r="L53" s="5" t="s">
        <v>472</v>
      </c>
      <c r="M53" s="5">
        <v>1</v>
      </c>
      <c r="N53" s="13" t="s">
        <v>219</v>
      </c>
    </row>
    <row r="54" spans="1:14" ht="13.8" x14ac:dyDescent="0.25">
      <c r="A54" s="4">
        <v>45141.977499212997</v>
      </c>
      <c r="B54" s="5" t="s">
        <v>193</v>
      </c>
      <c r="C54" s="5" t="s">
        <v>265</v>
      </c>
      <c r="D54" s="5">
        <v>5</v>
      </c>
      <c r="E54" s="5" t="s">
        <v>473</v>
      </c>
      <c r="F54" s="5">
        <v>5</v>
      </c>
      <c r="G54" s="5" t="s">
        <v>474</v>
      </c>
      <c r="H54" s="5">
        <v>5</v>
      </c>
      <c r="I54" s="5" t="s">
        <v>475</v>
      </c>
      <c r="J54" s="5">
        <v>5</v>
      </c>
      <c r="K54" s="5" t="s">
        <v>476</v>
      </c>
      <c r="L54" s="5" t="s">
        <v>477</v>
      </c>
      <c r="M54" s="5">
        <v>0</v>
      </c>
      <c r="N54" s="13" t="s">
        <v>201</v>
      </c>
    </row>
    <row r="55" spans="1:14" ht="13.8" x14ac:dyDescent="0.25">
      <c r="A55" s="4">
        <v>45141.9808055787</v>
      </c>
      <c r="B55" s="5" t="s">
        <v>193</v>
      </c>
      <c r="C55" s="5" t="s">
        <v>148</v>
      </c>
      <c r="D55" s="5">
        <v>5</v>
      </c>
      <c r="E55" s="5" t="s">
        <v>478</v>
      </c>
      <c r="F55" s="5">
        <v>4</v>
      </c>
      <c r="G55" s="5" t="s">
        <v>479</v>
      </c>
      <c r="H55" s="5">
        <v>5</v>
      </c>
      <c r="I55" s="5" t="s">
        <v>480</v>
      </c>
      <c r="J55" s="5">
        <v>5</v>
      </c>
      <c r="K55" s="5" t="s">
        <v>481</v>
      </c>
      <c r="L55" s="5" t="s">
        <v>482</v>
      </c>
      <c r="M55" s="5">
        <v>0</v>
      </c>
      <c r="N55" s="13" t="s">
        <v>201</v>
      </c>
    </row>
    <row r="56" spans="1:14" ht="13.8" x14ac:dyDescent="0.25">
      <c r="A56" s="4">
        <v>45141.981754236098</v>
      </c>
      <c r="B56" s="5" t="s">
        <v>193</v>
      </c>
      <c r="C56" s="5" t="s">
        <v>112</v>
      </c>
      <c r="D56" s="5">
        <v>4</v>
      </c>
      <c r="F56" s="5">
        <v>4</v>
      </c>
      <c r="H56" s="5">
        <v>4</v>
      </c>
      <c r="J56" s="5">
        <v>4</v>
      </c>
      <c r="L56" s="5" t="s">
        <v>483</v>
      </c>
      <c r="M56" s="5">
        <v>0</v>
      </c>
      <c r="N56" s="13" t="s">
        <v>201</v>
      </c>
    </row>
    <row r="57" spans="1:14" ht="13.8" x14ac:dyDescent="0.25">
      <c r="A57" s="4">
        <v>45141.9826326736</v>
      </c>
      <c r="B57" s="5" t="s">
        <v>193</v>
      </c>
      <c r="C57" s="5" t="s">
        <v>484</v>
      </c>
      <c r="D57" s="5">
        <v>4</v>
      </c>
      <c r="F57" s="5">
        <v>4</v>
      </c>
      <c r="H57" s="5">
        <v>4</v>
      </c>
      <c r="J57" s="5">
        <v>5</v>
      </c>
      <c r="L57" s="5" t="s">
        <v>485</v>
      </c>
      <c r="M57" s="5">
        <v>0</v>
      </c>
      <c r="N57" s="13" t="s">
        <v>201</v>
      </c>
    </row>
    <row r="58" spans="1:14" ht="13.8" x14ac:dyDescent="0.25">
      <c r="A58" s="4">
        <v>45141.985251064798</v>
      </c>
      <c r="B58" s="5" t="s">
        <v>193</v>
      </c>
      <c r="C58" s="5" t="s">
        <v>220</v>
      </c>
      <c r="D58" s="5">
        <v>4</v>
      </c>
      <c r="E58" s="5" t="s">
        <v>486</v>
      </c>
      <c r="F58" s="5">
        <v>4</v>
      </c>
      <c r="G58" s="5" t="s">
        <v>487</v>
      </c>
      <c r="H58" s="5">
        <v>4</v>
      </c>
      <c r="I58" s="5" t="s">
        <v>488</v>
      </c>
      <c r="J58" s="5">
        <v>4</v>
      </c>
      <c r="K58" s="5" t="s">
        <v>489</v>
      </c>
      <c r="L58" s="5" t="s">
        <v>490</v>
      </c>
      <c r="M58" s="5">
        <v>0</v>
      </c>
      <c r="N58" s="13" t="s">
        <v>201</v>
      </c>
    </row>
    <row r="59" spans="1:14" ht="13.8" x14ac:dyDescent="0.25">
      <c r="A59" s="4">
        <v>45141.986011145797</v>
      </c>
      <c r="B59" s="5" t="s">
        <v>193</v>
      </c>
      <c r="C59" s="5" t="s">
        <v>238</v>
      </c>
      <c r="D59" s="5">
        <v>4</v>
      </c>
      <c r="F59" s="5">
        <v>4</v>
      </c>
      <c r="H59" s="5">
        <v>4</v>
      </c>
      <c r="J59" s="5">
        <v>4</v>
      </c>
      <c r="L59" s="5" t="s">
        <v>491</v>
      </c>
      <c r="M59" s="5">
        <v>0</v>
      </c>
      <c r="N59" s="13" t="s">
        <v>201</v>
      </c>
    </row>
    <row r="60" spans="1:14" ht="13.8" x14ac:dyDescent="0.25">
      <c r="A60" s="4">
        <v>45141.990318495402</v>
      </c>
      <c r="B60" s="5" t="s">
        <v>193</v>
      </c>
      <c r="C60" s="5" t="s">
        <v>121</v>
      </c>
      <c r="D60" s="5">
        <v>5</v>
      </c>
      <c r="F60" s="5">
        <v>5</v>
      </c>
      <c r="H60" s="5">
        <v>4</v>
      </c>
      <c r="I60" s="5" t="s">
        <v>492</v>
      </c>
      <c r="J60" s="5">
        <v>5</v>
      </c>
      <c r="L60" s="5" t="s">
        <v>493</v>
      </c>
      <c r="M60" s="5">
        <v>0</v>
      </c>
      <c r="N60" s="13" t="s">
        <v>201</v>
      </c>
    </row>
    <row r="61" spans="1:14" ht="13.8" x14ac:dyDescent="0.25">
      <c r="A61" s="4">
        <v>45141.992514594902</v>
      </c>
      <c r="B61" s="5" t="s">
        <v>193</v>
      </c>
      <c r="C61" s="5" t="s">
        <v>157</v>
      </c>
      <c r="D61" s="5">
        <v>5</v>
      </c>
      <c r="F61" s="5">
        <v>5</v>
      </c>
      <c r="H61" s="5">
        <v>4</v>
      </c>
      <c r="I61" s="5" t="s">
        <v>494</v>
      </c>
      <c r="J61" s="5">
        <v>5</v>
      </c>
      <c r="L61" s="5" t="s">
        <v>495</v>
      </c>
      <c r="M61" s="5">
        <v>0</v>
      </c>
      <c r="N61" s="13" t="s">
        <v>201</v>
      </c>
    </row>
    <row r="62" spans="1:14" ht="13.8" x14ac:dyDescent="0.25">
      <c r="A62" s="4">
        <v>45141.993429317103</v>
      </c>
      <c r="B62" s="5" t="s">
        <v>193</v>
      </c>
      <c r="C62" s="5" t="s">
        <v>130</v>
      </c>
      <c r="D62" s="5">
        <v>5</v>
      </c>
      <c r="F62" s="5">
        <v>4</v>
      </c>
      <c r="H62" s="5">
        <v>5</v>
      </c>
      <c r="J62" s="5">
        <v>5</v>
      </c>
      <c r="L62" s="5" t="s">
        <v>496</v>
      </c>
      <c r="M62" s="5">
        <v>0</v>
      </c>
      <c r="N62" s="13" t="s">
        <v>201</v>
      </c>
    </row>
    <row r="63" spans="1:14" ht="13.8" x14ac:dyDescent="0.25">
      <c r="A63" s="4">
        <v>45141.995658425898</v>
      </c>
      <c r="B63" s="5" t="s">
        <v>193</v>
      </c>
      <c r="C63" s="5" t="s">
        <v>184</v>
      </c>
      <c r="D63" s="5">
        <v>5</v>
      </c>
      <c r="F63" s="5">
        <v>4</v>
      </c>
      <c r="H63" s="5">
        <v>4</v>
      </c>
      <c r="J63" s="5">
        <v>4</v>
      </c>
      <c r="K63" s="5" t="s">
        <v>497</v>
      </c>
      <c r="L63" s="5" t="s">
        <v>498</v>
      </c>
      <c r="M63" s="5">
        <v>0</v>
      </c>
      <c r="N63" s="13" t="s">
        <v>201</v>
      </c>
    </row>
    <row r="64" spans="1:14" ht="13.8" x14ac:dyDescent="0.25">
      <c r="A64" s="4">
        <v>45142.000928078698</v>
      </c>
      <c r="B64" s="5" t="s">
        <v>193</v>
      </c>
      <c r="C64" s="5" t="s">
        <v>58</v>
      </c>
      <c r="D64" s="5">
        <v>5</v>
      </c>
      <c r="E64" s="5" t="s">
        <v>499</v>
      </c>
      <c r="F64" s="5">
        <v>4</v>
      </c>
      <c r="G64" s="5" t="s">
        <v>500</v>
      </c>
      <c r="H64" s="5">
        <v>5</v>
      </c>
      <c r="I64" s="5" t="s">
        <v>501</v>
      </c>
      <c r="J64" s="5">
        <v>5</v>
      </c>
      <c r="K64" s="5" t="s">
        <v>502</v>
      </c>
      <c r="L64" s="5" t="s">
        <v>503</v>
      </c>
      <c r="M64" s="5">
        <v>0</v>
      </c>
      <c r="N64" s="13" t="s">
        <v>201</v>
      </c>
    </row>
    <row r="65" spans="1:14" ht="409.6" x14ac:dyDescent="0.25">
      <c r="A65" s="4">
        <v>45142.0141494329</v>
      </c>
      <c r="B65" s="5" t="s">
        <v>139</v>
      </c>
      <c r="C65" s="5" t="s">
        <v>229</v>
      </c>
      <c r="D65" s="5">
        <v>4</v>
      </c>
      <c r="E65" s="6" t="s">
        <v>504</v>
      </c>
      <c r="F65" s="5">
        <v>5</v>
      </c>
      <c r="G65" s="5" t="s">
        <v>505</v>
      </c>
      <c r="H65" s="5">
        <v>4</v>
      </c>
      <c r="I65" s="6" t="s">
        <v>506</v>
      </c>
      <c r="J65" s="5">
        <v>5</v>
      </c>
      <c r="K65" s="5" t="s">
        <v>507</v>
      </c>
      <c r="L65" s="6" t="s">
        <v>508</v>
      </c>
      <c r="M65" s="5">
        <v>0</v>
      </c>
      <c r="N65" s="7" t="s">
        <v>393</v>
      </c>
    </row>
    <row r="66" spans="1:14" ht="13.8" x14ac:dyDescent="0.25">
      <c r="A66" s="4">
        <v>45142.0191384028</v>
      </c>
      <c r="B66" s="5" t="s">
        <v>220</v>
      </c>
      <c r="C66" s="5" t="s">
        <v>193</v>
      </c>
      <c r="D66" s="5">
        <v>5</v>
      </c>
      <c r="E66" s="5" t="s">
        <v>509</v>
      </c>
      <c r="F66" s="5">
        <v>5</v>
      </c>
      <c r="G66" s="5" t="s">
        <v>510</v>
      </c>
      <c r="H66" s="5">
        <v>5</v>
      </c>
      <c r="I66" s="5" t="s">
        <v>511</v>
      </c>
      <c r="J66" s="5">
        <v>5</v>
      </c>
      <c r="K66" s="5" t="s">
        <v>512</v>
      </c>
      <c r="L66" s="5" t="s">
        <v>513</v>
      </c>
      <c r="M66" s="5">
        <v>0</v>
      </c>
      <c r="N66" s="7" t="s">
        <v>514</v>
      </c>
    </row>
    <row r="67" spans="1:14" ht="234.6" x14ac:dyDescent="0.25">
      <c r="A67" s="4">
        <v>45142.038083263898</v>
      </c>
      <c r="B67" s="5" t="s">
        <v>139</v>
      </c>
      <c r="C67" s="5" t="s">
        <v>265</v>
      </c>
      <c r="D67" s="5">
        <v>4</v>
      </c>
      <c r="E67" s="6" t="s">
        <v>515</v>
      </c>
      <c r="F67" s="5">
        <v>5</v>
      </c>
      <c r="G67" s="5" t="s">
        <v>516</v>
      </c>
      <c r="H67" s="5">
        <v>4</v>
      </c>
      <c r="I67" s="5" t="s">
        <v>517</v>
      </c>
      <c r="J67" s="5">
        <v>5</v>
      </c>
      <c r="K67" s="5" t="s">
        <v>518</v>
      </c>
      <c r="L67" s="6" t="s">
        <v>519</v>
      </c>
      <c r="M67" s="5">
        <v>0</v>
      </c>
      <c r="N67" s="7" t="s">
        <v>393</v>
      </c>
    </row>
    <row r="68" spans="1:14" ht="400.2" x14ac:dyDescent="0.25">
      <c r="A68" s="4">
        <v>45142.048202326398</v>
      </c>
      <c r="B68" s="5" t="s">
        <v>229</v>
      </c>
      <c r="C68" s="5" t="s">
        <v>139</v>
      </c>
      <c r="D68" s="5">
        <v>5</v>
      </c>
      <c r="E68" s="5" t="s">
        <v>520</v>
      </c>
      <c r="F68" s="5">
        <v>5</v>
      </c>
      <c r="G68" s="5" t="s">
        <v>521</v>
      </c>
      <c r="H68" s="5">
        <v>4</v>
      </c>
      <c r="I68" s="5" t="s">
        <v>522</v>
      </c>
      <c r="J68" s="5">
        <v>4</v>
      </c>
      <c r="K68" s="5" t="s">
        <v>523</v>
      </c>
      <c r="L68" s="6" t="s">
        <v>524</v>
      </c>
      <c r="M68" s="5">
        <v>0</v>
      </c>
      <c r="N68" s="13" t="s">
        <v>237</v>
      </c>
    </row>
    <row r="69" spans="1:14" ht="82.8" x14ac:dyDescent="0.25">
      <c r="A69" s="4">
        <v>45142.053524386603</v>
      </c>
      <c r="B69" s="5" t="s">
        <v>229</v>
      </c>
      <c r="C69" s="5" t="s">
        <v>67</v>
      </c>
      <c r="D69" s="5">
        <v>4</v>
      </c>
      <c r="E69" s="5" t="s">
        <v>525</v>
      </c>
      <c r="F69" s="5">
        <v>5</v>
      </c>
      <c r="G69" s="5" t="s">
        <v>526</v>
      </c>
      <c r="H69" s="5">
        <v>4</v>
      </c>
      <c r="I69" s="6" t="s">
        <v>527</v>
      </c>
      <c r="J69" s="5">
        <v>5</v>
      </c>
      <c r="K69" s="5" t="s">
        <v>528</v>
      </c>
      <c r="L69" s="5" t="s">
        <v>529</v>
      </c>
      <c r="M69" s="5">
        <v>0</v>
      </c>
      <c r="N69" s="13" t="s">
        <v>237</v>
      </c>
    </row>
    <row r="70" spans="1:14" ht="13.8" x14ac:dyDescent="0.25">
      <c r="A70" s="4">
        <v>45142.707014710701</v>
      </c>
      <c r="B70" s="5" t="s">
        <v>157</v>
      </c>
      <c r="C70" s="5" t="s">
        <v>247</v>
      </c>
      <c r="D70" s="5">
        <v>5</v>
      </c>
      <c r="E70" s="5" t="s">
        <v>530</v>
      </c>
      <c r="F70" s="5">
        <v>5</v>
      </c>
      <c r="G70" s="5" t="s">
        <v>531</v>
      </c>
      <c r="H70" s="5">
        <v>5</v>
      </c>
      <c r="I70" s="5" t="s">
        <v>532</v>
      </c>
      <c r="J70" s="5">
        <v>5</v>
      </c>
      <c r="K70" s="5" t="s">
        <v>533</v>
      </c>
      <c r="L70" s="5" t="s">
        <v>534</v>
      </c>
      <c r="M70" s="5">
        <v>1</v>
      </c>
      <c r="N70" s="13" t="s">
        <v>165</v>
      </c>
    </row>
    <row r="71" spans="1:14" ht="13.8" x14ac:dyDescent="0.25">
      <c r="A71" s="4">
        <v>45142.735830219899</v>
      </c>
      <c r="B71" s="5" t="s">
        <v>157</v>
      </c>
      <c r="C71" s="5" t="s">
        <v>166</v>
      </c>
      <c r="D71" s="5">
        <v>5</v>
      </c>
      <c r="E71" s="5" t="s">
        <v>535</v>
      </c>
      <c r="F71" s="5">
        <v>5</v>
      </c>
      <c r="G71" s="5" t="s">
        <v>536</v>
      </c>
      <c r="H71" s="5">
        <v>5</v>
      </c>
      <c r="I71" s="5" t="s">
        <v>537</v>
      </c>
      <c r="J71" s="5">
        <v>5</v>
      </c>
      <c r="K71" s="5" t="s">
        <v>538</v>
      </c>
      <c r="L71" s="5" t="s">
        <v>539</v>
      </c>
      <c r="M71" s="5">
        <v>1</v>
      </c>
      <c r="N71" s="13" t="s">
        <v>165</v>
      </c>
    </row>
    <row r="72" spans="1:14" ht="13.8" x14ac:dyDescent="0.25">
      <c r="A72" s="4">
        <v>45142.740644143501</v>
      </c>
      <c r="B72" s="5" t="s">
        <v>157</v>
      </c>
      <c r="C72" s="5" t="s">
        <v>139</v>
      </c>
      <c r="D72" s="5">
        <v>5</v>
      </c>
      <c r="E72" s="5" t="s">
        <v>540</v>
      </c>
      <c r="F72" s="5">
        <v>5</v>
      </c>
      <c r="G72" s="5" t="s">
        <v>541</v>
      </c>
      <c r="H72" s="5">
        <v>5</v>
      </c>
      <c r="I72" s="5" t="s">
        <v>542</v>
      </c>
      <c r="J72" s="5">
        <v>5</v>
      </c>
      <c r="K72" s="5" t="s">
        <v>543</v>
      </c>
      <c r="L72" s="5" t="s">
        <v>544</v>
      </c>
      <c r="M72" s="5">
        <v>1</v>
      </c>
      <c r="N72" s="13" t="s">
        <v>165</v>
      </c>
    </row>
    <row r="73" spans="1:14" ht="13.8" x14ac:dyDescent="0.25">
      <c r="A73" s="4">
        <v>45142.750832615697</v>
      </c>
      <c r="B73" s="5" t="s">
        <v>157</v>
      </c>
      <c r="C73" s="5" t="s">
        <v>193</v>
      </c>
      <c r="D73" s="5">
        <v>5</v>
      </c>
      <c r="E73" s="5" t="s">
        <v>545</v>
      </c>
      <c r="F73" s="5">
        <v>5</v>
      </c>
      <c r="G73" s="5" t="s">
        <v>546</v>
      </c>
      <c r="H73" s="5">
        <v>5</v>
      </c>
      <c r="I73" s="5" t="s">
        <v>547</v>
      </c>
      <c r="J73" s="5">
        <v>5</v>
      </c>
      <c r="K73" s="5" t="s">
        <v>548</v>
      </c>
      <c r="L73" s="5" t="s">
        <v>549</v>
      </c>
      <c r="M73" s="5">
        <v>1</v>
      </c>
      <c r="N73" s="13" t="s">
        <v>165</v>
      </c>
    </row>
    <row r="74" spans="1:14" ht="13.8" x14ac:dyDescent="0.25">
      <c r="A74" s="4">
        <v>45142.755395601896</v>
      </c>
      <c r="B74" s="5" t="s">
        <v>157</v>
      </c>
      <c r="C74" s="5" t="s">
        <v>220</v>
      </c>
      <c r="D74" s="5">
        <v>5</v>
      </c>
      <c r="E74" s="5" t="s">
        <v>550</v>
      </c>
      <c r="F74" s="5">
        <v>5</v>
      </c>
      <c r="G74" s="5" t="s">
        <v>551</v>
      </c>
      <c r="H74" s="5">
        <v>5</v>
      </c>
      <c r="I74" s="5" t="s">
        <v>552</v>
      </c>
      <c r="J74" s="5">
        <v>5</v>
      </c>
      <c r="K74" s="5" t="s">
        <v>553</v>
      </c>
      <c r="L74" s="5" t="s">
        <v>554</v>
      </c>
      <c r="M74" s="5">
        <v>1</v>
      </c>
      <c r="N74" s="13" t="s">
        <v>165</v>
      </c>
    </row>
    <row r="75" spans="1:14" ht="13.8" x14ac:dyDescent="0.25">
      <c r="A75" s="4">
        <v>45142.783388703698</v>
      </c>
      <c r="B75" s="5" t="s">
        <v>148</v>
      </c>
      <c r="C75" s="5" t="s">
        <v>23</v>
      </c>
      <c r="D75" s="5">
        <v>4</v>
      </c>
      <c r="E75" s="5" t="s">
        <v>555</v>
      </c>
      <c r="F75" s="5">
        <v>4</v>
      </c>
      <c r="H75" s="5">
        <v>4</v>
      </c>
      <c r="I75" s="5" t="s">
        <v>556</v>
      </c>
      <c r="J75" s="5">
        <v>4</v>
      </c>
      <c r="K75" s="5" t="s">
        <v>557</v>
      </c>
      <c r="L75" s="5" t="s">
        <v>558</v>
      </c>
      <c r="M75" s="5">
        <v>0</v>
      </c>
      <c r="N75" s="13" t="s">
        <v>156</v>
      </c>
    </row>
    <row r="76" spans="1:14" ht="409.6" x14ac:dyDescent="0.25">
      <c r="A76" s="4">
        <v>45142.792768819498</v>
      </c>
      <c r="B76" s="5" t="s">
        <v>148</v>
      </c>
      <c r="C76" s="5" t="s">
        <v>58</v>
      </c>
      <c r="D76" s="5">
        <v>5</v>
      </c>
      <c r="E76" s="5" t="s">
        <v>559</v>
      </c>
      <c r="F76" s="5">
        <v>5</v>
      </c>
      <c r="H76" s="5">
        <v>5</v>
      </c>
      <c r="I76" s="5" t="s">
        <v>560</v>
      </c>
      <c r="J76" s="5">
        <v>4</v>
      </c>
      <c r="L76" s="6" t="s">
        <v>561</v>
      </c>
      <c r="M76" s="5">
        <v>0</v>
      </c>
      <c r="N76" s="13" t="s">
        <v>156</v>
      </c>
    </row>
    <row r="77" spans="1:14" ht="13.8" x14ac:dyDescent="0.25">
      <c r="A77" s="4">
        <v>45142.7998068866</v>
      </c>
      <c r="B77" s="5" t="s">
        <v>148</v>
      </c>
      <c r="C77" s="5" t="s">
        <v>229</v>
      </c>
      <c r="D77" s="5">
        <v>4</v>
      </c>
      <c r="F77" s="5">
        <v>4</v>
      </c>
      <c r="H77" s="5">
        <v>5</v>
      </c>
      <c r="I77" s="5" t="s">
        <v>562</v>
      </c>
      <c r="J77" s="5">
        <v>4</v>
      </c>
      <c r="L77" s="5" t="s">
        <v>563</v>
      </c>
      <c r="M77" s="5">
        <v>0</v>
      </c>
      <c r="N77" s="13" t="s">
        <v>156</v>
      </c>
    </row>
    <row r="78" spans="1:14" ht="55.2" x14ac:dyDescent="0.25">
      <c r="A78" s="4">
        <v>45142.906356724503</v>
      </c>
      <c r="B78" s="5" t="s">
        <v>76</v>
      </c>
      <c r="C78" s="5" t="s">
        <v>148</v>
      </c>
      <c r="D78" s="5">
        <v>5</v>
      </c>
      <c r="F78" s="5">
        <v>4</v>
      </c>
      <c r="H78" s="5">
        <v>5</v>
      </c>
      <c r="J78" s="5">
        <v>3</v>
      </c>
      <c r="L78" s="6" t="s">
        <v>564</v>
      </c>
      <c r="M78" s="5">
        <v>0</v>
      </c>
      <c r="N78" s="13" t="s">
        <v>84</v>
      </c>
    </row>
    <row r="79" spans="1:14" ht="13.8" x14ac:dyDescent="0.25">
      <c r="A79" s="4">
        <v>45142.946240752302</v>
      </c>
      <c r="B79" s="5" t="s">
        <v>238</v>
      </c>
      <c r="C79" s="5" t="s">
        <v>265</v>
      </c>
      <c r="D79" s="5">
        <v>5</v>
      </c>
      <c r="E79" s="5" t="s">
        <v>565</v>
      </c>
      <c r="F79" s="5">
        <v>5</v>
      </c>
      <c r="G79" s="5" t="s">
        <v>566</v>
      </c>
      <c r="H79" s="5">
        <v>5</v>
      </c>
      <c r="I79" s="5" t="s">
        <v>567</v>
      </c>
      <c r="J79" s="5">
        <v>5</v>
      </c>
      <c r="K79" s="5" t="s">
        <v>568</v>
      </c>
      <c r="L79" s="5" t="s">
        <v>569</v>
      </c>
      <c r="M79" s="5">
        <v>0</v>
      </c>
      <c r="N79" s="13" t="s">
        <v>246</v>
      </c>
    </row>
    <row r="80" spans="1:14" ht="13.8" x14ac:dyDescent="0.25">
      <c r="A80" s="4">
        <v>45142.987559664398</v>
      </c>
      <c r="B80" s="5" t="s">
        <v>570</v>
      </c>
      <c r="C80" s="5" t="s">
        <v>148</v>
      </c>
      <c r="D80" s="5">
        <v>5</v>
      </c>
      <c r="E80" s="5" t="s">
        <v>571</v>
      </c>
      <c r="F80" s="5">
        <v>5</v>
      </c>
      <c r="G80" s="5" t="s">
        <v>572</v>
      </c>
      <c r="H80" s="5">
        <v>4</v>
      </c>
      <c r="I80" s="5" t="s">
        <v>573</v>
      </c>
      <c r="J80" s="5">
        <v>4</v>
      </c>
      <c r="K80" s="5" t="s">
        <v>574</v>
      </c>
      <c r="L80" s="5" t="s">
        <v>343</v>
      </c>
      <c r="M80" s="5">
        <v>0</v>
      </c>
      <c r="N80" s="13" t="s">
        <v>575</v>
      </c>
    </row>
    <row r="81" spans="1:14" ht="234.6" x14ac:dyDescent="0.25">
      <c r="A81" s="4">
        <v>45142.990078078699</v>
      </c>
      <c r="B81" s="5" t="s">
        <v>148</v>
      </c>
      <c r="C81" s="5" t="s">
        <v>76</v>
      </c>
      <c r="D81" s="5">
        <v>4</v>
      </c>
      <c r="F81" s="5">
        <v>4</v>
      </c>
      <c r="H81" s="5">
        <v>4</v>
      </c>
      <c r="J81" s="5">
        <v>3</v>
      </c>
      <c r="K81" s="5" t="s">
        <v>576</v>
      </c>
      <c r="L81" s="6" t="s">
        <v>577</v>
      </c>
      <c r="M81" s="5">
        <v>0</v>
      </c>
      <c r="N81" s="13" t="s">
        <v>156</v>
      </c>
    </row>
    <row r="82" spans="1:14" ht="13.8" x14ac:dyDescent="0.25">
      <c r="A82" s="4">
        <v>45142.993948703697</v>
      </c>
      <c r="B82" s="5" t="s">
        <v>570</v>
      </c>
      <c r="C82" s="5" t="s">
        <v>58</v>
      </c>
      <c r="D82" s="5">
        <v>5</v>
      </c>
      <c r="E82" s="5" t="s">
        <v>578</v>
      </c>
      <c r="F82" s="5">
        <v>5</v>
      </c>
      <c r="G82" s="5" t="s">
        <v>579</v>
      </c>
      <c r="H82" s="5">
        <v>5</v>
      </c>
      <c r="I82" s="5" t="s">
        <v>580</v>
      </c>
      <c r="J82" s="5">
        <v>5</v>
      </c>
      <c r="K82" s="5" t="s">
        <v>581</v>
      </c>
      <c r="L82" s="5" t="s">
        <v>343</v>
      </c>
      <c r="M82" s="5">
        <v>0</v>
      </c>
      <c r="N82" s="13" t="s">
        <v>575</v>
      </c>
    </row>
    <row r="83" spans="1:14" ht="110.4" x14ac:dyDescent="0.25">
      <c r="A83" s="4">
        <v>45142.997949965298</v>
      </c>
      <c r="B83" s="5" t="s">
        <v>49</v>
      </c>
      <c r="C83" s="5" t="s">
        <v>148</v>
      </c>
      <c r="D83" s="5">
        <v>4</v>
      </c>
      <c r="E83" s="6" t="s">
        <v>582</v>
      </c>
      <c r="F83" s="5">
        <v>4</v>
      </c>
      <c r="G83" s="5" t="s">
        <v>583</v>
      </c>
      <c r="H83" s="5">
        <v>5</v>
      </c>
      <c r="I83" s="5" t="s">
        <v>584</v>
      </c>
      <c r="J83" s="5">
        <v>5</v>
      </c>
      <c r="K83" s="5" t="s">
        <v>585</v>
      </c>
      <c r="L83" s="6" t="s">
        <v>586</v>
      </c>
      <c r="M83" s="5">
        <v>0</v>
      </c>
      <c r="N83" s="13" t="s">
        <v>57</v>
      </c>
    </row>
    <row r="84" spans="1:14" ht="13.8" x14ac:dyDescent="0.25">
      <c r="A84" s="4">
        <v>45142.998080173602</v>
      </c>
      <c r="B84" s="5" t="s">
        <v>570</v>
      </c>
      <c r="C84" s="5" t="s">
        <v>193</v>
      </c>
      <c r="D84" s="5">
        <v>5</v>
      </c>
      <c r="E84" s="5" t="s">
        <v>587</v>
      </c>
      <c r="F84" s="5">
        <v>5</v>
      </c>
      <c r="G84" s="5" t="s">
        <v>588</v>
      </c>
      <c r="H84" s="5">
        <v>4</v>
      </c>
      <c r="I84" s="5" t="s">
        <v>343</v>
      </c>
      <c r="J84" s="5">
        <v>5</v>
      </c>
      <c r="K84" s="5" t="s">
        <v>589</v>
      </c>
      <c r="L84" s="5" t="s">
        <v>343</v>
      </c>
      <c r="M84" s="5">
        <v>0</v>
      </c>
      <c r="N84" s="13" t="s">
        <v>575</v>
      </c>
    </row>
    <row r="85" spans="1:14" ht="13.8" x14ac:dyDescent="0.25">
      <c r="A85" s="4">
        <v>45143.0002210764</v>
      </c>
      <c r="B85" s="5" t="s">
        <v>570</v>
      </c>
      <c r="C85" s="5" t="s">
        <v>229</v>
      </c>
      <c r="D85" s="5">
        <v>5</v>
      </c>
      <c r="E85" s="5" t="s">
        <v>590</v>
      </c>
      <c r="F85" s="5">
        <v>5</v>
      </c>
      <c r="H85" s="5">
        <v>5</v>
      </c>
      <c r="J85" s="5">
        <v>5</v>
      </c>
      <c r="K85" s="5" t="s">
        <v>591</v>
      </c>
      <c r="L85" s="5" t="s">
        <v>343</v>
      </c>
      <c r="M85" s="5">
        <v>0</v>
      </c>
      <c r="N85" s="13" t="s">
        <v>575</v>
      </c>
    </row>
    <row r="86" spans="1:14" ht="409.6" x14ac:dyDescent="0.25">
      <c r="A86" s="4">
        <v>45143.588952199098</v>
      </c>
      <c r="B86" s="5" t="s">
        <v>94</v>
      </c>
      <c r="C86" s="5" t="s">
        <v>592</v>
      </c>
      <c r="D86" s="5">
        <v>5</v>
      </c>
      <c r="E86" s="5" t="s">
        <v>593</v>
      </c>
      <c r="F86" s="5">
        <v>5</v>
      </c>
      <c r="G86" s="6" t="s">
        <v>594</v>
      </c>
      <c r="H86" s="5">
        <v>5</v>
      </c>
      <c r="I86" s="6" t="s">
        <v>595</v>
      </c>
      <c r="J86" s="5">
        <v>5</v>
      </c>
      <c r="K86" s="6" t="s">
        <v>596</v>
      </c>
      <c r="L86" s="6" t="s">
        <v>597</v>
      </c>
      <c r="M86" s="5">
        <v>0</v>
      </c>
      <c r="N86" s="13" t="s">
        <v>102</v>
      </c>
    </row>
    <row r="87" spans="1:14" ht="409.6" x14ac:dyDescent="0.25">
      <c r="A87" s="4">
        <v>45143.766551643501</v>
      </c>
      <c r="B87" s="5" t="s">
        <v>58</v>
      </c>
      <c r="C87" s="5" t="s">
        <v>247</v>
      </c>
      <c r="D87" s="5">
        <v>3</v>
      </c>
      <c r="E87" s="6" t="s">
        <v>598</v>
      </c>
      <c r="F87" s="5">
        <v>3</v>
      </c>
      <c r="G87" s="6" t="s">
        <v>599</v>
      </c>
      <c r="H87" s="5">
        <v>2</v>
      </c>
      <c r="I87" s="6" t="s">
        <v>600</v>
      </c>
      <c r="J87" s="5">
        <v>4</v>
      </c>
      <c r="L87" s="5" t="s">
        <v>601</v>
      </c>
      <c r="M87" s="5">
        <v>0</v>
      </c>
      <c r="N87" s="13" t="s">
        <v>66</v>
      </c>
    </row>
    <row r="88" spans="1:14" ht="248.4" x14ac:dyDescent="0.25">
      <c r="A88" s="4">
        <v>45143.772285914398</v>
      </c>
      <c r="B88" s="5" t="s">
        <v>58</v>
      </c>
      <c r="C88" s="5" t="s">
        <v>166</v>
      </c>
      <c r="D88" s="5">
        <v>5</v>
      </c>
      <c r="E88" s="6" t="s">
        <v>602</v>
      </c>
      <c r="F88" s="5">
        <v>5</v>
      </c>
      <c r="H88" s="5">
        <v>5</v>
      </c>
      <c r="J88" s="5">
        <v>5</v>
      </c>
      <c r="L88" s="6" t="s">
        <v>603</v>
      </c>
      <c r="M88" s="5">
        <v>0</v>
      </c>
      <c r="N88" s="13" t="s">
        <v>66</v>
      </c>
    </row>
    <row r="89" spans="1:14" ht="13.8" x14ac:dyDescent="0.25">
      <c r="A89" s="4">
        <v>45143.774116215303</v>
      </c>
      <c r="B89" s="5" t="s">
        <v>58</v>
      </c>
      <c r="C89" s="5" t="s">
        <v>157</v>
      </c>
      <c r="D89" s="5">
        <v>5</v>
      </c>
      <c r="F89" s="5">
        <v>4</v>
      </c>
      <c r="H89" s="5">
        <v>4</v>
      </c>
      <c r="J89" s="5">
        <v>5</v>
      </c>
      <c r="L89" s="5" t="s">
        <v>604</v>
      </c>
      <c r="M89" s="5">
        <v>0</v>
      </c>
      <c r="N89" s="13" t="s">
        <v>66</v>
      </c>
    </row>
    <row r="90" spans="1:14" ht="331.2" x14ac:dyDescent="0.25">
      <c r="A90" s="4">
        <v>45147.549988761602</v>
      </c>
      <c r="B90" s="5" t="s">
        <v>139</v>
      </c>
      <c r="C90" s="5" t="s">
        <v>605</v>
      </c>
      <c r="D90" s="5">
        <v>4</v>
      </c>
      <c r="F90" s="5">
        <v>5</v>
      </c>
      <c r="H90" s="5">
        <v>4</v>
      </c>
      <c r="J90" s="5">
        <v>5</v>
      </c>
      <c r="L90" s="6" t="s">
        <v>606</v>
      </c>
      <c r="M90" s="5">
        <v>0</v>
      </c>
      <c r="N90" s="7" t="s">
        <v>393</v>
      </c>
    </row>
    <row r="91" spans="1:14" ht="409.6" x14ac:dyDescent="0.25">
      <c r="A91" s="4">
        <v>45147.557465914397</v>
      </c>
      <c r="B91" s="5" t="s">
        <v>139</v>
      </c>
      <c r="C91" s="5" t="s">
        <v>157</v>
      </c>
      <c r="D91" s="5">
        <v>4</v>
      </c>
      <c r="F91" s="5">
        <v>5</v>
      </c>
      <c r="H91" s="5">
        <v>4</v>
      </c>
      <c r="J91" s="5">
        <v>5</v>
      </c>
      <c r="L91" s="6" t="s">
        <v>607</v>
      </c>
      <c r="M91" s="5">
        <v>0</v>
      </c>
      <c r="N91" s="7" t="s">
        <v>393</v>
      </c>
    </row>
    <row r="92" spans="1:14" ht="96.6" x14ac:dyDescent="0.25">
      <c r="A92" s="4">
        <v>45147.595585717601</v>
      </c>
      <c r="B92" s="5" t="s">
        <v>139</v>
      </c>
      <c r="C92" s="5" t="s">
        <v>220</v>
      </c>
      <c r="D92" s="5">
        <v>3</v>
      </c>
      <c r="F92" s="5">
        <v>3</v>
      </c>
      <c r="H92" s="5">
        <v>2</v>
      </c>
      <c r="J92" s="5">
        <v>3</v>
      </c>
      <c r="L92" s="6" t="s">
        <v>608</v>
      </c>
      <c r="M92" s="5">
        <v>0</v>
      </c>
      <c r="N92" s="7" t="s">
        <v>393</v>
      </c>
    </row>
    <row r="93" spans="1:14" ht="13.8" x14ac:dyDescent="0.25">
      <c r="A93" s="4">
        <v>45147.597686122703</v>
      </c>
      <c r="B93" s="5" t="s">
        <v>139</v>
      </c>
      <c r="C93" s="5" t="s">
        <v>193</v>
      </c>
      <c r="D93" s="5">
        <v>5</v>
      </c>
      <c r="E93" s="5" t="s">
        <v>609</v>
      </c>
      <c r="F93" s="5">
        <v>5</v>
      </c>
      <c r="H93" s="5">
        <v>3</v>
      </c>
      <c r="I93" s="5" t="s">
        <v>610</v>
      </c>
      <c r="J93" s="5">
        <v>5</v>
      </c>
      <c r="L93" s="5" t="s">
        <v>611</v>
      </c>
      <c r="M93" s="5">
        <v>0</v>
      </c>
      <c r="N93" s="7" t="s">
        <v>393</v>
      </c>
    </row>
    <row r="94" spans="1:14" ht="13.8" x14ac:dyDescent="0.25">
      <c r="A94" s="4">
        <v>45147.598661446798</v>
      </c>
      <c r="B94" s="5" t="s">
        <v>139</v>
      </c>
      <c r="C94" s="5" t="s">
        <v>175</v>
      </c>
      <c r="D94" s="5">
        <v>1</v>
      </c>
      <c r="F94" s="5">
        <v>1</v>
      </c>
      <c r="H94" s="5">
        <v>1</v>
      </c>
      <c r="J94" s="5">
        <v>1</v>
      </c>
      <c r="L94" s="5" t="s">
        <v>612</v>
      </c>
      <c r="M94" s="5">
        <v>0</v>
      </c>
      <c r="N94" s="7" t="s">
        <v>393</v>
      </c>
    </row>
    <row r="95" spans="1:14" ht="165.6" x14ac:dyDescent="0.25">
      <c r="A95" s="4">
        <v>45147.6000091319</v>
      </c>
      <c r="B95" s="5" t="s">
        <v>139</v>
      </c>
      <c r="C95" s="5" t="s">
        <v>184</v>
      </c>
      <c r="D95" s="5">
        <v>1</v>
      </c>
      <c r="F95" s="5">
        <v>1</v>
      </c>
      <c r="H95" s="5">
        <v>1</v>
      </c>
      <c r="J95" s="5">
        <v>1</v>
      </c>
      <c r="L95" s="6" t="s">
        <v>613</v>
      </c>
      <c r="M95" s="5">
        <v>0</v>
      </c>
      <c r="N95" s="7" t="s">
        <v>393</v>
      </c>
    </row>
    <row r="96" spans="1:14" ht="409.6" x14ac:dyDescent="0.25">
      <c r="A96" s="4">
        <v>45147.604383969898</v>
      </c>
      <c r="B96" s="5" t="s">
        <v>139</v>
      </c>
      <c r="C96" s="5" t="s">
        <v>330</v>
      </c>
      <c r="D96" s="5">
        <v>4</v>
      </c>
      <c r="F96" s="5">
        <v>5</v>
      </c>
      <c r="H96" s="5">
        <v>2</v>
      </c>
      <c r="J96" s="5">
        <v>5</v>
      </c>
      <c r="L96" s="6" t="s">
        <v>614</v>
      </c>
      <c r="M96" s="5">
        <v>0</v>
      </c>
      <c r="N96" s="7" t="s">
        <v>393</v>
      </c>
    </row>
    <row r="97" spans="1:14" ht="207" x14ac:dyDescent="0.25">
      <c r="A97" s="4">
        <v>45147.613945740697</v>
      </c>
      <c r="B97" s="5" t="s">
        <v>139</v>
      </c>
      <c r="C97" s="5" t="s">
        <v>202</v>
      </c>
      <c r="D97" s="5">
        <v>5</v>
      </c>
      <c r="F97" s="5">
        <v>5</v>
      </c>
      <c r="H97" s="5">
        <v>4</v>
      </c>
      <c r="J97" s="5">
        <v>5</v>
      </c>
      <c r="L97" s="6" t="s">
        <v>615</v>
      </c>
      <c r="M97" s="5">
        <v>0</v>
      </c>
      <c r="N97" s="7" t="s">
        <v>393</v>
      </c>
    </row>
    <row r="98" spans="1:14" ht="409.6" x14ac:dyDescent="0.25">
      <c r="A98" s="4">
        <v>45147.620227245403</v>
      </c>
      <c r="B98" s="5" t="s">
        <v>139</v>
      </c>
      <c r="C98" s="5" t="s">
        <v>112</v>
      </c>
      <c r="D98" s="5">
        <v>3</v>
      </c>
      <c r="F98" s="5">
        <v>3</v>
      </c>
      <c r="G98" s="5" t="s">
        <v>616</v>
      </c>
      <c r="H98" s="5">
        <v>3</v>
      </c>
      <c r="J98" s="5">
        <v>3</v>
      </c>
      <c r="L98" s="6" t="s">
        <v>617</v>
      </c>
      <c r="M98" s="5">
        <v>0</v>
      </c>
      <c r="N98" s="7" t="s">
        <v>393</v>
      </c>
    </row>
    <row r="99" spans="1:14" ht="303.60000000000002" x14ac:dyDescent="0.25">
      <c r="A99" s="4">
        <v>45147.622233842601</v>
      </c>
      <c r="B99" s="5" t="s">
        <v>139</v>
      </c>
      <c r="C99" s="5" t="s">
        <v>148</v>
      </c>
      <c r="D99" s="5">
        <v>2</v>
      </c>
      <c r="F99" s="5">
        <v>3</v>
      </c>
      <c r="H99" s="5">
        <v>3</v>
      </c>
      <c r="J99" s="5">
        <v>2</v>
      </c>
      <c r="L99" s="6" t="s">
        <v>618</v>
      </c>
      <c r="M99" s="5">
        <v>0</v>
      </c>
      <c r="N99" s="7" t="s">
        <v>393</v>
      </c>
    </row>
    <row r="100" spans="1:14" ht="262.2" x14ac:dyDescent="0.25">
      <c r="A100" s="4">
        <v>45147.666771145799</v>
      </c>
      <c r="B100" s="5" t="s">
        <v>139</v>
      </c>
      <c r="C100" s="5" t="s">
        <v>211</v>
      </c>
      <c r="D100" s="5">
        <v>3</v>
      </c>
      <c r="F100" s="5">
        <v>2</v>
      </c>
      <c r="H100" s="5">
        <v>3</v>
      </c>
      <c r="J100" s="5">
        <v>3</v>
      </c>
      <c r="L100" s="6" t="s">
        <v>619</v>
      </c>
      <c r="M100" s="5">
        <v>0</v>
      </c>
      <c r="N100" s="7" t="s">
        <v>393</v>
      </c>
    </row>
    <row r="101" spans="1:14" ht="276" x14ac:dyDescent="0.25">
      <c r="A101" s="4">
        <v>45147.674118472198</v>
      </c>
      <c r="B101" s="5" t="s">
        <v>139</v>
      </c>
      <c r="C101" s="5" t="s">
        <v>620</v>
      </c>
      <c r="D101" s="5">
        <v>2</v>
      </c>
      <c r="E101" s="5" t="s">
        <v>621</v>
      </c>
      <c r="F101" s="5">
        <v>3</v>
      </c>
      <c r="G101" s="5" t="s">
        <v>622</v>
      </c>
      <c r="H101" s="5">
        <v>3</v>
      </c>
      <c r="I101" s="5" t="s">
        <v>623</v>
      </c>
      <c r="J101" s="5">
        <v>4</v>
      </c>
      <c r="L101" s="6" t="s">
        <v>624</v>
      </c>
      <c r="M101" s="5">
        <v>0</v>
      </c>
      <c r="N101" s="7" t="s">
        <v>393</v>
      </c>
    </row>
    <row r="102" spans="1:14" ht="409.6" x14ac:dyDescent="0.25">
      <c r="A102" s="4">
        <v>45147.677535682902</v>
      </c>
      <c r="B102" s="5" t="s">
        <v>139</v>
      </c>
      <c r="C102" s="5" t="s">
        <v>14</v>
      </c>
      <c r="D102" s="5">
        <v>4</v>
      </c>
      <c r="F102" s="5">
        <v>5</v>
      </c>
      <c r="H102" s="5">
        <v>5</v>
      </c>
      <c r="J102" s="5">
        <v>5</v>
      </c>
      <c r="L102" s="6" t="s">
        <v>625</v>
      </c>
      <c r="M102" s="5">
        <v>0</v>
      </c>
      <c r="N102" s="7" t="s">
        <v>393</v>
      </c>
    </row>
    <row r="103" spans="1:14" ht="345" x14ac:dyDescent="0.25">
      <c r="A103" s="4">
        <v>45147.692857222202</v>
      </c>
      <c r="B103" s="5" t="s">
        <v>139</v>
      </c>
      <c r="C103" s="5" t="s">
        <v>103</v>
      </c>
      <c r="D103" s="5">
        <v>1</v>
      </c>
      <c r="E103" s="5" t="s">
        <v>626</v>
      </c>
      <c r="F103" s="5">
        <v>2</v>
      </c>
      <c r="G103" s="5" t="s">
        <v>627</v>
      </c>
      <c r="H103" s="5">
        <v>2</v>
      </c>
      <c r="J103" s="5">
        <v>2</v>
      </c>
      <c r="K103" s="5" t="s">
        <v>628</v>
      </c>
      <c r="L103" s="6" t="s">
        <v>629</v>
      </c>
      <c r="M103" s="5">
        <v>0</v>
      </c>
      <c r="N103" s="7" t="s">
        <v>393</v>
      </c>
    </row>
    <row r="104" spans="1:14" ht="220.8" x14ac:dyDescent="0.25">
      <c r="A104" s="4">
        <v>45148.616519294003</v>
      </c>
      <c r="B104" s="5" t="s">
        <v>247</v>
      </c>
      <c r="C104" s="5" t="s">
        <v>620</v>
      </c>
      <c r="D104" s="5">
        <v>3</v>
      </c>
      <c r="E104" s="6" t="s">
        <v>630</v>
      </c>
      <c r="F104" s="5">
        <v>3</v>
      </c>
      <c r="G104" s="5" t="s">
        <v>631</v>
      </c>
      <c r="H104" s="5">
        <v>3</v>
      </c>
      <c r="I104" s="6" t="s">
        <v>632</v>
      </c>
      <c r="J104" s="5">
        <v>4</v>
      </c>
      <c r="K104" s="5" t="s">
        <v>633</v>
      </c>
      <c r="L104" s="5" t="s">
        <v>634</v>
      </c>
      <c r="M104" s="5">
        <v>0</v>
      </c>
      <c r="N104" s="13" t="s">
        <v>255</v>
      </c>
    </row>
    <row r="105" spans="1:14" ht="220.8" x14ac:dyDescent="0.25">
      <c r="A105" s="4">
        <v>45148.644099259298</v>
      </c>
      <c r="B105" s="5" t="s">
        <v>247</v>
      </c>
      <c r="C105" s="5" t="s">
        <v>94</v>
      </c>
      <c r="D105" s="5">
        <v>3</v>
      </c>
      <c r="E105" s="6" t="s">
        <v>635</v>
      </c>
      <c r="F105" s="5">
        <v>3</v>
      </c>
      <c r="G105" s="5" t="s">
        <v>636</v>
      </c>
      <c r="H105" s="5">
        <v>3</v>
      </c>
      <c r="I105" s="6" t="s">
        <v>637</v>
      </c>
      <c r="J105" s="5">
        <v>5</v>
      </c>
      <c r="K105" s="5" t="s">
        <v>638</v>
      </c>
      <c r="L105" s="5" t="s">
        <v>639</v>
      </c>
      <c r="M105" s="5">
        <v>0</v>
      </c>
      <c r="N105" s="13" t="s">
        <v>255</v>
      </c>
    </row>
    <row r="106" spans="1:14" ht="372.6" x14ac:dyDescent="0.25">
      <c r="A106" s="4">
        <v>45148.656409930598</v>
      </c>
      <c r="B106" s="5" t="s">
        <v>247</v>
      </c>
      <c r="C106" s="5" t="s">
        <v>330</v>
      </c>
      <c r="D106" s="5">
        <v>3</v>
      </c>
      <c r="F106" s="5">
        <v>3</v>
      </c>
      <c r="H106" s="5">
        <v>4</v>
      </c>
      <c r="J106" s="5">
        <v>3</v>
      </c>
      <c r="L106" s="6" t="s">
        <v>640</v>
      </c>
      <c r="M106" s="5">
        <v>0</v>
      </c>
      <c r="N106" s="13" t="s">
        <v>255</v>
      </c>
    </row>
    <row r="107" spans="1:14" ht="331.2" x14ac:dyDescent="0.25">
      <c r="A107" s="4">
        <v>45148.6605879282</v>
      </c>
      <c r="B107" s="5" t="s">
        <v>247</v>
      </c>
      <c r="C107" s="5" t="s">
        <v>202</v>
      </c>
      <c r="D107" s="5">
        <v>4</v>
      </c>
      <c r="F107" s="5">
        <v>4</v>
      </c>
      <c r="H107" s="5">
        <v>5</v>
      </c>
      <c r="J107" s="5">
        <v>5</v>
      </c>
      <c r="L107" s="6" t="s">
        <v>641</v>
      </c>
      <c r="M107" s="5">
        <v>0</v>
      </c>
      <c r="N107" s="13" t="s">
        <v>255</v>
      </c>
    </row>
    <row r="108" spans="1:14" ht="193.2" x14ac:dyDescent="0.25">
      <c r="A108" s="4">
        <v>45148.711813784699</v>
      </c>
      <c r="B108" s="5" t="s">
        <v>247</v>
      </c>
      <c r="C108" s="5" t="s">
        <v>14</v>
      </c>
      <c r="D108" s="5">
        <v>4</v>
      </c>
      <c r="E108" s="6" t="s">
        <v>642</v>
      </c>
      <c r="F108" s="5">
        <v>5</v>
      </c>
      <c r="G108" s="5" t="s">
        <v>643</v>
      </c>
      <c r="H108" s="5">
        <v>4</v>
      </c>
      <c r="I108" s="5" t="s">
        <v>644</v>
      </c>
      <c r="J108" s="5">
        <v>5</v>
      </c>
      <c r="K108" s="5" t="s">
        <v>645</v>
      </c>
      <c r="L108" s="5" t="s">
        <v>646</v>
      </c>
      <c r="M108" s="5">
        <v>0</v>
      </c>
      <c r="N108" s="13" t="s">
        <v>255</v>
      </c>
    </row>
    <row r="109" spans="1:14" ht="317.39999999999998" x14ac:dyDescent="0.25">
      <c r="A109" s="4">
        <v>45149.623459872702</v>
      </c>
      <c r="B109" s="5" t="s">
        <v>247</v>
      </c>
      <c r="C109" s="5" t="s">
        <v>220</v>
      </c>
      <c r="D109" s="5">
        <v>3</v>
      </c>
      <c r="E109" s="6" t="s">
        <v>647</v>
      </c>
      <c r="F109" s="5">
        <v>2</v>
      </c>
      <c r="G109" s="6" t="s">
        <v>648</v>
      </c>
      <c r="H109" s="5">
        <v>3</v>
      </c>
      <c r="I109" s="6" t="s">
        <v>649</v>
      </c>
      <c r="J109" s="5">
        <v>3</v>
      </c>
      <c r="K109" s="6" t="s">
        <v>650</v>
      </c>
      <c r="L109" s="5" t="s">
        <v>651</v>
      </c>
      <c r="M109" s="5">
        <v>0</v>
      </c>
      <c r="N109" s="13" t="s">
        <v>255</v>
      </c>
    </row>
    <row r="110" spans="1:14" ht="13.8" x14ac:dyDescent="0.25">
      <c r="A110" s="4">
        <v>45150.660510000002</v>
      </c>
      <c r="B110" s="5" t="s">
        <v>247</v>
      </c>
      <c r="C110" s="5" t="s">
        <v>484</v>
      </c>
      <c r="D110" s="5">
        <v>3</v>
      </c>
      <c r="F110" s="5">
        <v>3</v>
      </c>
      <c r="H110" s="5">
        <v>4</v>
      </c>
      <c r="J110" s="5">
        <v>3</v>
      </c>
      <c r="L110" s="5" t="s">
        <v>652</v>
      </c>
      <c r="M110" s="5">
        <v>0</v>
      </c>
      <c r="N110" s="13" t="s">
        <v>255</v>
      </c>
    </row>
    <row r="111" spans="1:14" ht="303.60000000000002" x14ac:dyDescent="0.25">
      <c r="A111" s="4">
        <v>45150.691542604203</v>
      </c>
      <c r="B111" s="5" t="s">
        <v>247</v>
      </c>
      <c r="C111" s="5" t="s">
        <v>463</v>
      </c>
      <c r="D111" s="5">
        <v>4</v>
      </c>
      <c r="F111" s="5">
        <v>4</v>
      </c>
      <c r="H111" s="5">
        <v>3</v>
      </c>
      <c r="J111" s="5">
        <v>3</v>
      </c>
      <c r="L111" s="6" t="s">
        <v>653</v>
      </c>
      <c r="M111" s="5">
        <v>0</v>
      </c>
      <c r="N111" s="13" t="s">
        <v>255</v>
      </c>
    </row>
    <row r="112" spans="1:14" ht="13.8" x14ac:dyDescent="0.25">
      <c r="A112" s="4">
        <v>45152.495785509302</v>
      </c>
      <c r="B112" s="5" t="s">
        <v>274</v>
      </c>
      <c r="C112" s="5" t="s">
        <v>103</v>
      </c>
      <c r="D112" s="5">
        <v>4</v>
      </c>
      <c r="E112" s="5" t="s">
        <v>654</v>
      </c>
      <c r="F112" s="5">
        <v>3</v>
      </c>
      <c r="G112" s="5" t="s">
        <v>655</v>
      </c>
      <c r="H112" s="5">
        <v>3</v>
      </c>
      <c r="I112" s="5" t="s">
        <v>656</v>
      </c>
      <c r="J112" s="5">
        <v>4</v>
      </c>
      <c r="K112" s="5" t="s">
        <v>657</v>
      </c>
      <c r="L112" s="5" t="s">
        <v>658</v>
      </c>
      <c r="M112" s="5">
        <v>0</v>
      </c>
      <c r="N112" s="13" t="s">
        <v>255</v>
      </c>
    </row>
    <row r="113" spans="1:14" ht="234.6" x14ac:dyDescent="0.25">
      <c r="A113" s="4">
        <v>45152.691990358799</v>
      </c>
      <c r="B113" s="5" t="s">
        <v>247</v>
      </c>
      <c r="C113" s="5" t="s">
        <v>659</v>
      </c>
      <c r="D113" s="5">
        <v>2</v>
      </c>
      <c r="F113" s="5">
        <v>3</v>
      </c>
      <c r="H113" s="5">
        <v>3</v>
      </c>
      <c r="J113" s="5">
        <v>2</v>
      </c>
      <c r="L113" s="6" t="s">
        <v>660</v>
      </c>
      <c r="M113" s="5">
        <v>0</v>
      </c>
      <c r="N113" s="13" t="s">
        <v>282</v>
      </c>
    </row>
    <row r="114" spans="1:14" ht="248.4" x14ac:dyDescent="0.25">
      <c r="A114" s="4">
        <v>45152.6936491667</v>
      </c>
      <c r="B114" s="5" t="s">
        <v>247</v>
      </c>
      <c r="C114" s="5" t="s">
        <v>85</v>
      </c>
      <c r="D114" s="5">
        <v>5</v>
      </c>
      <c r="F114" s="5">
        <v>4</v>
      </c>
      <c r="H114" s="5">
        <v>4</v>
      </c>
      <c r="J114" s="5">
        <v>4</v>
      </c>
      <c r="L114" s="6" t="s">
        <v>661</v>
      </c>
      <c r="M114" s="5">
        <v>0</v>
      </c>
      <c r="N114" s="13" t="s">
        <v>255</v>
      </c>
    </row>
    <row r="115" spans="1:14" ht="13.8" x14ac:dyDescent="0.25">
      <c r="A115" s="4">
        <v>45152.702691388899</v>
      </c>
      <c r="B115" s="5" t="s">
        <v>247</v>
      </c>
      <c r="C115" s="5" t="s">
        <v>23</v>
      </c>
      <c r="D115" s="5">
        <v>2</v>
      </c>
      <c r="F115" s="5">
        <v>4</v>
      </c>
      <c r="H115" s="5">
        <v>3</v>
      </c>
      <c r="J115" s="5">
        <v>4</v>
      </c>
      <c r="L115" s="5" t="s">
        <v>662</v>
      </c>
      <c r="M115" s="5">
        <v>0</v>
      </c>
      <c r="N115" s="13" t="s">
        <v>255</v>
      </c>
    </row>
    <row r="116" spans="1:14" ht="234.6" x14ac:dyDescent="0.25">
      <c r="A116" s="4">
        <v>45152.745511412002</v>
      </c>
      <c r="B116" s="5" t="s">
        <v>247</v>
      </c>
      <c r="C116" s="5" t="s">
        <v>103</v>
      </c>
      <c r="D116" s="5">
        <v>2</v>
      </c>
      <c r="F116" s="5">
        <v>3</v>
      </c>
      <c r="H116" s="5">
        <v>3</v>
      </c>
      <c r="J116" s="5">
        <v>3</v>
      </c>
      <c r="L116" s="6" t="s">
        <v>663</v>
      </c>
      <c r="M116" s="5">
        <v>0</v>
      </c>
      <c r="N116" s="13" t="s">
        <v>255</v>
      </c>
    </row>
    <row r="117" spans="1:14" ht="248.4" x14ac:dyDescent="0.25">
      <c r="A117" s="4">
        <v>45153.598931608802</v>
      </c>
      <c r="B117" s="5" t="s">
        <v>139</v>
      </c>
      <c r="C117" s="5" t="s">
        <v>94</v>
      </c>
      <c r="D117" s="5">
        <v>4</v>
      </c>
      <c r="F117" s="5">
        <v>4</v>
      </c>
      <c r="H117" s="5">
        <v>3</v>
      </c>
      <c r="J117" s="5">
        <v>5</v>
      </c>
      <c r="L117" s="6" t="s">
        <v>664</v>
      </c>
      <c r="M117" s="5">
        <v>0</v>
      </c>
      <c r="N117" s="13" t="s">
        <v>255</v>
      </c>
    </row>
    <row r="118" spans="1:14" ht="13.8" x14ac:dyDescent="0.25">
      <c r="A118" s="4">
        <v>45153.605480324099</v>
      </c>
      <c r="B118" s="5" t="s">
        <v>247</v>
      </c>
      <c r="C118" s="5" t="s">
        <v>184</v>
      </c>
      <c r="D118" s="5">
        <v>3</v>
      </c>
      <c r="F118" s="5">
        <v>3</v>
      </c>
      <c r="H118" s="5">
        <v>2</v>
      </c>
      <c r="J118" s="5">
        <v>3</v>
      </c>
      <c r="L118" s="5" t="s">
        <v>665</v>
      </c>
      <c r="M118" s="5">
        <v>0</v>
      </c>
      <c r="N118" s="7" t="s">
        <v>393</v>
      </c>
    </row>
    <row r="119" spans="1:14" ht="409.6" x14ac:dyDescent="0.25">
      <c r="A119" s="4">
        <v>45154.688483692102</v>
      </c>
      <c r="B119" s="5" t="s">
        <v>274</v>
      </c>
      <c r="C119" s="5" t="s">
        <v>193</v>
      </c>
      <c r="D119" s="5">
        <v>4</v>
      </c>
      <c r="E119" s="5" t="s">
        <v>666</v>
      </c>
      <c r="F119" s="5">
        <v>4</v>
      </c>
      <c r="G119" s="6" t="s">
        <v>667</v>
      </c>
      <c r="H119" s="5">
        <v>3</v>
      </c>
      <c r="I119" s="6" t="s">
        <v>668</v>
      </c>
      <c r="J119" s="5">
        <v>3</v>
      </c>
      <c r="K119" s="6" t="s">
        <v>669</v>
      </c>
      <c r="L119" s="6" t="s">
        <v>670</v>
      </c>
      <c r="M119" s="5">
        <v>0</v>
      </c>
      <c r="N119" s="13" t="s">
        <v>255</v>
      </c>
    </row>
    <row r="120" spans="1:14" ht="289.8" x14ac:dyDescent="0.25">
      <c r="A120" s="4">
        <v>45154.7081692477</v>
      </c>
      <c r="B120" s="5" t="s">
        <v>247</v>
      </c>
      <c r="C120" s="5" t="s">
        <v>193</v>
      </c>
      <c r="D120" s="5">
        <v>4</v>
      </c>
      <c r="E120" s="6" t="s">
        <v>671</v>
      </c>
      <c r="F120" s="5">
        <v>3</v>
      </c>
      <c r="G120" s="6" t="s">
        <v>672</v>
      </c>
      <c r="H120" s="5">
        <v>4</v>
      </c>
      <c r="I120" s="6" t="s">
        <v>673</v>
      </c>
      <c r="J120" s="5">
        <v>4</v>
      </c>
      <c r="K120" s="5" t="s">
        <v>674</v>
      </c>
      <c r="L120" s="6" t="s">
        <v>675</v>
      </c>
      <c r="M120" s="5">
        <v>0</v>
      </c>
      <c r="N120" s="13" t="s">
        <v>282</v>
      </c>
    </row>
    <row r="121" spans="1:14" ht="248.4" x14ac:dyDescent="0.25">
      <c r="A121" s="4">
        <v>45154.723071481501</v>
      </c>
      <c r="B121" s="5" t="s">
        <v>247</v>
      </c>
      <c r="C121" s="5" t="s">
        <v>166</v>
      </c>
      <c r="D121" s="5">
        <v>5</v>
      </c>
      <c r="E121" s="5" t="s">
        <v>676</v>
      </c>
      <c r="F121" s="5">
        <v>3</v>
      </c>
      <c r="G121" s="5" t="s">
        <v>677</v>
      </c>
      <c r="H121" s="5">
        <v>4</v>
      </c>
      <c r="I121" s="6" t="s">
        <v>678</v>
      </c>
      <c r="J121" s="5">
        <v>4</v>
      </c>
      <c r="K121" s="6" t="s">
        <v>679</v>
      </c>
      <c r="L121" s="5" t="s">
        <v>646</v>
      </c>
      <c r="M121" s="5">
        <v>0</v>
      </c>
      <c r="N121" s="13" t="s">
        <v>255</v>
      </c>
    </row>
    <row r="122" spans="1:14" ht="193.2" x14ac:dyDescent="0.25">
      <c r="A122" s="4">
        <v>45154.754035914397</v>
      </c>
      <c r="B122" s="5" t="s">
        <v>139</v>
      </c>
      <c r="C122" s="5" t="s">
        <v>166</v>
      </c>
      <c r="D122" s="5">
        <v>5</v>
      </c>
      <c r="F122" s="5">
        <v>5</v>
      </c>
      <c r="H122" s="5">
        <v>3</v>
      </c>
      <c r="J122" s="5">
        <v>4</v>
      </c>
      <c r="L122" s="6" t="s">
        <v>680</v>
      </c>
      <c r="M122" s="5">
        <v>0</v>
      </c>
      <c r="N122" s="13" t="s">
        <v>255</v>
      </c>
    </row>
    <row r="123" spans="1:14" ht="13.8" x14ac:dyDescent="0.25">
      <c r="A123" s="4">
        <v>45154.797843622699</v>
      </c>
      <c r="B123" s="5" t="s">
        <v>202</v>
      </c>
      <c r="C123" s="5" t="s">
        <v>85</v>
      </c>
      <c r="D123" s="5">
        <v>3</v>
      </c>
      <c r="E123" s="5" t="s">
        <v>681</v>
      </c>
      <c r="F123" s="5">
        <v>4</v>
      </c>
      <c r="G123" s="5" t="s">
        <v>682</v>
      </c>
      <c r="H123" s="5">
        <v>3</v>
      </c>
      <c r="I123" s="5" t="s">
        <v>683</v>
      </c>
      <c r="J123" s="5">
        <v>5</v>
      </c>
      <c r="K123" s="5" t="s">
        <v>684</v>
      </c>
      <c r="L123" s="5" t="s">
        <v>685</v>
      </c>
      <c r="M123" s="5">
        <v>0</v>
      </c>
      <c r="N123" s="7" t="s">
        <v>393</v>
      </c>
    </row>
    <row r="124" spans="1:14" ht="248.4" x14ac:dyDescent="0.25">
      <c r="A124" s="4">
        <v>45154.800305463003</v>
      </c>
      <c r="B124" s="5" t="s">
        <v>265</v>
      </c>
      <c r="C124" s="5" t="s">
        <v>247</v>
      </c>
      <c r="D124" s="5">
        <v>4</v>
      </c>
      <c r="E124" s="6" t="s">
        <v>686</v>
      </c>
      <c r="F124" s="5">
        <v>5</v>
      </c>
      <c r="H124" s="5">
        <v>4</v>
      </c>
      <c r="I124" s="5" t="s">
        <v>687</v>
      </c>
      <c r="J124" s="5">
        <v>3</v>
      </c>
      <c r="K124" s="5" t="s">
        <v>688</v>
      </c>
      <c r="L124" s="5" t="s">
        <v>689</v>
      </c>
      <c r="M124" s="5">
        <v>0</v>
      </c>
      <c r="N124" s="13" t="s">
        <v>210</v>
      </c>
    </row>
    <row r="125" spans="1:14" ht="13.8" x14ac:dyDescent="0.25">
      <c r="A125" s="4">
        <v>45154.800932870399</v>
      </c>
      <c r="B125" s="5" t="s">
        <v>202</v>
      </c>
      <c r="C125" s="5" t="s">
        <v>121</v>
      </c>
      <c r="D125" s="5">
        <v>4</v>
      </c>
      <c r="E125" s="5" t="s">
        <v>690</v>
      </c>
      <c r="F125" s="5">
        <v>4</v>
      </c>
      <c r="G125" s="5" t="s">
        <v>691</v>
      </c>
      <c r="H125" s="5">
        <v>3</v>
      </c>
      <c r="I125" s="5" t="s">
        <v>692</v>
      </c>
      <c r="J125" s="5">
        <v>5</v>
      </c>
      <c r="K125" s="5" t="s">
        <v>693</v>
      </c>
      <c r="L125" s="5" t="s">
        <v>694</v>
      </c>
      <c r="M125" s="5">
        <v>0</v>
      </c>
      <c r="N125" s="13" t="s">
        <v>273</v>
      </c>
    </row>
    <row r="126" spans="1:14" ht="248.4" x14ac:dyDescent="0.25">
      <c r="A126" s="4">
        <v>45154.814826770802</v>
      </c>
      <c r="B126" s="5" t="s">
        <v>265</v>
      </c>
      <c r="C126" s="5" t="s">
        <v>139</v>
      </c>
      <c r="D126" s="5">
        <v>5</v>
      </c>
      <c r="E126" s="5" t="s">
        <v>695</v>
      </c>
      <c r="F126" s="5">
        <v>4</v>
      </c>
      <c r="G126" s="5" t="s">
        <v>696</v>
      </c>
      <c r="H126" s="5">
        <v>5</v>
      </c>
      <c r="I126" s="5" t="s">
        <v>697</v>
      </c>
      <c r="J126" s="5">
        <v>3</v>
      </c>
      <c r="K126" s="6" t="s">
        <v>698</v>
      </c>
      <c r="L126" s="5" t="s">
        <v>699</v>
      </c>
      <c r="M126" s="5">
        <v>0</v>
      </c>
      <c r="N126" s="13" t="s">
        <v>210</v>
      </c>
    </row>
    <row r="127" spans="1:14" ht="13.8" x14ac:dyDescent="0.25">
      <c r="A127" s="4">
        <v>45154.817198946803</v>
      </c>
      <c r="B127" s="5" t="s">
        <v>265</v>
      </c>
      <c r="C127" s="5" t="s">
        <v>130</v>
      </c>
      <c r="D127" s="5">
        <v>3</v>
      </c>
      <c r="E127" s="5" t="s">
        <v>700</v>
      </c>
      <c r="F127" s="5">
        <v>5</v>
      </c>
      <c r="G127" s="5" t="s">
        <v>701</v>
      </c>
      <c r="H127" s="5">
        <v>5</v>
      </c>
      <c r="I127" s="5" t="s">
        <v>702</v>
      </c>
      <c r="J127" s="5">
        <v>5</v>
      </c>
      <c r="K127" s="5" t="s">
        <v>703</v>
      </c>
      <c r="L127" s="5" t="s">
        <v>704</v>
      </c>
      <c r="M127" s="5">
        <v>0</v>
      </c>
      <c r="N127" s="13" t="s">
        <v>273</v>
      </c>
    </row>
    <row r="128" spans="1:14" ht="13.8" x14ac:dyDescent="0.25">
      <c r="A128" s="4">
        <v>45154.821863286998</v>
      </c>
      <c r="B128" s="5" t="s">
        <v>265</v>
      </c>
      <c r="C128" s="5" t="s">
        <v>238</v>
      </c>
      <c r="D128" s="5">
        <v>4</v>
      </c>
      <c r="E128" s="5" t="s">
        <v>705</v>
      </c>
      <c r="F128" s="5">
        <v>3</v>
      </c>
      <c r="G128" s="5" t="s">
        <v>706</v>
      </c>
      <c r="H128" s="5">
        <v>4</v>
      </c>
      <c r="I128" s="5" t="s">
        <v>707</v>
      </c>
      <c r="J128" s="5">
        <v>3</v>
      </c>
      <c r="K128" s="5" t="s">
        <v>708</v>
      </c>
      <c r="L128" s="5" t="s">
        <v>709</v>
      </c>
      <c r="M128" s="5">
        <v>0</v>
      </c>
      <c r="N128" s="13" t="s">
        <v>273</v>
      </c>
    </row>
    <row r="129" spans="1:14" ht="13.8" x14ac:dyDescent="0.25">
      <c r="A129" s="4">
        <v>45154.830945509297</v>
      </c>
      <c r="B129" s="5" t="s">
        <v>265</v>
      </c>
      <c r="C129" s="5" t="s">
        <v>274</v>
      </c>
      <c r="D129" s="5">
        <v>3</v>
      </c>
      <c r="F129" s="5">
        <v>2</v>
      </c>
      <c r="G129" s="5" t="s">
        <v>710</v>
      </c>
      <c r="H129" s="5">
        <v>2</v>
      </c>
      <c r="J129" s="5">
        <v>2</v>
      </c>
      <c r="L129" s="5" t="s">
        <v>711</v>
      </c>
      <c r="M129" s="5">
        <v>0</v>
      </c>
      <c r="N129" s="13" t="s">
        <v>273</v>
      </c>
    </row>
    <row r="130" spans="1:14" ht="13.8" x14ac:dyDescent="0.25">
      <c r="A130" s="4">
        <v>45154.8335403819</v>
      </c>
      <c r="B130" s="5" t="s">
        <v>265</v>
      </c>
      <c r="C130" s="5" t="s">
        <v>58</v>
      </c>
      <c r="D130" s="5">
        <v>4</v>
      </c>
      <c r="F130" s="5">
        <v>5</v>
      </c>
      <c r="H130" s="5">
        <v>5</v>
      </c>
      <c r="J130" s="5">
        <v>5</v>
      </c>
      <c r="L130" s="5" t="s">
        <v>712</v>
      </c>
      <c r="M130" s="5">
        <v>0</v>
      </c>
      <c r="N130" s="13" t="s">
        <v>273</v>
      </c>
    </row>
    <row r="131" spans="1:14" ht="193.2" x14ac:dyDescent="0.25">
      <c r="A131" s="4">
        <v>45154.836937754597</v>
      </c>
      <c r="B131" s="5" t="s">
        <v>265</v>
      </c>
      <c r="C131" s="5" t="s">
        <v>229</v>
      </c>
      <c r="D131" s="5">
        <v>4</v>
      </c>
      <c r="F131" s="5">
        <v>4</v>
      </c>
      <c r="H131" s="5">
        <v>5</v>
      </c>
      <c r="J131" s="5">
        <v>5</v>
      </c>
      <c r="L131" s="6" t="s">
        <v>713</v>
      </c>
      <c r="M131" s="5">
        <v>0</v>
      </c>
      <c r="N131" s="13" t="s">
        <v>273</v>
      </c>
    </row>
    <row r="132" spans="1:14" ht="13.8" x14ac:dyDescent="0.25">
      <c r="A132" s="4">
        <v>45154.9007061343</v>
      </c>
      <c r="B132" s="5" t="s">
        <v>76</v>
      </c>
      <c r="C132" s="5" t="s">
        <v>274</v>
      </c>
      <c r="D132" s="5">
        <v>4</v>
      </c>
      <c r="F132" s="5">
        <v>4</v>
      </c>
      <c r="H132" s="5">
        <v>4</v>
      </c>
      <c r="J132" s="5">
        <v>5</v>
      </c>
      <c r="L132" s="5" t="s">
        <v>343</v>
      </c>
      <c r="M132" s="5">
        <v>0</v>
      </c>
      <c r="N132" s="13" t="s">
        <v>273</v>
      </c>
    </row>
    <row r="133" spans="1:14" ht="409.6" x14ac:dyDescent="0.25">
      <c r="A133" s="4">
        <v>45154.981672152797</v>
      </c>
      <c r="B133" s="5" t="s">
        <v>58</v>
      </c>
      <c r="C133" s="5" t="s">
        <v>265</v>
      </c>
      <c r="D133" s="5">
        <v>4</v>
      </c>
      <c r="E133" s="6" t="s">
        <v>714</v>
      </c>
      <c r="F133" s="5">
        <v>4</v>
      </c>
      <c r="H133" s="5">
        <v>3</v>
      </c>
      <c r="I133" s="6" t="s">
        <v>715</v>
      </c>
      <c r="J133" s="5">
        <v>5</v>
      </c>
      <c r="L133" s="5" t="s">
        <v>716</v>
      </c>
      <c r="M133" s="5">
        <v>0</v>
      </c>
      <c r="N133" s="13" t="s">
        <v>84</v>
      </c>
    </row>
    <row r="134" spans="1:14" ht="13.8" x14ac:dyDescent="0.25">
      <c r="A134" s="4">
        <v>45155.514692974502</v>
      </c>
      <c r="B134" s="5" t="s">
        <v>32</v>
      </c>
      <c r="C134" s="5" t="s">
        <v>274</v>
      </c>
      <c r="D134" s="5">
        <v>5</v>
      </c>
      <c r="F134" s="5">
        <v>5</v>
      </c>
      <c r="H134" s="5">
        <v>5</v>
      </c>
      <c r="J134" s="5">
        <v>5</v>
      </c>
      <c r="L134" s="5" t="s">
        <v>717</v>
      </c>
      <c r="M134" s="5">
        <v>1</v>
      </c>
      <c r="N134" s="13" t="s">
        <v>66</v>
      </c>
    </row>
    <row r="135" spans="1:14" ht="13.8" x14ac:dyDescent="0.25">
      <c r="A135" s="4">
        <v>45155.525912580997</v>
      </c>
      <c r="B135" s="5" t="s">
        <v>32</v>
      </c>
      <c r="C135" s="5" t="s">
        <v>58</v>
      </c>
      <c r="D135" s="5">
        <v>5</v>
      </c>
      <c r="F135" s="5">
        <v>5</v>
      </c>
      <c r="H135" s="5">
        <v>5</v>
      </c>
      <c r="J135" s="5">
        <v>5</v>
      </c>
      <c r="L135" s="5" t="s">
        <v>718</v>
      </c>
      <c r="M135" s="5">
        <v>1</v>
      </c>
      <c r="N135" s="13" t="s">
        <v>40</v>
      </c>
    </row>
    <row r="136" spans="1:14" ht="13.8" x14ac:dyDescent="0.25">
      <c r="A136" s="4">
        <v>45155.634531458301</v>
      </c>
      <c r="B136" s="5" t="s">
        <v>256</v>
      </c>
      <c r="C136" s="5" t="s">
        <v>719</v>
      </c>
      <c r="D136" s="5">
        <v>4</v>
      </c>
      <c r="E136" s="5" t="s">
        <v>720</v>
      </c>
      <c r="F136" s="5">
        <v>4</v>
      </c>
      <c r="G136" s="5" t="s">
        <v>721</v>
      </c>
      <c r="H136" s="5">
        <v>4</v>
      </c>
      <c r="I136" s="5" t="s">
        <v>722</v>
      </c>
      <c r="J136" s="5">
        <v>4</v>
      </c>
      <c r="K136" s="5" t="s">
        <v>723</v>
      </c>
      <c r="L136" s="5" t="s">
        <v>724</v>
      </c>
      <c r="M136" s="5">
        <v>0</v>
      </c>
      <c r="N136" s="13" t="s">
        <v>40</v>
      </c>
    </row>
    <row r="137" spans="1:14" ht="124.2" x14ac:dyDescent="0.25">
      <c r="A137" s="4">
        <v>45155.643108784701</v>
      </c>
      <c r="B137" s="5" t="s">
        <v>256</v>
      </c>
      <c r="C137" s="5" t="s">
        <v>274</v>
      </c>
      <c r="D137" s="5">
        <v>5</v>
      </c>
      <c r="F137" s="5">
        <v>5</v>
      </c>
      <c r="H137" s="5">
        <v>5</v>
      </c>
      <c r="J137" s="5">
        <v>5</v>
      </c>
      <c r="L137" s="6" t="s">
        <v>725</v>
      </c>
      <c r="M137" s="5">
        <v>1</v>
      </c>
      <c r="N137" s="7" t="s">
        <v>726</v>
      </c>
    </row>
    <row r="138" spans="1:14" ht="207" x14ac:dyDescent="0.25">
      <c r="A138" s="4">
        <v>45155.675308969898</v>
      </c>
      <c r="B138" s="5" t="s">
        <v>247</v>
      </c>
      <c r="C138" s="5" t="s">
        <v>148</v>
      </c>
      <c r="D138" s="5">
        <v>3</v>
      </c>
      <c r="E138" s="6" t="s">
        <v>727</v>
      </c>
      <c r="F138" s="5">
        <v>3</v>
      </c>
      <c r="G138" s="5" t="s">
        <v>728</v>
      </c>
      <c r="H138" s="5">
        <v>3</v>
      </c>
      <c r="I138" s="5" t="s">
        <v>729</v>
      </c>
      <c r="J138" s="5">
        <v>3</v>
      </c>
      <c r="K138" s="6" t="s">
        <v>730</v>
      </c>
      <c r="L138" s="6" t="s">
        <v>731</v>
      </c>
      <c r="M138" s="5">
        <v>0</v>
      </c>
      <c r="N138" s="7" t="s">
        <v>726</v>
      </c>
    </row>
    <row r="139" spans="1:14" ht="345" x14ac:dyDescent="0.25">
      <c r="A139" s="4">
        <v>45155.686412233801</v>
      </c>
      <c r="B139" s="5" t="s">
        <v>247</v>
      </c>
      <c r="C139" s="5" t="s">
        <v>58</v>
      </c>
      <c r="D139" s="5">
        <v>3</v>
      </c>
      <c r="E139" s="6" t="s">
        <v>732</v>
      </c>
      <c r="F139" s="5">
        <v>4</v>
      </c>
      <c r="G139" s="6" t="s">
        <v>733</v>
      </c>
      <c r="H139" s="5">
        <v>5</v>
      </c>
      <c r="I139" s="5" t="s">
        <v>734</v>
      </c>
      <c r="J139" s="5">
        <v>5</v>
      </c>
      <c r="K139" s="5" t="s">
        <v>735</v>
      </c>
      <c r="L139" s="5" t="s">
        <v>736</v>
      </c>
      <c r="M139" s="5">
        <v>0</v>
      </c>
      <c r="N139" s="13" t="s">
        <v>255</v>
      </c>
    </row>
    <row r="140" spans="1:14" ht="317.39999999999998" x14ac:dyDescent="0.25">
      <c r="A140" s="4">
        <v>45155.707214317103</v>
      </c>
      <c r="B140" s="5" t="s">
        <v>247</v>
      </c>
      <c r="C140" s="5" t="s">
        <v>229</v>
      </c>
      <c r="D140" s="5">
        <v>3</v>
      </c>
      <c r="E140" s="5" t="s">
        <v>737</v>
      </c>
      <c r="F140" s="5">
        <v>4</v>
      </c>
      <c r="G140" s="6" t="s">
        <v>738</v>
      </c>
      <c r="H140" s="5">
        <v>4</v>
      </c>
      <c r="I140" s="6" t="s">
        <v>739</v>
      </c>
      <c r="J140" s="5">
        <v>5</v>
      </c>
      <c r="K140" s="5" t="s">
        <v>740</v>
      </c>
      <c r="L140" s="5" t="s">
        <v>741</v>
      </c>
      <c r="M140" s="5">
        <v>0</v>
      </c>
      <c r="N140" s="13" t="s">
        <v>255</v>
      </c>
    </row>
    <row r="141" spans="1:14" ht="409.6" x14ac:dyDescent="0.25">
      <c r="A141" s="4">
        <v>45156.391156493097</v>
      </c>
      <c r="B141" s="5" t="s">
        <v>49</v>
      </c>
      <c r="C141" s="5" t="s">
        <v>58</v>
      </c>
      <c r="D141" s="5">
        <v>5</v>
      </c>
      <c r="E141" s="6" t="s">
        <v>742</v>
      </c>
      <c r="F141" s="5">
        <v>5</v>
      </c>
      <c r="H141" s="5">
        <v>5</v>
      </c>
      <c r="I141" s="6" t="s">
        <v>743</v>
      </c>
      <c r="J141" s="5">
        <v>5</v>
      </c>
      <c r="L141" s="5" t="s">
        <v>744</v>
      </c>
      <c r="M141" s="5">
        <v>0</v>
      </c>
      <c r="N141" s="13" t="s">
        <v>255</v>
      </c>
    </row>
    <row r="142" spans="1:14" ht="13.8" x14ac:dyDescent="0.25">
      <c r="A142" s="4">
        <v>45156.461334560197</v>
      </c>
      <c r="B142" s="5" t="s">
        <v>32</v>
      </c>
      <c r="C142" s="5" t="s">
        <v>49</v>
      </c>
      <c r="D142" s="5">
        <v>4</v>
      </c>
      <c r="F142" s="5">
        <v>5</v>
      </c>
      <c r="H142" s="5">
        <v>5</v>
      </c>
      <c r="J142" s="5">
        <v>5</v>
      </c>
      <c r="L142" s="5" t="s">
        <v>745</v>
      </c>
      <c r="M142" s="5">
        <v>1</v>
      </c>
      <c r="N142" s="13" t="s">
        <v>57</v>
      </c>
    </row>
    <row r="143" spans="1:14" ht="220.8" x14ac:dyDescent="0.25">
      <c r="A143" s="4">
        <v>45156.707201655103</v>
      </c>
      <c r="B143" s="5" t="s">
        <v>274</v>
      </c>
      <c r="C143" s="5" t="s">
        <v>67</v>
      </c>
      <c r="D143" s="5">
        <v>3</v>
      </c>
      <c r="E143" s="5" t="s">
        <v>746</v>
      </c>
      <c r="F143" s="5">
        <v>5</v>
      </c>
      <c r="G143" s="5" t="s">
        <v>747</v>
      </c>
      <c r="H143" s="5">
        <v>5</v>
      </c>
      <c r="I143" s="5" t="s">
        <v>748</v>
      </c>
      <c r="J143" s="5">
        <v>5</v>
      </c>
      <c r="K143" s="5" t="s">
        <v>749</v>
      </c>
      <c r="L143" s="6" t="s">
        <v>750</v>
      </c>
      <c r="M143" s="5">
        <v>0</v>
      </c>
      <c r="N143" s="13" t="s">
        <v>40</v>
      </c>
    </row>
    <row r="144" spans="1:14" ht="13.8" x14ac:dyDescent="0.25">
      <c r="A144" s="4">
        <v>45156.7473597801</v>
      </c>
      <c r="B144" s="5" t="s">
        <v>274</v>
      </c>
      <c r="C144" s="5" t="s">
        <v>751</v>
      </c>
      <c r="D144" s="5">
        <v>4</v>
      </c>
      <c r="E144" s="5" t="s">
        <v>752</v>
      </c>
      <c r="F144" s="5">
        <v>5</v>
      </c>
      <c r="G144" s="5" t="s">
        <v>753</v>
      </c>
      <c r="H144" s="5">
        <v>4</v>
      </c>
      <c r="I144" s="5" t="s">
        <v>754</v>
      </c>
      <c r="J144" s="5">
        <v>5</v>
      </c>
      <c r="K144" s="5" t="s">
        <v>755</v>
      </c>
      <c r="L144" s="5" t="s">
        <v>756</v>
      </c>
      <c r="M144" s="5">
        <v>0</v>
      </c>
      <c r="N144" s="13" t="s">
        <v>282</v>
      </c>
    </row>
    <row r="145" spans="1:14" ht="207" x14ac:dyDescent="0.25">
      <c r="A145" s="4">
        <v>45156.749869872699</v>
      </c>
      <c r="B145" s="5" t="s">
        <v>247</v>
      </c>
      <c r="C145" s="5" t="s">
        <v>751</v>
      </c>
      <c r="D145" s="5">
        <v>4</v>
      </c>
      <c r="E145" s="6" t="s">
        <v>757</v>
      </c>
      <c r="F145" s="5">
        <v>4</v>
      </c>
      <c r="G145" s="6" t="s">
        <v>758</v>
      </c>
      <c r="H145" s="5">
        <v>3</v>
      </c>
      <c r="I145" s="6" t="s">
        <v>759</v>
      </c>
      <c r="J145" s="5">
        <v>4</v>
      </c>
      <c r="K145" s="5" t="s">
        <v>760</v>
      </c>
      <c r="L145" s="5" t="s">
        <v>761</v>
      </c>
      <c r="M145" s="5">
        <v>0</v>
      </c>
      <c r="N145" s="13" t="s">
        <v>282</v>
      </c>
    </row>
    <row r="146" spans="1:14" ht="13.8" x14ac:dyDescent="0.25">
      <c r="A146" s="4">
        <v>45156.7589893287</v>
      </c>
      <c r="B146" s="5" t="s">
        <v>274</v>
      </c>
      <c r="C146" s="5" t="s">
        <v>112</v>
      </c>
      <c r="D146" s="5">
        <v>3</v>
      </c>
      <c r="E146" s="5" t="s">
        <v>762</v>
      </c>
      <c r="F146" s="5">
        <v>4</v>
      </c>
      <c r="G146" s="5" t="s">
        <v>763</v>
      </c>
      <c r="H146" s="5">
        <v>4</v>
      </c>
      <c r="I146" s="5" t="s">
        <v>764</v>
      </c>
      <c r="J146" s="5">
        <v>5</v>
      </c>
      <c r="K146" s="5" t="s">
        <v>765</v>
      </c>
      <c r="L146" s="5" t="s">
        <v>766</v>
      </c>
      <c r="M146" s="5">
        <v>0</v>
      </c>
      <c r="N146" s="13" t="s">
        <v>255</v>
      </c>
    </row>
    <row r="147" spans="1:14" ht="138" x14ac:dyDescent="0.25">
      <c r="A147" s="4">
        <v>45156.767284641202</v>
      </c>
      <c r="B147" s="5" t="s">
        <v>247</v>
      </c>
      <c r="C147" s="5" t="s">
        <v>112</v>
      </c>
      <c r="D147" s="5">
        <v>3</v>
      </c>
      <c r="E147" s="6" t="s">
        <v>767</v>
      </c>
      <c r="F147" s="5">
        <v>4</v>
      </c>
      <c r="G147" s="5" t="s">
        <v>768</v>
      </c>
      <c r="H147" s="5">
        <v>4</v>
      </c>
      <c r="I147" s="5" t="s">
        <v>769</v>
      </c>
      <c r="J147" s="5">
        <v>4</v>
      </c>
      <c r="K147" s="5" t="s">
        <v>770</v>
      </c>
      <c r="L147" s="5" t="s">
        <v>736</v>
      </c>
      <c r="M147" s="5">
        <v>0</v>
      </c>
      <c r="N147" s="13" t="s">
        <v>282</v>
      </c>
    </row>
    <row r="148" spans="1:14" ht="13.8" x14ac:dyDescent="0.25">
      <c r="A148" s="4">
        <v>45156.830943032401</v>
      </c>
      <c r="B148" s="5" t="s">
        <v>274</v>
      </c>
      <c r="C148" s="5" t="s">
        <v>14</v>
      </c>
      <c r="D148" s="5">
        <v>4</v>
      </c>
      <c r="E148" s="5" t="s">
        <v>771</v>
      </c>
      <c r="F148" s="5">
        <v>5</v>
      </c>
      <c r="G148" s="5" t="s">
        <v>772</v>
      </c>
      <c r="H148" s="5">
        <v>4</v>
      </c>
      <c r="I148" s="5" t="s">
        <v>773</v>
      </c>
      <c r="J148" s="5">
        <v>5</v>
      </c>
      <c r="K148" s="5" t="s">
        <v>774</v>
      </c>
      <c r="L148" s="5" t="s">
        <v>775</v>
      </c>
      <c r="M148" s="5">
        <v>0</v>
      </c>
      <c r="N148" s="13" t="s">
        <v>255</v>
      </c>
    </row>
    <row r="149" spans="1:14" ht="13.8" x14ac:dyDescent="0.25">
      <c r="A149" s="4">
        <v>45157.443430161999</v>
      </c>
      <c r="B149" s="5" t="s">
        <v>202</v>
      </c>
      <c r="C149" s="5" t="s">
        <v>776</v>
      </c>
      <c r="D149" s="5">
        <v>3</v>
      </c>
      <c r="E149" s="5" t="s">
        <v>777</v>
      </c>
      <c r="F149" s="5">
        <v>4</v>
      </c>
      <c r="G149" s="5" t="s">
        <v>778</v>
      </c>
      <c r="H149" s="5">
        <v>2</v>
      </c>
      <c r="I149" s="5" t="s">
        <v>779</v>
      </c>
      <c r="J149" s="5">
        <v>4</v>
      </c>
      <c r="K149" s="5" t="s">
        <v>780</v>
      </c>
      <c r="L149" s="5" t="s">
        <v>781</v>
      </c>
      <c r="M149" s="5">
        <v>0</v>
      </c>
      <c r="N149" s="13" t="s">
        <v>282</v>
      </c>
    </row>
    <row r="150" spans="1:14" ht="13.8" x14ac:dyDescent="0.25">
      <c r="A150" s="4">
        <v>45157.449360231498</v>
      </c>
      <c r="B150" s="5" t="s">
        <v>202</v>
      </c>
      <c r="C150" s="5" t="s">
        <v>782</v>
      </c>
      <c r="D150" s="5">
        <v>2</v>
      </c>
      <c r="E150" s="5" t="s">
        <v>783</v>
      </c>
      <c r="F150" s="5">
        <v>4</v>
      </c>
      <c r="G150" s="5" t="s">
        <v>784</v>
      </c>
      <c r="H150" s="5">
        <v>2</v>
      </c>
      <c r="I150" s="5" t="s">
        <v>785</v>
      </c>
      <c r="J150" s="5">
        <v>3</v>
      </c>
      <c r="K150" s="5" t="s">
        <v>786</v>
      </c>
      <c r="L150" s="5" t="s">
        <v>787</v>
      </c>
      <c r="M150" s="5">
        <v>0</v>
      </c>
      <c r="N150" s="13" t="s">
        <v>210</v>
      </c>
    </row>
    <row r="151" spans="1:14" ht="248.4" x14ac:dyDescent="0.25">
      <c r="A151" s="4">
        <v>45157.653122511598</v>
      </c>
      <c r="B151" s="5" t="s">
        <v>274</v>
      </c>
      <c r="C151" s="5" t="s">
        <v>49</v>
      </c>
      <c r="D151" s="5">
        <v>4</v>
      </c>
      <c r="E151" s="5" t="s">
        <v>788</v>
      </c>
      <c r="F151" s="5">
        <v>4</v>
      </c>
      <c r="G151" s="5" t="s">
        <v>789</v>
      </c>
      <c r="H151" s="5">
        <v>5</v>
      </c>
      <c r="I151" s="5" t="s">
        <v>790</v>
      </c>
      <c r="J151" s="5">
        <v>5</v>
      </c>
      <c r="K151" s="5" t="s">
        <v>791</v>
      </c>
      <c r="L151" s="6" t="s">
        <v>792</v>
      </c>
      <c r="M151" s="5">
        <v>0</v>
      </c>
      <c r="N151" s="13" t="s">
        <v>210</v>
      </c>
    </row>
    <row r="152" spans="1:14" ht="248.4" x14ac:dyDescent="0.25">
      <c r="A152" s="4">
        <v>45157.6623891204</v>
      </c>
      <c r="B152" s="5" t="s">
        <v>247</v>
      </c>
      <c r="C152" s="5" t="s">
        <v>49</v>
      </c>
      <c r="D152" s="5">
        <v>3</v>
      </c>
      <c r="F152" s="5">
        <v>4</v>
      </c>
      <c r="H152" s="5">
        <v>4</v>
      </c>
      <c r="J152" s="5">
        <v>4</v>
      </c>
      <c r="L152" s="6" t="s">
        <v>793</v>
      </c>
      <c r="M152" s="5">
        <v>0</v>
      </c>
      <c r="N152" s="13" t="s">
        <v>282</v>
      </c>
    </row>
    <row r="153" spans="1:14" ht="193.2" x14ac:dyDescent="0.25">
      <c r="A153" s="4">
        <v>45159.505384502299</v>
      </c>
      <c r="B153" s="5" t="s">
        <v>67</v>
      </c>
      <c r="C153" s="5" t="s">
        <v>274</v>
      </c>
      <c r="D153" s="5">
        <v>4</v>
      </c>
      <c r="F153" s="5">
        <v>5</v>
      </c>
      <c r="H153" s="5">
        <v>5</v>
      </c>
      <c r="J153" s="5">
        <v>5</v>
      </c>
      <c r="L153" s="6" t="s">
        <v>794</v>
      </c>
      <c r="M153" s="5">
        <v>0</v>
      </c>
      <c r="N153" s="13" t="s">
        <v>255</v>
      </c>
    </row>
    <row r="154" spans="1:14" ht="138" x14ac:dyDescent="0.25">
      <c r="A154" s="4">
        <v>45161.709078773099</v>
      </c>
      <c r="B154" s="5" t="s">
        <v>274</v>
      </c>
      <c r="C154" s="5" t="s">
        <v>76</v>
      </c>
      <c r="D154" s="5">
        <v>3</v>
      </c>
      <c r="E154" s="5" t="s">
        <v>795</v>
      </c>
      <c r="F154" s="5">
        <v>2</v>
      </c>
      <c r="G154" s="5" t="s">
        <v>796</v>
      </c>
      <c r="H154" s="5">
        <v>4</v>
      </c>
      <c r="I154" s="5" t="s">
        <v>797</v>
      </c>
      <c r="J154" s="5">
        <v>2</v>
      </c>
      <c r="K154" s="5" t="s">
        <v>798</v>
      </c>
      <c r="L154" s="6" t="s">
        <v>799</v>
      </c>
      <c r="M154" s="5">
        <v>0</v>
      </c>
      <c r="N154" s="7" t="s">
        <v>344</v>
      </c>
    </row>
    <row r="155" spans="1:14" ht="165.6" x14ac:dyDescent="0.25">
      <c r="A155" s="4">
        <v>45161.7321139005</v>
      </c>
      <c r="B155" s="5" t="s">
        <v>103</v>
      </c>
      <c r="C155" s="5" t="s">
        <v>620</v>
      </c>
      <c r="D155" s="5">
        <v>5</v>
      </c>
      <c r="E155" s="6" t="s">
        <v>800</v>
      </c>
      <c r="F155" s="5">
        <v>3</v>
      </c>
      <c r="G155" s="5" t="s">
        <v>801</v>
      </c>
      <c r="H155" s="5">
        <v>4</v>
      </c>
      <c r="I155" s="5" t="s">
        <v>802</v>
      </c>
      <c r="J155" s="5">
        <v>5</v>
      </c>
      <c r="K155" s="5" t="s">
        <v>803</v>
      </c>
      <c r="L155" s="5" t="s">
        <v>804</v>
      </c>
      <c r="M155" s="5">
        <v>0</v>
      </c>
      <c r="N155" s="13" t="s">
        <v>282</v>
      </c>
    </row>
    <row r="156" spans="1:14" ht="96.6" x14ac:dyDescent="0.25">
      <c r="A156" s="4">
        <v>45162.431703518501</v>
      </c>
      <c r="B156" s="5" t="s">
        <v>229</v>
      </c>
      <c r="C156" s="5" t="s">
        <v>805</v>
      </c>
      <c r="D156" s="5">
        <v>3</v>
      </c>
      <c r="E156" s="5" t="s">
        <v>806</v>
      </c>
      <c r="F156" s="5">
        <v>4</v>
      </c>
      <c r="G156" s="5" t="s">
        <v>807</v>
      </c>
      <c r="H156" s="5">
        <v>4</v>
      </c>
      <c r="I156" s="5" t="s">
        <v>808</v>
      </c>
      <c r="J156" s="5">
        <v>3</v>
      </c>
      <c r="K156" s="5" t="s">
        <v>809</v>
      </c>
      <c r="L156" s="6" t="s">
        <v>810</v>
      </c>
      <c r="M156" s="5">
        <v>0</v>
      </c>
      <c r="N156" s="13" t="s">
        <v>111</v>
      </c>
    </row>
    <row r="157" spans="1:14" ht="82.8" x14ac:dyDescent="0.25">
      <c r="A157" s="4">
        <v>45162.441250705997</v>
      </c>
      <c r="B157" s="5" t="s">
        <v>229</v>
      </c>
      <c r="C157" s="5" t="s">
        <v>23</v>
      </c>
      <c r="D157" s="5">
        <v>4</v>
      </c>
      <c r="E157" s="5" t="s">
        <v>811</v>
      </c>
      <c r="F157" s="5">
        <v>4</v>
      </c>
      <c r="G157" s="5" t="s">
        <v>812</v>
      </c>
      <c r="H157" s="5">
        <v>3</v>
      </c>
      <c r="I157" s="5" t="s">
        <v>813</v>
      </c>
      <c r="J157" s="5">
        <v>5</v>
      </c>
      <c r="K157" s="5" t="s">
        <v>814</v>
      </c>
      <c r="L157" s="6" t="s">
        <v>815</v>
      </c>
      <c r="M157" s="5">
        <v>0</v>
      </c>
      <c r="N157" s="13" t="s">
        <v>237</v>
      </c>
    </row>
    <row r="158" spans="1:14" ht="96.6" x14ac:dyDescent="0.25">
      <c r="A158" s="4">
        <v>45162.443582997701</v>
      </c>
      <c r="B158" s="5" t="s">
        <v>229</v>
      </c>
      <c r="C158" s="5" t="s">
        <v>49</v>
      </c>
      <c r="D158" s="5">
        <v>4</v>
      </c>
      <c r="E158" s="5" t="s">
        <v>816</v>
      </c>
      <c r="F158" s="5">
        <v>4</v>
      </c>
      <c r="G158" s="5" t="s">
        <v>817</v>
      </c>
      <c r="H158" s="5">
        <v>5</v>
      </c>
      <c r="I158" s="5" t="s">
        <v>818</v>
      </c>
      <c r="J158" s="5">
        <v>5</v>
      </c>
      <c r="K158" s="5" t="s">
        <v>819</v>
      </c>
      <c r="L158" s="6" t="s">
        <v>820</v>
      </c>
      <c r="M158" s="5">
        <v>0</v>
      </c>
      <c r="N158" s="13" t="s">
        <v>237</v>
      </c>
    </row>
    <row r="159" spans="1:14" ht="303.60000000000002" x14ac:dyDescent="0.25">
      <c r="A159" s="4">
        <v>45162.585553738398</v>
      </c>
      <c r="B159" s="5" t="s">
        <v>247</v>
      </c>
      <c r="C159" s="5" t="s">
        <v>265</v>
      </c>
      <c r="D159" s="5">
        <v>3</v>
      </c>
      <c r="E159" s="6" t="s">
        <v>821</v>
      </c>
      <c r="F159" s="5">
        <v>4</v>
      </c>
      <c r="G159" s="6" t="s">
        <v>822</v>
      </c>
      <c r="H159" s="5">
        <v>4</v>
      </c>
      <c r="I159" s="5" t="s">
        <v>823</v>
      </c>
      <c r="J159" s="5">
        <v>5</v>
      </c>
      <c r="L159" s="5" t="s">
        <v>824</v>
      </c>
      <c r="M159" s="5">
        <v>0</v>
      </c>
      <c r="N159" s="13" t="s">
        <v>237</v>
      </c>
    </row>
    <row r="160" spans="1:14" ht="409.6" x14ac:dyDescent="0.25">
      <c r="A160" s="4">
        <v>45162.669664178196</v>
      </c>
      <c r="B160" s="5" t="s">
        <v>274</v>
      </c>
      <c r="C160" s="5" t="s">
        <v>265</v>
      </c>
      <c r="D160" s="5">
        <v>3</v>
      </c>
      <c r="E160" s="5" t="s">
        <v>825</v>
      </c>
      <c r="F160" s="5">
        <v>4</v>
      </c>
      <c r="G160" s="5" t="s">
        <v>826</v>
      </c>
      <c r="H160" s="5">
        <v>1</v>
      </c>
      <c r="I160" s="6" t="s">
        <v>827</v>
      </c>
      <c r="J160" s="5">
        <v>2</v>
      </c>
      <c r="K160" s="5" t="s">
        <v>828</v>
      </c>
      <c r="L160" s="6" t="s">
        <v>829</v>
      </c>
      <c r="M160" s="5">
        <v>0</v>
      </c>
      <c r="N160" s="13" t="s">
        <v>255</v>
      </c>
    </row>
    <row r="161" spans="1:14" ht="13.8" x14ac:dyDescent="0.25">
      <c r="A161" s="4">
        <v>45162.707346898198</v>
      </c>
      <c r="B161" s="5" t="s">
        <v>274</v>
      </c>
      <c r="C161" s="5" t="s">
        <v>620</v>
      </c>
      <c r="D161" s="5">
        <v>4</v>
      </c>
      <c r="E161" s="5" t="s">
        <v>830</v>
      </c>
      <c r="F161" s="5">
        <v>4</v>
      </c>
      <c r="G161" s="5" t="s">
        <v>753</v>
      </c>
      <c r="H161" s="5">
        <v>4</v>
      </c>
      <c r="I161" s="5" t="s">
        <v>831</v>
      </c>
      <c r="J161" s="5">
        <v>4</v>
      </c>
      <c r="K161" s="5" t="s">
        <v>832</v>
      </c>
      <c r="L161" s="5" t="s">
        <v>833</v>
      </c>
      <c r="M161" s="5">
        <v>0</v>
      </c>
      <c r="N161" s="13" t="s">
        <v>282</v>
      </c>
    </row>
    <row r="162" spans="1:14" ht="138" x14ac:dyDescent="0.25">
      <c r="A162" s="4">
        <v>45162.710857268503</v>
      </c>
      <c r="B162" s="5" t="s">
        <v>274</v>
      </c>
      <c r="C162" s="5" t="s">
        <v>67</v>
      </c>
      <c r="D162" s="5">
        <v>4</v>
      </c>
      <c r="E162" s="5" t="s">
        <v>834</v>
      </c>
      <c r="F162" s="5">
        <v>5</v>
      </c>
      <c r="G162" s="5" t="s">
        <v>753</v>
      </c>
      <c r="H162" s="5">
        <v>5</v>
      </c>
      <c r="I162" s="5" t="s">
        <v>835</v>
      </c>
      <c r="J162" s="5">
        <v>5</v>
      </c>
      <c r="K162" s="5" t="s">
        <v>753</v>
      </c>
      <c r="L162" s="6" t="s">
        <v>836</v>
      </c>
      <c r="M162" s="5">
        <v>0</v>
      </c>
      <c r="N162" s="13" t="s">
        <v>282</v>
      </c>
    </row>
    <row r="163" spans="1:14" ht="13.8" x14ac:dyDescent="0.25">
      <c r="A163" s="4">
        <v>45164.549777800901</v>
      </c>
      <c r="B163" s="5" t="s">
        <v>274</v>
      </c>
      <c r="C163" s="5" t="s">
        <v>23</v>
      </c>
      <c r="D163" s="5">
        <v>2</v>
      </c>
      <c r="E163" s="5" t="s">
        <v>837</v>
      </c>
      <c r="F163" s="5">
        <v>4</v>
      </c>
      <c r="G163" s="5" t="s">
        <v>838</v>
      </c>
      <c r="H163" s="5">
        <v>1</v>
      </c>
      <c r="I163" s="5" t="s">
        <v>839</v>
      </c>
      <c r="J163" s="5">
        <v>5</v>
      </c>
      <c r="K163" s="5" t="s">
        <v>840</v>
      </c>
      <c r="L163" s="5" t="s">
        <v>841</v>
      </c>
      <c r="M163" s="5">
        <v>0</v>
      </c>
      <c r="N163" s="13" t="s">
        <v>282</v>
      </c>
    </row>
    <row r="164" spans="1:14" ht="82.8" x14ac:dyDescent="0.25">
      <c r="A164" s="4">
        <v>45164.551512800899</v>
      </c>
      <c r="B164" s="5" t="s">
        <v>274</v>
      </c>
      <c r="C164" s="5" t="s">
        <v>148</v>
      </c>
      <c r="D164" s="5">
        <v>3</v>
      </c>
      <c r="E164" s="5" t="s">
        <v>842</v>
      </c>
      <c r="F164" s="5">
        <v>3</v>
      </c>
      <c r="G164" s="5" t="s">
        <v>843</v>
      </c>
      <c r="H164" s="5">
        <v>2</v>
      </c>
      <c r="I164" s="5" t="s">
        <v>844</v>
      </c>
      <c r="J164" s="5">
        <v>5</v>
      </c>
      <c r="K164" s="5" t="s">
        <v>845</v>
      </c>
      <c r="L164" s="6" t="s">
        <v>846</v>
      </c>
      <c r="M164" s="5">
        <v>0</v>
      </c>
      <c r="N164" s="13" t="s">
        <v>282</v>
      </c>
    </row>
    <row r="165" spans="1:14" ht="96.6" x14ac:dyDescent="0.25">
      <c r="A165" s="4">
        <v>45164.554013935202</v>
      </c>
      <c r="B165" s="5" t="s">
        <v>274</v>
      </c>
      <c r="C165" s="5" t="s">
        <v>32</v>
      </c>
      <c r="D165" s="5">
        <v>4</v>
      </c>
      <c r="E165" s="5" t="s">
        <v>847</v>
      </c>
      <c r="F165" s="5">
        <v>5</v>
      </c>
      <c r="G165" s="5" t="s">
        <v>753</v>
      </c>
      <c r="H165" s="5">
        <v>4</v>
      </c>
      <c r="I165" s="5" t="s">
        <v>848</v>
      </c>
      <c r="J165" s="5">
        <v>5</v>
      </c>
      <c r="K165" s="5" t="s">
        <v>832</v>
      </c>
      <c r="L165" s="6" t="s">
        <v>849</v>
      </c>
      <c r="M165" s="5">
        <v>0</v>
      </c>
      <c r="N165" s="13" t="s">
        <v>282</v>
      </c>
    </row>
    <row r="166" spans="1:14" ht="96.6" x14ac:dyDescent="0.25">
      <c r="A166" s="4">
        <v>45164.554778124999</v>
      </c>
      <c r="B166" s="5" t="s">
        <v>274</v>
      </c>
      <c r="C166" s="5" t="s">
        <v>49</v>
      </c>
      <c r="D166" s="5">
        <v>4</v>
      </c>
      <c r="E166" s="5" t="s">
        <v>850</v>
      </c>
      <c r="F166" s="5">
        <v>5</v>
      </c>
      <c r="G166" s="5" t="s">
        <v>851</v>
      </c>
      <c r="H166" s="5">
        <v>5</v>
      </c>
      <c r="I166" s="5" t="s">
        <v>753</v>
      </c>
      <c r="J166" s="5">
        <v>5</v>
      </c>
      <c r="K166" s="5" t="s">
        <v>851</v>
      </c>
      <c r="L166" s="6" t="s">
        <v>849</v>
      </c>
      <c r="M166" s="5">
        <v>0</v>
      </c>
      <c r="N166" s="13" t="s">
        <v>282</v>
      </c>
    </row>
    <row r="167" spans="1:14" ht="15.75" customHeight="1" x14ac:dyDescent="0.25">
      <c r="N167" s="13" t="s">
        <v>282</v>
      </c>
    </row>
  </sheetData>
  <autoFilter ref="A1:M166"/>
  <pageMargins left="0.74791666666666701" right="0.74791666666666701" top="0.98402777777777795" bottom="0.9840277777777779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8"/>
  <sheetViews>
    <sheetView zoomScaleNormal="100" workbookViewId="0">
      <pane xSplit="1" ySplit="2" topLeftCell="F3" activePane="bottomRight" state="frozen"/>
      <selection pane="topRight" activeCell="F1" sqref="F1"/>
      <selection pane="bottomLeft" activeCell="A3" sqref="A3"/>
      <selection pane="bottomRight" activeCell="M3" sqref="M3"/>
    </sheetView>
  </sheetViews>
  <sheetFormatPr defaultColWidth="12.6640625" defaultRowHeight="13.2" x14ac:dyDescent="0.25"/>
  <cols>
    <col min="1" max="1" width="31.109375" customWidth="1"/>
    <col min="2" max="6" width="8.77734375" customWidth="1"/>
    <col min="8" max="12" width="9.33203125" customWidth="1"/>
    <col min="18" max="18" width="14" customWidth="1"/>
    <col min="20" max="20" width="14" customWidth="1"/>
  </cols>
  <sheetData>
    <row r="1" spans="1:20" ht="13.8" x14ac:dyDescent="0.25">
      <c r="B1" s="14"/>
      <c r="C1" s="14"/>
      <c r="D1" s="14"/>
      <c r="E1" s="14"/>
      <c r="F1" s="14"/>
      <c r="G1" s="14">
        <f t="shared" ref="G1:L1" si="0">AVERAGE(G3:G35)</f>
        <v>4.5151515151515156</v>
      </c>
      <c r="H1" s="14">
        <f t="shared" si="0"/>
        <v>3.8816180235535076</v>
      </c>
      <c r="I1" s="14">
        <f t="shared" si="0"/>
        <v>3.9741772564353215</v>
      </c>
      <c r="J1" s="14">
        <f t="shared" si="0"/>
        <v>3.8131080389144905</v>
      </c>
      <c r="K1" s="14">
        <f t="shared" si="0"/>
        <v>4.163287250384025</v>
      </c>
      <c r="L1" s="14">
        <f t="shared" si="0"/>
        <v>3.8787878787878789</v>
      </c>
      <c r="M1" s="15">
        <f>SUM(M3:M38)</f>
        <v>0</v>
      </c>
      <c r="N1" s="16"/>
      <c r="O1" s="16" t="e">
        <f>SUMPRODUCT(O3:O37,M3:M37)/SUM(M3:M37)</f>
        <v>#DIV/0!</v>
      </c>
      <c r="P1" s="15">
        <f>SUM(P3:P38)</f>
        <v>0</v>
      </c>
      <c r="Q1" s="17"/>
      <c r="S1" s="15">
        <f>SUM(S3:S38)</f>
        <v>0</v>
      </c>
    </row>
    <row r="2" spans="1:20" ht="13.8" x14ac:dyDescent="0.25">
      <c r="A2" s="2" t="s">
        <v>1</v>
      </c>
      <c r="B2" s="18" t="s">
        <v>852</v>
      </c>
      <c r="C2" s="18" t="s">
        <v>853</v>
      </c>
      <c r="D2" s="18" t="s">
        <v>854</v>
      </c>
      <c r="E2" s="18" t="s">
        <v>855</v>
      </c>
      <c r="F2" s="14" t="s">
        <v>856</v>
      </c>
      <c r="G2" s="18" t="s">
        <v>857</v>
      </c>
      <c r="H2" s="18" t="s">
        <v>852</v>
      </c>
      <c r="I2" s="18" t="s">
        <v>853</v>
      </c>
      <c r="J2" s="18" t="s">
        <v>854</v>
      </c>
      <c r="K2" s="18" t="s">
        <v>855</v>
      </c>
      <c r="L2" s="18" t="s">
        <v>858</v>
      </c>
      <c r="M2" s="14" t="s">
        <v>859</v>
      </c>
      <c r="N2" s="18" t="s">
        <v>860</v>
      </c>
      <c r="O2" s="18" t="s">
        <v>861</v>
      </c>
      <c r="P2" s="14" t="s">
        <v>862</v>
      </c>
      <c r="Q2" s="19" t="s">
        <v>863</v>
      </c>
      <c r="R2" s="14" t="s">
        <v>864</v>
      </c>
      <c r="S2" s="14" t="s">
        <v>865</v>
      </c>
      <c r="T2" s="14" t="s">
        <v>866</v>
      </c>
    </row>
    <row r="3" spans="1:20" ht="13.8" x14ac:dyDescent="0.25">
      <c r="A3" s="10" t="s">
        <v>220</v>
      </c>
      <c r="B3" s="20">
        <f>VLOOKUP(A3,'Self responses'!B:D,3,0)</f>
        <v>4</v>
      </c>
      <c r="C3" s="20">
        <f>VLOOKUP(A3,'Self responses'!B:F,5,0)</f>
        <v>4</v>
      </c>
      <c r="D3" s="20">
        <f>VLOOKUP(A3,'Self responses'!B:H,7,0)</f>
        <v>4</v>
      </c>
      <c r="E3" s="20">
        <f>VLOOKUP(A3,'Self responses'!B:J,9,0)</f>
        <v>4</v>
      </c>
      <c r="F3" s="14">
        <f>CEILING(FLOOR(AVERAGE(B3:E3),0.25),0.5)</f>
        <v>4</v>
      </c>
      <c r="G3" s="2">
        <f>COUNTIFS('Peer responses'!C:C,A3)</f>
        <v>4</v>
      </c>
      <c r="H3" s="21">
        <f>AVERAGEIFS('Peer responses'!D:D,'Peer responses'!C:C,A3)</f>
        <v>3.75</v>
      </c>
      <c r="I3" s="21">
        <f>AVERAGEIFS('Peer responses'!F:F,'Peer responses'!C:C,A3)</f>
        <v>3.5</v>
      </c>
      <c r="J3" s="21">
        <f>AVERAGEIFS('Peer responses'!H:H,'Peer responses'!C:C,A3)</f>
        <v>3.5</v>
      </c>
      <c r="K3" s="21">
        <f>AVERAGEIFS('Peer responses'!J:J,'Peer responses'!C:C,A3)</f>
        <v>3.75</v>
      </c>
      <c r="L3" s="15">
        <f t="shared" ref="L3:L24" si="1">CEILING(FLOOR(AVERAGE(H3:K3),0.25),0.5)</f>
        <v>3.5</v>
      </c>
      <c r="M3" s="22"/>
      <c r="N3" s="5"/>
      <c r="O3" s="23"/>
      <c r="P3" s="21"/>
      <c r="Q3" s="24">
        <v>1</v>
      </c>
      <c r="R3" s="9" t="str">
        <f>VLOOKUP(L3,Legend!$A:$B,2,0)</f>
        <v>Good +</v>
      </c>
      <c r="S3" s="21">
        <f>M3*VLOOKUP(R3,Legend!$B:$K,10,0)/2*Q3</f>
        <v>0</v>
      </c>
    </row>
    <row r="4" spans="1:20" ht="13.8" x14ac:dyDescent="0.25">
      <c r="A4" s="10" t="s">
        <v>330</v>
      </c>
      <c r="B4" s="25"/>
      <c r="C4" s="25"/>
      <c r="D4" s="25"/>
      <c r="E4" s="25"/>
      <c r="F4" s="26"/>
      <c r="G4" s="2">
        <f>COUNTIFS('Peer responses'!C:C,A4)</f>
        <v>4</v>
      </c>
      <c r="H4" s="21">
        <f>AVERAGEIFS('Peer responses'!D:D,'Peer responses'!C:C,A4)</f>
        <v>3.5</v>
      </c>
      <c r="I4" s="21">
        <f>AVERAGEIFS('Peer responses'!F:F,'Peer responses'!C:C,A4)</f>
        <v>3.75</v>
      </c>
      <c r="J4" s="21">
        <f>AVERAGEIFS('Peer responses'!H:H,'Peer responses'!C:C,A4)</f>
        <v>3</v>
      </c>
      <c r="K4" s="21">
        <f>AVERAGEIFS('Peer responses'!J:J,'Peer responses'!C:C,A4)</f>
        <v>4</v>
      </c>
      <c r="L4" s="15">
        <f t="shared" si="1"/>
        <v>3.5</v>
      </c>
      <c r="M4" s="22"/>
      <c r="N4" s="5"/>
      <c r="O4" s="23"/>
      <c r="P4" s="21"/>
      <c r="Q4" s="24">
        <v>1</v>
      </c>
      <c r="R4" s="9" t="str">
        <f>VLOOKUP(L4,Legend!$A:$B,2,0)</f>
        <v>Good +</v>
      </c>
      <c r="S4" s="21">
        <f>M4*VLOOKUP(R4,Legend!$B:$K,10,0)/2*Q4</f>
        <v>0</v>
      </c>
    </row>
    <row r="5" spans="1:20" ht="13.8" x14ac:dyDescent="0.25">
      <c r="A5" s="10" t="s">
        <v>463</v>
      </c>
      <c r="B5" s="25"/>
      <c r="C5" s="25"/>
      <c r="D5" s="25"/>
      <c r="E5" s="25"/>
      <c r="F5" s="26"/>
      <c r="G5" s="2">
        <f>COUNTIFS('Peer responses'!C:C,A5)</f>
        <v>2</v>
      </c>
      <c r="H5" s="21">
        <f>AVERAGEIFS('Peer responses'!D:D,'Peer responses'!C:C,A5)</f>
        <v>4</v>
      </c>
      <c r="I5" s="21">
        <f>AVERAGEIFS('Peer responses'!F:F,'Peer responses'!C:C,A5)</f>
        <v>4</v>
      </c>
      <c r="J5" s="21">
        <f>AVERAGEIFS('Peer responses'!H:H,'Peer responses'!C:C,A5)</f>
        <v>3.5</v>
      </c>
      <c r="K5" s="21">
        <f>AVERAGEIFS('Peer responses'!J:J,'Peer responses'!C:C,A5)</f>
        <v>4</v>
      </c>
      <c r="L5" s="15">
        <f t="shared" si="1"/>
        <v>4</v>
      </c>
      <c r="M5" s="22"/>
      <c r="N5" s="5"/>
      <c r="O5" s="23"/>
      <c r="P5" s="21"/>
      <c r="Q5" s="24">
        <v>1</v>
      </c>
      <c r="R5" s="9" t="str">
        <f>VLOOKUP(L5,Legend!$A:$B,2,0)</f>
        <v>Great</v>
      </c>
      <c r="S5" s="21">
        <f>M5*VLOOKUP(R5,Legend!$B:$K,10,0)/2*Q5</f>
        <v>0</v>
      </c>
    </row>
    <row r="6" spans="1:20" ht="13.8" x14ac:dyDescent="0.25">
      <c r="A6" s="10" t="s">
        <v>484</v>
      </c>
      <c r="B6" s="25"/>
      <c r="C6" s="25"/>
      <c r="D6" s="25"/>
      <c r="E6" s="25"/>
      <c r="F6" s="26"/>
      <c r="G6" s="2">
        <f>COUNTIFS('Peer responses'!C:C,A6)</f>
        <v>2</v>
      </c>
      <c r="H6" s="21">
        <f>AVERAGEIFS('Peer responses'!D:D,'Peer responses'!C:C,A6)</f>
        <v>3.5</v>
      </c>
      <c r="I6" s="21">
        <f>AVERAGEIFS('Peer responses'!F:F,'Peer responses'!C:C,A6)</f>
        <v>3.5</v>
      </c>
      <c r="J6" s="21">
        <f>AVERAGEIFS('Peer responses'!H:H,'Peer responses'!C:C,A6)</f>
        <v>4</v>
      </c>
      <c r="K6" s="21">
        <f>AVERAGEIFS('Peer responses'!J:J,'Peer responses'!C:C,A6)</f>
        <v>4</v>
      </c>
      <c r="L6" s="15">
        <f t="shared" si="1"/>
        <v>4</v>
      </c>
      <c r="M6" s="22"/>
      <c r="N6" s="5"/>
      <c r="O6" s="23"/>
      <c r="P6" s="21"/>
      <c r="Q6" s="24">
        <v>1</v>
      </c>
      <c r="R6" s="9" t="str">
        <f>VLOOKUP(L6,Legend!$A:$B,2,0)</f>
        <v>Great</v>
      </c>
      <c r="S6" s="21">
        <f>M6*VLOOKUP(R6,Legend!$B:$K,10,0)/2*Q6</f>
        <v>0</v>
      </c>
    </row>
    <row r="7" spans="1:20" ht="13.8" x14ac:dyDescent="0.25">
      <c r="A7" s="10" t="s">
        <v>103</v>
      </c>
      <c r="B7" s="20">
        <f>VLOOKUP(A7,'Self responses'!B:D,3,0)</f>
        <v>4</v>
      </c>
      <c r="C7" s="20">
        <f>VLOOKUP(A7,'Self responses'!B:F,5,0)</f>
        <v>4</v>
      </c>
      <c r="D7" s="20">
        <f>VLOOKUP(A7,'Self responses'!B:H,7,0)</f>
        <v>5</v>
      </c>
      <c r="E7" s="20">
        <f>VLOOKUP(A7,'Self responses'!B:J,9,0)</f>
        <v>5</v>
      </c>
      <c r="F7" s="14">
        <f t="shared" ref="F7:F37" si="2">CEILING(FLOOR(AVERAGE(B7:E7),0.25),0.5)</f>
        <v>4.5</v>
      </c>
      <c r="G7" s="2">
        <f>COUNTIFS('Peer responses'!C:C,A7)</f>
        <v>5</v>
      </c>
      <c r="H7" s="21">
        <f>AVERAGEIFS('Peer responses'!D:D,'Peer responses'!C:C,A7)</f>
        <v>2.6</v>
      </c>
      <c r="I7" s="21">
        <f>AVERAGEIFS('Peer responses'!F:F,'Peer responses'!C:C,A7)</f>
        <v>2.6</v>
      </c>
      <c r="J7" s="21">
        <f>AVERAGEIFS('Peer responses'!H:H,'Peer responses'!C:C,A7)</f>
        <v>2.8</v>
      </c>
      <c r="K7" s="21">
        <f>AVERAGEIFS('Peer responses'!J:J,'Peer responses'!C:C,A7)</f>
        <v>3</v>
      </c>
      <c r="L7" s="15">
        <f t="shared" si="1"/>
        <v>3</v>
      </c>
      <c r="M7" s="22"/>
      <c r="N7" s="5"/>
      <c r="O7" s="23"/>
      <c r="P7" s="21"/>
      <c r="Q7" s="24">
        <v>1</v>
      </c>
      <c r="R7" s="9" t="str">
        <f>VLOOKUP(L7,Legend!$A:$B,2,0)</f>
        <v>Good</v>
      </c>
      <c r="S7" s="21">
        <f>M7*VLOOKUP(R7,Legend!$B:$K,10,0)/2*Q7</f>
        <v>0</v>
      </c>
    </row>
    <row r="8" spans="1:20" ht="13.8" x14ac:dyDescent="0.25">
      <c r="A8" s="10" t="s">
        <v>202</v>
      </c>
      <c r="B8" s="20">
        <f>VLOOKUP(A8,'Self responses'!B:D,3,0)</f>
        <v>5</v>
      </c>
      <c r="C8" s="20">
        <f>VLOOKUP(A8,'Self responses'!B:F,5,0)</f>
        <v>5</v>
      </c>
      <c r="D8" s="20">
        <f>VLOOKUP(A8,'Self responses'!B:H,7,0)</f>
        <v>4</v>
      </c>
      <c r="E8" s="20">
        <f>VLOOKUP(A8,'Self responses'!B:J,9,0)</f>
        <v>5</v>
      </c>
      <c r="F8" s="14">
        <f t="shared" si="2"/>
        <v>5</v>
      </c>
      <c r="G8" s="2">
        <f>COUNTIFS('Peer responses'!C:C,A8)</f>
        <v>4</v>
      </c>
      <c r="H8" s="21">
        <f>AVERAGEIFS('Peer responses'!D:D,'Peer responses'!C:C,A8)</f>
        <v>4.25</v>
      </c>
      <c r="I8" s="21">
        <f>AVERAGEIFS('Peer responses'!F:F,'Peer responses'!C:C,A8)</f>
        <v>4.5</v>
      </c>
      <c r="J8" s="21">
        <f>AVERAGEIFS('Peer responses'!H:H,'Peer responses'!C:C,A8)</f>
        <v>4.5</v>
      </c>
      <c r="K8" s="21">
        <f>AVERAGEIFS('Peer responses'!J:J,'Peer responses'!C:C,A8)</f>
        <v>5</v>
      </c>
      <c r="L8" s="15">
        <f t="shared" si="1"/>
        <v>4.5</v>
      </c>
      <c r="M8" s="22"/>
      <c r="N8" s="5"/>
      <c r="O8" s="23"/>
      <c r="P8" s="21"/>
      <c r="Q8" s="24">
        <v>1</v>
      </c>
      <c r="R8" s="9" t="str">
        <f>VLOOKUP(L8,Legend!$A:$B,2,0)</f>
        <v>Great +</v>
      </c>
      <c r="S8" s="21">
        <f>M8*VLOOKUP(R8,Legend!$B:$K,10,0)/2*Q8</f>
        <v>0</v>
      </c>
    </row>
    <row r="9" spans="1:20" ht="13.8" x14ac:dyDescent="0.25">
      <c r="A9" s="10" t="s">
        <v>85</v>
      </c>
      <c r="B9" s="20">
        <f>VLOOKUP(A9,'Self responses'!B:D,3,0)</f>
        <v>5</v>
      </c>
      <c r="C9" s="20">
        <f>VLOOKUP(A9,'Self responses'!B:F,5,0)</f>
        <v>5</v>
      </c>
      <c r="D9" s="20">
        <f>VLOOKUP(A9,'Self responses'!B:H,7,0)</f>
        <v>5</v>
      </c>
      <c r="E9" s="20">
        <f>VLOOKUP(A9,'Self responses'!B:J,9,0)</f>
        <v>5</v>
      </c>
      <c r="F9" s="14">
        <f t="shared" si="2"/>
        <v>5</v>
      </c>
      <c r="G9" s="2">
        <f>COUNTIFS('Peer responses'!C:C,A9)</f>
        <v>2</v>
      </c>
      <c r="H9" s="21">
        <f>AVERAGEIFS('Peer responses'!D:D,'Peer responses'!C:C,A9)</f>
        <v>4</v>
      </c>
      <c r="I9" s="21">
        <f>AVERAGEIFS('Peer responses'!F:F,'Peer responses'!C:C,A9)</f>
        <v>4</v>
      </c>
      <c r="J9" s="21">
        <f>AVERAGEIFS('Peer responses'!H:H,'Peer responses'!C:C,A9)</f>
        <v>3.5</v>
      </c>
      <c r="K9" s="21">
        <f>AVERAGEIFS('Peer responses'!J:J,'Peer responses'!C:C,A9)</f>
        <v>4.5</v>
      </c>
      <c r="L9" s="15">
        <f t="shared" si="1"/>
        <v>4</v>
      </c>
      <c r="M9" s="22"/>
      <c r="N9" s="5"/>
      <c r="O9" s="23"/>
      <c r="P9" s="21"/>
      <c r="Q9" s="24">
        <v>1</v>
      </c>
      <c r="R9" s="9" t="str">
        <f>VLOOKUP(L9,Legend!$A:$B,2,0)</f>
        <v>Great</v>
      </c>
      <c r="S9" s="21">
        <f>M9*VLOOKUP(R9,Legend!$B:$K,10,0)/2*Q9</f>
        <v>0</v>
      </c>
    </row>
    <row r="10" spans="1:20" ht="13.8" x14ac:dyDescent="0.25">
      <c r="A10" s="10" t="s">
        <v>175</v>
      </c>
      <c r="B10" s="20">
        <f>VLOOKUP(A10,'Self responses'!B:D,3,0)</f>
        <v>5</v>
      </c>
      <c r="C10" s="20">
        <f>VLOOKUP(A10,'Self responses'!B:F,5,0)</f>
        <v>5</v>
      </c>
      <c r="D10" s="20">
        <f>VLOOKUP(A10,'Self responses'!B:H,7,0)</f>
        <v>5</v>
      </c>
      <c r="E10" s="20">
        <f>VLOOKUP(A10,'Self responses'!B:J,9,0)</f>
        <v>5</v>
      </c>
      <c r="F10" s="14">
        <f t="shared" si="2"/>
        <v>5</v>
      </c>
      <c r="G10" s="2">
        <f>COUNTIFS('Peer responses'!C:C,A10)</f>
        <v>3</v>
      </c>
      <c r="H10" s="21">
        <f>AVERAGEIFS('Peer responses'!D:D,'Peer responses'!C:C,A10)</f>
        <v>3.6666666666666665</v>
      </c>
      <c r="I10" s="21">
        <f>AVERAGEIFS('Peer responses'!F:F,'Peer responses'!C:C,A10)</f>
        <v>3.3333333333333335</v>
      </c>
      <c r="J10" s="21">
        <f>AVERAGEIFS('Peer responses'!H:H,'Peer responses'!C:C,A10)</f>
        <v>3.3333333333333335</v>
      </c>
      <c r="K10" s="21">
        <f>AVERAGEIFS('Peer responses'!J:J,'Peer responses'!C:C,A10)</f>
        <v>3.3333333333333335</v>
      </c>
      <c r="L10" s="15">
        <f t="shared" si="1"/>
        <v>3.5</v>
      </c>
      <c r="M10" s="22"/>
      <c r="N10" s="5"/>
      <c r="O10" s="23"/>
      <c r="P10" s="21"/>
      <c r="Q10" s="24">
        <v>1</v>
      </c>
      <c r="R10" s="9" t="str">
        <f>VLOOKUP(L10,Legend!$A:$B,2,0)</f>
        <v>Good +</v>
      </c>
      <c r="S10" s="21">
        <f>M10*VLOOKUP(R10,Legend!$B:$K,10,0)/2*Q10</f>
        <v>0</v>
      </c>
    </row>
    <row r="11" spans="1:20" ht="13.8" x14ac:dyDescent="0.25">
      <c r="A11" s="10" t="s">
        <v>94</v>
      </c>
      <c r="B11" s="20">
        <f>VLOOKUP(A11,'Self responses'!B:D,3,0)</f>
        <v>5</v>
      </c>
      <c r="C11" s="20">
        <f>VLOOKUP(A11,'Self responses'!B:F,5,0)</f>
        <v>5</v>
      </c>
      <c r="D11" s="20">
        <f>VLOOKUP(A11,'Self responses'!B:H,7,0)</f>
        <v>5</v>
      </c>
      <c r="E11" s="20">
        <f>VLOOKUP(A11,'Self responses'!B:J,9,0)</f>
        <v>5</v>
      </c>
      <c r="F11" s="14">
        <f t="shared" si="2"/>
        <v>5</v>
      </c>
      <c r="G11" s="2">
        <f>COUNTIFS('Peer responses'!C:C,A11)</f>
        <v>4</v>
      </c>
      <c r="H11" s="21">
        <f>AVERAGEIFS('Peer responses'!D:D,'Peer responses'!C:C,A11)</f>
        <v>4</v>
      </c>
      <c r="I11" s="21">
        <f>AVERAGEIFS('Peer responses'!F:F,'Peer responses'!C:C,A11)</f>
        <v>4</v>
      </c>
      <c r="J11" s="21">
        <f>AVERAGEIFS('Peer responses'!H:H,'Peer responses'!C:C,A11)</f>
        <v>3.75</v>
      </c>
      <c r="K11" s="21">
        <f>AVERAGEIFS('Peer responses'!J:J,'Peer responses'!C:C,A11)</f>
        <v>4.5</v>
      </c>
      <c r="L11" s="15">
        <f t="shared" si="1"/>
        <v>4</v>
      </c>
      <c r="M11" s="22"/>
      <c r="N11" s="5"/>
      <c r="O11" s="23"/>
      <c r="P11" s="21"/>
      <c r="Q11" s="24">
        <v>1</v>
      </c>
      <c r="R11" s="9" t="str">
        <f>VLOOKUP(L11,Legend!$A:$B,2,0)</f>
        <v>Great</v>
      </c>
      <c r="S11" s="21">
        <f>M11*VLOOKUP(R11,Legend!$B:$K,10,0)/2*Q11</f>
        <v>0</v>
      </c>
    </row>
    <row r="12" spans="1:20" ht="13.8" x14ac:dyDescent="0.25">
      <c r="A12" s="10" t="s">
        <v>184</v>
      </c>
      <c r="B12" s="20">
        <f>VLOOKUP(A12,'Self responses'!B:D,3,0)</f>
        <v>5</v>
      </c>
      <c r="C12" s="20">
        <f>VLOOKUP(A12,'Self responses'!B:F,5,0)</f>
        <v>5</v>
      </c>
      <c r="D12" s="20">
        <f>VLOOKUP(A12,'Self responses'!B:H,7,0)</f>
        <v>5</v>
      </c>
      <c r="E12" s="20">
        <f>VLOOKUP(A12,'Self responses'!B:J,9,0)</f>
        <v>5</v>
      </c>
      <c r="F12" s="14">
        <f t="shared" si="2"/>
        <v>5</v>
      </c>
      <c r="G12" s="2">
        <f>COUNTIFS('Peer responses'!C:C,A12)</f>
        <v>4</v>
      </c>
      <c r="H12" s="21">
        <f>AVERAGEIFS('Peer responses'!D:D,'Peer responses'!C:C,A12)</f>
        <v>3</v>
      </c>
      <c r="I12" s="21">
        <f>AVERAGEIFS('Peer responses'!F:F,'Peer responses'!C:C,A12)</f>
        <v>3</v>
      </c>
      <c r="J12" s="21">
        <f>AVERAGEIFS('Peer responses'!H:H,'Peer responses'!C:C,A12)</f>
        <v>2.5</v>
      </c>
      <c r="K12" s="21">
        <f>AVERAGEIFS('Peer responses'!J:J,'Peer responses'!C:C,A12)</f>
        <v>2.75</v>
      </c>
      <c r="L12" s="15">
        <f t="shared" si="1"/>
        <v>3</v>
      </c>
      <c r="M12" s="22"/>
      <c r="N12" s="5"/>
      <c r="O12" s="23"/>
      <c r="P12" s="21"/>
      <c r="Q12" s="24">
        <v>1</v>
      </c>
      <c r="R12" s="9" t="str">
        <f>VLOOKUP(L12,Legend!$A:$B,2,0)</f>
        <v>Good</v>
      </c>
      <c r="S12" s="21">
        <f>M12*VLOOKUP(R12,Legend!$B:$K,10,0)/2*Q12</f>
        <v>0</v>
      </c>
    </row>
    <row r="13" spans="1:20" ht="13.8" x14ac:dyDescent="0.25">
      <c r="A13" s="10" t="s">
        <v>193</v>
      </c>
      <c r="B13" s="20">
        <f>VLOOKUP(A13,'Self responses'!B:D,3,0)</f>
        <v>5</v>
      </c>
      <c r="C13" s="20">
        <f>VLOOKUP(A13,'Self responses'!B:F,5,0)</f>
        <v>4</v>
      </c>
      <c r="D13" s="20">
        <f>VLOOKUP(A13,'Self responses'!B:H,7,0)</f>
        <v>5</v>
      </c>
      <c r="E13" s="20">
        <f>VLOOKUP(A13,'Self responses'!B:J,9,0)</f>
        <v>5</v>
      </c>
      <c r="F13" s="14">
        <f t="shared" si="2"/>
        <v>5</v>
      </c>
      <c r="G13" s="2">
        <f>COUNTIFS('Peer responses'!C:C,A13)</f>
        <v>9</v>
      </c>
      <c r="H13" s="21">
        <f>AVERAGEIFS('Peer responses'!D:D,'Peer responses'!C:C,A13)</f>
        <v>4.7777777777777777</v>
      </c>
      <c r="I13" s="21">
        <f>AVERAGEIFS('Peer responses'!F:F,'Peer responses'!C:C,A13)</f>
        <v>4.5555555555555554</v>
      </c>
      <c r="J13" s="21">
        <f>AVERAGEIFS('Peer responses'!H:H,'Peer responses'!C:C,A13)</f>
        <v>4.1111111111111107</v>
      </c>
      <c r="K13" s="21">
        <f>AVERAGEIFS('Peer responses'!J:J,'Peer responses'!C:C,A13)</f>
        <v>4.5555555555555554</v>
      </c>
      <c r="L13" s="15">
        <f t="shared" si="1"/>
        <v>4.5</v>
      </c>
      <c r="M13" s="22"/>
      <c r="N13" s="5"/>
      <c r="O13" s="23"/>
      <c r="P13" s="21"/>
      <c r="Q13" s="24">
        <v>1</v>
      </c>
      <c r="R13" s="9" t="str">
        <f>VLOOKUP(L13,Legend!$A:$B,2,0)</f>
        <v>Great +</v>
      </c>
      <c r="S13" s="21">
        <f>M13*VLOOKUP(R13,Legend!$B:$K,10,0)/2*Q13</f>
        <v>0</v>
      </c>
    </row>
    <row r="14" spans="1:20" ht="13.8" x14ac:dyDescent="0.25">
      <c r="A14" s="10" t="s">
        <v>166</v>
      </c>
      <c r="B14" s="20">
        <f>VLOOKUP(A14,'Self responses'!B:D,3,0)</f>
        <v>5</v>
      </c>
      <c r="C14" s="20">
        <f>VLOOKUP(A14,'Self responses'!B:F,5,0)</f>
        <v>5</v>
      </c>
      <c r="D14" s="20">
        <f>VLOOKUP(A14,'Self responses'!B:H,7,0)</f>
        <v>5</v>
      </c>
      <c r="E14" s="20">
        <f>VLOOKUP(A14,'Self responses'!B:J,9,0)</f>
        <v>5</v>
      </c>
      <c r="F14" s="14">
        <f t="shared" si="2"/>
        <v>5</v>
      </c>
      <c r="G14" s="2">
        <f>COUNTIFS('Peer responses'!C:C,A14)</f>
        <v>6</v>
      </c>
      <c r="H14" s="21">
        <f>AVERAGEIFS('Peer responses'!D:D,'Peer responses'!C:C,A14)</f>
        <v>5</v>
      </c>
      <c r="I14" s="21">
        <f>AVERAGEIFS('Peer responses'!F:F,'Peer responses'!C:C,A14)</f>
        <v>4.666666666666667</v>
      </c>
      <c r="J14" s="21">
        <f>AVERAGEIFS('Peer responses'!H:H,'Peer responses'!C:C,A14)</f>
        <v>4.5</v>
      </c>
      <c r="K14" s="21">
        <f>AVERAGEIFS('Peer responses'!J:J,'Peer responses'!C:C,A14)</f>
        <v>4.666666666666667</v>
      </c>
      <c r="L14" s="15">
        <f t="shared" si="1"/>
        <v>4.5</v>
      </c>
      <c r="M14" s="22"/>
      <c r="N14" s="5"/>
      <c r="O14" s="23"/>
      <c r="P14" s="21"/>
      <c r="Q14" s="24">
        <v>1</v>
      </c>
      <c r="R14" s="9" t="str">
        <f>VLOOKUP(L14,Legend!$A:$B,2,0)</f>
        <v>Great +</v>
      </c>
      <c r="S14" s="21">
        <f>M14*VLOOKUP(R14,Legend!$B:$K,10,0)/2*Q14</f>
        <v>0</v>
      </c>
    </row>
    <row r="15" spans="1:20" ht="13.8" x14ac:dyDescent="0.25">
      <c r="A15" s="10" t="s">
        <v>58</v>
      </c>
      <c r="B15" s="20">
        <f>VLOOKUP(A15,'Self responses'!B:D,3,0)</f>
        <v>3</v>
      </c>
      <c r="C15" s="20">
        <f>VLOOKUP(A15,'Self responses'!B:F,5,0)</f>
        <v>5</v>
      </c>
      <c r="D15" s="20">
        <f>VLOOKUP(A15,'Self responses'!B:H,7,0)</f>
        <v>5</v>
      </c>
      <c r="E15" s="20">
        <f>VLOOKUP(A15,'Self responses'!B:J,9,0)</f>
        <v>5</v>
      </c>
      <c r="F15" s="14">
        <f t="shared" si="2"/>
        <v>4.5</v>
      </c>
      <c r="G15" s="2">
        <f>COUNTIFS('Peer responses'!C:C,A15)</f>
        <v>10</v>
      </c>
      <c r="H15" s="21">
        <f>AVERAGEIFS('Peer responses'!D:D,'Peer responses'!C:C,A15)</f>
        <v>4.5</v>
      </c>
      <c r="I15" s="21">
        <f>AVERAGEIFS('Peer responses'!F:F,'Peer responses'!C:C,A15)</f>
        <v>4.7</v>
      </c>
      <c r="J15" s="21">
        <f>AVERAGEIFS('Peer responses'!H:H,'Peer responses'!C:C,A15)</f>
        <v>5</v>
      </c>
      <c r="K15" s="21">
        <f>AVERAGEIFS('Peer responses'!J:J,'Peer responses'!C:C,A15)</f>
        <v>4.9000000000000004</v>
      </c>
      <c r="L15" s="15">
        <f t="shared" si="1"/>
        <v>5</v>
      </c>
      <c r="M15" s="22"/>
      <c r="N15" s="5"/>
      <c r="O15" s="23"/>
      <c r="P15" s="21"/>
      <c r="Q15" s="24">
        <v>1</v>
      </c>
      <c r="R15" s="9" t="str">
        <f>VLOOKUP(L15,Legend!$A:$B,2,0)</f>
        <v>Excellent</v>
      </c>
      <c r="S15" s="21">
        <f>M15*VLOOKUP(R15,Legend!$B:$K,10,0)/2*Q15</f>
        <v>0</v>
      </c>
    </row>
    <row r="16" spans="1:20" ht="13.8" x14ac:dyDescent="0.25">
      <c r="A16" s="10" t="s">
        <v>148</v>
      </c>
      <c r="B16" s="20">
        <f>VLOOKUP(A16,'Self responses'!B:D,3,0)</f>
        <v>4</v>
      </c>
      <c r="C16" s="20">
        <f>VLOOKUP(A16,'Self responses'!B:F,5,0)</f>
        <v>4</v>
      </c>
      <c r="D16" s="20">
        <f>VLOOKUP(A16,'Self responses'!B:H,7,0)</f>
        <v>4</v>
      </c>
      <c r="E16" s="20">
        <f>VLOOKUP(A16,'Self responses'!B:J,9,0)</f>
        <v>4</v>
      </c>
      <c r="F16" s="14">
        <f t="shared" si="2"/>
        <v>4</v>
      </c>
      <c r="G16" s="2">
        <f>COUNTIFS('Peer responses'!C:C,A16)</f>
        <v>11</v>
      </c>
      <c r="H16" s="21">
        <f>AVERAGEIFS('Peer responses'!D:D,'Peer responses'!C:C,A16)</f>
        <v>4</v>
      </c>
      <c r="I16" s="21">
        <f>AVERAGEIFS('Peer responses'!F:F,'Peer responses'!C:C,A16)</f>
        <v>3.7272727272727271</v>
      </c>
      <c r="J16" s="21">
        <f>AVERAGEIFS('Peer responses'!H:H,'Peer responses'!C:C,A16)</f>
        <v>4</v>
      </c>
      <c r="K16" s="21">
        <f>AVERAGEIFS('Peer responses'!J:J,'Peer responses'!C:C,A16)</f>
        <v>4</v>
      </c>
      <c r="L16" s="15">
        <f t="shared" si="1"/>
        <v>4</v>
      </c>
      <c r="M16" s="22"/>
      <c r="N16" s="5"/>
      <c r="O16" s="23"/>
      <c r="P16" s="21"/>
      <c r="Q16" s="24">
        <v>1</v>
      </c>
      <c r="R16" s="9" t="str">
        <f>VLOOKUP(L16,Legend!$A:$B,2,0)</f>
        <v>Great</v>
      </c>
      <c r="S16" s="21">
        <f>M16*VLOOKUP(R16,Legend!$B:$K,10,0)/2*Q16</f>
        <v>0</v>
      </c>
    </row>
    <row r="17" spans="1:19" ht="13.8" x14ac:dyDescent="0.25">
      <c r="A17" s="10" t="s">
        <v>229</v>
      </c>
      <c r="B17" s="20">
        <f>VLOOKUP(A17,'Self responses'!B:D,3,0)</f>
        <v>4</v>
      </c>
      <c r="C17" s="20">
        <f>VLOOKUP(A17,'Self responses'!B:F,5,0)</f>
        <v>5</v>
      </c>
      <c r="D17" s="20">
        <f>VLOOKUP(A17,'Self responses'!B:H,7,0)</f>
        <v>5</v>
      </c>
      <c r="E17" s="20">
        <f>VLOOKUP(A17,'Self responses'!B:J,9,0)</f>
        <v>5</v>
      </c>
      <c r="F17" s="14">
        <f t="shared" si="2"/>
        <v>5</v>
      </c>
      <c r="G17" s="2">
        <f>COUNTIFS('Peer responses'!C:C,A17)</f>
        <v>7</v>
      </c>
      <c r="H17" s="21">
        <f>AVERAGEIFS('Peer responses'!D:D,'Peer responses'!C:C,A17)</f>
        <v>4.1428571428571432</v>
      </c>
      <c r="I17" s="21">
        <f>AVERAGEIFS('Peer responses'!F:F,'Peer responses'!C:C,A17)</f>
        <v>4.4285714285714288</v>
      </c>
      <c r="J17" s="21">
        <f>AVERAGEIFS('Peer responses'!H:H,'Peer responses'!C:C,A17)</f>
        <v>4.5714285714285712</v>
      </c>
      <c r="K17" s="21">
        <f>AVERAGEIFS('Peer responses'!J:J,'Peer responses'!C:C,A17)</f>
        <v>4.8571428571428568</v>
      </c>
      <c r="L17" s="15">
        <f t="shared" si="1"/>
        <v>4.5</v>
      </c>
      <c r="M17" s="22"/>
      <c r="N17" s="5"/>
      <c r="O17" s="23"/>
      <c r="P17" s="21"/>
      <c r="Q17" s="24">
        <v>1</v>
      </c>
      <c r="R17" s="9" t="str">
        <f>VLOOKUP(L17,Legend!$A:$B,2,0)</f>
        <v>Great +</v>
      </c>
      <c r="S17" s="21">
        <f>M17*VLOOKUP(R17,Legend!$B:$K,10,0)/2*Q17</f>
        <v>0</v>
      </c>
    </row>
    <row r="18" spans="1:19" ht="13.8" x14ac:dyDescent="0.25">
      <c r="A18" s="10" t="s">
        <v>23</v>
      </c>
      <c r="B18" s="20">
        <f>VLOOKUP(A18,'Self responses'!B:D,3,0)</f>
        <v>4</v>
      </c>
      <c r="C18" s="20">
        <f>VLOOKUP(A18,'Self responses'!B:F,5,0)</f>
        <v>5</v>
      </c>
      <c r="D18" s="20">
        <f>VLOOKUP(A18,'Self responses'!B:H,7,0)</f>
        <v>4</v>
      </c>
      <c r="E18" s="20">
        <f>VLOOKUP(A18,'Self responses'!B:J,9,0)</f>
        <v>5</v>
      </c>
      <c r="F18" s="14">
        <f t="shared" si="2"/>
        <v>4.5</v>
      </c>
      <c r="G18" s="2">
        <f>COUNTIFS('Peer responses'!C:C,A18)</f>
        <v>9</v>
      </c>
      <c r="H18" s="21">
        <f>AVERAGEIFS('Peer responses'!D:D,'Peer responses'!C:C,A18)</f>
        <v>3.3333333333333335</v>
      </c>
      <c r="I18" s="21">
        <f>AVERAGEIFS('Peer responses'!F:F,'Peer responses'!C:C,A18)</f>
        <v>4.333333333333333</v>
      </c>
      <c r="J18" s="21">
        <f>AVERAGEIFS('Peer responses'!H:H,'Peer responses'!C:C,A18)</f>
        <v>3</v>
      </c>
      <c r="K18" s="21">
        <f>AVERAGEIFS('Peer responses'!J:J,'Peer responses'!C:C,A18)</f>
        <v>4.4444444444444446</v>
      </c>
      <c r="L18" s="15">
        <f t="shared" si="1"/>
        <v>4</v>
      </c>
      <c r="M18" s="22"/>
      <c r="N18" s="5"/>
      <c r="O18" s="23"/>
      <c r="P18" s="21"/>
      <c r="Q18" s="24">
        <v>1</v>
      </c>
      <c r="R18" s="9" t="str">
        <f>VLOOKUP(L18,Legend!$A:$B,2,0)</f>
        <v>Great</v>
      </c>
      <c r="S18" s="21">
        <f>M18*VLOOKUP(R18,Legend!$B:$K,10,0)/2*Q18</f>
        <v>0</v>
      </c>
    </row>
    <row r="19" spans="1:19" ht="13.8" x14ac:dyDescent="0.25">
      <c r="A19" s="10" t="s">
        <v>157</v>
      </c>
      <c r="B19" s="20">
        <f>VLOOKUP(A19,'Self responses'!B:D,3,0)</f>
        <v>5</v>
      </c>
      <c r="C19" s="20">
        <f>VLOOKUP(A19,'Self responses'!B:F,5,0)</f>
        <v>5</v>
      </c>
      <c r="D19" s="20">
        <f>VLOOKUP(A19,'Self responses'!B:H,7,0)</f>
        <v>5</v>
      </c>
      <c r="E19" s="20">
        <f>VLOOKUP(A19,'Self responses'!B:J,9,0)</f>
        <v>5</v>
      </c>
      <c r="F19" s="14">
        <f t="shared" si="2"/>
        <v>5</v>
      </c>
      <c r="G19" s="2">
        <f>COUNTIFS('Peer responses'!C:C,A19)</f>
        <v>3</v>
      </c>
      <c r="H19" s="21">
        <f>AVERAGEIFS('Peer responses'!D:D,'Peer responses'!C:C,A19)</f>
        <v>4.666666666666667</v>
      </c>
      <c r="I19" s="21">
        <f>AVERAGEIFS('Peer responses'!F:F,'Peer responses'!C:C,A19)</f>
        <v>4.666666666666667</v>
      </c>
      <c r="J19" s="21">
        <f>AVERAGEIFS('Peer responses'!H:H,'Peer responses'!C:C,A19)</f>
        <v>4</v>
      </c>
      <c r="K19" s="21">
        <f>AVERAGEIFS('Peer responses'!J:J,'Peer responses'!C:C,A19)</f>
        <v>5</v>
      </c>
      <c r="L19" s="15">
        <f t="shared" si="1"/>
        <v>4.5</v>
      </c>
      <c r="M19" s="22"/>
      <c r="N19" s="5"/>
      <c r="O19" s="23"/>
      <c r="P19" s="21"/>
      <c r="Q19" s="24">
        <v>1</v>
      </c>
      <c r="R19" s="9" t="str">
        <f>VLOOKUP(L19,Legend!$A:$B,2,0)</f>
        <v>Great +</v>
      </c>
      <c r="S19" s="21">
        <f>M19*VLOOKUP(R19,Legend!$B:$K,10,0)/2*Q19</f>
        <v>0</v>
      </c>
    </row>
    <row r="20" spans="1:19" ht="13.8" x14ac:dyDescent="0.25">
      <c r="A20" s="10" t="s">
        <v>112</v>
      </c>
      <c r="B20" s="20">
        <f>VLOOKUP(A20,'Self responses'!B:D,3,0)</f>
        <v>3</v>
      </c>
      <c r="C20" s="20">
        <f>VLOOKUP(A20,'Self responses'!B:F,5,0)</f>
        <v>5</v>
      </c>
      <c r="D20" s="20">
        <f>VLOOKUP(A20,'Self responses'!B:H,7,0)</f>
        <v>4</v>
      </c>
      <c r="E20" s="20">
        <f>VLOOKUP(A20,'Self responses'!B:J,9,0)</f>
        <v>4</v>
      </c>
      <c r="F20" s="14">
        <f t="shared" si="2"/>
        <v>4</v>
      </c>
      <c r="G20" s="2">
        <f>COUNTIFS('Peer responses'!C:C,A20)</f>
        <v>4</v>
      </c>
      <c r="H20" s="21">
        <f>AVERAGEIFS('Peer responses'!D:D,'Peer responses'!C:C,A20)</f>
        <v>3.25</v>
      </c>
      <c r="I20" s="21">
        <f>AVERAGEIFS('Peer responses'!F:F,'Peer responses'!C:C,A20)</f>
        <v>3.75</v>
      </c>
      <c r="J20" s="21">
        <f>AVERAGEIFS('Peer responses'!H:H,'Peer responses'!C:C,A20)</f>
        <v>3.75</v>
      </c>
      <c r="K20" s="21">
        <f>AVERAGEIFS('Peer responses'!J:J,'Peer responses'!C:C,A20)</f>
        <v>4</v>
      </c>
      <c r="L20" s="15">
        <f t="shared" si="1"/>
        <v>3.5</v>
      </c>
      <c r="M20" s="22"/>
      <c r="N20" s="5"/>
      <c r="O20" s="23"/>
      <c r="P20" s="21"/>
      <c r="Q20" s="24">
        <v>1</v>
      </c>
      <c r="R20" s="9" t="str">
        <f>VLOOKUP(L20,Legend!$A:$B,2,0)</f>
        <v>Good +</v>
      </c>
      <c r="S20" s="21">
        <f>M20*VLOOKUP(R20,Legend!$B:$K,10,0)/2*Q20</f>
        <v>0</v>
      </c>
    </row>
    <row r="21" spans="1:19" ht="13.8" x14ac:dyDescent="0.25">
      <c r="A21" s="10" t="s">
        <v>14</v>
      </c>
      <c r="B21" s="20">
        <f>VLOOKUP(A21,'Self responses'!B:D,3,0)</f>
        <v>4</v>
      </c>
      <c r="C21" s="20">
        <f>VLOOKUP(A21,'Self responses'!B:F,5,0)</f>
        <v>5</v>
      </c>
      <c r="D21" s="20">
        <f>VLOOKUP(A21,'Self responses'!B:H,7,0)</f>
        <v>5</v>
      </c>
      <c r="E21" s="20">
        <f>VLOOKUP(A21,'Self responses'!B:J,9,0)</f>
        <v>5</v>
      </c>
      <c r="F21" s="14">
        <f t="shared" si="2"/>
        <v>5</v>
      </c>
      <c r="G21" s="2">
        <f>COUNTIFS('Peer responses'!C:C,A21)</f>
        <v>6</v>
      </c>
      <c r="H21" s="21">
        <f>AVERAGEIFS('Peer responses'!D:D,'Peer responses'!C:C,A21)</f>
        <v>4</v>
      </c>
      <c r="I21" s="21">
        <f>AVERAGEIFS('Peer responses'!F:F,'Peer responses'!C:C,A21)</f>
        <v>4.666666666666667</v>
      </c>
      <c r="J21" s="21">
        <f>AVERAGEIFS('Peer responses'!H:H,'Peer responses'!C:C,A21)</f>
        <v>4</v>
      </c>
      <c r="K21" s="21">
        <f>AVERAGEIFS('Peer responses'!J:J,'Peer responses'!C:C,A21)</f>
        <v>4.833333333333333</v>
      </c>
      <c r="L21" s="15">
        <f t="shared" si="1"/>
        <v>4.5</v>
      </c>
      <c r="M21" s="22"/>
      <c r="N21" s="5"/>
      <c r="O21" s="23"/>
      <c r="P21" s="21"/>
      <c r="Q21" s="24">
        <v>1</v>
      </c>
      <c r="R21" s="9" t="str">
        <f>VLOOKUP(L21,Legend!$A:$B,2,0)</f>
        <v>Great +</v>
      </c>
      <c r="S21" s="21">
        <f>M21*VLOOKUP(R21,Legend!$B:$K,10,0)/2*Q21</f>
        <v>0</v>
      </c>
    </row>
    <row r="22" spans="1:19" ht="13.8" x14ac:dyDescent="0.25">
      <c r="A22" s="10" t="s">
        <v>49</v>
      </c>
      <c r="B22" s="20">
        <f>VLOOKUP(A22,'Self responses'!B:D,3,0)</f>
        <v>4</v>
      </c>
      <c r="C22" s="20">
        <f>VLOOKUP(A22,'Self responses'!B:F,5,0)</f>
        <v>4</v>
      </c>
      <c r="D22" s="20">
        <f>VLOOKUP(A22,'Self responses'!B:H,7,0)</f>
        <v>4</v>
      </c>
      <c r="E22" s="20">
        <f>VLOOKUP(A22,'Self responses'!B:J,9,0)</f>
        <v>5</v>
      </c>
      <c r="F22" s="14">
        <f t="shared" si="2"/>
        <v>4.5</v>
      </c>
      <c r="G22" s="2">
        <f>COUNTIFS('Peer responses'!C:C,A22)</f>
        <v>10</v>
      </c>
      <c r="H22" s="21">
        <f>AVERAGEIFS('Peer responses'!D:D,'Peer responses'!C:C,A22)</f>
        <v>3.8</v>
      </c>
      <c r="I22" s="21">
        <f>AVERAGEIFS('Peer responses'!F:F,'Peer responses'!C:C,A22)</f>
        <v>4.5999999999999996</v>
      </c>
      <c r="J22" s="21">
        <f>AVERAGEIFS('Peer responses'!H:H,'Peer responses'!C:C,A22)</f>
        <v>4.5</v>
      </c>
      <c r="K22" s="21">
        <f>AVERAGEIFS('Peer responses'!J:J,'Peer responses'!C:C,A22)</f>
        <v>4.4000000000000004</v>
      </c>
      <c r="L22" s="15">
        <f t="shared" si="1"/>
        <v>4.5</v>
      </c>
      <c r="M22" s="22"/>
      <c r="N22" s="5"/>
      <c r="O22" s="23"/>
      <c r="P22" s="21"/>
      <c r="Q22" s="24">
        <v>1</v>
      </c>
      <c r="R22" s="9" t="str">
        <f>VLOOKUP(L22,Legend!$A:$B,2,0)</f>
        <v>Great +</v>
      </c>
      <c r="S22" s="21">
        <f>M22*VLOOKUP(R22,Legend!$B:$K,10,0)/2*Q22</f>
        <v>0</v>
      </c>
    </row>
    <row r="23" spans="1:19" ht="13.8" x14ac:dyDescent="0.25">
      <c r="A23" s="10" t="s">
        <v>32</v>
      </c>
      <c r="B23" s="20">
        <f>VLOOKUP(A23,'Self responses'!B:D,3,0)</f>
        <v>4</v>
      </c>
      <c r="C23" s="20">
        <f>VLOOKUP(A23,'Self responses'!B:F,5,0)</f>
        <v>5</v>
      </c>
      <c r="D23" s="20">
        <f>VLOOKUP(A23,'Self responses'!B:H,7,0)</f>
        <v>5</v>
      </c>
      <c r="E23" s="20">
        <f>VLOOKUP(A23,'Self responses'!B:J,9,0)</f>
        <v>5</v>
      </c>
      <c r="F23" s="14">
        <f t="shared" si="2"/>
        <v>5</v>
      </c>
      <c r="G23" s="2">
        <f>COUNTIFS('Peer responses'!C:C,A23)</f>
        <v>5</v>
      </c>
      <c r="H23" s="21">
        <f>AVERAGEIFS('Peer responses'!D:D,'Peer responses'!C:C,A23)</f>
        <v>3.8</v>
      </c>
      <c r="I23" s="21">
        <f>AVERAGEIFS('Peer responses'!F:F,'Peer responses'!C:C,A23)</f>
        <v>4.2</v>
      </c>
      <c r="J23" s="21">
        <f>AVERAGEIFS('Peer responses'!H:H,'Peer responses'!C:C,A23)</f>
        <v>3.8</v>
      </c>
      <c r="K23" s="21">
        <f>AVERAGEIFS('Peer responses'!J:J,'Peer responses'!C:C,A23)</f>
        <v>4.4000000000000004</v>
      </c>
      <c r="L23" s="15">
        <f t="shared" si="1"/>
        <v>4</v>
      </c>
      <c r="M23" s="22"/>
      <c r="N23" s="5"/>
      <c r="O23" s="23"/>
      <c r="P23" s="21"/>
      <c r="Q23" s="24">
        <v>0</v>
      </c>
      <c r="R23" s="9" t="str">
        <f>VLOOKUP(L23,Legend!$A:$B,2,0)</f>
        <v>Great</v>
      </c>
      <c r="S23" s="21">
        <f>M23*VLOOKUP(R23,Legend!$B:$K,10,0)/2*Q23</f>
        <v>0</v>
      </c>
    </row>
    <row r="24" spans="1:19" ht="13.8" x14ac:dyDescent="0.25">
      <c r="A24" s="10" t="s">
        <v>121</v>
      </c>
      <c r="B24" s="20">
        <f>VLOOKUP(A24,'Self responses'!B:D,3,0)</f>
        <v>5</v>
      </c>
      <c r="C24" s="20">
        <f>VLOOKUP(A24,'Self responses'!B:F,5,0)</f>
        <v>5</v>
      </c>
      <c r="D24" s="20">
        <f>VLOOKUP(A24,'Self responses'!B:H,7,0)</f>
        <v>5</v>
      </c>
      <c r="E24" s="20">
        <f>VLOOKUP(A24,'Self responses'!B:J,9,0)</f>
        <v>5</v>
      </c>
      <c r="F24" s="14">
        <f t="shared" si="2"/>
        <v>5</v>
      </c>
      <c r="G24" s="2">
        <f>COUNTIFS('Peer responses'!C:C,A24)</f>
        <v>2</v>
      </c>
      <c r="H24" s="21">
        <f>AVERAGEIFS('Peer responses'!D:D,'Peer responses'!C:C,A24)</f>
        <v>4.5</v>
      </c>
      <c r="I24" s="21">
        <f>AVERAGEIFS('Peer responses'!F:F,'Peer responses'!C:C,A24)</f>
        <v>4.5</v>
      </c>
      <c r="J24" s="21">
        <f>AVERAGEIFS('Peer responses'!H:H,'Peer responses'!C:C,A24)</f>
        <v>3.5</v>
      </c>
      <c r="K24" s="21">
        <f>AVERAGEIFS('Peer responses'!J:J,'Peer responses'!C:C,A24)</f>
        <v>5</v>
      </c>
      <c r="L24" s="15">
        <f t="shared" si="1"/>
        <v>4.5</v>
      </c>
      <c r="M24" s="22"/>
      <c r="N24" s="5"/>
      <c r="O24" s="23"/>
      <c r="P24" s="21"/>
      <c r="Q24" s="24">
        <v>1</v>
      </c>
      <c r="R24" s="9" t="str">
        <f>VLOOKUP(L24,Legend!$A:$B,2,0)</f>
        <v>Great +</v>
      </c>
      <c r="S24" s="21">
        <f>M24*VLOOKUP(R24,Legend!$B:$K,10,0)/2*Q24</f>
        <v>0</v>
      </c>
    </row>
    <row r="25" spans="1:19" ht="13.8" x14ac:dyDescent="0.25">
      <c r="A25" s="10" t="s">
        <v>867</v>
      </c>
      <c r="B25" s="20" t="e">
        <f>VLOOKUP(A25,'Self responses'!B:D,3,0)</f>
        <v>#N/A</v>
      </c>
      <c r="C25" s="20" t="e">
        <f>VLOOKUP(A25,'Self responses'!B:F,5,0)</f>
        <v>#N/A</v>
      </c>
      <c r="D25" s="20" t="e">
        <f>VLOOKUP(A25,'Self responses'!B:H,7,0)</f>
        <v>#N/A</v>
      </c>
      <c r="E25" s="20" t="e">
        <f>VLOOKUP(A25,'Self responses'!B:J,9,0)</f>
        <v>#N/A</v>
      </c>
      <c r="F25" s="14" t="e">
        <f t="shared" si="2"/>
        <v>#N/A</v>
      </c>
      <c r="G25" s="2">
        <f>COUNTIFS('Peer responses'!C:C,A25)</f>
        <v>0</v>
      </c>
      <c r="H25" s="21"/>
      <c r="I25" s="21"/>
      <c r="J25" s="21"/>
      <c r="K25" s="21"/>
      <c r="L25" s="27">
        <v>3</v>
      </c>
      <c r="M25" s="22"/>
      <c r="N25" s="5"/>
      <c r="O25" s="23"/>
      <c r="P25" s="21"/>
      <c r="Q25" s="24">
        <v>1</v>
      </c>
      <c r="R25" s="9" t="str">
        <f>VLOOKUP(L25,Legend!$A:$B,2,0)</f>
        <v>Good</v>
      </c>
      <c r="S25" s="21">
        <f>M25*VLOOKUP(R25,Legend!$B:$K,10,0)/2*Q25</f>
        <v>0</v>
      </c>
    </row>
    <row r="26" spans="1:19" ht="13.8" x14ac:dyDescent="0.25">
      <c r="A26" s="10" t="s">
        <v>76</v>
      </c>
      <c r="B26" s="20">
        <f>VLOOKUP(A26,'Self responses'!B:D,3,0)</f>
        <v>4</v>
      </c>
      <c r="C26" s="20">
        <f>VLOOKUP(A26,'Self responses'!B:F,5,0)</f>
        <v>4</v>
      </c>
      <c r="D26" s="20">
        <f>VLOOKUP(A26,'Self responses'!B:H,7,0)</f>
        <v>5</v>
      </c>
      <c r="E26" s="20">
        <f>VLOOKUP(A26,'Self responses'!B:J,9,0)</f>
        <v>5</v>
      </c>
      <c r="F26" s="14">
        <f t="shared" si="2"/>
        <v>4.5</v>
      </c>
      <c r="G26" s="2">
        <f>COUNTIFS('Peer responses'!C:C,A26)</f>
        <v>3</v>
      </c>
      <c r="H26" s="21">
        <f>AVERAGEIFS('Peer responses'!D:D,'Peer responses'!C:C,A26)</f>
        <v>3</v>
      </c>
      <c r="I26" s="21">
        <f>AVERAGEIFS('Peer responses'!F:F,'Peer responses'!C:C,A26)</f>
        <v>3</v>
      </c>
      <c r="J26" s="21">
        <f>AVERAGEIFS('Peer responses'!H:H,'Peer responses'!C:C,A26)</f>
        <v>3.3333333333333335</v>
      </c>
      <c r="K26" s="21">
        <f>AVERAGEIFS('Peer responses'!J:J,'Peer responses'!C:C,A26)</f>
        <v>2</v>
      </c>
      <c r="L26" s="15">
        <f t="shared" ref="L26:L31" si="3">CEILING(FLOOR(AVERAGE(H26:K26),0.25),0.5)</f>
        <v>3</v>
      </c>
      <c r="M26" s="22"/>
      <c r="N26" s="5"/>
      <c r="O26" s="23"/>
      <c r="P26" s="21"/>
      <c r="Q26" s="24">
        <v>1</v>
      </c>
      <c r="R26" s="9" t="str">
        <f>VLOOKUP(L26,Legend!$A:$B,2,0)</f>
        <v>Good</v>
      </c>
      <c r="S26" s="21">
        <f>M26*VLOOKUP(R26,Legend!$B:$K,10,0)/2*Q26</f>
        <v>0</v>
      </c>
    </row>
    <row r="27" spans="1:19" ht="13.8" x14ac:dyDescent="0.25">
      <c r="A27" s="10" t="s">
        <v>265</v>
      </c>
      <c r="B27" s="20">
        <f>VLOOKUP(A27,'Self responses'!B:D,3,0)</f>
        <v>4</v>
      </c>
      <c r="C27" s="20">
        <f>VLOOKUP(A27,'Self responses'!B:F,5,0)</f>
        <v>5</v>
      </c>
      <c r="D27" s="20">
        <f>VLOOKUP(A27,'Self responses'!B:H,7,0)</f>
        <v>4</v>
      </c>
      <c r="E27" s="20">
        <f>VLOOKUP(A27,'Self responses'!B:J,9,0)</f>
        <v>5</v>
      </c>
      <c r="F27" s="14">
        <f t="shared" si="2"/>
        <v>4.5</v>
      </c>
      <c r="G27" s="2">
        <f>COUNTIFS('Peer responses'!C:C,A27)</f>
        <v>7</v>
      </c>
      <c r="H27" s="21">
        <f>AVERAGEIFS('Peer responses'!D:D,'Peer responses'!C:C,A27)</f>
        <v>4.1428571428571432</v>
      </c>
      <c r="I27" s="21">
        <f>AVERAGEIFS('Peer responses'!F:F,'Peer responses'!C:C,A27)</f>
        <v>4.5714285714285712</v>
      </c>
      <c r="J27" s="21">
        <f>AVERAGEIFS('Peer responses'!H:H,'Peer responses'!C:C,A27)</f>
        <v>3.8571428571428572</v>
      </c>
      <c r="K27" s="21">
        <f>AVERAGEIFS('Peer responses'!J:J,'Peer responses'!C:C,A27)</f>
        <v>4.5714285714285712</v>
      </c>
      <c r="L27" s="15">
        <f t="shared" si="3"/>
        <v>4.5</v>
      </c>
      <c r="M27" s="22"/>
      <c r="N27" s="5"/>
      <c r="O27" s="23"/>
      <c r="P27" s="21"/>
      <c r="Q27" s="24">
        <v>1</v>
      </c>
      <c r="R27" s="9" t="str">
        <f>VLOOKUP(L27,Legend!$A:$B,2,0)</f>
        <v>Great +</v>
      </c>
      <c r="S27" s="21">
        <f>M27*VLOOKUP(R27,Legend!$B:$K,10,0)/2*Q27</f>
        <v>0</v>
      </c>
    </row>
    <row r="28" spans="1:19" ht="13.8" x14ac:dyDescent="0.25">
      <c r="A28" s="10" t="s">
        <v>620</v>
      </c>
      <c r="B28" s="20" t="e">
        <f>VLOOKUP(A28,'Self responses'!B:D,3,0)</f>
        <v>#N/A</v>
      </c>
      <c r="C28" s="20" t="e">
        <f>VLOOKUP(A28,'Self responses'!B:F,5,0)</f>
        <v>#N/A</v>
      </c>
      <c r="D28" s="20" t="e">
        <f>VLOOKUP(A28,'Self responses'!B:H,7,0)</f>
        <v>#N/A</v>
      </c>
      <c r="E28" s="20" t="e">
        <f>VLOOKUP(A28,'Self responses'!B:J,9,0)</f>
        <v>#N/A</v>
      </c>
      <c r="F28" s="14" t="e">
        <f t="shared" si="2"/>
        <v>#N/A</v>
      </c>
      <c r="G28" s="2">
        <f>COUNTIFS('Peer responses'!C:C,A28)</f>
        <v>4</v>
      </c>
      <c r="H28" s="21">
        <f>AVERAGEIFS('Peer responses'!D:D,'Peer responses'!C:C,A28)</f>
        <v>3.5</v>
      </c>
      <c r="I28" s="21">
        <f>AVERAGEIFS('Peer responses'!F:F,'Peer responses'!C:C,A28)</f>
        <v>3.25</v>
      </c>
      <c r="J28" s="21">
        <f>AVERAGEIFS('Peer responses'!H:H,'Peer responses'!C:C,A28)</f>
        <v>3.5</v>
      </c>
      <c r="K28" s="21">
        <f>AVERAGEIFS('Peer responses'!J:J,'Peer responses'!C:C,A28)</f>
        <v>4.25</v>
      </c>
      <c r="L28" s="15">
        <f t="shared" si="3"/>
        <v>3.5</v>
      </c>
      <c r="M28" s="22"/>
      <c r="N28" s="5"/>
      <c r="O28" s="23"/>
      <c r="P28" s="21"/>
      <c r="Q28" s="24">
        <v>0</v>
      </c>
      <c r="R28" s="9" t="str">
        <f>VLOOKUP(L28,Legend!$A:$B,2,0)</f>
        <v>Good +</v>
      </c>
      <c r="S28" s="21">
        <f>M28*VLOOKUP(R28,Legend!$B:$K,10,0)/2*Q28</f>
        <v>0</v>
      </c>
    </row>
    <row r="29" spans="1:19" ht="13.8" x14ac:dyDescent="0.25">
      <c r="A29" s="10" t="s">
        <v>67</v>
      </c>
      <c r="B29" s="20">
        <f>VLOOKUP(A29,'Self responses'!B:D,3,0)</f>
        <v>4</v>
      </c>
      <c r="C29" s="20">
        <f>VLOOKUP(A29,'Self responses'!B:F,5,0)</f>
        <v>5</v>
      </c>
      <c r="D29" s="20">
        <f>VLOOKUP(A29,'Self responses'!B:H,7,0)</f>
        <v>5</v>
      </c>
      <c r="E29" s="20">
        <f>VLOOKUP(A29,'Self responses'!B:J,9,0)</f>
        <v>5</v>
      </c>
      <c r="F29" s="14">
        <f t="shared" si="2"/>
        <v>5</v>
      </c>
      <c r="G29" s="2">
        <f>COUNTIFS('Peer responses'!C:C,A29)</f>
        <v>5</v>
      </c>
      <c r="H29" s="21">
        <f>AVERAGEIFS('Peer responses'!D:D,'Peer responses'!C:C,A29)</f>
        <v>3.4</v>
      </c>
      <c r="I29" s="21">
        <f>AVERAGEIFS('Peer responses'!F:F,'Peer responses'!C:C,A29)</f>
        <v>4.4000000000000004</v>
      </c>
      <c r="J29" s="21">
        <f>AVERAGEIFS('Peer responses'!H:H,'Peer responses'!C:C,A29)</f>
        <v>4.4000000000000004</v>
      </c>
      <c r="K29" s="21">
        <f>AVERAGEIFS('Peer responses'!J:J,'Peer responses'!C:C,A29)</f>
        <v>4.5999999999999996</v>
      </c>
      <c r="L29" s="15">
        <f t="shared" si="3"/>
        <v>4</v>
      </c>
      <c r="M29" s="22"/>
      <c r="N29" s="5"/>
      <c r="O29" s="23"/>
      <c r="P29" s="21"/>
      <c r="Q29" s="24">
        <v>1</v>
      </c>
      <c r="R29" s="9" t="str">
        <f>VLOOKUP(L29,Legend!$A:$B,2,0)</f>
        <v>Great</v>
      </c>
      <c r="S29" s="21">
        <f>M29*VLOOKUP(R29,Legend!$B:$K,10,0)/2*Q29</f>
        <v>0</v>
      </c>
    </row>
    <row r="30" spans="1:19" ht="13.8" x14ac:dyDescent="0.25">
      <c r="A30" s="10" t="s">
        <v>130</v>
      </c>
      <c r="B30" s="20">
        <f>VLOOKUP(A30,'Self responses'!B:D,3,0)</f>
        <v>4</v>
      </c>
      <c r="C30" s="20">
        <f>VLOOKUP(A30,'Self responses'!B:F,5,0)</f>
        <v>5</v>
      </c>
      <c r="D30" s="20">
        <f>VLOOKUP(A30,'Self responses'!B:H,7,0)</f>
        <v>5</v>
      </c>
      <c r="E30" s="20">
        <f>VLOOKUP(A30,'Self responses'!B:J,9,0)</f>
        <v>5</v>
      </c>
      <c r="F30" s="14">
        <f t="shared" si="2"/>
        <v>5</v>
      </c>
      <c r="G30" s="2">
        <f>COUNTIFS('Peer responses'!C:C,A30)</f>
        <v>2</v>
      </c>
      <c r="H30" s="21">
        <f>AVERAGEIFS('Peer responses'!D:D,'Peer responses'!C:C,A30)</f>
        <v>4</v>
      </c>
      <c r="I30" s="21">
        <f>AVERAGEIFS('Peer responses'!F:F,'Peer responses'!C:C,A30)</f>
        <v>4.5</v>
      </c>
      <c r="J30" s="21">
        <f>AVERAGEIFS('Peer responses'!H:H,'Peer responses'!C:C,A30)</f>
        <v>5</v>
      </c>
      <c r="K30" s="21">
        <f>AVERAGEIFS('Peer responses'!J:J,'Peer responses'!C:C,A30)</f>
        <v>5</v>
      </c>
      <c r="L30" s="15">
        <f t="shared" si="3"/>
        <v>4.5</v>
      </c>
      <c r="M30" s="22"/>
      <c r="N30" s="5"/>
      <c r="O30" s="23"/>
      <c r="P30" s="21"/>
      <c r="Q30" s="24">
        <v>0</v>
      </c>
      <c r="R30" s="9" t="str">
        <f>VLOOKUP(L30,Legend!$A:$B,2,0)</f>
        <v>Great +</v>
      </c>
      <c r="S30" s="21">
        <f>M30*VLOOKUP(R30,Legend!$B:$K,10,0)/2*Q30</f>
        <v>0</v>
      </c>
    </row>
    <row r="31" spans="1:19" ht="13.8" x14ac:dyDescent="0.25">
      <c r="A31" s="5" t="s">
        <v>238</v>
      </c>
      <c r="B31" s="20">
        <f>VLOOKUP(A31,'Self responses'!B:D,3,0)</f>
        <v>4</v>
      </c>
      <c r="C31" s="20">
        <f>VLOOKUP(A31,'Self responses'!B:F,5,0)</f>
        <v>4</v>
      </c>
      <c r="D31" s="20">
        <f>VLOOKUP(A31,'Self responses'!B:H,7,0)</f>
        <v>4</v>
      </c>
      <c r="E31" s="20">
        <f>VLOOKUP(A31,'Self responses'!B:J,9,0)</f>
        <v>4</v>
      </c>
      <c r="F31" s="14">
        <f t="shared" si="2"/>
        <v>4</v>
      </c>
      <c r="G31" s="2">
        <f>COUNTIFS('Peer responses'!C:C,A31)</f>
        <v>2</v>
      </c>
      <c r="H31" s="21">
        <f>AVERAGEIFS('Peer responses'!D:D,'Peer responses'!C:C,A31)</f>
        <v>4</v>
      </c>
      <c r="I31" s="21">
        <f>AVERAGEIFS('Peer responses'!F:F,'Peer responses'!C:C,A31)</f>
        <v>3.5</v>
      </c>
      <c r="J31" s="21">
        <f>AVERAGEIFS('Peer responses'!H:H,'Peer responses'!C:C,A31)</f>
        <v>4</v>
      </c>
      <c r="K31" s="21">
        <f>AVERAGEIFS('Peer responses'!J:J,'Peer responses'!C:C,A31)</f>
        <v>3.5</v>
      </c>
      <c r="L31" s="15">
        <f t="shared" si="3"/>
        <v>4</v>
      </c>
      <c r="M31" s="22"/>
      <c r="N31" s="5"/>
      <c r="O31" s="23"/>
      <c r="P31" s="21"/>
      <c r="Q31" s="24">
        <v>0</v>
      </c>
      <c r="R31" s="9" t="str">
        <f>VLOOKUP(L31,Legend!$A:$B,2,0)</f>
        <v>Great</v>
      </c>
      <c r="S31" s="21">
        <f>M31*VLOOKUP(R31,Legend!$B:$K,10,0)/2*Q31</f>
        <v>0</v>
      </c>
    </row>
    <row r="32" spans="1:19" ht="13.8" x14ac:dyDescent="0.25">
      <c r="A32" s="5" t="s">
        <v>41</v>
      </c>
      <c r="B32" s="20">
        <f>VLOOKUP(A32,'Self responses'!B:D,3,0)</f>
        <v>4</v>
      </c>
      <c r="C32" s="20">
        <f>VLOOKUP(A32,'Self responses'!B:F,5,0)</f>
        <v>4</v>
      </c>
      <c r="D32" s="20">
        <f>VLOOKUP(A32,'Self responses'!B:H,7,0)</f>
        <v>5</v>
      </c>
      <c r="E32" s="20">
        <f>VLOOKUP(A32,'Self responses'!B:J,9,0)</f>
        <v>5</v>
      </c>
      <c r="F32" s="14">
        <f t="shared" si="2"/>
        <v>4.5</v>
      </c>
      <c r="G32" s="2">
        <f>COUNTIFS('Peer responses'!C:C,A32)</f>
        <v>0</v>
      </c>
      <c r="H32" s="21"/>
      <c r="I32" s="21"/>
      <c r="J32" s="21"/>
      <c r="K32" s="21"/>
      <c r="L32" s="27">
        <v>1</v>
      </c>
      <c r="M32" s="22"/>
      <c r="N32" s="5"/>
      <c r="O32" s="23"/>
      <c r="P32" s="21"/>
      <c r="Q32" s="24">
        <v>0</v>
      </c>
      <c r="R32" s="9" t="str">
        <f>VLOOKUP(L32,Legend!$A:$B,2,0)</f>
        <v>Poor</v>
      </c>
      <c r="S32" s="21">
        <f>M32*VLOOKUP(R32,Legend!$B:$K,10,0)/2*Q32</f>
        <v>0</v>
      </c>
    </row>
    <row r="33" spans="1:19" ht="13.8" x14ac:dyDescent="0.25">
      <c r="A33" s="5" t="s">
        <v>139</v>
      </c>
      <c r="B33" s="20">
        <f>VLOOKUP(A33,'Self responses'!B:D,3,0)</f>
        <v>3</v>
      </c>
      <c r="C33" s="20">
        <f>VLOOKUP(A33,'Self responses'!B:F,5,0)</f>
        <v>4</v>
      </c>
      <c r="D33" s="20">
        <f>VLOOKUP(A33,'Self responses'!B:H,7,0)</f>
        <v>5</v>
      </c>
      <c r="E33" s="20">
        <f>VLOOKUP(A33,'Self responses'!B:J,9,0)</f>
        <v>4</v>
      </c>
      <c r="F33" s="14">
        <f t="shared" si="2"/>
        <v>4</v>
      </c>
      <c r="G33" s="2">
        <f>COUNTIFS('Peer responses'!C:C,A33)</f>
        <v>4</v>
      </c>
      <c r="H33" s="21">
        <f>AVERAGEIFS('Peer responses'!D:D,'Peer responses'!C:C,A33)</f>
        <v>4.75</v>
      </c>
      <c r="I33" s="21">
        <f>AVERAGEIFS('Peer responses'!F:F,'Peer responses'!C:C,A33)</f>
        <v>4.25</v>
      </c>
      <c r="J33" s="21">
        <f>AVERAGEIFS('Peer responses'!H:H,'Peer responses'!C:C,A33)</f>
        <v>4.25</v>
      </c>
      <c r="K33" s="21">
        <f>AVERAGEIFS('Peer responses'!J:J,'Peer responses'!C:C,A33)</f>
        <v>4</v>
      </c>
      <c r="L33" s="15">
        <f>CEILING(FLOOR(AVERAGE(H33:K33),0.25),0.5)</f>
        <v>4.5</v>
      </c>
      <c r="M33" s="22"/>
      <c r="N33" s="5"/>
      <c r="O33" s="23"/>
      <c r="P33" s="21"/>
      <c r="Q33" s="24">
        <v>0</v>
      </c>
      <c r="R33" s="9" t="str">
        <f>VLOOKUP(L33,Legend!$A:$B,2,0)</f>
        <v>Great +</v>
      </c>
      <c r="S33" s="21">
        <f>M33*VLOOKUP(R33,Legend!$B:$K,10,0)/2*Q33</f>
        <v>0</v>
      </c>
    </row>
    <row r="34" spans="1:19" ht="13.8" x14ac:dyDescent="0.25">
      <c r="A34" s="5" t="s">
        <v>211</v>
      </c>
      <c r="B34" s="20">
        <f>VLOOKUP(A34,'Self responses'!B:D,3,0)</f>
        <v>4</v>
      </c>
      <c r="C34" s="20">
        <f>VLOOKUP(A34,'Self responses'!B:F,5,0)</f>
        <v>4</v>
      </c>
      <c r="D34" s="20">
        <f>VLOOKUP(A34,'Self responses'!B:H,7,0)</f>
        <v>5</v>
      </c>
      <c r="E34" s="20">
        <f>VLOOKUP(A34,'Self responses'!B:J,9,0)</f>
        <v>5</v>
      </c>
      <c r="F34" s="14">
        <f t="shared" si="2"/>
        <v>4.5</v>
      </c>
      <c r="G34" s="2">
        <f>COUNTIFS('Peer responses'!C:C,A34)</f>
        <v>2</v>
      </c>
      <c r="H34" s="21">
        <f>AVERAGEIFS('Peer responses'!D:D,'Peer responses'!C:C,A34)</f>
        <v>3.5</v>
      </c>
      <c r="I34" s="21">
        <f>AVERAGEIFS('Peer responses'!F:F,'Peer responses'!C:C,A34)</f>
        <v>2.5</v>
      </c>
      <c r="J34" s="21">
        <f>AVERAGEIFS('Peer responses'!H:H,'Peer responses'!C:C,A34)</f>
        <v>3</v>
      </c>
      <c r="K34" s="21">
        <f>AVERAGEIFS('Peer responses'!J:J,'Peer responses'!C:C,A34)</f>
        <v>3.5</v>
      </c>
      <c r="L34" s="15">
        <f>CEILING(FLOOR(AVERAGE(H34:K34),0.25),0.5)</f>
        <v>3</v>
      </c>
      <c r="M34" s="22"/>
      <c r="N34" s="5"/>
      <c r="O34" s="23"/>
      <c r="P34" s="21"/>
      <c r="Q34" s="24">
        <v>0</v>
      </c>
      <c r="R34" s="9" t="str">
        <f>VLOOKUP(L34,Legend!$A:$B,2,0)</f>
        <v>Good</v>
      </c>
      <c r="S34" s="21">
        <f>M34*VLOOKUP(R34,Legend!$B:$K,10,0)/2*Q34</f>
        <v>0</v>
      </c>
    </row>
    <row r="35" spans="1:19" ht="13.8" x14ac:dyDescent="0.25">
      <c r="A35" s="5" t="s">
        <v>247</v>
      </c>
      <c r="B35" s="20">
        <f>VLOOKUP(A35,'Self responses'!B:D,3,0)</f>
        <v>5</v>
      </c>
      <c r="C35" s="20">
        <f>VLOOKUP(A35,'Self responses'!B:F,5,0)</f>
        <v>5</v>
      </c>
      <c r="D35" s="20">
        <f>VLOOKUP(A35,'Self responses'!B:H,7,0)</f>
        <v>4</v>
      </c>
      <c r="E35" s="20">
        <f>VLOOKUP(A35,'Self responses'!B:J,9,0)</f>
        <v>4</v>
      </c>
      <c r="F35" s="14">
        <f t="shared" si="2"/>
        <v>4.5</v>
      </c>
      <c r="G35" s="2">
        <f>COUNTIFS('Peer responses'!C:C,A35)</f>
        <v>4</v>
      </c>
      <c r="H35" s="21">
        <f>AVERAGEIFS('Peer responses'!D:D,'Peer responses'!C:C,A35)</f>
        <v>4</v>
      </c>
      <c r="I35" s="21">
        <f>AVERAGEIFS('Peer responses'!F:F,'Peer responses'!C:C,A35)</f>
        <v>4.25</v>
      </c>
      <c r="J35" s="21">
        <f>AVERAGEIFS('Peer responses'!H:H,'Peer responses'!C:C,A35)</f>
        <v>3.75</v>
      </c>
      <c r="K35" s="21">
        <f>AVERAGEIFS('Peer responses'!J:J,'Peer responses'!C:C,A35)</f>
        <v>3.75</v>
      </c>
      <c r="L35" s="15">
        <f>CEILING(FLOOR(AVERAGE(H35:K35),0.25),0.5)</f>
        <v>4</v>
      </c>
      <c r="M35" s="22"/>
      <c r="N35" s="5"/>
      <c r="O35" s="23"/>
      <c r="P35" s="21"/>
      <c r="Q35" s="24">
        <v>0</v>
      </c>
      <c r="R35" s="9" t="str">
        <f>VLOOKUP(L35,Legend!$A:$B,2,0)</f>
        <v>Great</v>
      </c>
      <c r="S35" s="21">
        <f>M35*VLOOKUP(R35,Legend!$B:$K,10,0)/2*Q35</f>
        <v>0</v>
      </c>
    </row>
    <row r="36" spans="1:19" ht="13.8" x14ac:dyDescent="0.25">
      <c r="A36" s="5" t="s">
        <v>274</v>
      </c>
      <c r="B36" s="20">
        <f>VLOOKUP(A36,'Self responses'!B:D,3,0)</f>
        <v>4</v>
      </c>
      <c r="C36" s="20">
        <f>VLOOKUP(A36,'Self responses'!B:F,5,0)</f>
        <v>4</v>
      </c>
      <c r="D36" s="20">
        <f>VLOOKUP(A36,'Self responses'!B:H,7,0)</f>
        <v>5</v>
      </c>
      <c r="E36" s="20">
        <f>VLOOKUP(A36,'Self responses'!B:J,9,0)</f>
        <v>5</v>
      </c>
      <c r="F36" s="14">
        <f t="shared" si="2"/>
        <v>4.5</v>
      </c>
      <c r="G36" s="2">
        <f>COUNTIFS('Peer responses'!C:C,A36)</f>
        <v>8</v>
      </c>
      <c r="H36" s="21">
        <f>AVERAGEIFS('Peer responses'!D:D,'Peer responses'!C:C,A36)</f>
        <v>4.125</v>
      </c>
      <c r="I36" s="21">
        <f>AVERAGEIFS('Peer responses'!F:F,'Peer responses'!C:C,A36)</f>
        <v>3.875</v>
      </c>
      <c r="J36" s="21">
        <f>AVERAGEIFS('Peer responses'!H:H,'Peer responses'!C:C,A36)</f>
        <v>3.875</v>
      </c>
      <c r="K36" s="21">
        <f>AVERAGEIFS('Peer responses'!J:J,'Peer responses'!C:C,A36)</f>
        <v>3.875</v>
      </c>
      <c r="L36" s="15">
        <f>CEILING(FLOOR(AVERAGE(H36:K36),0.25),0.5)</f>
        <v>4</v>
      </c>
      <c r="M36" s="22"/>
      <c r="N36" s="5"/>
      <c r="O36" s="23"/>
      <c r="P36" s="21"/>
      <c r="Q36" s="24">
        <v>0</v>
      </c>
      <c r="R36" s="9" t="str">
        <f>VLOOKUP(L36,Legend!$A:$B,2,0)</f>
        <v>Great</v>
      </c>
      <c r="S36" s="21">
        <f>M36*VLOOKUP(R36,Legend!$B:$K,10,0)/2*Q36</f>
        <v>0</v>
      </c>
    </row>
    <row r="37" spans="1:19" ht="13.8" x14ac:dyDescent="0.25">
      <c r="A37" s="5" t="s">
        <v>659</v>
      </c>
      <c r="B37" s="20" t="e">
        <f>VLOOKUP(A37,'Self responses'!B:D,3,0)</f>
        <v>#N/A</v>
      </c>
      <c r="C37" s="20" t="e">
        <f>VLOOKUP(A37,'Self responses'!B:F,5,0)</f>
        <v>#N/A</v>
      </c>
      <c r="D37" s="20" t="e">
        <f>VLOOKUP(A37,'Self responses'!B:H,7,0)</f>
        <v>#N/A</v>
      </c>
      <c r="E37" s="20" t="e">
        <f>VLOOKUP(A37,'Self responses'!B:J,9,0)</f>
        <v>#N/A</v>
      </c>
      <c r="F37" s="14" t="e">
        <f t="shared" si="2"/>
        <v>#N/A</v>
      </c>
      <c r="G37" s="2">
        <f>COUNTIFS('Peer responses'!C:C,A37)</f>
        <v>1</v>
      </c>
      <c r="H37" s="21">
        <f>AVERAGEIFS('Peer responses'!D:D,'Peer responses'!C:C,A37)</f>
        <v>2</v>
      </c>
      <c r="I37" s="21">
        <f>AVERAGEIFS('Peer responses'!F:F,'Peer responses'!C:C,A37)</f>
        <v>3</v>
      </c>
      <c r="J37" s="21">
        <f>AVERAGEIFS('Peer responses'!H:H,'Peer responses'!C:C,A37)</f>
        <v>3</v>
      </c>
      <c r="K37" s="21">
        <f>AVERAGEIFS('Peer responses'!J:J,'Peer responses'!C:C,A37)</f>
        <v>2</v>
      </c>
      <c r="L37" s="15">
        <f>CEILING(FLOOR(AVERAGE(H37:K37),0.25),0.5)</f>
        <v>2.5</v>
      </c>
      <c r="M37" s="22"/>
      <c r="N37" s="5"/>
      <c r="O37" s="23"/>
      <c r="P37" s="21"/>
      <c r="Q37" s="24">
        <v>0</v>
      </c>
      <c r="R37" s="9" t="str">
        <f>VLOOKUP(L37,Legend!$A:$B,2,0)</f>
        <v>Improvement</v>
      </c>
      <c r="S37" s="21">
        <f>M37*VLOOKUP(R37,Legend!$B:$K,10,0)/2*Q37</f>
        <v>0</v>
      </c>
    </row>
    <row r="38" spans="1:19" ht="13.8" x14ac:dyDescent="0.25">
      <c r="B38" s="20"/>
      <c r="C38" s="20"/>
      <c r="D38" s="20"/>
      <c r="E38" s="20"/>
      <c r="F38" s="28"/>
      <c r="M38" s="21"/>
      <c r="P38" s="21"/>
      <c r="Q38" s="17"/>
      <c r="S38" s="21"/>
    </row>
    <row r="39" spans="1:19" ht="13.8" x14ac:dyDescent="0.25">
      <c r="B39" s="20"/>
      <c r="C39" s="20"/>
      <c r="D39" s="20"/>
      <c r="E39" s="20"/>
      <c r="F39" s="28"/>
      <c r="M39" s="21"/>
      <c r="P39" s="21"/>
      <c r="Q39" s="17"/>
      <c r="S39" s="21"/>
    </row>
    <row r="40" spans="1:19" ht="13.8" x14ac:dyDescent="0.25">
      <c r="B40" s="20"/>
      <c r="C40" s="20"/>
      <c r="D40" s="20"/>
      <c r="E40" s="20"/>
      <c r="F40" s="28"/>
      <c r="M40" s="21"/>
      <c r="P40" s="21"/>
      <c r="Q40" s="17"/>
      <c r="S40" s="21"/>
    </row>
    <row r="41" spans="1:19" ht="13.8" x14ac:dyDescent="0.25">
      <c r="B41" s="20"/>
      <c r="C41" s="20"/>
      <c r="D41" s="20"/>
      <c r="E41" s="20"/>
      <c r="F41" s="28"/>
      <c r="M41" s="21"/>
      <c r="P41" s="21"/>
      <c r="Q41" s="17"/>
      <c r="S41" s="21"/>
    </row>
    <row r="42" spans="1:19" ht="13.8" x14ac:dyDescent="0.25">
      <c r="B42" s="20"/>
      <c r="C42" s="20"/>
      <c r="D42" s="20"/>
      <c r="E42" s="20"/>
      <c r="F42" s="28"/>
      <c r="M42" s="21"/>
      <c r="P42" s="21"/>
      <c r="Q42" s="17"/>
      <c r="S42" s="21"/>
    </row>
    <row r="43" spans="1:19" ht="13.8" x14ac:dyDescent="0.25">
      <c r="B43" s="20"/>
      <c r="C43" s="20"/>
      <c r="D43" s="20"/>
      <c r="E43" s="20"/>
      <c r="F43" s="28"/>
      <c r="M43" s="21"/>
      <c r="P43" s="21"/>
      <c r="Q43" s="17"/>
      <c r="S43" s="21"/>
    </row>
    <row r="44" spans="1:19" ht="13.8" x14ac:dyDescent="0.25">
      <c r="B44" s="20"/>
      <c r="C44" s="20"/>
      <c r="D44" s="20"/>
      <c r="E44" s="20"/>
      <c r="F44" s="28"/>
      <c r="M44" s="21"/>
      <c r="P44" s="21"/>
      <c r="Q44" s="17"/>
      <c r="S44" s="21"/>
    </row>
    <row r="45" spans="1:19" ht="13.8" x14ac:dyDescent="0.25">
      <c r="B45" s="20"/>
      <c r="C45" s="20"/>
      <c r="D45" s="20"/>
      <c r="E45" s="20"/>
      <c r="F45" s="28"/>
      <c r="M45" s="21"/>
      <c r="P45" s="21"/>
      <c r="Q45" s="17"/>
      <c r="S45" s="21"/>
    </row>
    <row r="46" spans="1:19" ht="13.8" x14ac:dyDescent="0.25">
      <c r="B46" s="20"/>
      <c r="C46" s="20"/>
      <c r="D46" s="20"/>
      <c r="E46" s="20"/>
      <c r="F46" s="28"/>
      <c r="M46" s="21"/>
      <c r="P46" s="21"/>
      <c r="Q46" s="17"/>
      <c r="S46" s="21"/>
    </row>
    <row r="47" spans="1:19" ht="13.8" x14ac:dyDescent="0.25">
      <c r="B47" s="20"/>
      <c r="C47" s="20"/>
      <c r="D47" s="20"/>
      <c r="E47" s="20"/>
      <c r="F47" s="28"/>
      <c r="M47" s="21"/>
      <c r="P47" s="21"/>
      <c r="Q47" s="17"/>
      <c r="S47" s="21"/>
    </row>
    <row r="48" spans="1:19" ht="13.8" x14ac:dyDescent="0.25">
      <c r="B48" s="20"/>
      <c r="C48" s="20"/>
      <c r="D48" s="20"/>
      <c r="E48" s="20"/>
      <c r="F48" s="28"/>
      <c r="M48" s="21"/>
      <c r="P48" s="21"/>
      <c r="Q48" s="17"/>
      <c r="S48" s="21"/>
    </row>
    <row r="49" spans="2:19" ht="13.8" x14ac:dyDescent="0.25">
      <c r="B49" s="20"/>
      <c r="C49" s="20"/>
      <c r="D49" s="20"/>
      <c r="E49" s="20"/>
      <c r="F49" s="28"/>
      <c r="M49" s="21"/>
      <c r="P49" s="21"/>
      <c r="Q49" s="17"/>
      <c r="S49" s="21"/>
    </row>
    <row r="50" spans="2:19" ht="13.8" x14ac:dyDescent="0.25">
      <c r="B50" s="20"/>
      <c r="C50" s="20"/>
      <c r="D50" s="20"/>
      <c r="E50" s="20"/>
      <c r="F50" s="28"/>
      <c r="M50" s="21"/>
      <c r="P50" s="21"/>
      <c r="Q50" s="17"/>
      <c r="S50" s="21"/>
    </row>
    <row r="51" spans="2:19" ht="13.8" x14ac:dyDescent="0.25">
      <c r="B51" s="20"/>
      <c r="C51" s="20"/>
      <c r="D51" s="20"/>
      <c r="E51" s="20"/>
      <c r="F51" s="28"/>
      <c r="M51" s="21"/>
      <c r="P51" s="21"/>
      <c r="Q51" s="17"/>
      <c r="S51" s="21"/>
    </row>
    <row r="52" spans="2:19" ht="13.8" x14ac:dyDescent="0.25">
      <c r="B52" s="20"/>
      <c r="C52" s="20"/>
      <c r="D52" s="20"/>
      <c r="E52" s="20"/>
      <c r="F52" s="28"/>
      <c r="M52" s="21"/>
      <c r="P52" s="21"/>
      <c r="Q52" s="17"/>
      <c r="S52" s="21"/>
    </row>
    <row r="53" spans="2:19" ht="13.8" x14ac:dyDescent="0.25">
      <c r="B53" s="20"/>
      <c r="C53" s="20"/>
      <c r="D53" s="20"/>
      <c r="E53" s="20"/>
      <c r="F53" s="28"/>
      <c r="M53" s="21"/>
      <c r="P53" s="21"/>
      <c r="Q53" s="17"/>
      <c r="S53" s="21"/>
    </row>
    <row r="54" spans="2:19" ht="13.8" x14ac:dyDescent="0.25">
      <c r="B54" s="20"/>
      <c r="C54" s="20"/>
      <c r="D54" s="20"/>
      <c r="E54" s="20"/>
      <c r="F54" s="28"/>
      <c r="M54" s="21"/>
      <c r="P54" s="21"/>
      <c r="Q54" s="17"/>
      <c r="S54" s="21"/>
    </row>
    <row r="55" spans="2:19" ht="13.8" x14ac:dyDescent="0.25">
      <c r="B55" s="20"/>
      <c r="C55" s="20"/>
      <c r="D55" s="20"/>
      <c r="E55" s="20"/>
      <c r="F55" s="28"/>
      <c r="M55" s="21"/>
      <c r="P55" s="21"/>
      <c r="Q55" s="17"/>
      <c r="S55" s="21"/>
    </row>
    <row r="56" spans="2:19" ht="13.8" x14ac:dyDescent="0.25">
      <c r="B56" s="20"/>
      <c r="C56" s="20"/>
      <c r="D56" s="20"/>
      <c r="E56" s="20"/>
      <c r="F56" s="28"/>
      <c r="M56" s="21"/>
      <c r="P56" s="21"/>
      <c r="Q56" s="17"/>
      <c r="S56" s="21"/>
    </row>
    <row r="57" spans="2:19" ht="13.8" x14ac:dyDescent="0.25">
      <c r="B57" s="20"/>
      <c r="C57" s="20"/>
      <c r="D57" s="20"/>
      <c r="E57" s="20"/>
      <c r="F57" s="28"/>
      <c r="M57" s="21"/>
      <c r="P57" s="21"/>
      <c r="Q57" s="17"/>
      <c r="S57" s="21"/>
    </row>
    <row r="58" spans="2:19" ht="13.8" x14ac:dyDescent="0.25">
      <c r="B58" s="20"/>
      <c r="C58" s="20"/>
      <c r="D58" s="20"/>
      <c r="E58" s="20"/>
      <c r="F58" s="28"/>
      <c r="M58" s="21"/>
      <c r="P58" s="21"/>
      <c r="Q58" s="17"/>
      <c r="S58" s="21"/>
    </row>
    <row r="59" spans="2:19" ht="13.8" x14ac:dyDescent="0.25">
      <c r="B59" s="20"/>
      <c r="C59" s="20"/>
      <c r="D59" s="20"/>
      <c r="E59" s="20"/>
      <c r="F59" s="28"/>
      <c r="M59" s="21"/>
      <c r="P59" s="21"/>
      <c r="Q59" s="17"/>
      <c r="S59" s="21"/>
    </row>
    <row r="60" spans="2:19" ht="13.8" x14ac:dyDescent="0.25">
      <c r="B60" s="20"/>
      <c r="C60" s="20"/>
      <c r="D60" s="20"/>
      <c r="E60" s="20"/>
      <c r="F60" s="28"/>
      <c r="M60" s="21"/>
      <c r="P60" s="21"/>
      <c r="Q60" s="17"/>
      <c r="S60" s="21"/>
    </row>
    <row r="61" spans="2:19" ht="13.8" x14ac:dyDescent="0.25">
      <c r="B61" s="20"/>
      <c r="C61" s="20"/>
      <c r="D61" s="20"/>
      <c r="E61" s="20"/>
      <c r="F61" s="28"/>
      <c r="M61" s="21"/>
      <c r="P61" s="21"/>
      <c r="Q61" s="17"/>
      <c r="S61" s="21"/>
    </row>
    <row r="62" spans="2:19" ht="13.8" x14ac:dyDescent="0.25">
      <c r="B62" s="20"/>
      <c r="C62" s="20"/>
      <c r="D62" s="20"/>
      <c r="E62" s="20"/>
      <c r="F62" s="28"/>
      <c r="M62" s="21"/>
      <c r="P62" s="21"/>
      <c r="Q62" s="17"/>
      <c r="S62" s="21"/>
    </row>
    <row r="63" spans="2:19" ht="13.8" x14ac:dyDescent="0.25">
      <c r="B63" s="20"/>
      <c r="C63" s="20"/>
      <c r="D63" s="20"/>
      <c r="E63" s="20"/>
      <c r="F63" s="28"/>
      <c r="M63" s="21"/>
      <c r="P63" s="21"/>
      <c r="Q63" s="17"/>
      <c r="S63" s="21"/>
    </row>
    <row r="64" spans="2:19" ht="13.8" x14ac:dyDescent="0.25">
      <c r="B64" s="20"/>
      <c r="C64" s="20"/>
      <c r="D64" s="20"/>
      <c r="E64" s="20"/>
      <c r="F64" s="28"/>
      <c r="M64" s="21"/>
      <c r="P64" s="21"/>
      <c r="Q64" s="17"/>
      <c r="S64" s="21"/>
    </row>
    <row r="65" spans="2:19" ht="13.8" x14ac:dyDescent="0.25">
      <c r="B65" s="20"/>
      <c r="C65" s="20"/>
      <c r="D65" s="20"/>
      <c r="E65" s="20"/>
      <c r="F65" s="28"/>
      <c r="M65" s="21"/>
      <c r="P65" s="21"/>
      <c r="Q65" s="17"/>
      <c r="S65" s="21"/>
    </row>
    <row r="66" spans="2:19" ht="13.8" x14ac:dyDescent="0.25">
      <c r="B66" s="20"/>
      <c r="C66" s="20"/>
      <c r="D66" s="20"/>
      <c r="E66" s="20"/>
      <c r="F66" s="28"/>
      <c r="M66" s="21"/>
      <c r="P66" s="21"/>
      <c r="Q66" s="17"/>
      <c r="S66" s="21"/>
    </row>
    <row r="67" spans="2:19" ht="13.8" x14ac:dyDescent="0.25">
      <c r="B67" s="20"/>
      <c r="C67" s="20"/>
      <c r="D67" s="20"/>
      <c r="E67" s="20"/>
      <c r="F67" s="28"/>
      <c r="M67" s="21"/>
      <c r="P67" s="21"/>
      <c r="Q67" s="17"/>
      <c r="S67" s="21"/>
    </row>
    <row r="68" spans="2:19" ht="13.8" x14ac:dyDescent="0.25">
      <c r="B68" s="20"/>
      <c r="C68" s="20"/>
      <c r="D68" s="20"/>
      <c r="E68" s="20"/>
      <c r="F68" s="28"/>
      <c r="M68" s="21"/>
      <c r="P68" s="21"/>
      <c r="Q68" s="17"/>
      <c r="S68" s="21"/>
    </row>
    <row r="69" spans="2:19" ht="13.8" x14ac:dyDescent="0.25">
      <c r="B69" s="20"/>
      <c r="C69" s="20"/>
      <c r="D69" s="20"/>
      <c r="E69" s="20"/>
      <c r="F69" s="28"/>
      <c r="M69" s="21"/>
      <c r="P69" s="21"/>
      <c r="Q69" s="17"/>
      <c r="S69" s="21"/>
    </row>
    <row r="70" spans="2:19" ht="13.8" x14ac:dyDescent="0.25">
      <c r="B70" s="20"/>
      <c r="C70" s="20"/>
      <c r="D70" s="20"/>
      <c r="E70" s="20"/>
      <c r="F70" s="28"/>
      <c r="M70" s="21"/>
      <c r="P70" s="21"/>
      <c r="Q70" s="17"/>
      <c r="S70" s="21"/>
    </row>
    <row r="71" spans="2:19" ht="13.8" x14ac:dyDescent="0.25">
      <c r="B71" s="20"/>
      <c r="C71" s="20"/>
      <c r="D71" s="20"/>
      <c r="E71" s="20"/>
      <c r="F71" s="28"/>
      <c r="M71" s="21"/>
      <c r="P71" s="21"/>
      <c r="Q71" s="17"/>
      <c r="S71" s="21"/>
    </row>
    <row r="72" spans="2:19" ht="13.8" x14ac:dyDescent="0.25">
      <c r="B72" s="20"/>
      <c r="C72" s="20"/>
      <c r="D72" s="20"/>
      <c r="E72" s="20"/>
      <c r="F72" s="28"/>
      <c r="M72" s="21"/>
      <c r="P72" s="21"/>
      <c r="Q72" s="17"/>
      <c r="S72" s="21"/>
    </row>
    <row r="73" spans="2:19" ht="13.8" x14ac:dyDescent="0.25">
      <c r="B73" s="20"/>
      <c r="D73" s="20"/>
      <c r="E73" s="20"/>
      <c r="F73" s="28"/>
      <c r="M73" s="21"/>
      <c r="P73" s="21"/>
      <c r="Q73" s="17"/>
      <c r="S73" s="21"/>
    </row>
    <row r="74" spans="2:19" ht="13.8" x14ac:dyDescent="0.25">
      <c r="B74" s="20"/>
      <c r="D74" s="20"/>
      <c r="E74" s="20"/>
      <c r="F74" s="28"/>
      <c r="M74" s="21"/>
      <c r="P74" s="21"/>
      <c r="Q74" s="17"/>
      <c r="S74" s="21"/>
    </row>
    <row r="75" spans="2:19" ht="13.8" x14ac:dyDescent="0.25">
      <c r="B75" s="20"/>
      <c r="D75" s="20"/>
      <c r="E75" s="20"/>
      <c r="F75" s="28"/>
      <c r="M75" s="21"/>
      <c r="P75" s="21"/>
      <c r="Q75" s="17"/>
      <c r="S75" s="21"/>
    </row>
    <row r="76" spans="2:19" ht="13.8" x14ac:dyDescent="0.25">
      <c r="B76" s="20"/>
      <c r="D76" s="20"/>
      <c r="E76" s="20"/>
      <c r="F76" s="28"/>
      <c r="M76" s="21"/>
      <c r="P76" s="21"/>
      <c r="Q76" s="17"/>
      <c r="S76" s="21"/>
    </row>
    <row r="77" spans="2:19" ht="13.8" x14ac:dyDescent="0.25">
      <c r="B77" s="20"/>
      <c r="D77" s="20"/>
      <c r="E77" s="20"/>
      <c r="F77" s="28"/>
      <c r="M77" s="21"/>
      <c r="P77" s="21"/>
      <c r="Q77" s="17"/>
      <c r="S77" s="21"/>
    </row>
    <row r="78" spans="2:19" ht="13.8" x14ac:dyDescent="0.25">
      <c r="B78" s="20"/>
      <c r="D78" s="20"/>
      <c r="E78" s="20"/>
      <c r="F78" s="28"/>
      <c r="M78" s="21"/>
      <c r="P78" s="21"/>
      <c r="Q78" s="17"/>
      <c r="S78" s="21"/>
    </row>
    <row r="79" spans="2:19" ht="13.8" x14ac:dyDescent="0.25">
      <c r="B79" s="20"/>
      <c r="D79" s="20"/>
      <c r="E79" s="20"/>
      <c r="F79" s="28"/>
      <c r="M79" s="21"/>
      <c r="P79" s="21"/>
      <c r="Q79" s="17"/>
      <c r="S79" s="21"/>
    </row>
    <row r="80" spans="2:19" ht="13.8" x14ac:dyDescent="0.25">
      <c r="B80" s="20"/>
      <c r="D80" s="20"/>
      <c r="E80" s="20"/>
      <c r="F80" s="28"/>
      <c r="M80" s="21"/>
      <c r="P80" s="21"/>
      <c r="Q80" s="17"/>
      <c r="S80" s="21"/>
    </row>
    <row r="81" spans="2:19" ht="13.8" x14ac:dyDescent="0.25">
      <c r="B81" s="20"/>
      <c r="D81" s="20"/>
      <c r="E81" s="20"/>
      <c r="F81" s="28"/>
      <c r="M81" s="21"/>
      <c r="P81" s="21"/>
      <c r="Q81" s="17"/>
      <c r="S81" s="21"/>
    </row>
    <row r="82" spans="2:19" ht="13.8" x14ac:dyDescent="0.25">
      <c r="B82" s="20"/>
      <c r="D82" s="20"/>
      <c r="E82" s="20"/>
      <c r="F82" s="28"/>
      <c r="M82" s="21"/>
      <c r="P82" s="21"/>
      <c r="Q82" s="17"/>
      <c r="S82" s="21"/>
    </row>
    <row r="83" spans="2:19" ht="13.8" x14ac:dyDescent="0.25">
      <c r="B83" s="20"/>
      <c r="D83" s="20"/>
      <c r="E83" s="20"/>
      <c r="F83" s="28"/>
      <c r="M83" s="21"/>
      <c r="P83" s="21"/>
      <c r="Q83" s="17"/>
      <c r="S83" s="21"/>
    </row>
    <row r="84" spans="2:19" ht="13.8" x14ac:dyDescent="0.25">
      <c r="B84" s="20"/>
      <c r="D84" s="20"/>
      <c r="E84" s="20"/>
      <c r="F84" s="28"/>
      <c r="M84" s="21"/>
      <c r="P84" s="21"/>
      <c r="Q84" s="17"/>
      <c r="S84" s="21"/>
    </row>
    <row r="85" spans="2:19" ht="13.8" x14ac:dyDescent="0.25">
      <c r="B85" s="20"/>
      <c r="D85" s="20"/>
      <c r="E85" s="20"/>
      <c r="F85" s="28"/>
      <c r="M85" s="21"/>
      <c r="P85" s="21"/>
      <c r="Q85" s="17"/>
      <c r="S85" s="21"/>
    </row>
    <row r="86" spans="2:19" ht="13.8" x14ac:dyDescent="0.25">
      <c r="B86" s="20"/>
      <c r="D86" s="20"/>
      <c r="E86" s="20"/>
      <c r="F86" s="28"/>
      <c r="M86" s="21"/>
      <c r="P86" s="21"/>
      <c r="Q86" s="17"/>
      <c r="S86" s="21"/>
    </row>
    <row r="87" spans="2:19" ht="13.8" x14ac:dyDescent="0.25">
      <c r="B87" s="20"/>
      <c r="D87" s="20"/>
      <c r="E87" s="20"/>
      <c r="F87" s="28"/>
      <c r="M87" s="21"/>
      <c r="P87" s="21"/>
      <c r="Q87" s="17"/>
      <c r="S87" s="21"/>
    </row>
    <row r="88" spans="2:19" ht="13.8" x14ac:dyDescent="0.25">
      <c r="B88" s="20"/>
      <c r="D88" s="20"/>
      <c r="E88" s="20"/>
      <c r="F88" s="28"/>
      <c r="M88" s="21"/>
      <c r="P88" s="21"/>
      <c r="Q88" s="17"/>
      <c r="S88" s="21"/>
    </row>
    <row r="89" spans="2:19" ht="13.8" x14ac:dyDescent="0.25">
      <c r="B89" s="20"/>
      <c r="D89" s="20"/>
      <c r="E89" s="20"/>
      <c r="F89" s="28"/>
      <c r="M89" s="21"/>
      <c r="P89" s="21"/>
      <c r="Q89" s="17"/>
      <c r="S89" s="21"/>
    </row>
    <row r="90" spans="2:19" ht="13.8" x14ac:dyDescent="0.25">
      <c r="B90" s="20"/>
      <c r="D90" s="20"/>
      <c r="E90" s="20"/>
      <c r="F90" s="28"/>
      <c r="M90" s="21"/>
      <c r="P90" s="21"/>
      <c r="Q90" s="17"/>
      <c r="S90" s="21"/>
    </row>
    <row r="91" spans="2:19" ht="13.8" x14ac:dyDescent="0.25">
      <c r="B91" s="20"/>
      <c r="D91" s="20"/>
      <c r="E91" s="20"/>
      <c r="F91" s="28"/>
      <c r="M91" s="21"/>
      <c r="P91" s="21"/>
      <c r="Q91" s="17"/>
      <c r="S91" s="21"/>
    </row>
    <row r="92" spans="2:19" ht="13.8" x14ac:dyDescent="0.25">
      <c r="B92" s="20"/>
      <c r="D92" s="20"/>
      <c r="E92" s="20"/>
      <c r="F92" s="28"/>
      <c r="M92" s="21"/>
      <c r="P92" s="21"/>
      <c r="Q92" s="17"/>
      <c r="S92" s="21"/>
    </row>
    <row r="93" spans="2:19" ht="13.8" x14ac:dyDescent="0.25">
      <c r="B93" s="20"/>
      <c r="D93" s="20"/>
      <c r="E93" s="20"/>
      <c r="F93" s="28"/>
      <c r="M93" s="21"/>
      <c r="P93" s="21"/>
      <c r="Q93" s="17"/>
      <c r="S93" s="21"/>
    </row>
    <row r="94" spans="2:19" ht="13.8" x14ac:dyDescent="0.25">
      <c r="B94" s="20"/>
      <c r="D94" s="20"/>
      <c r="E94" s="20"/>
      <c r="F94" s="28"/>
      <c r="M94" s="21"/>
      <c r="P94" s="21"/>
      <c r="Q94" s="17"/>
      <c r="S94" s="21"/>
    </row>
    <row r="95" spans="2:19" ht="13.8" x14ac:dyDescent="0.25">
      <c r="B95" s="20"/>
      <c r="D95" s="20"/>
      <c r="E95" s="20"/>
      <c r="F95" s="28"/>
      <c r="M95" s="21"/>
      <c r="P95" s="21"/>
      <c r="Q95" s="17"/>
      <c r="S95" s="21"/>
    </row>
    <row r="96" spans="2:19" ht="13.8" x14ac:dyDescent="0.25">
      <c r="B96" s="20"/>
      <c r="D96" s="20"/>
      <c r="E96" s="20"/>
      <c r="F96" s="28"/>
      <c r="M96" s="21"/>
      <c r="P96" s="21"/>
      <c r="Q96" s="17"/>
      <c r="S96" s="21"/>
    </row>
    <row r="97" spans="2:19" ht="13.8" x14ac:dyDescent="0.25">
      <c r="B97" s="20"/>
      <c r="D97" s="20"/>
      <c r="E97" s="20"/>
      <c r="F97" s="28"/>
      <c r="M97" s="21"/>
      <c r="P97" s="21"/>
      <c r="Q97" s="17"/>
      <c r="S97" s="21"/>
    </row>
    <row r="98" spans="2:19" ht="13.8" x14ac:dyDescent="0.25">
      <c r="B98" s="20"/>
      <c r="D98" s="20"/>
      <c r="E98" s="20"/>
      <c r="F98" s="28"/>
      <c r="M98" s="21"/>
      <c r="P98" s="21"/>
      <c r="Q98" s="17"/>
      <c r="S98" s="21"/>
    </row>
    <row r="99" spans="2:19" ht="13.8" x14ac:dyDescent="0.25">
      <c r="B99" s="20"/>
      <c r="D99" s="20"/>
      <c r="E99" s="20"/>
      <c r="F99" s="28"/>
      <c r="M99" s="21"/>
      <c r="P99" s="21"/>
      <c r="Q99" s="17"/>
      <c r="S99" s="21"/>
    </row>
    <row r="100" spans="2:19" ht="13.8" x14ac:dyDescent="0.25">
      <c r="B100" s="20"/>
      <c r="D100" s="20"/>
      <c r="E100" s="20"/>
      <c r="F100" s="28"/>
      <c r="M100" s="21"/>
      <c r="P100" s="21"/>
      <c r="Q100" s="17"/>
      <c r="S100" s="21"/>
    </row>
    <row r="101" spans="2:19" ht="13.8" x14ac:dyDescent="0.25">
      <c r="B101" s="20"/>
      <c r="D101" s="20"/>
      <c r="E101" s="20"/>
      <c r="F101" s="28"/>
      <c r="M101" s="21"/>
      <c r="P101" s="21"/>
      <c r="Q101" s="17"/>
      <c r="S101" s="21"/>
    </row>
    <row r="102" spans="2:19" ht="13.8" x14ac:dyDescent="0.25">
      <c r="B102" s="20"/>
      <c r="D102" s="20"/>
      <c r="E102" s="20"/>
      <c r="F102" s="28"/>
      <c r="M102" s="21"/>
      <c r="P102" s="21"/>
      <c r="Q102" s="17"/>
      <c r="S102" s="21"/>
    </row>
    <row r="103" spans="2:19" ht="13.8" x14ac:dyDescent="0.25">
      <c r="B103" s="20"/>
      <c r="D103" s="20"/>
      <c r="E103" s="20"/>
      <c r="F103" s="28"/>
      <c r="M103" s="21"/>
      <c r="P103" s="21"/>
      <c r="Q103" s="17"/>
      <c r="S103" s="21"/>
    </row>
    <row r="104" spans="2:19" ht="13.8" x14ac:dyDescent="0.25">
      <c r="B104" s="20"/>
      <c r="D104" s="20"/>
      <c r="E104" s="20"/>
      <c r="F104" s="28"/>
      <c r="M104" s="21"/>
      <c r="P104" s="21"/>
      <c r="Q104" s="17"/>
      <c r="S104" s="21"/>
    </row>
    <row r="105" spans="2:19" ht="13.8" x14ac:dyDescent="0.25">
      <c r="B105" s="20"/>
      <c r="D105" s="20"/>
      <c r="E105" s="20"/>
      <c r="F105" s="28"/>
      <c r="M105" s="21"/>
      <c r="P105" s="21"/>
      <c r="Q105" s="17"/>
      <c r="S105" s="21"/>
    </row>
    <row r="106" spans="2:19" ht="13.8" x14ac:dyDescent="0.25">
      <c r="B106" s="20"/>
      <c r="D106" s="20"/>
      <c r="E106" s="20"/>
      <c r="F106" s="28"/>
      <c r="M106" s="21"/>
      <c r="P106" s="21"/>
      <c r="Q106" s="17"/>
      <c r="S106" s="21"/>
    </row>
    <row r="107" spans="2:19" ht="13.8" x14ac:dyDescent="0.25">
      <c r="B107" s="20"/>
      <c r="D107" s="20"/>
      <c r="E107" s="20"/>
      <c r="F107" s="28"/>
      <c r="M107" s="21"/>
      <c r="P107" s="21"/>
      <c r="Q107" s="17"/>
      <c r="S107" s="21"/>
    </row>
    <row r="108" spans="2:19" ht="13.8" x14ac:dyDescent="0.25">
      <c r="B108" s="20"/>
      <c r="D108" s="20"/>
      <c r="E108" s="20"/>
      <c r="F108" s="28"/>
      <c r="M108" s="21"/>
      <c r="P108" s="21"/>
      <c r="Q108" s="17"/>
      <c r="S108" s="21"/>
    </row>
    <row r="109" spans="2:19" ht="13.8" x14ac:dyDescent="0.25">
      <c r="B109" s="20"/>
      <c r="D109" s="20"/>
      <c r="E109" s="20"/>
      <c r="F109" s="28"/>
      <c r="M109" s="21"/>
      <c r="P109" s="21"/>
      <c r="Q109" s="17"/>
      <c r="S109" s="21"/>
    </row>
    <row r="110" spans="2:19" ht="13.8" x14ac:dyDescent="0.25">
      <c r="B110" s="20"/>
      <c r="D110" s="20"/>
      <c r="E110" s="20"/>
      <c r="F110" s="28"/>
      <c r="M110" s="21"/>
      <c r="P110" s="21"/>
      <c r="Q110" s="17"/>
      <c r="S110" s="21"/>
    </row>
    <row r="111" spans="2:19" ht="13.8" x14ac:dyDescent="0.25">
      <c r="B111" s="20"/>
      <c r="D111" s="20"/>
      <c r="E111" s="20"/>
      <c r="F111" s="28"/>
      <c r="M111" s="21"/>
      <c r="P111" s="21"/>
      <c r="Q111" s="17"/>
      <c r="S111" s="21"/>
    </row>
    <row r="112" spans="2:19" ht="13.8" x14ac:dyDescent="0.25">
      <c r="B112" s="20"/>
      <c r="D112" s="20"/>
      <c r="E112" s="20"/>
      <c r="F112" s="28"/>
      <c r="M112" s="21"/>
      <c r="P112" s="21"/>
      <c r="Q112" s="17"/>
      <c r="S112" s="21"/>
    </row>
    <row r="113" spans="2:19" ht="13.8" x14ac:dyDescent="0.25">
      <c r="B113" s="20"/>
      <c r="D113" s="20"/>
      <c r="E113" s="20"/>
      <c r="F113" s="28"/>
      <c r="M113" s="21"/>
      <c r="P113" s="21"/>
      <c r="Q113" s="17"/>
      <c r="S113" s="21"/>
    </row>
    <row r="114" spans="2:19" ht="13.8" x14ac:dyDescent="0.25">
      <c r="B114" s="20"/>
      <c r="D114" s="20"/>
      <c r="E114" s="20"/>
      <c r="F114" s="28"/>
      <c r="M114" s="21"/>
      <c r="P114" s="21"/>
      <c r="Q114" s="17"/>
      <c r="S114" s="21"/>
    </row>
    <row r="115" spans="2:19" ht="13.8" x14ac:dyDescent="0.25">
      <c r="B115" s="20"/>
      <c r="D115" s="20"/>
      <c r="E115" s="20"/>
      <c r="F115" s="28"/>
      <c r="M115" s="21"/>
      <c r="P115" s="21"/>
      <c r="Q115" s="17"/>
      <c r="S115" s="21"/>
    </row>
    <row r="116" spans="2:19" ht="13.8" x14ac:dyDescent="0.25">
      <c r="B116" s="20"/>
      <c r="D116" s="20"/>
      <c r="E116" s="20"/>
      <c r="F116" s="28"/>
      <c r="M116" s="21"/>
      <c r="P116" s="21"/>
      <c r="Q116" s="17"/>
      <c r="S116" s="21"/>
    </row>
    <row r="117" spans="2:19" ht="13.8" x14ac:dyDescent="0.25">
      <c r="B117" s="20"/>
      <c r="D117" s="20"/>
      <c r="E117" s="20"/>
      <c r="F117" s="28"/>
      <c r="M117" s="21"/>
      <c r="P117" s="21"/>
      <c r="Q117" s="17"/>
      <c r="S117" s="21"/>
    </row>
    <row r="118" spans="2:19" ht="13.8" x14ac:dyDescent="0.25">
      <c r="B118" s="20"/>
      <c r="D118" s="20"/>
      <c r="E118" s="20"/>
      <c r="F118" s="28"/>
      <c r="M118" s="21"/>
      <c r="P118" s="21"/>
      <c r="Q118" s="17"/>
      <c r="S118" s="21"/>
    </row>
    <row r="119" spans="2:19" ht="13.8" x14ac:dyDescent="0.25">
      <c r="B119" s="20"/>
      <c r="D119" s="20"/>
      <c r="E119" s="20"/>
      <c r="F119" s="28"/>
      <c r="M119" s="21"/>
      <c r="P119" s="21"/>
      <c r="Q119" s="17"/>
      <c r="S119" s="21"/>
    </row>
    <row r="120" spans="2:19" ht="13.8" x14ac:dyDescent="0.25">
      <c r="B120" s="20"/>
      <c r="D120" s="20"/>
      <c r="E120" s="20"/>
      <c r="F120" s="28"/>
      <c r="M120" s="21"/>
      <c r="P120" s="21"/>
      <c r="Q120" s="17"/>
      <c r="S120" s="21"/>
    </row>
    <row r="121" spans="2:19" ht="13.8" x14ac:dyDescent="0.25">
      <c r="B121" s="20"/>
      <c r="D121" s="20"/>
      <c r="E121" s="20"/>
      <c r="F121" s="28"/>
      <c r="M121" s="21"/>
      <c r="P121" s="21"/>
      <c r="Q121" s="17"/>
      <c r="S121" s="21"/>
    </row>
    <row r="122" spans="2:19" ht="13.8" x14ac:dyDescent="0.25">
      <c r="B122" s="20"/>
      <c r="D122" s="20"/>
      <c r="E122" s="20"/>
      <c r="F122" s="28"/>
      <c r="M122" s="21"/>
      <c r="P122" s="21"/>
      <c r="Q122" s="17"/>
      <c r="S122" s="21"/>
    </row>
    <row r="123" spans="2:19" ht="13.8" x14ac:dyDescent="0.25">
      <c r="B123" s="20"/>
      <c r="D123" s="20"/>
      <c r="E123" s="20"/>
      <c r="F123" s="28"/>
      <c r="M123" s="21"/>
      <c r="P123" s="21"/>
      <c r="Q123" s="17"/>
      <c r="S123" s="21"/>
    </row>
    <row r="124" spans="2:19" ht="13.8" x14ac:dyDescent="0.25">
      <c r="B124" s="20"/>
      <c r="D124" s="20"/>
      <c r="E124" s="20"/>
      <c r="F124" s="28"/>
      <c r="M124" s="21"/>
      <c r="P124" s="21"/>
      <c r="Q124" s="17"/>
      <c r="S124" s="21"/>
    </row>
    <row r="125" spans="2:19" ht="13.8" x14ac:dyDescent="0.25">
      <c r="B125" s="20"/>
      <c r="D125" s="20"/>
      <c r="E125" s="20"/>
      <c r="F125" s="28"/>
      <c r="M125" s="21"/>
      <c r="P125" s="21"/>
      <c r="Q125" s="17"/>
      <c r="S125" s="21"/>
    </row>
    <row r="126" spans="2:19" ht="13.8" x14ac:dyDescent="0.25">
      <c r="B126" s="20"/>
      <c r="D126" s="20"/>
      <c r="E126" s="20"/>
      <c r="F126" s="28"/>
      <c r="M126" s="21"/>
      <c r="P126" s="21"/>
      <c r="Q126" s="17"/>
      <c r="S126" s="21"/>
    </row>
    <row r="127" spans="2:19" ht="13.8" x14ac:dyDescent="0.25">
      <c r="B127" s="20"/>
      <c r="D127" s="20"/>
      <c r="E127" s="20"/>
      <c r="F127" s="28"/>
      <c r="M127" s="21"/>
      <c r="P127" s="21"/>
      <c r="Q127" s="17"/>
      <c r="S127" s="21"/>
    </row>
    <row r="128" spans="2:19" ht="13.8" x14ac:dyDescent="0.25">
      <c r="B128" s="20"/>
      <c r="D128" s="20"/>
      <c r="E128" s="20"/>
      <c r="F128" s="28"/>
      <c r="M128" s="21"/>
      <c r="P128" s="21"/>
      <c r="Q128" s="17"/>
      <c r="S128" s="21"/>
    </row>
    <row r="129" spans="2:19" ht="13.8" x14ac:dyDescent="0.25">
      <c r="B129" s="20"/>
      <c r="D129" s="20"/>
      <c r="E129" s="20"/>
      <c r="F129" s="28"/>
      <c r="M129" s="21"/>
      <c r="P129" s="21"/>
      <c r="Q129" s="17"/>
      <c r="S129" s="21"/>
    </row>
    <row r="130" spans="2:19" ht="13.8" x14ac:dyDescent="0.25">
      <c r="B130" s="20"/>
      <c r="D130" s="20"/>
      <c r="E130" s="20"/>
      <c r="F130" s="28"/>
      <c r="M130" s="21"/>
      <c r="P130" s="21"/>
      <c r="Q130" s="17"/>
      <c r="S130" s="21"/>
    </row>
    <row r="131" spans="2:19" ht="13.8" x14ac:dyDescent="0.25">
      <c r="B131" s="20"/>
      <c r="D131" s="20"/>
      <c r="E131" s="20"/>
      <c r="F131" s="28"/>
      <c r="M131" s="21"/>
      <c r="P131" s="21"/>
      <c r="Q131" s="17"/>
      <c r="S131" s="21"/>
    </row>
    <row r="132" spans="2:19" ht="13.8" x14ac:dyDescent="0.25">
      <c r="B132" s="20"/>
      <c r="D132" s="20"/>
      <c r="E132" s="20"/>
      <c r="F132" s="28"/>
      <c r="M132" s="21"/>
      <c r="P132" s="21"/>
      <c r="Q132" s="17"/>
      <c r="S132" s="21"/>
    </row>
    <row r="133" spans="2:19" ht="13.8" x14ac:dyDescent="0.25">
      <c r="B133" s="20"/>
      <c r="D133" s="20"/>
      <c r="E133" s="20"/>
      <c r="F133" s="28"/>
      <c r="M133" s="21"/>
      <c r="P133" s="21"/>
      <c r="Q133" s="17"/>
      <c r="S133" s="21"/>
    </row>
    <row r="134" spans="2:19" ht="13.8" x14ac:dyDescent="0.25">
      <c r="B134" s="20"/>
      <c r="D134" s="20"/>
      <c r="E134" s="20"/>
      <c r="F134" s="28"/>
      <c r="M134" s="21"/>
      <c r="P134" s="21"/>
      <c r="Q134" s="17"/>
      <c r="S134" s="21"/>
    </row>
    <row r="135" spans="2:19" ht="13.8" x14ac:dyDescent="0.25">
      <c r="B135" s="20"/>
      <c r="D135" s="20"/>
      <c r="E135" s="20"/>
      <c r="F135" s="28"/>
      <c r="M135" s="21"/>
      <c r="P135" s="21"/>
      <c r="Q135" s="17"/>
      <c r="S135" s="21"/>
    </row>
    <row r="136" spans="2:19" ht="13.8" x14ac:dyDescent="0.25">
      <c r="B136" s="20"/>
      <c r="D136" s="20"/>
      <c r="E136" s="20"/>
      <c r="F136" s="28"/>
      <c r="M136" s="21"/>
      <c r="P136" s="21"/>
      <c r="Q136" s="17"/>
      <c r="S136" s="21"/>
    </row>
    <row r="137" spans="2:19" ht="13.8" x14ac:dyDescent="0.25">
      <c r="B137" s="20"/>
      <c r="D137" s="20"/>
      <c r="E137" s="20"/>
      <c r="F137" s="28"/>
      <c r="M137" s="21"/>
      <c r="P137" s="21"/>
      <c r="Q137" s="17"/>
      <c r="S137" s="21"/>
    </row>
    <row r="138" spans="2:19" ht="13.8" x14ac:dyDescent="0.25">
      <c r="B138" s="20"/>
      <c r="D138" s="20"/>
      <c r="E138" s="20"/>
      <c r="F138" s="28"/>
      <c r="M138" s="21"/>
      <c r="P138" s="21"/>
      <c r="Q138" s="17"/>
      <c r="S138" s="21"/>
    </row>
    <row r="139" spans="2:19" ht="13.8" x14ac:dyDescent="0.25">
      <c r="B139" s="20"/>
      <c r="D139" s="20"/>
      <c r="E139" s="20"/>
      <c r="F139" s="28"/>
      <c r="M139" s="21"/>
      <c r="P139" s="21"/>
      <c r="Q139" s="17"/>
      <c r="S139" s="21"/>
    </row>
    <row r="140" spans="2:19" ht="13.8" x14ac:dyDescent="0.25">
      <c r="B140" s="20"/>
      <c r="D140" s="20"/>
      <c r="E140" s="20"/>
      <c r="F140" s="28"/>
      <c r="M140" s="21"/>
      <c r="P140" s="21"/>
      <c r="Q140" s="17"/>
      <c r="S140" s="21"/>
    </row>
    <row r="141" spans="2:19" ht="13.8" x14ac:dyDescent="0.25">
      <c r="B141" s="20"/>
      <c r="D141" s="20"/>
      <c r="E141" s="20"/>
      <c r="F141" s="28"/>
      <c r="M141" s="21"/>
      <c r="P141" s="21"/>
      <c r="Q141" s="17"/>
      <c r="S141" s="21"/>
    </row>
    <row r="142" spans="2:19" ht="13.8" x14ac:dyDescent="0.25">
      <c r="B142" s="20"/>
      <c r="D142" s="20"/>
      <c r="E142" s="20"/>
      <c r="F142" s="28"/>
      <c r="M142" s="21"/>
      <c r="P142" s="21"/>
      <c r="Q142" s="17"/>
      <c r="S142" s="21"/>
    </row>
    <row r="143" spans="2:19" ht="13.8" x14ac:dyDescent="0.25">
      <c r="B143" s="20"/>
      <c r="D143" s="20"/>
      <c r="E143" s="20"/>
      <c r="F143" s="28"/>
      <c r="M143" s="21"/>
      <c r="P143" s="21"/>
      <c r="Q143" s="17"/>
      <c r="S143" s="21"/>
    </row>
    <row r="144" spans="2:19" ht="13.8" x14ac:dyDescent="0.25">
      <c r="B144" s="20"/>
      <c r="D144" s="20"/>
      <c r="E144" s="20"/>
      <c r="F144" s="28"/>
      <c r="M144" s="21"/>
      <c r="P144" s="21"/>
      <c r="Q144" s="17"/>
      <c r="S144" s="21"/>
    </row>
    <row r="145" spans="2:19" ht="13.8" x14ac:dyDescent="0.25">
      <c r="B145" s="20"/>
      <c r="D145" s="20"/>
      <c r="E145" s="20"/>
      <c r="F145" s="28"/>
      <c r="M145" s="21"/>
      <c r="P145" s="21"/>
      <c r="Q145" s="17"/>
      <c r="S145" s="21"/>
    </row>
    <row r="146" spans="2:19" ht="13.8" x14ac:dyDescent="0.25">
      <c r="B146" s="20"/>
      <c r="D146" s="20"/>
      <c r="E146" s="20"/>
      <c r="F146" s="28"/>
      <c r="M146" s="21"/>
      <c r="P146" s="21"/>
      <c r="Q146" s="17"/>
      <c r="S146" s="21"/>
    </row>
    <row r="147" spans="2:19" ht="13.8" x14ac:dyDescent="0.25">
      <c r="B147" s="20"/>
      <c r="D147" s="20"/>
      <c r="E147" s="20"/>
      <c r="F147" s="28"/>
      <c r="M147" s="21"/>
      <c r="P147" s="21"/>
      <c r="Q147" s="17"/>
      <c r="S147" s="21"/>
    </row>
    <row r="148" spans="2:19" ht="13.8" x14ac:dyDescent="0.25">
      <c r="B148" s="20"/>
      <c r="D148" s="20"/>
      <c r="E148" s="20"/>
      <c r="F148" s="28"/>
      <c r="M148" s="21"/>
      <c r="P148" s="21"/>
      <c r="Q148" s="17"/>
      <c r="S148" s="21"/>
    </row>
    <row r="149" spans="2:19" ht="13.8" x14ac:dyDescent="0.25">
      <c r="B149" s="20"/>
      <c r="C149" s="20"/>
      <c r="D149" s="20"/>
      <c r="E149" s="20"/>
      <c r="F149" s="28"/>
      <c r="M149" s="21"/>
      <c r="P149" s="21"/>
      <c r="Q149" s="17"/>
      <c r="S149" s="21"/>
    </row>
    <row r="150" spans="2:19" ht="13.8" x14ac:dyDescent="0.25">
      <c r="B150" s="20"/>
      <c r="C150" s="20"/>
      <c r="D150" s="20"/>
      <c r="E150" s="20"/>
      <c r="F150" s="28"/>
      <c r="M150" s="21"/>
      <c r="P150" s="21"/>
      <c r="Q150" s="17"/>
      <c r="S150" s="21"/>
    </row>
    <row r="151" spans="2:19" ht="13.8" x14ac:dyDescent="0.25">
      <c r="B151" s="20"/>
      <c r="C151" s="20"/>
      <c r="D151" s="20"/>
      <c r="E151" s="20"/>
      <c r="F151" s="28"/>
      <c r="M151" s="21"/>
      <c r="P151" s="21"/>
      <c r="Q151" s="17"/>
      <c r="S151" s="21"/>
    </row>
    <row r="152" spans="2:19" ht="13.8" x14ac:dyDescent="0.25">
      <c r="B152" s="20"/>
      <c r="C152" s="20"/>
      <c r="D152" s="20"/>
      <c r="E152" s="20"/>
      <c r="F152" s="28"/>
      <c r="M152" s="21"/>
      <c r="P152" s="21"/>
      <c r="Q152" s="17"/>
      <c r="S152" s="21"/>
    </row>
    <row r="153" spans="2:19" ht="13.8" x14ac:dyDescent="0.25">
      <c r="B153" s="20"/>
      <c r="C153" s="20"/>
      <c r="D153" s="20"/>
      <c r="E153" s="20"/>
      <c r="F153" s="28"/>
      <c r="M153" s="21"/>
      <c r="P153" s="21"/>
      <c r="Q153" s="17"/>
      <c r="S153" s="21"/>
    </row>
    <row r="154" spans="2:19" ht="13.8" x14ac:dyDescent="0.25">
      <c r="B154" s="20"/>
      <c r="C154" s="20"/>
      <c r="D154" s="20"/>
      <c r="E154" s="20"/>
      <c r="F154" s="28"/>
      <c r="M154" s="21"/>
      <c r="P154" s="21"/>
      <c r="Q154" s="17"/>
      <c r="S154" s="21"/>
    </row>
    <row r="155" spans="2:19" ht="13.8" x14ac:dyDescent="0.25">
      <c r="B155" s="20"/>
      <c r="C155" s="20"/>
      <c r="D155" s="20"/>
      <c r="E155" s="20"/>
      <c r="F155" s="28"/>
      <c r="M155" s="21"/>
      <c r="P155" s="21"/>
      <c r="Q155" s="17"/>
      <c r="S155" s="21"/>
    </row>
    <row r="156" spans="2:19" ht="13.8" x14ac:dyDescent="0.25">
      <c r="B156" s="20"/>
      <c r="C156" s="20"/>
      <c r="D156" s="20"/>
      <c r="E156" s="20"/>
      <c r="F156" s="28"/>
      <c r="M156" s="21"/>
      <c r="P156" s="21"/>
      <c r="Q156" s="17"/>
      <c r="S156" s="21"/>
    </row>
    <row r="157" spans="2:19" ht="13.8" x14ac:dyDescent="0.25">
      <c r="B157" s="20"/>
      <c r="C157" s="20"/>
      <c r="D157" s="20"/>
      <c r="E157" s="20"/>
      <c r="F157" s="28"/>
      <c r="M157" s="21"/>
      <c r="P157" s="21"/>
      <c r="Q157" s="17"/>
      <c r="S157" s="21"/>
    </row>
    <row r="158" spans="2:19" ht="13.8" x14ac:dyDescent="0.25">
      <c r="B158" s="20"/>
      <c r="C158" s="20"/>
      <c r="D158" s="20"/>
      <c r="E158" s="20"/>
      <c r="F158" s="28"/>
      <c r="M158" s="21"/>
      <c r="P158" s="21"/>
      <c r="Q158" s="17"/>
      <c r="S158" s="21"/>
    </row>
    <row r="159" spans="2:19" ht="13.8" x14ac:dyDescent="0.25">
      <c r="B159" s="20"/>
      <c r="C159" s="20"/>
      <c r="D159" s="20"/>
      <c r="E159" s="20"/>
      <c r="F159" s="28"/>
      <c r="M159" s="21"/>
      <c r="P159" s="21"/>
      <c r="Q159" s="17"/>
      <c r="S159" s="21"/>
    </row>
    <row r="160" spans="2:19" ht="13.8" x14ac:dyDescent="0.25">
      <c r="B160" s="20"/>
      <c r="C160" s="20"/>
      <c r="D160" s="20"/>
      <c r="E160" s="20"/>
      <c r="F160" s="28"/>
      <c r="M160" s="21"/>
      <c r="P160" s="21"/>
      <c r="Q160" s="17"/>
      <c r="S160" s="21"/>
    </row>
    <row r="161" spans="2:19" ht="13.8" x14ac:dyDescent="0.25">
      <c r="B161" s="20"/>
      <c r="C161" s="20"/>
      <c r="D161" s="20"/>
      <c r="E161" s="20"/>
      <c r="F161" s="28"/>
      <c r="M161" s="21"/>
      <c r="P161" s="21"/>
      <c r="Q161" s="17"/>
      <c r="S161" s="21"/>
    </row>
    <row r="162" spans="2:19" ht="13.8" x14ac:dyDescent="0.25">
      <c r="B162" s="20"/>
      <c r="C162" s="20"/>
      <c r="D162" s="20"/>
      <c r="E162" s="20"/>
      <c r="F162" s="28"/>
      <c r="M162" s="21"/>
      <c r="P162" s="21"/>
      <c r="Q162" s="17"/>
      <c r="S162" s="21"/>
    </row>
    <row r="163" spans="2:19" ht="13.8" x14ac:dyDescent="0.25">
      <c r="B163" s="20"/>
      <c r="C163" s="20"/>
      <c r="D163" s="20"/>
      <c r="E163" s="20"/>
      <c r="F163" s="28"/>
      <c r="M163" s="21"/>
      <c r="P163" s="21"/>
      <c r="Q163" s="17"/>
      <c r="S163" s="21"/>
    </row>
    <row r="164" spans="2:19" ht="13.8" x14ac:dyDescent="0.25">
      <c r="B164" s="20"/>
      <c r="C164" s="20"/>
      <c r="D164" s="20"/>
      <c r="E164" s="20"/>
      <c r="F164" s="28"/>
      <c r="M164" s="21"/>
      <c r="P164" s="21"/>
      <c r="Q164" s="17"/>
      <c r="S164" s="21"/>
    </row>
    <row r="165" spans="2:19" ht="13.8" x14ac:dyDescent="0.25">
      <c r="B165" s="20"/>
      <c r="C165" s="20"/>
      <c r="D165" s="20"/>
      <c r="E165" s="20"/>
      <c r="F165" s="28"/>
      <c r="M165" s="21"/>
      <c r="P165" s="21"/>
      <c r="Q165" s="17"/>
      <c r="S165" s="21"/>
    </row>
    <row r="166" spans="2:19" ht="13.8" x14ac:dyDescent="0.25">
      <c r="B166" s="20"/>
      <c r="C166" s="20"/>
      <c r="D166" s="20"/>
      <c r="E166" s="20"/>
      <c r="F166" s="28"/>
      <c r="M166" s="21"/>
      <c r="P166" s="21"/>
      <c r="Q166" s="17"/>
      <c r="S166" s="21"/>
    </row>
    <row r="167" spans="2:19" ht="13.8" x14ac:dyDescent="0.25">
      <c r="B167" s="20"/>
      <c r="C167" s="20"/>
      <c r="D167" s="20"/>
      <c r="E167" s="20"/>
      <c r="F167" s="28"/>
      <c r="M167" s="21"/>
      <c r="P167" s="21"/>
      <c r="Q167" s="17"/>
      <c r="S167" s="21"/>
    </row>
    <row r="168" spans="2:19" ht="13.8" x14ac:dyDescent="0.25">
      <c r="B168" s="20"/>
      <c r="C168" s="20"/>
      <c r="D168" s="20"/>
      <c r="E168" s="20"/>
      <c r="F168" s="28"/>
      <c r="M168" s="21"/>
      <c r="P168" s="21"/>
      <c r="Q168" s="17"/>
      <c r="S168" s="21"/>
    </row>
    <row r="169" spans="2:19" ht="13.8" x14ac:dyDescent="0.25">
      <c r="B169" s="20"/>
      <c r="C169" s="20"/>
      <c r="D169" s="20"/>
      <c r="E169" s="20"/>
      <c r="F169" s="28"/>
      <c r="M169" s="21"/>
      <c r="P169" s="21"/>
      <c r="Q169" s="17"/>
      <c r="S169" s="21"/>
    </row>
    <row r="170" spans="2:19" ht="13.8" x14ac:dyDescent="0.25">
      <c r="B170" s="20"/>
      <c r="C170" s="20"/>
      <c r="D170" s="20"/>
      <c r="E170" s="20"/>
      <c r="F170" s="28"/>
      <c r="M170" s="21"/>
      <c r="P170" s="21"/>
      <c r="Q170" s="17"/>
      <c r="S170" s="21"/>
    </row>
    <row r="171" spans="2:19" ht="13.8" x14ac:dyDescent="0.25">
      <c r="B171" s="20"/>
      <c r="C171" s="20"/>
      <c r="D171" s="20"/>
      <c r="E171" s="20"/>
      <c r="F171" s="28"/>
      <c r="M171" s="21"/>
      <c r="P171" s="21"/>
      <c r="Q171" s="17"/>
      <c r="S171" s="21"/>
    </row>
    <row r="172" spans="2:19" ht="13.8" x14ac:dyDescent="0.25">
      <c r="B172" s="20"/>
      <c r="C172" s="20"/>
      <c r="D172" s="20"/>
      <c r="E172" s="20"/>
      <c r="F172" s="28"/>
      <c r="M172" s="21"/>
      <c r="P172" s="21"/>
      <c r="Q172" s="17"/>
      <c r="S172" s="21"/>
    </row>
    <row r="173" spans="2:19" ht="13.8" x14ac:dyDescent="0.25">
      <c r="B173" s="20"/>
      <c r="C173" s="20"/>
      <c r="D173" s="20"/>
      <c r="E173" s="20"/>
      <c r="F173" s="28"/>
      <c r="M173" s="21"/>
      <c r="P173" s="21"/>
      <c r="Q173" s="17"/>
      <c r="S173" s="21"/>
    </row>
    <row r="174" spans="2:19" ht="13.8" x14ac:dyDescent="0.25">
      <c r="B174" s="20"/>
      <c r="C174" s="20"/>
      <c r="D174" s="20"/>
      <c r="E174" s="20"/>
      <c r="F174" s="28"/>
      <c r="M174" s="21"/>
      <c r="P174" s="21"/>
      <c r="Q174" s="17"/>
      <c r="S174" s="21"/>
    </row>
    <row r="175" spans="2:19" ht="13.8" x14ac:dyDescent="0.25">
      <c r="B175" s="20"/>
      <c r="C175" s="20"/>
      <c r="D175" s="20"/>
      <c r="E175" s="20"/>
      <c r="F175" s="28"/>
      <c r="M175" s="21"/>
      <c r="P175" s="21"/>
      <c r="Q175" s="17"/>
      <c r="S175" s="21"/>
    </row>
    <row r="176" spans="2:19" ht="13.8" x14ac:dyDescent="0.25">
      <c r="B176" s="20"/>
      <c r="C176" s="20"/>
      <c r="D176" s="20"/>
      <c r="E176" s="20"/>
      <c r="F176" s="28"/>
      <c r="M176" s="21"/>
      <c r="P176" s="21"/>
      <c r="Q176" s="17"/>
      <c r="S176" s="21"/>
    </row>
    <row r="177" spans="2:19" ht="13.8" x14ac:dyDescent="0.25">
      <c r="B177" s="20"/>
      <c r="C177" s="20"/>
      <c r="D177" s="20"/>
      <c r="E177" s="20"/>
      <c r="F177" s="28"/>
      <c r="M177" s="21"/>
      <c r="P177" s="21"/>
      <c r="Q177" s="17"/>
      <c r="S177" s="21"/>
    </row>
    <row r="178" spans="2:19" ht="13.8" x14ac:dyDescent="0.25">
      <c r="B178" s="20"/>
      <c r="C178" s="20"/>
      <c r="D178" s="20"/>
      <c r="E178" s="20"/>
      <c r="F178" s="28"/>
      <c r="M178" s="21"/>
      <c r="P178" s="21"/>
      <c r="Q178" s="17"/>
      <c r="S178" s="21"/>
    </row>
    <row r="179" spans="2:19" ht="13.8" x14ac:dyDescent="0.25">
      <c r="B179" s="20"/>
      <c r="C179" s="20"/>
      <c r="D179" s="20"/>
      <c r="E179" s="20"/>
      <c r="F179" s="28"/>
      <c r="M179" s="21"/>
      <c r="P179" s="21"/>
      <c r="Q179" s="17"/>
      <c r="S179" s="21"/>
    </row>
    <row r="180" spans="2:19" ht="13.8" x14ac:dyDescent="0.25">
      <c r="B180" s="20"/>
      <c r="C180" s="20"/>
      <c r="D180" s="20"/>
      <c r="E180" s="20"/>
      <c r="F180" s="28"/>
      <c r="M180" s="21"/>
      <c r="P180" s="21"/>
      <c r="Q180" s="17"/>
      <c r="S180" s="21"/>
    </row>
    <row r="181" spans="2:19" ht="13.8" x14ac:dyDescent="0.25">
      <c r="B181" s="20"/>
      <c r="C181" s="20"/>
      <c r="D181" s="20"/>
      <c r="E181" s="20"/>
      <c r="F181" s="28"/>
      <c r="M181" s="21"/>
      <c r="P181" s="21"/>
      <c r="Q181" s="17"/>
      <c r="S181" s="21"/>
    </row>
    <row r="182" spans="2:19" ht="13.8" x14ac:dyDescent="0.25">
      <c r="B182" s="20"/>
      <c r="C182" s="20"/>
      <c r="D182" s="20"/>
      <c r="E182" s="20"/>
      <c r="F182" s="28"/>
      <c r="M182" s="21"/>
      <c r="P182" s="21"/>
      <c r="Q182" s="17"/>
      <c r="S182" s="21"/>
    </row>
    <row r="183" spans="2:19" ht="13.8" x14ac:dyDescent="0.25">
      <c r="B183" s="20"/>
      <c r="C183" s="20"/>
      <c r="D183" s="20"/>
      <c r="E183" s="20"/>
      <c r="F183" s="28"/>
      <c r="M183" s="21"/>
      <c r="P183" s="21"/>
      <c r="Q183" s="17"/>
      <c r="S183" s="21"/>
    </row>
    <row r="184" spans="2:19" ht="13.8" x14ac:dyDescent="0.25">
      <c r="B184" s="20"/>
      <c r="C184" s="20"/>
      <c r="D184" s="20"/>
      <c r="E184" s="20"/>
      <c r="F184" s="28"/>
      <c r="M184" s="21"/>
      <c r="P184" s="21"/>
      <c r="Q184" s="17"/>
      <c r="S184" s="21"/>
    </row>
    <row r="185" spans="2:19" ht="13.8" x14ac:dyDescent="0.25">
      <c r="B185" s="20"/>
      <c r="C185" s="20"/>
      <c r="D185" s="20"/>
      <c r="E185" s="20"/>
      <c r="F185" s="28"/>
      <c r="M185" s="21"/>
      <c r="P185" s="21"/>
      <c r="Q185" s="17"/>
      <c r="S185" s="21"/>
    </row>
    <row r="186" spans="2:19" ht="13.8" x14ac:dyDescent="0.25">
      <c r="B186" s="20"/>
      <c r="C186" s="20"/>
      <c r="D186" s="20"/>
      <c r="E186" s="20"/>
      <c r="F186" s="28"/>
      <c r="M186" s="21"/>
      <c r="P186" s="21"/>
      <c r="Q186" s="17"/>
      <c r="S186" s="21"/>
    </row>
    <row r="187" spans="2:19" ht="13.8" x14ac:dyDescent="0.25">
      <c r="B187" s="20"/>
      <c r="C187" s="20"/>
      <c r="D187" s="20"/>
      <c r="E187" s="20"/>
      <c r="F187" s="28"/>
      <c r="M187" s="21"/>
      <c r="P187" s="21"/>
      <c r="Q187" s="17"/>
      <c r="S187" s="21"/>
    </row>
    <row r="188" spans="2:19" ht="13.8" x14ac:dyDescent="0.25">
      <c r="B188" s="20"/>
      <c r="C188" s="20"/>
      <c r="D188" s="20"/>
      <c r="E188" s="20"/>
      <c r="F188" s="28"/>
      <c r="M188" s="21"/>
      <c r="P188" s="21"/>
      <c r="Q188" s="17"/>
      <c r="S188" s="21"/>
    </row>
    <row r="189" spans="2:19" ht="13.8" x14ac:dyDescent="0.25">
      <c r="B189" s="20"/>
      <c r="C189" s="20"/>
      <c r="D189" s="20"/>
      <c r="E189" s="20"/>
      <c r="F189" s="28"/>
      <c r="M189" s="21"/>
      <c r="P189" s="21"/>
      <c r="Q189" s="17"/>
      <c r="S189" s="21"/>
    </row>
    <row r="190" spans="2:19" ht="13.8" x14ac:dyDescent="0.25">
      <c r="B190" s="20"/>
      <c r="C190" s="20"/>
      <c r="D190" s="20"/>
      <c r="E190" s="20"/>
      <c r="F190" s="28"/>
      <c r="M190" s="21"/>
      <c r="P190" s="21"/>
      <c r="Q190" s="17"/>
      <c r="S190" s="21"/>
    </row>
    <row r="191" spans="2:19" ht="13.8" x14ac:dyDescent="0.25">
      <c r="B191" s="20"/>
      <c r="C191" s="20"/>
      <c r="D191" s="20"/>
      <c r="E191" s="20"/>
      <c r="F191" s="28"/>
      <c r="M191" s="21"/>
      <c r="P191" s="21"/>
      <c r="Q191" s="17"/>
      <c r="S191" s="21"/>
    </row>
    <row r="192" spans="2:19" ht="13.8" x14ac:dyDescent="0.25">
      <c r="B192" s="20"/>
      <c r="C192" s="20"/>
      <c r="D192" s="20"/>
      <c r="E192" s="20"/>
      <c r="F192" s="28"/>
      <c r="M192" s="21"/>
      <c r="P192" s="21"/>
      <c r="Q192" s="17"/>
      <c r="S192" s="21"/>
    </row>
    <row r="193" spans="2:19" ht="13.8" x14ac:dyDescent="0.25">
      <c r="B193" s="20"/>
      <c r="C193" s="20"/>
      <c r="D193" s="20"/>
      <c r="E193" s="20"/>
      <c r="F193" s="28"/>
      <c r="M193" s="21"/>
      <c r="P193" s="21"/>
      <c r="Q193" s="17"/>
      <c r="S193" s="21"/>
    </row>
    <row r="194" spans="2:19" ht="13.8" x14ac:dyDescent="0.25">
      <c r="B194" s="20"/>
      <c r="C194" s="20"/>
      <c r="D194" s="20"/>
      <c r="E194" s="20"/>
      <c r="F194" s="28"/>
      <c r="M194" s="21"/>
      <c r="P194" s="21"/>
      <c r="Q194" s="17"/>
      <c r="S194" s="21"/>
    </row>
    <row r="195" spans="2:19" ht="13.8" x14ac:dyDescent="0.25">
      <c r="B195" s="20"/>
      <c r="C195" s="20"/>
      <c r="D195" s="20"/>
      <c r="E195" s="20"/>
      <c r="F195" s="28"/>
      <c r="M195" s="21"/>
      <c r="P195" s="21"/>
      <c r="Q195" s="17"/>
      <c r="S195" s="21"/>
    </row>
    <row r="196" spans="2:19" ht="13.8" x14ac:dyDescent="0.25">
      <c r="B196" s="20"/>
      <c r="C196" s="20"/>
      <c r="D196" s="20"/>
      <c r="E196" s="20"/>
      <c r="F196" s="28"/>
      <c r="M196" s="21"/>
      <c r="P196" s="21"/>
      <c r="Q196" s="17"/>
      <c r="S196" s="21"/>
    </row>
    <row r="197" spans="2:19" ht="13.8" x14ac:dyDescent="0.25">
      <c r="B197" s="20"/>
      <c r="C197" s="20"/>
      <c r="D197" s="20"/>
      <c r="E197" s="20"/>
      <c r="F197" s="28"/>
      <c r="M197" s="21"/>
      <c r="P197" s="21"/>
      <c r="Q197" s="17"/>
      <c r="S197" s="21"/>
    </row>
    <row r="198" spans="2:19" ht="13.8" x14ac:dyDescent="0.25">
      <c r="B198" s="20"/>
      <c r="C198" s="20"/>
      <c r="D198" s="20"/>
      <c r="E198" s="20"/>
      <c r="F198" s="28"/>
      <c r="M198" s="21"/>
      <c r="P198" s="21"/>
      <c r="Q198" s="17"/>
      <c r="S198" s="21"/>
    </row>
    <row r="199" spans="2:19" ht="13.8" x14ac:dyDescent="0.25">
      <c r="B199" s="20"/>
      <c r="C199" s="20"/>
      <c r="D199" s="20"/>
      <c r="E199" s="20"/>
      <c r="F199" s="28"/>
      <c r="M199" s="21"/>
      <c r="P199" s="21"/>
      <c r="Q199" s="17"/>
      <c r="S199" s="21"/>
    </row>
    <row r="200" spans="2:19" ht="13.8" x14ac:dyDescent="0.25">
      <c r="B200" s="20"/>
      <c r="C200" s="20"/>
      <c r="D200" s="20"/>
      <c r="E200" s="20"/>
      <c r="F200" s="28"/>
      <c r="M200" s="21"/>
      <c r="P200" s="21"/>
      <c r="Q200" s="17"/>
      <c r="S200" s="21"/>
    </row>
    <row r="201" spans="2:19" ht="13.8" x14ac:dyDescent="0.25">
      <c r="B201" s="20"/>
      <c r="C201" s="20"/>
      <c r="D201" s="20"/>
      <c r="E201" s="20"/>
      <c r="F201" s="28"/>
      <c r="M201" s="21"/>
      <c r="P201" s="21"/>
      <c r="Q201" s="17"/>
      <c r="S201" s="21"/>
    </row>
    <row r="202" spans="2:19" ht="13.8" x14ac:dyDescent="0.25">
      <c r="B202" s="20"/>
      <c r="C202" s="20"/>
      <c r="D202" s="20"/>
      <c r="E202" s="20"/>
      <c r="F202" s="28"/>
      <c r="M202" s="21"/>
      <c r="P202" s="21"/>
      <c r="Q202" s="17"/>
      <c r="S202" s="21"/>
    </row>
    <row r="203" spans="2:19" ht="13.8" x14ac:dyDescent="0.25">
      <c r="B203" s="20"/>
      <c r="C203" s="20"/>
      <c r="D203" s="20"/>
      <c r="E203" s="20"/>
      <c r="F203" s="28"/>
      <c r="M203" s="21"/>
      <c r="P203" s="21"/>
      <c r="Q203" s="17"/>
      <c r="S203" s="21"/>
    </row>
    <row r="204" spans="2:19" ht="13.8" x14ac:dyDescent="0.25">
      <c r="B204" s="20"/>
      <c r="C204" s="20"/>
      <c r="D204" s="20"/>
      <c r="E204" s="20"/>
      <c r="F204" s="28"/>
      <c r="M204" s="21"/>
      <c r="P204" s="21"/>
      <c r="Q204" s="17"/>
      <c r="S204" s="21"/>
    </row>
    <row r="205" spans="2:19" ht="13.8" x14ac:dyDescent="0.25">
      <c r="B205" s="20"/>
      <c r="C205" s="20"/>
      <c r="D205" s="20"/>
      <c r="E205" s="20"/>
      <c r="F205" s="28"/>
      <c r="M205" s="21"/>
      <c r="P205" s="21"/>
      <c r="Q205" s="17"/>
      <c r="S205" s="21"/>
    </row>
    <row r="206" spans="2:19" ht="13.8" x14ac:dyDescent="0.25">
      <c r="B206" s="20"/>
      <c r="C206" s="20"/>
      <c r="D206" s="20"/>
      <c r="E206" s="20"/>
      <c r="F206" s="28"/>
      <c r="M206" s="21"/>
      <c r="P206" s="21"/>
      <c r="Q206" s="17"/>
      <c r="S206" s="21"/>
    </row>
    <row r="207" spans="2:19" ht="13.8" x14ac:dyDescent="0.25">
      <c r="B207" s="20"/>
      <c r="C207" s="20"/>
      <c r="D207" s="20"/>
      <c r="E207" s="20"/>
      <c r="F207" s="28"/>
      <c r="M207" s="21"/>
      <c r="P207" s="21"/>
      <c r="Q207" s="17"/>
      <c r="S207" s="21"/>
    </row>
    <row r="208" spans="2:19" ht="13.8" x14ac:dyDescent="0.25">
      <c r="B208" s="20"/>
      <c r="C208" s="20"/>
      <c r="D208" s="20"/>
      <c r="E208" s="20"/>
      <c r="F208" s="28"/>
      <c r="M208" s="21"/>
      <c r="P208" s="21"/>
      <c r="Q208" s="17"/>
      <c r="S208" s="21"/>
    </row>
    <row r="209" spans="2:19" ht="13.8" x14ac:dyDescent="0.25">
      <c r="B209" s="20"/>
      <c r="C209" s="20"/>
      <c r="D209" s="20"/>
      <c r="E209" s="20"/>
      <c r="F209" s="28"/>
      <c r="M209" s="21"/>
      <c r="P209" s="21"/>
      <c r="Q209" s="17"/>
      <c r="S209" s="21"/>
    </row>
    <row r="210" spans="2:19" ht="13.8" x14ac:dyDescent="0.25">
      <c r="B210" s="20"/>
      <c r="C210" s="20"/>
      <c r="D210" s="20"/>
      <c r="E210" s="20"/>
      <c r="F210" s="28"/>
      <c r="M210" s="21"/>
      <c r="P210" s="21"/>
      <c r="Q210" s="17"/>
      <c r="S210" s="21"/>
    </row>
    <row r="211" spans="2:19" ht="13.8" x14ac:dyDescent="0.25">
      <c r="B211" s="20"/>
      <c r="C211" s="20"/>
      <c r="D211" s="20"/>
      <c r="E211" s="20"/>
      <c r="F211" s="28"/>
      <c r="M211" s="21"/>
      <c r="P211" s="21"/>
      <c r="Q211" s="17"/>
      <c r="S211" s="21"/>
    </row>
    <row r="212" spans="2:19" ht="13.8" x14ac:dyDescent="0.25">
      <c r="B212" s="20"/>
      <c r="C212" s="20"/>
      <c r="D212" s="20"/>
      <c r="E212" s="20"/>
      <c r="F212" s="28"/>
      <c r="M212" s="21"/>
      <c r="P212" s="21"/>
      <c r="Q212" s="17"/>
      <c r="S212" s="21"/>
    </row>
    <row r="213" spans="2:19" ht="13.8" x14ac:dyDescent="0.25">
      <c r="B213" s="20"/>
      <c r="C213" s="20"/>
      <c r="D213" s="20"/>
      <c r="E213" s="20"/>
      <c r="F213" s="28"/>
      <c r="M213" s="21"/>
      <c r="P213" s="21"/>
      <c r="Q213" s="17"/>
      <c r="S213" s="21"/>
    </row>
    <row r="214" spans="2:19" ht="13.8" x14ac:dyDescent="0.25">
      <c r="B214" s="20"/>
      <c r="C214" s="20"/>
      <c r="D214" s="20"/>
      <c r="E214" s="20"/>
      <c r="F214" s="28"/>
      <c r="M214" s="21"/>
      <c r="P214" s="21"/>
      <c r="Q214" s="17"/>
      <c r="S214" s="21"/>
    </row>
    <row r="215" spans="2:19" ht="13.8" x14ac:dyDescent="0.25">
      <c r="B215" s="20"/>
      <c r="C215" s="20"/>
      <c r="D215" s="20"/>
      <c r="E215" s="20"/>
      <c r="F215" s="28"/>
      <c r="M215" s="21"/>
      <c r="P215" s="21"/>
      <c r="Q215" s="17"/>
      <c r="S215" s="21"/>
    </row>
    <row r="216" spans="2:19" ht="13.8" x14ac:dyDescent="0.25">
      <c r="B216" s="20"/>
      <c r="C216" s="20"/>
      <c r="D216" s="20"/>
      <c r="E216" s="20"/>
      <c r="F216" s="28"/>
      <c r="M216" s="21"/>
      <c r="P216" s="21"/>
      <c r="Q216" s="17"/>
      <c r="S216" s="21"/>
    </row>
    <row r="217" spans="2:19" ht="13.8" x14ac:dyDescent="0.25">
      <c r="B217" s="20"/>
      <c r="C217" s="20"/>
      <c r="D217" s="20"/>
      <c r="E217" s="20"/>
      <c r="F217" s="28"/>
      <c r="M217" s="21"/>
      <c r="P217" s="21"/>
      <c r="Q217" s="17"/>
      <c r="S217" s="21"/>
    </row>
    <row r="218" spans="2:19" ht="13.8" x14ac:dyDescent="0.25">
      <c r="B218" s="20"/>
      <c r="C218" s="20"/>
      <c r="D218" s="20"/>
      <c r="E218" s="20"/>
      <c r="F218" s="28"/>
      <c r="M218" s="21"/>
      <c r="P218" s="21"/>
      <c r="Q218" s="17"/>
      <c r="S218" s="21"/>
    </row>
    <row r="219" spans="2:19" ht="13.8" x14ac:dyDescent="0.25">
      <c r="B219" s="20"/>
      <c r="C219" s="20"/>
      <c r="D219" s="20"/>
      <c r="E219" s="20"/>
      <c r="F219" s="28"/>
      <c r="M219" s="21"/>
      <c r="P219" s="21"/>
      <c r="Q219" s="17"/>
      <c r="S219" s="21"/>
    </row>
    <row r="220" spans="2:19" ht="13.8" x14ac:dyDescent="0.25">
      <c r="B220" s="20"/>
      <c r="C220" s="20"/>
      <c r="D220" s="20"/>
      <c r="E220" s="20"/>
      <c r="F220" s="28"/>
      <c r="M220" s="21"/>
      <c r="P220" s="21"/>
      <c r="Q220" s="17"/>
      <c r="S220" s="21"/>
    </row>
    <row r="221" spans="2:19" ht="13.8" x14ac:dyDescent="0.25">
      <c r="B221" s="20"/>
      <c r="C221" s="20"/>
      <c r="D221" s="20"/>
      <c r="E221" s="20"/>
      <c r="F221" s="28"/>
      <c r="M221" s="21"/>
      <c r="P221" s="21"/>
      <c r="Q221" s="17"/>
      <c r="S221" s="21"/>
    </row>
    <row r="222" spans="2:19" ht="13.8" x14ac:dyDescent="0.25">
      <c r="B222" s="20"/>
      <c r="C222" s="20"/>
      <c r="D222" s="20"/>
      <c r="E222" s="20"/>
      <c r="F222" s="28"/>
      <c r="M222" s="21"/>
      <c r="P222" s="21"/>
      <c r="Q222" s="17"/>
      <c r="S222" s="21"/>
    </row>
    <row r="223" spans="2:19" ht="13.8" x14ac:dyDescent="0.25">
      <c r="B223" s="20"/>
      <c r="C223" s="20"/>
      <c r="D223" s="20"/>
      <c r="E223" s="20"/>
      <c r="F223" s="28"/>
      <c r="M223" s="21"/>
      <c r="P223" s="21"/>
      <c r="Q223" s="17"/>
      <c r="S223" s="21"/>
    </row>
    <row r="224" spans="2:19" ht="13.8" x14ac:dyDescent="0.25">
      <c r="B224" s="20"/>
      <c r="C224" s="20"/>
      <c r="D224" s="20"/>
      <c r="E224" s="20"/>
      <c r="F224" s="28"/>
      <c r="M224" s="21"/>
      <c r="P224" s="21"/>
      <c r="Q224" s="17"/>
      <c r="S224" s="21"/>
    </row>
    <row r="225" spans="2:19" ht="13.8" x14ac:dyDescent="0.25">
      <c r="B225" s="20"/>
      <c r="C225" s="20"/>
      <c r="D225" s="20"/>
      <c r="E225" s="20"/>
      <c r="F225" s="28"/>
      <c r="M225" s="21"/>
      <c r="P225" s="21"/>
      <c r="Q225" s="17"/>
      <c r="S225" s="21"/>
    </row>
    <row r="226" spans="2:19" ht="13.8" x14ac:dyDescent="0.25">
      <c r="B226" s="20"/>
      <c r="C226" s="20"/>
      <c r="D226" s="20"/>
      <c r="E226" s="20"/>
      <c r="F226" s="28"/>
      <c r="M226" s="21"/>
      <c r="P226" s="21"/>
      <c r="Q226" s="17"/>
      <c r="S226" s="21"/>
    </row>
    <row r="227" spans="2:19" ht="13.8" x14ac:dyDescent="0.25">
      <c r="B227" s="20"/>
      <c r="C227" s="20"/>
      <c r="D227" s="20"/>
      <c r="E227" s="20"/>
      <c r="F227" s="28"/>
      <c r="M227" s="21"/>
      <c r="P227" s="21"/>
      <c r="Q227" s="17"/>
      <c r="S227" s="21"/>
    </row>
    <row r="228" spans="2:19" ht="13.8" x14ac:dyDescent="0.25">
      <c r="B228" s="20"/>
      <c r="C228" s="20"/>
      <c r="D228" s="20"/>
      <c r="E228" s="20"/>
      <c r="F228" s="28"/>
      <c r="M228" s="21"/>
      <c r="P228" s="21"/>
      <c r="Q228" s="17"/>
      <c r="S228" s="21"/>
    </row>
    <row r="229" spans="2:19" ht="13.8" x14ac:dyDescent="0.25">
      <c r="B229" s="20"/>
      <c r="C229" s="20"/>
      <c r="D229" s="20"/>
      <c r="E229" s="20"/>
      <c r="F229" s="28"/>
      <c r="M229" s="21"/>
      <c r="P229" s="21"/>
      <c r="Q229" s="17"/>
      <c r="S229" s="21"/>
    </row>
    <row r="230" spans="2:19" ht="13.8" x14ac:dyDescent="0.25">
      <c r="B230" s="20"/>
      <c r="C230" s="20"/>
      <c r="D230" s="20"/>
      <c r="E230" s="20"/>
      <c r="F230" s="28"/>
      <c r="M230" s="21"/>
      <c r="P230" s="21"/>
      <c r="Q230" s="17"/>
      <c r="S230" s="21"/>
    </row>
    <row r="231" spans="2:19" ht="13.8" x14ac:dyDescent="0.25">
      <c r="B231" s="20"/>
      <c r="C231" s="20"/>
      <c r="D231" s="20"/>
      <c r="E231" s="20"/>
      <c r="F231" s="28"/>
      <c r="M231" s="21"/>
      <c r="P231" s="21"/>
      <c r="Q231" s="17"/>
      <c r="S231" s="21"/>
    </row>
    <row r="232" spans="2:19" ht="13.8" x14ac:dyDescent="0.25">
      <c r="B232" s="20"/>
      <c r="C232" s="20"/>
      <c r="D232" s="20"/>
      <c r="E232" s="20"/>
      <c r="F232" s="28"/>
      <c r="M232" s="21"/>
      <c r="P232" s="21"/>
      <c r="Q232" s="17"/>
      <c r="S232" s="21"/>
    </row>
    <row r="233" spans="2:19" ht="13.8" x14ac:dyDescent="0.25">
      <c r="B233" s="20"/>
      <c r="C233" s="20"/>
      <c r="D233" s="20"/>
      <c r="E233" s="20"/>
      <c r="F233" s="28"/>
      <c r="M233" s="21"/>
      <c r="P233" s="21"/>
      <c r="Q233" s="17"/>
      <c r="S233" s="21"/>
    </row>
    <row r="234" spans="2:19" ht="13.8" x14ac:dyDescent="0.25">
      <c r="B234" s="20"/>
      <c r="C234" s="20"/>
      <c r="D234" s="20"/>
      <c r="E234" s="20"/>
      <c r="F234" s="28"/>
      <c r="M234" s="21"/>
      <c r="P234" s="21"/>
      <c r="Q234" s="17"/>
      <c r="S234" s="21"/>
    </row>
    <row r="235" spans="2:19" ht="13.8" x14ac:dyDescent="0.25">
      <c r="B235" s="20"/>
      <c r="C235" s="20"/>
      <c r="D235" s="20"/>
      <c r="E235" s="20"/>
      <c r="F235" s="28"/>
      <c r="M235" s="21"/>
      <c r="P235" s="21"/>
      <c r="Q235" s="17"/>
      <c r="S235" s="21"/>
    </row>
    <row r="236" spans="2:19" ht="13.8" x14ac:dyDescent="0.25">
      <c r="B236" s="20"/>
      <c r="C236" s="20"/>
      <c r="D236" s="20"/>
      <c r="E236" s="20"/>
      <c r="F236" s="28"/>
      <c r="M236" s="21"/>
      <c r="P236" s="21"/>
      <c r="Q236" s="17"/>
      <c r="S236" s="21"/>
    </row>
    <row r="237" spans="2:19" ht="13.8" x14ac:dyDescent="0.25">
      <c r="B237" s="20"/>
      <c r="C237" s="20"/>
      <c r="D237" s="20"/>
      <c r="E237" s="20"/>
      <c r="F237" s="28"/>
      <c r="M237" s="21"/>
      <c r="P237" s="21"/>
      <c r="Q237" s="17"/>
      <c r="S237" s="21"/>
    </row>
    <row r="238" spans="2:19" ht="13.8" x14ac:dyDescent="0.25">
      <c r="B238" s="20"/>
      <c r="C238" s="20"/>
      <c r="D238" s="20"/>
      <c r="E238" s="20"/>
      <c r="F238" s="28"/>
      <c r="M238" s="21"/>
      <c r="P238" s="21"/>
      <c r="Q238" s="17"/>
      <c r="S238" s="21"/>
    </row>
    <row r="239" spans="2:19" ht="13.8" x14ac:dyDescent="0.25">
      <c r="B239" s="20"/>
      <c r="C239" s="20"/>
      <c r="D239" s="20"/>
      <c r="E239" s="20"/>
      <c r="F239" s="28"/>
      <c r="M239" s="21"/>
      <c r="P239" s="21"/>
      <c r="Q239" s="17"/>
      <c r="S239" s="21"/>
    </row>
    <row r="240" spans="2:19" ht="13.8" x14ac:dyDescent="0.25">
      <c r="B240" s="20"/>
      <c r="C240" s="20"/>
      <c r="D240" s="20"/>
      <c r="E240" s="20"/>
      <c r="F240" s="28"/>
      <c r="M240" s="21"/>
      <c r="P240" s="21"/>
      <c r="Q240" s="17"/>
      <c r="S240" s="21"/>
    </row>
    <row r="241" spans="2:19" ht="13.8" x14ac:dyDescent="0.25">
      <c r="B241" s="20"/>
      <c r="C241" s="20"/>
      <c r="D241" s="20"/>
      <c r="E241" s="20"/>
      <c r="F241" s="28"/>
      <c r="M241" s="21"/>
      <c r="P241" s="21"/>
      <c r="Q241" s="17"/>
      <c r="S241" s="21"/>
    </row>
    <row r="242" spans="2:19" ht="13.8" x14ac:dyDescent="0.25">
      <c r="B242" s="20"/>
      <c r="C242" s="20"/>
      <c r="D242" s="20"/>
      <c r="E242" s="20"/>
      <c r="F242" s="28"/>
      <c r="M242" s="21"/>
      <c r="P242" s="21"/>
      <c r="Q242" s="17"/>
      <c r="S242" s="21"/>
    </row>
    <row r="243" spans="2:19" ht="13.8" x14ac:dyDescent="0.25">
      <c r="B243" s="20"/>
      <c r="C243" s="20"/>
      <c r="D243" s="20"/>
      <c r="E243" s="20"/>
      <c r="F243" s="28"/>
      <c r="M243" s="21"/>
      <c r="P243" s="21"/>
      <c r="Q243" s="17"/>
      <c r="S243" s="21"/>
    </row>
    <row r="244" spans="2:19" ht="13.8" x14ac:dyDescent="0.25">
      <c r="B244" s="20"/>
      <c r="C244" s="20"/>
      <c r="D244" s="20"/>
      <c r="E244" s="20"/>
      <c r="F244" s="28"/>
      <c r="M244" s="21"/>
      <c r="P244" s="21"/>
      <c r="Q244" s="17"/>
      <c r="S244" s="21"/>
    </row>
    <row r="245" spans="2:19" ht="13.8" x14ac:dyDescent="0.25">
      <c r="B245" s="20"/>
      <c r="C245" s="20"/>
      <c r="D245" s="20"/>
      <c r="E245" s="20"/>
      <c r="F245" s="28"/>
      <c r="M245" s="21"/>
      <c r="P245" s="21"/>
      <c r="Q245" s="17"/>
      <c r="S245" s="21"/>
    </row>
    <row r="246" spans="2:19" ht="13.8" x14ac:dyDescent="0.25">
      <c r="B246" s="20"/>
      <c r="C246" s="20"/>
      <c r="D246" s="20"/>
      <c r="E246" s="20"/>
      <c r="F246" s="28"/>
      <c r="M246" s="21"/>
      <c r="P246" s="21"/>
      <c r="Q246" s="17"/>
      <c r="S246" s="21"/>
    </row>
    <row r="247" spans="2:19" ht="13.8" x14ac:dyDescent="0.25">
      <c r="B247" s="20"/>
      <c r="C247" s="20"/>
      <c r="D247" s="20"/>
      <c r="E247" s="20"/>
      <c r="F247" s="28"/>
      <c r="M247" s="21"/>
      <c r="P247" s="21"/>
      <c r="Q247" s="17"/>
      <c r="S247" s="21"/>
    </row>
    <row r="248" spans="2:19" ht="13.8" x14ac:dyDescent="0.25">
      <c r="B248" s="20"/>
      <c r="C248" s="20"/>
      <c r="D248" s="20"/>
      <c r="E248" s="20"/>
      <c r="F248" s="28"/>
      <c r="M248" s="21"/>
      <c r="P248" s="21"/>
      <c r="Q248" s="17"/>
      <c r="S248" s="21"/>
    </row>
    <row r="249" spans="2:19" ht="13.8" x14ac:dyDescent="0.25">
      <c r="B249" s="20"/>
      <c r="C249" s="20"/>
      <c r="D249" s="20"/>
      <c r="E249" s="20"/>
      <c r="F249" s="28"/>
      <c r="M249" s="21"/>
      <c r="P249" s="21"/>
      <c r="Q249" s="17"/>
      <c r="S249" s="21"/>
    </row>
    <row r="250" spans="2:19" ht="13.8" x14ac:dyDescent="0.25">
      <c r="B250" s="20"/>
      <c r="C250" s="20"/>
      <c r="D250" s="20"/>
      <c r="E250" s="20"/>
      <c r="F250" s="28"/>
      <c r="M250" s="21"/>
      <c r="P250" s="21"/>
      <c r="Q250" s="17"/>
      <c r="S250" s="21"/>
    </row>
    <row r="251" spans="2:19" ht="13.8" x14ac:dyDescent="0.25">
      <c r="B251" s="20"/>
      <c r="C251" s="20"/>
      <c r="D251" s="20"/>
      <c r="E251" s="20"/>
      <c r="F251" s="28"/>
      <c r="M251" s="21"/>
      <c r="P251" s="21"/>
      <c r="Q251" s="17"/>
      <c r="S251" s="21"/>
    </row>
    <row r="252" spans="2:19" ht="13.8" x14ac:dyDescent="0.25">
      <c r="B252" s="20"/>
      <c r="C252" s="20"/>
      <c r="D252" s="20"/>
      <c r="E252" s="20"/>
      <c r="F252" s="28"/>
      <c r="M252" s="21"/>
      <c r="P252" s="21"/>
      <c r="Q252" s="17"/>
      <c r="S252" s="21"/>
    </row>
    <row r="253" spans="2:19" ht="13.8" x14ac:dyDescent="0.25">
      <c r="B253" s="20"/>
      <c r="C253" s="20"/>
      <c r="D253" s="20"/>
      <c r="E253" s="20"/>
      <c r="F253" s="28"/>
      <c r="M253" s="21"/>
      <c r="P253" s="21"/>
      <c r="Q253" s="17"/>
      <c r="S253" s="21"/>
    </row>
    <row r="254" spans="2:19" ht="13.8" x14ac:dyDescent="0.25">
      <c r="B254" s="20"/>
      <c r="C254" s="20"/>
      <c r="D254" s="20"/>
      <c r="E254" s="20"/>
      <c r="F254" s="28"/>
      <c r="M254" s="21"/>
      <c r="P254" s="21"/>
      <c r="Q254" s="17"/>
      <c r="S254" s="21"/>
    </row>
    <row r="255" spans="2:19" ht="13.8" x14ac:dyDescent="0.25">
      <c r="B255" s="20"/>
      <c r="C255" s="20"/>
      <c r="D255" s="20"/>
      <c r="E255" s="20"/>
      <c r="F255" s="28"/>
      <c r="M255" s="21"/>
      <c r="P255" s="21"/>
      <c r="Q255" s="17"/>
      <c r="S255" s="21"/>
    </row>
    <row r="256" spans="2:19" ht="13.8" x14ac:dyDescent="0.25">
      <c r="B256" s="20"/>
      <c r="C256" s="20"/>
      <c r="D256" s="20"/>
      <c r="E256" s="20"/>
      <c r="F256" s="28"/>
      <c r="M256" s="21"/>
      <c r="P256" s="21"/>
      <c r="Q256" s="17"/>
      <c r="S256" s="21"/>
    </row>
    <row r="257" spans="2:19" ht="13.8" x14ac:dyDescent="0.25">
      <c r="B257" s="20"/>
      <c r="C257" s="20"/>
      <c r="D257" s="20"/>
      <c r="E257" s="20"/>
      <c r="F257" s="28"/>
      <c r="M257" s="21"/>
      <c r="P257" s="21"/>
      <c r="Q257" s="17"/>
      <c r="S257" s="21"/>
    </row>
    <row r="258" spans="2:19" ht="13.8" x14ac:dyDescent="0.25">
      <c r="B258" s="20"/>
      <c r="C258" s="20"/>
      <c r="D258" s="20"/>
      <c r="E258" s="20"/>
      <c r="F258" s="28"/>
      <c r="M258" s="21"/>
      <c r="P258" s="21"/>
      <c r="Q258" s="17"/>
      <c r="S258" s="21"/>
    </row>
    <row r="259" spans="2:19" ht="13.8" x14ac:dyDescent="0.25">
      <c r="B259" s="20"/>
      <c r="C259" s="20"/>
      <c r="D259" s="20"/>
      <c r="E259" s="20"/>
      <c r="F259" s="28"/>
      <c r="M259" s="21"/>
      <c r="P259" s="21"/>
      <c r="Q259" s="17"/>
      <c r="S259" s="21"/>
    </row>
    <row r="260" spans="2:19" ht="13.8" x14ac:dyDescent="0.25">
      <c r="B260" s="20"/>
      <c r="C260" s="20"/>
      <c r="D260" s="20"/>
      <c r="E260" s="20"/>
      <c r="F260" s="28"/>
      <c r="M260" s="21"/>
      <c r="P260" s="21"/>
      <c r="Q260" s="17"/>
      <c r="S260" s="21"/>
    </row>
    <row r="261" spans="2:19" ht="13.8" x14ac:dyDescent="0.25">
      <c r="B261" s="20"/>
      <c r="C261" s="20"/>
      <c r="D261" s="20"/>
      <c r="E261" s="20"/>
      <c r="F261" s="28"/>
      <c r="M261" s="21"/>
      <c r="P261" s="21"/>
      <c r="Q261" s="17"/>
      <c r="S261" s="21"/>
    </row>
    <row r="262" spans="2:19" ht="13.8" x14ac:dyDescent="0.25">
      <c r="B262" s="20"/>
      <c r="C262" s="20"/>
      <c r="D262" s="20"/>
      <c r="E262" s="20"/>
      <c r="F262" s="28"/>
      <c r="M262" s="21"/>
      <c r="P262" s="21"/>
      <c r="Q262" s="17"/>
      <c r="S262" s="21"/>
    </row>
    <row r="263" spans="2:19" ht="13.8" x14ac:dyDescent="0.25">
      <c r="B263" s="20"/>
      <c r="C263" s="20"/>
      <c r="D263" s="20"/>
      <c r="E263" s="20"/>
      <c r="F263" s="28"/>
      <c r="M263" s="21"/>
      <c r="P263" s="21"/>
      <c r="Q263" s="17"/>
      <c r="S263" s="21"/>
    </row>
    <row r="264" spans="2:19" ht="13.8" x14ac:dyDescent="0.25">
      <c r="B264" s="20"/>
      <c r="C264" s="20"/>
      <c r="D264" s="20"/>
      <c r="E264" s="20"/>
      <c r="F264" s="28"/>
      <c r="M264" s="21"/>
      <c r="P264" s="21"/>
      <c r="Q264" s="17"/>
      <c r="S264" s="21"/>
    </row>
    <row r="265" spans="2:19" ht="13.8" x14ac:dyDescent="0.25">
      <c r="B265" s="20"/>
      <c r="C265" s="20"/>
      <c r="D265" s="20"/>
      <c r="E265" s="20"/>
      <c r="F265" s="28"/>
      <c r="M265" s="21"/>
      <c r="P265" s="21"/>
      <c r="Q265" s="17"/>
      <c r="S265" s="21"/>
    </row>
    <row r="266" spans="2:19" ht="13.8" x14ac:dyDescent="0.25">
      <c r="B266" s="20"/>
      <c r="C266" s="20"/>
      <c r="D266" s="20"/>
      <c r="E266" s="20"/>
      <c r="F266" s="28"/>
      <c r="M266" s="21"/>
      <c r="P266" s="21"/>
      <c r="Q266" s="17"/>
      <c r="S266" s="21"/>
    </row>
    <row r="267" spans="2:19" ht="13.8" x14ac:dyDescent="0.25">
      <c r="B267" s="20"/>
      <c r="C267" s="20"/>
      <c r="D267" s="20"/>
      <c r="E267" s="20"/>
      <c r="F267" s="28"/>
      <c r="M267" s="21"/>
      <c r="P267" s="21"/>
      <c r="Q267" s="17"/>
      <c r="S267" s="21"/>
    </row>
    <row r="268" spans="2:19" ht="13.8" x14ac:dyDescent="0.25">
      <c r="B268" s="20"/>
      <c r="C268" s="20"/>
      <c r="D268" s="20"/>
      <c r="E268" s="20"/>
      <c r="F268" s="28"/>
      <c r="M268" s="21"/>
      <c r="P268" s="21"/>
      <c r="Q268" s="17"/>
      <c r="S268" s="21"/>
    </row>
    <row r="269" spans="2:19" ht="13.8" x14ac:dyDescent="0.25">
      <c r="B269" s="20"/>
      <c r="C269" s="20"/>
      <c r="D269" s="20"/>
      <c r="E269" s="20"/>
      <c r="F269" s="28"/>
      <c r="M269" s="21"/>
      <c r="P269" s="21"/>
      <c r="Q269" s="17"/>
      <c r="S269" s="21"/>
    </row>
    <row r="270" spans="2:19" ht="13.8" x14ac:dyDescent="0.25">
      <c r="B270" s="20"/>
      <c r="C270" s="20"/>
      <c r="D270" s="20"/>
      <c r="E270" s="20"/>
      <c r="F270" s="28"/>
      <c r="M270" s="21"/>
      <c r="P270" s="21"/>
      <c r="Q270" s="17"/>
      <c r="S270" s="21"/>
    </row>
    <row r="271" spans="2:19" ht="13.8" x14ac:dyDescent="0.25">
      <c r="B271" s="20"/>
      <c r="C271" s="20"/>
      <c r="D271" s="20"/>
      <c r="E271" s="20"/>
      <c r="F271" s="28"/>
      <c r="M271" s="21"/>
      <c r="P271" s="21"/>
      <c r="Q271" s="17"/>
      <c r="S271" s="21"/>
    </row>
    <row r="272" spans="2:19" ht="13.8" x14ac:dyDescent="0.25">
      <c r="B272" s="20"/>
      <c r="C272" s="20"/>
      <c r="D272" s="20"/>
      <c r="E272" s="20"/>
      <c r="F272" s="28"/>
      <c r="M272" s="21"/>
      <c r="P272" s="21"/>
      <c r="Q272" s="17"/>
      <c r="S272" s="21"/>
    </row>
    <row r="273" spans="2:19" ht="13.8" x14ac:dyDescent="0.25">
      <c r="B273" s="20"/>
      <c r="C273" s="20"/>
      <c r="D273" s="20"/>
      <c r="E273" s="20"/>
      <c r="F273" s="28"/>
      <c r="M273" s="21"/>
      <c r="P273" s="21"/>
      <c r="Q273" s="17"/>
      <c r="S273" s="21"/>
    </row>
    <row r="274" spans="2:19" ht="13.8" x14ac:dyDescent="0.25">
      <c r="B274" s="20"/>
      <c r="C274" s="20"/>
      <c r="D274" s="20"/>
      <c r="E274" s="20"/>
      <c r="F274" s="28"/>
      <c r="M274" s="21"/>
      <c r="P274" s="21"/>
      <c r="Q274" s="17"/>
      <c r="S274" s="21"/>
    </row>
    <row r="275" spans="2:19" ht="13.8" x14ac:dyDescent="0.25">
      <c r="B275" s="20"/>
      <c r="C275" s="20"/>
      <c r="D275" s="20"/>
      <c r="E275" s="20"/>
      <c r="F275" s="28"/>
      <c r="M275" s="21"/>
      <c r="P275" s="21"/>
      <c r="Q275" s="17"/>
      <c r="S275" s="21"/>
    </row>
    <row r="276" spans="2:19" ht="13.8" x14ac:dyDescent="0.25">
      <c r="B276" s="20"/>
      <c r="C276" s="20"/>
      <c r="D276" s="20"/>
      <c r="E276" s="20"/>
      <c r="F276" s="28"/>
      <c r="M276" s="21"/>
      <c r="P276" s="21"/>
      <c r="Q276" s="17"/>
      <c r="S276" s="21"/>
    </row>
    <row r="277" spans="2:19" ht="13.8" x14ac:dyDescent="0.25">
      <c r="B277" s="20"/>
      <c r="C277" s="20"/>
      <c r="D277" s="20"/>
      <c r="E277" s="20"/>
      <c r="F277" s="28"/>
      <c r="M277" s="21"/>
      <c r="P277" s="21"/>
      <c r="Q277" s="17"/>
      <c r="S277" s="21"/>
    </row>
    <row r="278" spans="2:19" ht="13.8" x14ac:dyDescent="0.25">
      <c r="B278" s="20"/>
      <c r="C278" s="20"/>
      <c r="D278" s="20"/>
      <c r="E278" s="20"/>
      <c r="F278" s="28"/>
      <c r="M278" s="21"/>
      <c r="P278" s="21"/>
      <c r="Q278" s="17"/>
      <c r="S278" s="21"/>
    </row>
    <row r="279" spans="2:19" ht="13.8" x14ac:dyDescent="0.25">
      <c r="B279" s="20"/>
      <c r="C279" s="20"/>
      <c r="D279" s="20"/>
      <c r="E279" s="20"/>
      <c r="F279" s="28"/>
      <c r="M279" s="21"/>
      <c r="P279" s="21"/>
      <c r="Q279" s="17"/>
      <c r="S279" s="21"/>
    </row>
    <row r="280" spans="2:19" ht="13.8" x14ac:dyDescent="0.25">
      <c r="B280" s="20"/>
      <c r="C280" s="20"/>
      <c r="D280" s="20"/>
      <c r="E280" s="20"/>
      <c r="F280" s="28"/>
      <c r="M280" s="21"/>
      <c r="P280" s="21"/>
      <c r="Q280" s="17"/>
      <c r="S280" s="21"/>
    </row>
    <row r="281" spans="2:19" ht="13.8" x14ac:dyDescent="0.25">
      <c r="B281" s="20"/>
      <c r="C281" s="20"/>
      <c r="D281" s="20"/>
      <c r="E281" s="20"/>
      <c r="F281" s="28"/>
      <c r="M281" s="21"/>
      <c r="P281" s="21"/>
      <c r="Q281" s="17"/>
      <c r="S281" s="21"/>
    </row>
    <row r="282" spans="2:19" ht="13.8" x14ac:dyDescent="0.25">
      <c r="B282" s="20"/>
      <c r="C282" s="20"/>
      <c r="D282" s="20"/>
      <c r="E282" s="20"/>
      <c r="F282" s="28"/>
      <c r="M282" s="21"/>
      <c r="P282" s="21"/>
      <c r="Q282" s="17"/>
      <c r="S282" s="21"/>
    </row>
    <row r="283" spans="2:19" ht="13.8" x14ac:dyDescent="0.25">
      <c r="B283" s="20"/>
      <c r="C283" s="20"/>
      <c r="D283" s="20"/>
      <c r="E283" s="20"/>
      <c r="F283" s="28"/>
      <c r="M283" s="21"/>
      <c r="P283" s="21"/>
      <c r="Q283" s="17"/>
      <c r="S283" s="21"/>
    </row>
    <row r="284" spans="2:19" ht="13.8" x14ac:dyDescent="0.25">
      <c r="B284" s="20"/>
      <c r="C284" s="20"/>
      <c r="D284" s="20"/>
      <c r="E284" s="20"/>
      <c r="F284" s="28"/>
      <c r="M284" s="21"/>
      <c r="P284" s="21"/>
      <c r="Q284" s="17"/>
      <c r="S284" s="21"/>
    </row>
    <row r="285" spans="2:19" ht="13.8" x14ac:dyDescent="0.25">
      <c r="B285" s="20"/>
      <c r="C285" s="20"/>
      <c r="D285" s="20"/>
      <c r="E285" s="20"/>
      <c r="F285" s="28"/>
      <c r="M285" s="21"/>
      <c r="P285" s="21"/>
      <c r="Q285" s="17"/>
      <c r="S285" s="21"/>
    </row>
    <row r="286" spans="2:19" ht="13.8" x14ac:dyDescent="0.25">
      <c r="B286" s="20"/>
      <c r="C286" s="20"/>
      <c r="D286" s="20"/>
      <c r="E286" s="20"/>
      <c r="F286" s="28"/>
      <c r="M286" s="21"/>
      <c r="P286" s="21"/>
      <c r="Q286" s="17"/>
      <c r="S286" s="21"/>
    </row>
    <row r="287" spans="2:19" ht="13.8" x14ac:dyDescent="0.25">
      <c r="B287" s="20"/>
      <c r="C287" s="20"/>
      <c r="D287" s="20"/>
      <c r="E287" s="20"/>
      <c r="F287" s="28"/>
      <c r="M287" s="21"/>
      <c r="P287" s="21"/>
      <c r="Q287" s="17"/>
      <c r="S287" s="21"/>
    </row>
    <row r="288" spans="2:19" ht="13.8" x14ac:dyDescent="0.25">
      <c r="B288" s="20"/>
      <c r="C288" s="20"/>
      <c r="D288" s="20"/>
      <c r="E288" s="20"/>
      <c r="F288" s="28"/>
      <c r="M288" s="21"/>
      <c r="P288" s="21"/>
      <c r="Q288" s="17"/>
      <c r="S288" s="21"/>
    </row>
    <row r="289" spans="2:19" ht="13.8" x14ac:dyDescent="0.25">
      <c r="B289" s="20"/>
      <c r="C289" s="20"/>
      <c r="D289" s="20"/>
      <c r="E289" s="20"/>
      <c r="F289" s="28"/>
      <c r="M289" s="21"/>
      <c r="P289" s="21"/>
      <c r="Q289" s="17"/>
      <c r="S289" s="21"/>
    </row>
    <row r="290" spans="2:19" ht="13.8" x14ac:dyDescent="0.25">
      <c r="B290" s="20"/>
      <c r="C290" s="20"/>
      <c r="D290" s="20"/>
      <c r="E290" s="20"/>
      <c r="F290" s="28"/>
      <c r="M290" s="21"/>
      <c r="P290" s="21"/>
      <c r="Q290" s="17"/>
      <c r="S290" s="21"/>
    </row>
    <row r="291" spans="2:19" ht="13.8" x14ac:dyDescent="0.25">
      <c r="B291" s="20"/>
      <c r="C291" s="20"/>
      <c r="D291" s="20"/>
      <c r="E291" s="20"/>
      <c r="F291" s="28"/>
      <c r="M291" s="21"/>
      <c r="P291" s="21"/>
      <c r="Q291" s="17"/>
      <c r="S291" s="21"/>
    </row>
    <row r="292" spans="2:19" ht="13.8" x14ac:dyDescent="0.25">
      <c r="B292" s="20"/>
      <c r="C292" s="20"/>
      <c r="D292" s="20"/>
      <c r="E292" s="20"/>
      <c r="F292" s="28"/>
      <c r="M292" s="21"/>
      <c r="P292" s="21"/>
      <c r="Q292" s="17"/>
      <c r="S292" s="21"/>
    </row>
    <row r="293" spans="2:19" ht="13.8" x14ac:dyDescent="0.25">
      <c r="B293" s="20"/>
      <c r="C293" s="20"/>
      <c r="D293" s="20"/>
      <c r="E293" s="20"/>
      <c r="F293" s="28"/>
      <c r="M293" s="21"/>
      <c r="P293" s="21"/>
      <c r="Q293" s="17"/>
      <c r="S293" s="21"/>
    </row>
    <row r="294" spans="2:19" ht="13.8" x14ac:dyDescent="0.25">
      <c r="B294" s="20"/>
      <c r="C294" s="20"/>
      <c r="D294" s="20"/>
      <c r="E294" s="20"/>
      <c r="F294" s="28"/>
      <c r="M294" s="21"/>
      <c r="P294" s="21"/>
      <c r="Q294" s="17"/>
      <c r="S294" s="21"/>
    </row>
    <row r="295" spans="2:19" ht="13.8" x14ac:dyDescent="0.25">
      <c r="B295" s="20"/>
      <c r="C295" s="20"/>
      <c r="D295" s="20"/>
      <c r="E295" s="20"/>
      <c r="F295" s="28"/>
      <c r="M295" s="21"/>
      <c r="P295" s="21"/>
      <c r="Q295" s="17"/>
      <c r="S295" s="21"/>
    </row>
    <row r="296" spans="2:19" ht="13.8" x14ac:dyDescent="0.25">
      <c r="B296" s="20"/>
      <c r="C296" s="20"/>
      <c r="D296" s="20"/>
      <c r="E296" s="20"/>
      <c r="F296" s="28"/>
      <c r="M296" s="21"/>
      <c r="P296" s="21"/>
      <c r="Q296" s="17"/>
      <c r="S296" s="21"/>
    </row>
    <row r="297" spans="2:19" ht="13.8" x14ac:dyDescent="0.25">
      <c r="B297" s="20"/>
      <c r="C297" s="20"/>
      <c r="D297" s="20"/>
      <c r="E297" s="20"/>
      <c r="F297" s="28"/>
      <c r="M297" s="21"/>
      <c r="P297" s="21"/>
      <c r="Q297" s="17"/>
      <c r="S297" s="21"/>
    </row>
    <row r="298" spans="2:19" ht="13.8" x14ac:dyDescent="0.25">
      <c r="B298" s="20"/>
      <c r="C298" s="20"/>
      <c r="D298" s="20"/>
      <c r="E298" s="20"/>
      <c r="F298" s="28"/>
      <c r="M298" s="21"/>
      <c r="P298" s="21"/>
      <c r="Q298" s="17"/>
      <c r="S298" s="21"/>
    </row>
    <row r="299" spans="2:19" ht="13.8" x14ac:dyDescent="0.25">
      <c r="B299" s="20"/>
      <c r="C299" s="20"/>
      <c r="D299" s="20"/>
      <c r="E299" s="20"/>
      <c r="F299" s="28"/>
      <c r="M299" s="21"/>
      <c r="P299" s="21"/>
      <c r="Q299" s="17"/>
      <c r="S299" s="21"/>
    </row>
    <row r="300" spans="2:19" ht="13.8" x14ac:dyDescent="0.25">
      <c r="B300" s="20"/>
      <c r="C300" s="20"/>
      <c r="D300" s="20"/>
      <c r="E300" s="20"/>
      <c r="F300" s="28"/>
      <c r="M300" s="21"/>
      <c r="P300" s="21"/>
      <c r="Q300" s="17"/>
      <c r="S300" s="21"/>
    </row>
    <row r="301" spans="2:19" ht="13.8" x14ac:dyDescent="0.25">
      <c r="B301" s="20"/>
      <c r="C301" s="20"/>
      <c r="D301" s="20"/>
      <c r="E301" s="20"/>
      <c r="F301" s="28"/>
      <c r="M301" s="21"/>
      <c r="P301" s="21"/>
      <c r="Q301" s="17"/>
      <c r="S301" s="21"/>
    </row>
    <row r="302" spans="2:19" ht="13.8" x14ac:dyDescent="0.25">
      <c r="B302" s="20"/>
      <c r="C302" s="20"/>
      <c r="D302" s="20"/>
      <c r="E302" s="20"/>
      <c r="F302" s="28"/>
      <c r="M302" s="21"/>
      <c r="P302" s="21"/>
      <c r="Q302" s="17"/>
      <c r="S302" s="21"/>
    </row>
    <row r="303" spans="2:19" ht="13.8" x14ac:dyDescent="0.25">
      <c r="B303" s="20"/>
      <c r="C303" s="20"/>
      <c r="D303" s="20"/>
      <c r="E303" s="20"/>
      <c r="F303" s="28"/>
      <c r="M303" s="21"/>
      <c r="P303" s="21"/>
      <c r="Q303" s="17"/>
      <c r="S303" s="21"/>
    </row>
    <row r="304" spans="2:19" ht="13.8" x14ac:dyDescent="0.25">
      <c r="B304" s="20"/>
      <c r="C304" s="20"/>
      <c r="D304" s="20"/>
      <c r="E304" s="20"/>
      <c r="F304" s="28"/>
      <c r="M304" s="21"/>
      <c r="P304" s="21"/>
      <c r="Q304" s="17"/>
      <c r="S304" s="21"/>
    </row>
    <row r="305" spans="2:19" ht="13.8" x14ac:dyDescent="0.25">
      <c r="B305" s="20"/>
      <c r="C305" s="20"/>
      <c r="D305" s="20"/>
      <c r="E305" s="20"/>
      <c r="F305" s="28"/>
      <c r="M305" s="21"/>
      <c r="P305" s="21"/>
      <c r="Q305" s="17"/>
      <c r="S305" s="21"/>
    </row>
    <row r="306" spans="2:19" ht="13.8" x14ac:dyDescent="0.25">
      <c r="B306" s="20"/>
      <c r="C306" s="20"/>
      <c r="D306" s="20"/>
      <c r="E306" s="20"/>
      <c r="F306" s="28"/>
      <c r="M306" s="21"/>
      <c r="P306" s="21"/>
      <c r="Q306" s="17"/>
      <c r="S306" s="21"/>
    </row>
    <row r="307" spans="2:19" ht="13.8" x14ac:dyDescent="0.25">
      <c r="B307" s="20"/>
      <c r="C307" s="20"/>
      <c r="D307" s="20"/>
      <c r="E307" s="20"/>
      <c r="F307" s="28"/>
      <c r="M307" s="21"/>
      <c r="P307" s="21"/>
      <c r="Q307" s="17"/>
      <c r="S307" s="21"/>
    </row>
    <row r="308" spans="2:19" ht="13.8" x14ac:dyDescent="0.25">
      <c r="B308" s="20"/>
      <c r="C308" s="20"/>
      <c r="D308" s="20"/>
      <c r="E308" s="20"/>
      <c r="F308" s="28"/>
      <c r="M308" s="21"/>
      <c r="P308" s="21"/>
      <c r="Q308" s="17"/>
      <c r="S308" s="21"/>
    </row>
    <row r="309" spans="2:19" ht="13.8" x14ac:dyDescent="0.25">
      <c r="B309" s="20"/>
      <c r="C309" s="20"/>
      <c r="D309" s="20"/>
      <c r="E309" s="20"/>
      <c r="F309" s="28"/>
      <c r="M309" s="21"/>
      <c r="P309" s="21"/>
      <c r="Q309" s="17"/>
      <c r="S309" s="21"/>
    </row>
    <row r="310" spans="2:19" ht="13.8" x14ac:dyDescent="0.25">
      <c r="B310" s="20"/>
      <c r="C310" s="20"/>
      <c r="D310" s="20"/>
      <c r="E310" s="20"/>
      <c r="F310" s="28"/>
      <c r="M310" s="21"/>
      <c r="P310" s="21"/>
      <c r="Q310" s="17"/>
      <c r="S310" s="21"/>
    </row>
    <row r="311" spans="2:19" ht="13.8" x14ac:dyDescent="0.25">
      <c r="B311" s="20"/>
      <c r="C311" s="20"/>
      <c r="D311" s="20"/>
      <c r="E311" s="20"/>
      <c r="F311" s="28"/>
      <c r="M311" s="21"/>
      <c r="P311" s="21"/>
      <c r="Q311" s="17"/>
      <c r="S311" s="21"/>
    </row>
    <row r="312" spans="2:19" ht="13.8" x14ac:dyDescent="0.25">
      <c r="B312" s="20"/>
      <c r="C312" s="20"/>
      <c r="D312" s="20"/>
      <c r="E312" s="20"/>
      <c r="F312" s="28"/>
      <c r="M312" s="21"/>
      <c r="P312" s="21"/>
      <c r="Q312" s="17"/>
      <c r="S312" s="21"/>
    </row>
    <row r="313" spans="2:19" ht="13.8" x14ac:dyDescent="0.25">
      <c r="B313" s="20"/>
      <c r="C313" s="20"/>
      <c r="D313" s="20"/>
      <c r="E313" s="20"/>
      <c r="F313" s="28"/>
      <c r="M313" s="21"/>
      <c r="P313" s="21"/>
      <c r="Q313" s="17"/>
      <c r="S313" s="21"/>
    </row>
    <row r="314" spans="2:19" ht="13.8" x14ac:dyDescent="0.25">
      <c r="B314" s="20"/>
      <c r="C314" s="20"/>
      <c r="D314" s="20"/>
      <c r="E314" s="20"/>
      <c r="F314" s="28"/>
      <c r="M314" s="21"/>
      <c r="P314" s="21"/>
      <c r="Q314" s="17"/>
      <c r="S314" s="21"/>
    </row>
    <row r="315" spans="2:19" ht="13.8" x14ac:dyDescent="0.25">
      <c r="B315" s="20"/>
      <c r="C315" s="20"/>
      <c r="D315" s="20"/>
      <c r="E315" s="20"/>
      <c r="F315" s="28"/>
      <c r="M315" s="21"/>
      <c r="P315" s="21"/>
      <c r="Q315" s="17"/>
      <c r="S315" s="21"/>
    </row>
    <row r="316" spans="2:19" ht="13.8" x14ac:dyDescent="0.25">
      <c r="B316" s="20"/>
      <c r="C316" s="20"/>
      <c r="D316" s="20"/>
      <c r="E316" s="20"/>
      <c r="F316" s="28"/>
      <c r="M316" s="21"/>
      <c r="P316" s="21"/>
      <c r="Q316" s="17"/>
      <c r="S316" s="21"/>
    </row>
    <row r="317" spans="2:19" ht="13.8" x14ac:dyDescent="0.25">
      <c r="B317" s="20"/>
      <c r="C317" s="20"/>
      <c r="D317" s="20"/>
      <c r="E317" s="20"/>
      <c r="F317" s="28"/>
      <c r="M317" s="21"/>
      <c r="P317" s="21"/>
      <c r="Q317" s="17"/>
      <c r="S317" s="21"/>
    </row>
    <row r="318" spans="2:19" ht="13.8" x14ac:dyDescent="0.25">
      <c r="B318" s="20"/>
      <c r="C318" s="20"/>
      <c r="D318" s="20"/>
      <c r="E318" s="20"/>
      <c r="F318" s="28"/>
      <c r="M318" s="21"/>
      <c r="P318" s="21"/>
      <c r="Q318" s="17"/>
      <c r="S318" s="21"/>
    </row>
    <row r="319" spans="2:19" ht="13.8" x14ac:dyDescent="0.25">
      <c r="B319" s="20"/>
      <c r="C319" s="20"/>
      <c r="D319" s="20"/>
      <c r="E319" s="20"/>
      <c r="F319" s="28"/>
      <c r="M319" s="21"/>
      <c r="P319" s="21"/>
      <c r="Q319" s="17"/>
      <c r="S319" s="21"/>
    </row>
    <row r="320" spans="2:19" ht="13.8" x14ac:dyDescent="0.25">
      <c r="B320" s="20"/>
      <c r="C320" s="20"/>
      <c r="D320" s="20"/>
      <c r="E320" s="20"/>
      <c r="F320" s="28"/>
      <c r="M320" s="21"/>
      <c r="P320" s="21"/>
      <c r="Q320" s="17"/>
      <c r="S320" s="21"/>
    </row>
    <row r="321" spans="2:19" ht="13.8" x14ac:dyDescent="0.25">
      <c r="B321" s="20"/>
      <c r="C321" s="20"/>
      <c r="D321" s="20"/>
      <c r="E321" s="20"/>
      <c r="F321" s="28"/>
      <c r="M321" s="21"/>
      <c r="P321" s="21"/>
      <c r="Q321" s="17"/>
      <c r="S321" s="21"/>
    </row>
    <row r="322" spans="2:19" ht="13.8" x14ac:dyDescent="0.25">
      <c r="B322" s="20"/>
      <c r="C322" s="20"/>
      <c r="D322" s="20"/>
      <c r="E322" s="20"/>
      <c r="F322" s="28"/>
      <c r="M322" s="21"/>
      <c r="P322" s="21"/>
      <c r="Q322" s="17"/>
      <c r="S322" s="21"/>
    </row>
    <row r="323" spans="2:19" ht="13.8" x14ac:dyDescent="0.25">
      <c r="B323" s="20"/>
      <c r="C323" s="20"/>
      <c r="D323" s="20"/>
      <c r="E323" s="20"/>
      <c r="F323" s="28"/>
      <c r="M323" s="21"/>
      <c r="P323" s="21"/>
      <c r="Q323" s="17"/>
      <c r="S323" s="21"/>
    </row>
    <row r="324" spans="2:19" ht="13.8" x14ac:dyDescent="0.25">
      <c r="B324" s="20"/>
      <c r="C324" s="20"/>
      <c r="D324" s="20"/>
      <c r="E324" s="20"/>
      <c r="F324" s="28"/>
      <c r="M324" s="21"/>
      <c r="P324" s="21"/>
      <c r="Q324" s="17"/>
      <c r="S324" s="21"/>
    </row>
    <row r="325" spans="2:19" ht="13.8" x14ac:dyDescent="0.25">
      <c r="B325" s="20"/>
      <c r="C325" s="20"/>
      <c r="D325" s="20"/>
      <c r="E325" s="20"/>
      <c r="F325" s="28"/>
      <c r="M325" s="21"/>
      <c r="P325" s="21"/>
      <c r="Q325" s="17"/>
      <c r="S325" s="21"/>
    </row>
    <row r="326" spans="2:19" ht="13.8" x14ac:dyDescent="0.25">
      <c r="B326" s="20"/>
      <c r="C326" s="20"/>
      <c r="D326" s="20"/>
      <c r="E326" s="20"/>
      <c r="F326" s="28"/>
      <c r="M326" s="21"/>
      <c r="P326" s="21"/>
      <c r="Q326" s="17"/>
      <c r="S326" s="21"/>
    </row>
    <row r="327" spans="2:19" ht="13.8" x14ac:dyDescent="0.25">
      <c r="B327" s="20"/>
      <c r="C327" s="20"/>
      <c r="D327" s="20"/>
      <c r="E327" s="20"/>
      <c r="F327" s="28"/>
      <c r="M327" s="21"/>
      <c r="P327" s="21"/>
      <c r="Q327" s="17"/>
      <c r="S327" s="21"/>
    </row>
    <row r="328" spans="2:19" ht="13.8" x14ac:dyDescent="0.25">
      <c r="B328" s="20"/>
      <c r="C328" s="20"/>
      <c r="D328" s="20"/>
      <c r="E328" s="20"/>
      <c r="F328" s="28"/>
      <c r="M328" s="21"/>
      <c r="P328" s="21"/>
      <c r="Q328" s="17"/>
      <c r="S328" s="21"/>
    </row>
    <row r="329" spans="2:19" ht="13.8" x14ac:dyDescent="0.25">
      <c r="B329" s="20"/>
      <c r="C329" s="20"/>
      <c r="D329" s="20"/>
      <c r="E329" s="20"/>
      <c r="F329" s="28"/>
      <c r="M329" s="21"/>
      <c r="P329" s="21"/>
      <c r="Q329" s="17"/>
      <c r="S329" s="21"/>
    </row>
    <row r="330" spans="2:19" ht="13.8" x14ac:dyDescent="0.25">
      <c r="B330" s="20"/>
      <c r="C330" s="20"/>
      <c r="D330" s="20"/>
      <c r="E330" s="20"/>
      <c r="F330" s="28"/>
      <c r="M330" s="21"/>
      <c r="P330" s="21"/>
      <c r="Q330" s="17"/>
      <c r="S330" s="21"/>
    </row>
    <row r="331" spans="2:19" ht="13.8" x14ac:dyDescent="0.25">
      <c r="B331" s="20"/>
      <c r="C331" s="20"/>
      <c r="D331" s="20"/>
      <c r="E331" s="20"/>
      <c r="F331" s="28"/>
      <c r="M331" s="21"/>
      <c r="P331" s="21"/>
      <c r="Q331" s="17"/>
      <c r="S331" s="21"/>
    </row>
    <row r="332" spans="2:19" ht="13.8" x14ac:dyDescent="0.25">
      <c r="B332" s="20"/>
      <c r="C332" s="20"/>
      <c r="D332" s="20"/>
      <c r="E332" s="20"/>
      <c r="F332" s="28"/>
      <c r="M332" s="21"/>
      <c r="P332" s="21"/>
      <c r="Q332" s="17"/>
      <c r="S332" s="21"/>
    </row>
    <row r="333" spans="2:19" ht="13.8" x14ac:dyDescent="0.25">
      <c r="B333" s="20"/>
      <c r="C333" s="20"/>
      <c r="D333" s="20"/>
      <c r="E333" s="20"/>
      <c r="F333" s="28"/>
      <c r="M333" s="21"/>
      <c r="P333" s="21"/>
      <c r="Q333" s="17"/>
      <c r="S333" s="21"/>
    </row>
    <row r="334" spans="2:19" ht="13.8" x14ac:dyDescent="0.25">
      <c r="B334" s="20"/>
      <c r="C334" s="20"/>
      <c r="D334" s="20"/>
      <c r="E334" s="20"/>
      <c r="F334" s="28"/>
      <c r="M334" s="21"/>
      <c r="P334" s="21"/>
      <c r="Q334" s="17"/>
      <c r="S334" s="21"/>
    </row>
    <row r="335" spans="2:19" ht="13.8" x14ac:dyDescent="0.25">
      <c r="B335" s="20"/>
      <c r="C335" s="20"/>
      <c r="D335" s="20"/>
      <c r="E335" s="20"/>
      <c r="F335" s="28"/>
      <c r="M335" s="21"/>
      <c r="P335" s="21"/>
      <c r="Q335" s="17"/>
      <c r="S335" s="21"/>
    </row>
    <row r="336" spans="2:19" ht="13.8" x14ac:dyDescent="0.25">
      <c r="B336" s="20"/>
      <c r="C336" s="20"/>
      <c r="D336" s="20"/>
      <c r="E336" s="20"/>
      <c r="F336" s="28"/>
      <c r="M336" s="21"/>
      <c r="P336" s="21"/>
      <c r="Q336" s="17"/>
      <c r="S336" s="21"/>
    </row>
    <row r="337" spans="2:19" ht="13.8" x14ac:dyDescent="0.25">
      <c r="B337" s="20"/>
      <c r="C337" s="20"/>
      <c r="D337" s="20"/>
      <c r="E337" s="20"/>
      <c r="F337" s="28"/>
      <c r="M337" s="21"/>
      <c r="P337" s="21"/>
      <c r="Q337" s="17"/>
      <c r="S337" s="21"/>
    </row>
    <row r="338" spans="2:19" ht="13.8" x14ac:dyDescent="0.25">
      <c r="B338" s="20"/>
      <c r="C338" s="20"/>
      <c r="D338" s="20"/>
      <c r="E338" s="20"/>
      <c r="F338" s="28"/>
      <c r="M338" s="21"/>
      <c r="P338" s="21"/>
      <c r="Q338" s="17"/>
      <c r="S338" s="21"/>
    </row>
    <row r="339" spans="2:19" ht="13.8" x14ac:dyDescent="0.25">
      <c r="B339" s="20"/>
      <c r="C339" s="20"/>
      <c r="D339" s="20"/>
      <c r="E339" s="20"/>
      <c r="F339" s="28"/>
      <c r="M339" s="21"/>
      <c r="P339" s="21"/>
      <c r="Q339" s="17"/>
      <c r="S339" s="21"/>
    </row>
    <row r="340" spans="2:19" ht="13.8" x14ac:dyDescent="0.25">
      <c r="B340" s="20"/>
      <c r="C340" s="20"/>
      <c r="D340" s="20"/>
      <c r="E340" s="20"/>
      <c r="F340" s="28"/>
      <c r="M340" s="21"/>
      <c r="P340" s="21"/>
      <c r="Q340" s="17"/>
      <c r="S340" s="21"/>
    </row>
    <row r="341" spans="2:19" ht="13.8" x14ac:dyDescent="0.25">
      <c r="B341" s="20"/>
      <c r="C341" s="20"/>
      <c r="D341" s="20"/>
      <c r="E341" s="20"/>
      <c r="F341" s="28"/>
      <c r="M341" s="21"/>
      <c r="P341" s="21"/>
      <c r="Q341" s="17"/>
      <c r="S341" s="21"/>
    </row>
    <row r="342" spans="2:19" ht="13.8" x14ac:dyDescent="0.25">
      <c r="B342" s="20"/>
      <c r="C342" s="20"/>
      <c r="D342" s="20"/>
      <c r="E342" s="20"/>
      <c r="F342" s="28"/>
      <c r="M342" s="21"/>
      <c r="P342" s="21"/>
      <c r="Q342" s="17"/>
      <c r="S342" s="21"/>
    </row>
    <row r="343" spans="2:19" ht="13.8" x14ac:dyDescent="0.25">
      <c r="B343" s="20"/>
      <c r="C343" s="20"/>
      <c r="D343" s="20"/>
      <c r="E343" s="20"/>
      <c r="F343" s="28"/>
      <c r="M343" s="21"/>
      <c r="P343" s="21"/>
      <c r="Q343" s="17"/>
      <c r="S343" s="21"/>
    </row>
    <row r="344" spans="2:19" ht="13.8" x14ac:dyDescent="0.25">
      <c r="B344" s="20"/>
      <c r="C344" s="20"/>
      <c r="D344" s="20"/>
      <c r="E344" s="20"/>
      <c r="F344" s="28"/>
      <c r="M344" s="21"/>
      <c r="P344" s="21"/>
      <c r="Q344" s="17"/>
      <c r="S344" s="21"/>
    </row>
    <row r="345" spans="2:19" ht="13.8" x14ac:dyDescent="0.25">
      <c r="B345" s="20"/>
      <c r="C345" s="20"/>
      <c r="D345" s="20"/>
      <c r="E345" s="20"/>
      <c r="F345" s="28"/>
      <c r="M345" s="21"/>
      <c r="P345" s="21"/>
      <c r="Q345" s="17"/>
      <c r="S345" s="21"/>
    </row>
    <row r="346" spans="2:19" ht="13.8" x14ac:dyDescent="0.25">
      <c r="B346" s="20"/>
      <c r="C346" s="20"/>
      <c r="D346" s="20"/>
      <c r="E346" s="20"/>
      <c r="F346" s="28"/>
      <c r="M346" s="21"/>
      <c r="P346" s="21"/>
      <c r="Q346" s="17"/>
      <c r="S346" s="21"/>
    </row>
    <row r="347" spans="2:19" ht="13.8" x14ac:dyDescent="0.25">
      <c r="B347" s="20"/>
      <c r="C347" s="20"/>
      <c r="D347" s="20"/>
      <c r="E347" s="20"/>
      <c r="F347" s="28"/>
      <c r="M347" s="21"/>
      <c r="P347" s="21"/>
      <c r="Q347" s="17"/>
      <c r="S347" s="21"/>
    </row>
    <row r="348" spans="2:19" ht="13.8" x14ac:dyDescent="0.25">
      <c r="B348" s="20"/>
      <c r="C348" s="20"/>
      <c r="D348" s="20"/>
      <c r="E348" s="20"/>
      <c r="F348" s="28"/>
      <c r="M348" s="21"/>
      <c r="P348" s="21"/>
      <c r="Q348" s="17"/>
      <c r="S348" s="21"/>
    </row>
    <row r="349" spans="2:19" ht="13.8" x14ac:dyDescent="0.25">
      <c r="B349" s="20"/>
      <c r="C349" s="20"/>
      <c r="D349" s="20"/>
      <c r="E349" s="20"/>
      <c r="F349" s="28"/>
      <c r="M349" s="21"/>
      <c r="P349" s="21"/>
      <c r="Q349" s="17"/>
      <c r="S349" s="21"/>
    </row>
    <row r="350" spans="2:19" ht="13.8" x14ac:dyDescent="0.25">
      <c r="B350" s="20"/>
      <c r="C350" s="20"/>
      <c r="D350" s="20"/>
      <c r="E350" s="20"/>
      <c r="F350" s="28"/>
      <c r="M350" s="21"/>
      <c r="P350" s="21"/>
      <c r="Q350" s="17"/>
      <c r="S350" s="21"/>
    </row>
    <row r="351" spans="2:19" ht="13.8" x14ac:dyDescent="0.25">
      <c r="B351" s="20"/>
      <c r="C351" s="20"/>
      <c r="D351" s="20"/>
      <c r="E351" s="20"/>
      <c r="F351" s="28"/>
      <c r="M351" s="21"/>
      <c r="P351" s="21"/>
      <c r="Q351" s="17"/>
      <c r="S351" s="21"/>
    </row>
    <row r="352" spans="2:19" ht="13.8" x14ac:dyDescent="0.25">
      <c r="B352" s="20"/>
      <c r="C352" s="20"/>
      <c r="D352" s="20"/>
      <c r="E352" s="20"/>
      <c r="F352" s="28"/>
      <c r="M352" s="21"/>
      <c r="P352" s="21"/>
      <c r="Q352" s="17"/>
      <c r="S352" s="21"/>
    </row>
    <row r="353" spans="2:19" ht="13.8" x14ac:dyDescent="0.25">
      <c r="B353" s="20"/>
      <c r="C353" s="20"/>
      <c r="D353" s="20"/>
      <c r="E353" s="20"/>
      <c r="F353" s="28"/>
      <c r="M353" s="21"/>
      <c r="P353" s="21"/>
      <c r="Q353" s="17"/>
      <c r="S353" s="21"/>
    </row>
    <row r="354" spans="2:19" ht="13.8" x14ac:dyDescent="0.25">
      <c r="B354" s="20"/>
      <c r="C354" s="20"/>
      <c r="D354" s="20"/>
      <c r="E354" s="20"/>
      <c r="F354" s="28"/>
      <c r="M354" s="21"/>
      <c r="P354" s="21"/>
      <c r="Q354" s="17"/>
      <c r="S354" s="21"/>
    </row>
    <row r="355" spans="2:19" ht="13.8" x14ac:dyDescent="0.25">
      <c r="B355" s="20"/>
      <c r="C355" s="20"/>
      <c r="D355" s="20"/>
      <c r="E355" s="20"/>
      <c r="F355" s="28"/>
      <c r="M355" s="21"/>
      <c r="P355" s="21"/>
      <c r="Q355" s="17"/>
      <c r="S355" s="21"/>
    </row>
    <row r="356" spans="2:19" ht="13.8" x14ac:dyDescent="0.25">
      <c r="B356" s="20"/>
      <c r="C356" s="20"/>
      <c r="D356" s="20"/>
      <c r="E356" s="20"/>
      <c r="F356" s="28"/>
      <c r="M356" s="21"/>
      <c r="P356" s="21"/>
      <c r="Q356" s="17"/>
      <c r="S356" s="21"/>
    </row>
    <row r="357" spans="2:19" ht="13.8" x14ac:dyDescent="0.25">
      <c r="B357" s="20"/>
      <c r="C357" s="20"/>
      <c r="D357" s="20"/>
      <c r="E357" s="20"/>
      <c r="F357" s="28"/>
      <c r="M357" s="21"/>
      <c r="P357" s="21"/>
      <c r="Q357" s="17"/>
      <c r="S357" s="21"/>
    </row>
    <row r="358" spans="2:19" ht="13.8" x14ac:dyDescent="0.25">
      <c r="B358" s="20"/>
      <c r="C358" s="20"/>
      <c r="D358" s="20"/>
      <c r="E358" s="20"/>
      <c r="F358" s="28"/>
      <c r="M358" s="21"/>
      <c r="P358" s="21"/>
      <c r="Q358" s="17"/>
      <c r="S358" s="21"/>
    </row>
    <row r="359" spans="2:19" ht="13.8" x14ac:dyDescent="0.25">
      <c r="B359" s="20"/>
      <c r="C359" s="20"/>
      <c r="D359" s="20"/>
      <c r="E359" s="20"/>
      <c r="F359" s="28"/>
      <c r="M359" s="21"/>
      <c r="P359" s="21"/>
      <c r="Q359" s="17"/>
      <c r="S359" s="21"/>
    </row>
    <row r="360" spans="2:19" ht="13.8" x14ac:dyDescent="0.25">
      <c r="B360" s="20"/>
      <c r="C360" s="20"/>
      <c r="D360" s="20"/>
      <c r="E360" s="20"/>
      <c r="F360" s="28"/>
      <c r="M360" s="21"/>
      <c r="P360" s="21"/>
      <c r="Q360" s="17"/>
      <c r="S360" s="21"/>
    </row>
    <row r="361" spans="2:19" ht="13.8" x14ac:dyDescent="0.25">
      <c r="B361" s="20"/>
      <c r="C361" s="20"/>
      <c r="D361" s="20"/>
      <c r="E361" s="20"/>
      <c r="F361" s="28"/>
      <c r="M361" s="21"/>
      <c r="P361" s="21"/>
      <c r="Q361" s="17"/>
      <c r="S361" s="21"/>
    </row>
    <row r="362" spans="2:19" ht="13.8" x14ac:dyDescent="0.25">
      <c r="B362" s="20"/>
      <c r="C362" s="20"/>
      <c r="D362" s="20"/>
      <c r="E362" s="20"/>
      <c r="F362" s="28"/>
      <c r="M362" s="21"/>
      <c r="P362" s="21"/>
      <c r="Q362" s="17"/>
      <c r="S362" s="21"/>
    </row>
    <row r="363" spans="2:19" ht="13.8" x14ac:dyDescent="0.25">
      <c r="B363" s="20"/>
      <c r="C363" s="20"/>
      <c r="D363" s="20"/>
      <c r="E363" s="20"/>
      <c r="F363" s="28"/>
      <c r="M363" s="21"/>
      <c r="P363" s="21"/>
      <c r="Q363" s="17"/>
      <c r="S363" s="21"/>
    </row>
    <row r="364" spans="2:19" ht="13.8" x14ac:dyDescent="0.25">
      <c r="B364" s="20"/>
      <c r="C364" s="20"/>
      <c r="D364" s="20"/>
      <c r="E364" s="20"/>
      <c r="F364" s="28"/>
      <c r="M364" s="21"/>
      <c r="P364" s="21"/>
      <c r="Q364" s="17"/>
      <c r="S364" s="21"/>
    </row>
    <row r="365" spans="2:19" ht="13.8" x14ac:dyDescent="0.25">
      <c r="B365" s="20"/>
      <c r="C365" s="20"/>
      <c r="D365" s="20"/>
      <c r="E365" s="20"/>
      <c r="F365" s="28"/>
      <c r="M365" s="21"/>
      <c r="P365" s="21"/>
      <c r="Q365" s="17"/>
      <c r="S365" s="21"/>
    </row>
    <row r="366" spans="2:19" ht="13.8" x14ac:dyDescent="0.25">
      <c r="B366" s="20"/>
      <c r="C366" s="20"/>
      <c r="D366" s="20"/>
      <c r="E366" s="20"/>
      <c r="F366" s="28"/>
      <c r="M366" s="21"/>
      <c r="P366" s="21"/>
      <c r="Q366" s="17"/>
      <c r="S366" s="21"/>
    </row>
    <row r="367" spans="2:19" ht="13.8" x14ac:dyDescent="0.25">
      <c r="B367" s="20"/>
      <c r="C367" s="20"/>
      <c r="D367" s="20"/>
      <c r="E367" s="20"/>
      <c r="F367" s="28"/>
      <c r="M367" s="21"/>
      <c r="P367" s="21"/>
      <c r="Q367" s="17"/>
      <c r="S367" s="21"/>
    </row>
    <row r="368" spans="2:19" ht="13.8" x14ac:dyDescent="0.25">
      <c r="B368" s="20"/>
      <c r="C368" s="20"/>
      <c r="D368" s="20"/>
      <c r="E368" s="20"/>
      <c r="F368" s="28"/>
      <c r="M368" s="21"/>
      <c r="P368" s="21"/>
      <c r="Q368" s="17"/>
      <c r="S368" s="21"/>
    </row>
    <row r="369" spans="2:19" ht="13.8" x14ac:dyDescent="0.25">
      <c r="B369" s="20"/>
      <c r="C369" s="20"/>
      <c r="D369" s="20"/>
      <c r="E369" s="20"/>
      <c r="F369" s="28"/>
      <c r="M369" s="21"/>
      <c r="P369" s="21"/>
      <c r="Q369" s="17"/>
      <c r="S369" s="21"/>
    </row>
    <row r="370" spans="2:19" ht="13.8" x14ac:dyDescent="0.25">
      <c r="B370" s="20"/>
      <c r="C370" s="20"/>
      <c r="D370" s="20"/>
      <c r="E370" s="20"/>
      <c r="F370" s="28"/>
      <c r="M370" s="21"/>
      <c r="P370" s="21"/>
      <c r="Q370" s="17"/>
      <c r="S370" s="21"/>
    </row>
    <row r="371" spans="2:19" ht="13.8" x14ac:dyDescent="0.25">
      <c r="B371" s="20"/>
      <c r="C371" s="20"/>
      <c r="D371" s="20"/>
      <c r="E371" s="20"/>
      <c r="F371" s="28"/>
      <c r="M371" s="21"/>
      <c r="P371" s="21"/>
      <c r="Q371" s="17"/>
      <c r="S371" s="21"/>
    </row>
    <row r="372" spans="2:19" ht="13.8" x14ac:dyDescent="0.25">
      <c r="B372" s="20"/>
      <c r="C372" s="20"/>
      <c r="D372" s="20"/>
      <c r="E372" s="20"/>
      <c r="F372" s="28"/>
      <c r="M372" s="21"/>
      <c r="P372" s="21"/>
      <c r="Q372" s="17"/>
      <c r="S372" s="21"/>
    </row>
    <row r="373" spans="2:19" ht="13.8" x14ac:dyDescent="0.25">
      <c r="B373" s="20"/>
      <c r="C373" s="20"/>
      <c r="D373" s="20"/>
      <c r="E373" s="20"/>
      <c r="F373" s="28"/>
      <c r="M373" s="21"/>
      <c r="P373" s="21"/>
      <c r="Q373" s="17"/>
      <c r="S373" s="21"/>
    </row>
    <row r="374" spans="2:19" ht="13.8" x14ac:dyDescent="0.25">
      <c r="B374" s="20"/>
      <c r="C374" s="20"/>
      <c r="D374" s="20"/>
      <c r="E374" s="20"/>
      <c r="F374" s="28"/>
      <c r="M374" s="21"/>
      <c r="P374" s="21"/>
      <c r="Q374" s="17"/>
      <c r="S374" s="21"/>
    </row>
    <row r="375" spans="2:19" ht="13.8" x14ac:dyDescent="0.25">
      <c r="B375" s="20"/>
      <c r="C375" s="20"/>
      <c r="D375" s="20"/>
      <c r="E375" s="20"/>
      <c r="F375" s="28"/>
      <c r="M375" s="21"/>
      <c r="P375" s="21"/>
      <c r="Q375" s="17"/>
      <c r="S375" s="21"/>
    </row>
    <row r="376" spans="2:19" ht="13.8" x14ac:dyDescent="0.25">
      <c r="B376" s="20"/>
      <c r="C376" s="20"/>
      <c r="D376" s="20"/>
      <c r="E376" s="20"/>
      <c r="F376" s="28"/>
      <c r="M376" s="21"/>
      <c r="P376" s="21"/>
      <c r="Q376" s="17"/>
      <c r="S376" s="21"/>
    </row>
    <row r="377" spans="2:19" ht="13.8" x14ac:dyDescent="0.25">
      <c r="B377" s="20"/>
      <c r="C377" s="20"/>
      <c r="D377" s="20"/>
      <c r="E377" s="20"/>
      <c r="F377" s="28"/>
      <c r="M377" s="21"/>
      <c r="P377" s="21"/>
      <c r="Q377" s="17"/>
      <c r="S377" s="21"/>
    </row>
    <row r="378" spans="2:19" ht="13.8" x14ac:dyDescent="0.25">
      <c r="B378" s="20"/>
      <c r="C378" s="20"/>
      <c r="D378" s="20"/>
      <c r="E378" s="20"/>
      <c r="F378" s="28"/>
      <c r="M378" s="21"/>
      <c r="P378" s="21"/>
      <c r="Q378" s="17"/>
      <c r="S378" s="21"/>
    </row>
    <row r="379" spans="2:19" ht="13.8" x14ac:dyDescent="0.25">
      <c r="B379" s="20"/>
      <c r="C379" s="20"/>
      <c r="D379" s="20"/>
      <c r="E379" s="20"/>
      <c r="F379" s="28"/>
      <c r="M379" s="21"/>
      <c r="P379" s="21"/>
      <c r="Q379" s="17"/>
      <c r="S379" s="21"/>
    </row>
    <row r="380" spans="2:19" ht="13.8" x14ac:dyDescent="0.25">
      <c r="B380" s="20"/>
      <c r="C380" s="20"/>
      <c r="D380" s="20"/>
      <c r="E380" s="20"/>
      <c r="F380" s="28"/>
      <c r="M380" s="21"/>
      <c r="P380" s="21"/>
      <c r="Q380" s="17"/>
      <c r="S380" s="21"/>
    </row>
    <row r="381" spans="2:19" ht="13.8" x14ac:dyDescent="0.25">
      <c r="B381" s="20"/>
      <c r="C381" s="20"/>
      <c r="D381" s="20"/>
      <c r="E381" s="20"/>
      <c r="F381" s="28"/>
      <c r="M381" s="21"/>
      <c r="P381" s="21"/>
      <c r="Q381" s="17"/>
      <c r="S381" s="21"/>
    </row>
    <row r="382" spans="2:19" ht="13.8" x14ac:dyDescent="0.25">
      <c r="B382" s="20"/>
      <c r="C382" s="20"/>
      <c r="D382" s="20"/>
      <c r="E382" s="20"/>
      <c r="F382" s="28"/>
      <c r="M382" s="21"/>
      <c r="P382" s="21"/>
      <c r="Q382" s="17"/>
      <c r="S382" s="21"/>
    </row>
    <row r="383" spans="2:19" ht="13.8" x14ac:dyDescent="0.25">
      <c r="B383" s="20"/>
      <c r="C383" s="20"/>
      <c r="D383" s="20"/>
      <c r="E383" s="20"/>
      <c r="F383" s="28"/>
      <c r="M383" s="21"/>
      <c r="P383" s="21"/>
      <c r="Q383" s="17"/>
      <c r="S383" s="21"/>
    </row>
    <row r="384" spans="2:19" ht="13.8" x14ac:dyDescent="0.25">
      <c r="B384" s="20"/>
      <c r="C384" s="20"/>
      <c r="D384" s="20"/>
      <c r="E384" s="20"/>
      <c r="F384" s="28"/>
      <c r="M384" s="21"/>
      <c r="P384" s="21"/>
      <c r="Q384" s="17"/>
      <c r="S384" s="21"/>
    </row>
    <row r="385" spans="2:19" ht="13.8" x14ac:dyDescent="0.25">
      <c r="B385" s="20"/>
      <c r="C385" s="20"/>
      <c r="D385" s="20"/>
      <c r="E385" s="20"/>
      <c r="F385" s="28"/>
      <c r="M385" s="21"/>
      <c r="P385" s="21"/>
      <c r="Q385" s="17"/>
      <c r="S385" s="21"/>
    </row>
    <row r="386" spans="2:19" ht="13.8" x14ac:dyDescent="0.25">
      <c r="B386" s="20"/>
      <c r="C386" s="20"/>
      <c r="D386" s="20"/>
      <c r="E386" s="20"/>
      <c r="F386" s="28"/>
      <c r="M386" s="21"/>
      <c r="P386" s="21"/>
      <c r="Q386" s="17"/>
      <c r="S386" s="21"/>
    </row>
    <row r="387" spans="2:19" ht="13.8" x14ac:dyDescent="0.25">
      <c r="B387" s="20"/>
      <c r="C387" s="20"/>
      <c r="D387" s="20"/>
      <c r="E387" s="20"/>
      <c r="F387" s="28"/>
      <c r="M387" s="21"/>
      <c r="P387" s="21"/>
      <c r="Q387" s="17"/>
      <c r="S387" s="21"/>
    </row>
    <row r="388" spans="2:19" ht="13.8" x14ac:dyDescent="0.25">
      <c r="B388" s="20"/>
      <c r="C388" s="20"/>
      <c r="D388" s="20"/>
      <c r="E388" s="20"/>
      <c r="F388" s="28"/>
      <c r="M388" s="21"/>
      <c r="P388" s="21"/>
      <c r="Q388" s="17"/>
      <c r="S388" s="21"/>
    </row>
    <row r="389" spans="2:19" ht="13.8" x14ac:dyDescent="0.25">
      <c r="B389" s="20"/>
      <c r="C389" s="20"/>
      <c r="D389" s="20"/>
      <c r="E389" s="20"/>
      <c r="F389" s="28"/>
      <c r="M389" s="21"/>
      <c r="P389" s="21"/>
      <c r="Q389" s="17"/>
      <c r="S389" s="21"/>
    </row>
    <row r="390" spans="2:19" ht="13.8" x14ac:dyDescent="0.25">
      <c r="B390" s="20"/>
      <c r="C390" s="20"/>
      <c r="D390" s="20"/>
      <c r="E390" s="20"/>
      <c r="F390" s="28"/>
      <c r="M390" s="21"/>
      <c r="P390" s="21"/>
      <c r="Q390" s="17"/>
      <c r="S390" s="21"/>
    </row>
    <row r="391" spans="2:19" ht="13.8" x14ac:dyDescent="0.25">
      <c r="B391" s="20"/>
      <c r="C391" s="20"/>
      <c r="D391" s="20"/>
      <c r="E391" s="20"/>
      <c r="F391" s="28"/>
      <c r="M391" s="21"/>
      <c r="P391" s="21"/>
      <c r="Q391" s="17"/>
      <c r="S391" s="21"/>
    </row>
    <row r="392" spans="2:19" ht="13.8" x14ac:dyDescent="0.25">
      <c r="B392" s="20"/>
      <c r="C392" s="20"/>
      <c r="D392" s="20"/>
      <c r="E392" s="20"/>
      <c r="F392" s="28"/>
      <c r="M392" s="21"/>
      <c r="P392" s="21"/>
      <c r="Q392" s="17"/>
      <c r="S392" s="21"/>
    </row>
    <row r="393" spans="2:19" ht="13.8" x14ac:dyDescent="0.25">
      <c r="B393" s="20"/>
      <c r="C393" s="20"/>
      <c r="D393" s="20"/>
      <c r="E393" s="20"/>
      <c r="F393" s="28"/>
      <c r="M393" s="21"/>
      <c r="P393" s="21"/>
      <c r="Q393" s="17"/>
      <c r="S393" s="21"/>
    </row>
    <row r="394" spans="2:19" ht="13.8" x14ac:dyDescent="0.25">
      <c r="B394" s="20"/>
      <c r="C394" s="20"/>
      <c r="D394" s="20"/>
      <c r="E394" s="20"/>
      <c r="F394" s="28"/>
      <c r="M394" s="21"/>
      <c r="P394" s="21"/>
      <c r="Q394" s="17"/>
      <c r="S394" s="21"/>
    </row>
    <row r="395" spans="2:19" ht="13.8" x14ac:dyDescent="0.25">
      <c r="B395" s="20"/>
      <c r="C395" s="20"/>
      <c r="D395" s="20"/>
      <c r="E395" s="20"/>
      <c r="F395" s="28"/>
      <c r="M395" s="21"/>
      <c r="P395" s="21"/>
      <c r="Q395" s="17"/>
      <c r="S395" s="21"/>
    </row>
    <row r="396" spans="2:19" ht="13.8" x14ac:dyDescent="0.25">
      <c r="B396" s="20"/>
      <c r="C396" s="20"/>
      <c r="D396" s="20"/>
      <c r="E396" s="20"/>
      <c r="F396" s="28"/>
      <c r="M396" s="21"/>
      <c r="P396" s="21"/>
      <c r="Q396" s="17"/>
      <c r="S396" s="21"/>
    </row>
    <row r="397" spans="2:19" ht="13.8" x14ac:dyDescent="0.25">
      <c r="B397" s="20"/>
      <c r="C397" s="20"/>
      <c r="D397" s="20"/>
      <c r="E397" s="20"/>
      <c r="F397" s="28"/>
      <c r="M397" s="21"/>
      <c r="P397" s="21"/>
      <c r="Q397" s="17"/>
      <c r="S397" s="21"/>
    </row>
    <row r="398" spans="2:19" ht="13.8" x14ac:dyDescent="0.25">
      <c r="B398" s="20"/>
      <c r="C398" s="20"/>
      <c r="D398" s="20"/>
      <c r="E398" s="20"/>
      <c r="F398" s="28"/>
      <c r="M398" s="21"/>
      <c r="P398" s="21"/>
      <c r="Q398" s="17"/>
      <c r="S398" s="21"/>
    </row>
    <row r="399" spans="2:19" ht="13.8" x14ac:dyDescent="0.25">
      <c r="B399" s="20"/>
      <c r="C399" s="20"/>
      <c r="D399" s="20"/>
      <c r="E399" s="20"/>
      <c r="F399" s="28"/>
      <c r="M399" s="21"/>
      <c r="P399" s="21"/>
      <c r="Q399" s="17"/>
      <c r="S399" s="21"/>
    </row>
    <row r="400" spans="2:19" ht="13.8" x14ac:dyDescent="0.25">
      <c r="B400" s="20"/>
      <c r="C400" s="20"/>
      <c r="D400" s="20"/>
      <c r="E400" s="20"/>
      <c r="F400" s="28"/>
      <c r="M400" s="21"/>
      <c r="P400" s="21"/>
      <c r="Q400" s="17"/>
      <c r="S400" s="21"/>
    </row>
    <row r="401" spans="2:19" ht="13.8" x14ac:dyDescent="0.25">
      <c r="B401" s="20"/>
      <c r="C401" s="20"/>
      <c r="D401" s="20"/>
      <c r="E401" s="20"/>
      <c r="F401" s="28"/>
      <c r="M401" s="21"/>
      <c r="P401" s="21"/>
      <c r="Q401" s="17"/>
      <c r="S401" s="21"/>
    </row>
    <row r="402" spans="2:19" ht="13.8" x14ac:dyDescent="0.25">
      <c r="B402" s="20"/>
      <c r="C402" s="20"/>
      <c r="D402" s="20"/>
      <c r="E402" s="20"/>
      <c r="F402" s="28"/>
      <c r="M402" s="21"/>
      <c r="P402" s="21"/>
      <c r="Q402" s="17"/>
      <c r="S402" s="21"/>
    </row>
    <row r="403" spans="2:19" ht="13.8" x14ac:dyDescent="0.25">
      <c r="B403" s="20"/>
      <c r="C403" s="20"/>
      <c r="D403" s="20"/>
      <c r="E403" s="20"/>
      <c r="F403" s="28"/>
      <c r="M403" s="21"/>
      <c r="P403" s="21"/>
      <c r="Q403" s="17"/>
      <c r="S403" s="21"/>
    </row>
    <row r="404" spans="2:19" ht="13.8" x14ac:dyDescent="0.25">
      <c r="B404" s="20"/>
      <c r="C404" s="20"/>
      <c r="D404" s="20"/>
      <c r="E404" s="20"/>
      <c r="F404" s="28"/>
      <c r="M404" s="21"/>
      <c r="P404" s="21"/>
      <c r="Q404" s="17"/>
      <c r="S404" s="21"/>
    </row>
    <row r="405" spans="2:19" ht="13.8" x14ac:dyDescent="0.25">
      <c r="B405" s="20"/>
      <c r="C405" s="20"/>
      <c r="D405" s="20"/>
      <c r="E405" s="20"/>
      <c r="F405" s="28"/>
      <c r="M405" s="21"/>
      <c r="P405" s="21"/>
      <c r="Q405" s="17"/>
      <c r="S405" s="21"/>
    </row>
    <row r="406" spans="2:19" ht="13.8" x14ac:dyDescent="0.25">
      <c r="B406" s="20"/>
      <c r="C406" s="20"/>
      <c r="D406" s="20"/>
      <c r="E406" s="20"/>
      <c r="F406" s="28"/>
      <c r="M406" s="21"/>
      <c r="P406" s="21"/>
      <c r="Q406" s="17"/>
      <c r="S406" s="21"/>
    </row>
    <row r="407" spans="2:19" ht="13.8" x14ac:dyDescent="0.25">
      <c r="B407" s="20"/>
      <c r="C407" s="20"/>
      <c r="D407" s="20"/>
      <c r="E407" s="20"/>
      <c r="F407" s="28"/>
      <c r="M407" s="21"/>
      <c r="P407" s="21"/>
      <c r="Q407" s="17"/>
      <c r="S407" s="21"/>
    </row>
    <row r="408" spans="2:19" ht="13.8" x14ac:dyDescent="0.25">
      <c r="B408" s="20"/>
      <c r="C408" s="20"/>
      <c r="D408" s="20"/>
      <c r="E408" s="20"/>
      <c r="F408" s="28"/>
      <c r="M408" s="21"/>
      <c r="P408" s="21"/>
      <c r="Q408" s="17"/>
      <c r="S408" s="21"/>
    </row>
    <row r="409" spans="2:19" ht="13.8" x14ac:dyDescent="0.25">
      <c r="B409" s="20"/>
      <c r="C409" s="20"/>
      <c r="D409" s="20"/>
      <c r="E409" s="20"/>
      <c r="F409" s="28"/>
      <c r="M409" s="21"/>
      <c r="P409" s="21"/>
      <c r="Q409" s="17"/>
      <c r="S409" s="21"/>
    </row>
    <row r="410" spans="2:19" ht="13.8" x14ac:dyDescent="0.25">
      <c r="B410" s="20"/>
      <c r="C410" s="20"/>
      <c r="D410" s="20"/>
      <c r="E410" s="20"/>
      <c r="F410" s="28"/>
      <c r="M410" s="21"/>
      <c r="P410" s="21"/>
      <c r="Q410" s="17"/>
      <c r="S410" s="21"/>
    </row>
    <row r="411" spans="2:19" ht="13.8" x14ac:dyDescent="0.25">
      <c r="B411" s="20"/>
      <c r="C411" s="20"/>
      <c r="D411" s="20"/>
      <c r="E411" s="20"/>
      <c r="F411" s="28"/>
      <c r="M411" s="21"/>
      <c r="P411" s="21"/>
      <c r="Q411" s="17"/>
      <c r="S411" s="21"/>
    </row>
    <row r="412" spans="2:19" ht="13.8" x14ac:dyDescent="0.25">
      <c r="B412" s="20"/>
      <c r="C412" s="20"/>
      <c r="D412" s="20"/>
      <c r="E412" s="20"/>
      <c r="F412" s="28"/>
      <c r="M412" s="21"/>
      <c r="P412" s="21"/>
      <c r="Q412" s="17"/>
      <c r="S412" s="21"/>
    </row>
    <row r="413" spans="2:19" ht="13.8" x14ac:dyDescent="0.25">
      <c r="B413" s="20"/>
      <c r="C413" s="20"/>
      <c r="D413" s="20"/>
      <c r="E413" s="20"/>
      <c r="F413" s="28"/>
      <c r="M413" s="21"/>
      <c r="P413" s="21"/>
      <c r="Q413" s="17"/>
      <c r="S413" s="21"/>
    </row>
    <row r="414" spans="2:19" ht="13.8" x14ac:dyDescent="0.25">
      <c r="B414" s="20"/>
      <c r="C414" s="20"/>
      <c r="D414" s="20"/>
      <c r="E414" s="20"/>
      <c r="F414" s="28"/>
      <c r="M414" s="21"/>
      <c r="P414" s="21"/>
      <c r="Q414" s="17"/>
      <c r="S414" s="21"/>
    </row>
    <row r="415" spans="2:19" ht="13.8" x14ac:dyDescent="0.25">
      <c r="B415" s="20"/>
      <c r="C415" s="20"/>
      <c r="D415" s="20"/>
      <c r="E415" s="20"/>
      <c r="F415" s="28"/>
      <c r="M415" s="21"/>
      <c r="P415" s="21"/>
      <c r="Q415" s="17"/>
      <c r="S415" s="21"/>
    </row>
    <row r="416" spans="2:19" ht="13.8" x14ac:dyDescent="0.25">
      <c r="B416" s="20"/>
      <c r="C416" s="20"/>
      <c r="D416" s="20"/>
      <c r="E416" s="20"/>
      <c r="F416" s="28"/>
      <c r="M416" s="21"/>
      <c r="P416" s="21"/>
      <c r="Q416" s="17"/>
      <c r="S416" s="21"/>
    </row>
    <row r="417" spans="2:19" ht="13.8" x14ac:dyDescent="0.25">
      <c r="B417" s="20"/>
      <c r="C417" s="20"/>
      <c r="D417" s="20"/>
      <c r="E417" s="20"/>
      <c r="F417" s="28"/>
      <c r="M417" s="21"/>
      <c r="P417" s="21"/>
      <c r="Q417" s="17"/>
      <c r="S417" s="21"/>
    </row>
    <row r="418" spans="2:19" ht="13.8" x14ac:dyDescent="0.25">
      <c r="B418" s="20"/>
      <c r="C418" s="20"/>
      <c r="D418" s="20"/>
      <c r="E418" s="20"/>
      <c r="F418" s="28"/>
      <c r="M418" s="21"/>
      <c r="P418" s="21"/>
      <c r="Q418" s="17"/>
      <c r="S418" s="21"/>
    </row>
    <row r="419" spans="2:19" ht="13.8" x14ac:dyDescent="0.25">
      <c r="B419" s="20"/>
      <c r="C419" s="20"/>
      <c r="D419" s="20"/>
      <c r="E419" s="20"/>
      <c r="F419" s="28"/>
      <c r="M419" s="21"/>
      <c r="P419" s="21"/>
      <c r="Q419" s="17"/>
      <c r="S419" s="21"/>
    </row>
    <row r="420" spans="2:19" ht="13.8" x14ac:dyDescent="0.25">
      <c r="B420" s="20"/>
      <c r="C420" s="20"/>
      <c r="D420" s="20"/>
      <c r="E420" s="20"/>
      <c r="F420" s="28"/>
      <c r="M420" s="21"/>
      <c r="P420" s="21"/>
      <c r="Q420" s="17"/>
      <c r="S420" s="21"/>
    </row>
    <row r="421" spans="2:19" ht="13.8" x14ac:dyDescent="0.25">
      <c r="B421" s="20"/>
      <c r="C421" s="20"/>
      <c r="D421" s="20"/>
      <c r="E421" s="20"/>
      <c r="F421" s="28"/>
      <c r="M421" s="21"/>
      <c r="P421" s="21"/>
      <c r="Q421" s="17"/>
      <c r="S421" s="21"/>
    </row>
    <row r="422" spans="2:19" ht="13.8" x14ac:dyDescent="0.25">
      <c r="B422" s="20"/>
      <c r="C422" s="20"/>
      <c r="D422" s="20"/>
      <c r="E422" s="20"/>
      <c r="F422" s="28"/>
      <c r="M422" s="21"/>
      <c r="P422" s="21"/>
      <c r="Q422" s="17"/>
      <c r="S422" s="21"/>
    </row>
    <row r="423" spans="2:19" ht="13.8" x14ac:dyDescent="0.25">
      <c r="B423" s="20"/>
      <c r="C423" s="20"/>
      <c r="D423" s="20"/>
      <c r="E423" s="20"/>
      <c r="F423" s="28"/>
      <c r="M423" s="21"/>
      <c r="P423" s="21"/>
      <c r="Q423" s="17"/>
      <c r="S423" s="21"/>
    </row>
    <row r="424" spans="2:19" ht="13.8" x14ac:dyDescent="0.25">
      <c r="B424" s="20"/>
      <c r="C424" s="20"/>
      <c r="D424" s="20"/>
      <c r="E424" s="20"/>
      <c r="F424" s="28"/>
      <c r="M424" s="21"/>
      <c r="P424" s="21"/>
      <c r="Q424" s="17"/>
      <c r="S424" s="21"/>
    </row>
    <row r="425" spans="2:19" ht="13.8" x14ac:dyDescent="0.25">
      <c r="B425" s="20"/>
      <c r="C425" s="20"/>
      <c r="D425" s="20"/>
      <c r="E425" s="20"/>
      <c r="F425" s="28"/>
      <c r="M425" s="21"/>
      <c r="P425" s="21"/>
      <c r="Q425" s="17"/>
      <c r="S425" s="21"/>
    </row>
    <row r="426" spans="2:19" ht="13.8" x14ac:dyDescent="0.25">
      <c r="B426" s="20"/>
      <c r="C426" s="20"/>
      <c r="D426" s="20"/>
      <c r="E426" s="20"/>
      <c r="F426" s="28"/>
      <c r="M426" s="21"/>
      <c r="P426" s="21"/>
      <c r="Q426" s="17"/>
      <c r="S426" s="21"/>
    </row>
    <row r="427" spans="2:19" ht="13.8" x14ac:dyDescent="0.25">
      <c r="B427" s="20"/>
      <c r="C427" s="20"/>
      <c r="D427" s="20"/>
      <c r="E427" s="20"/>
      <c r="F427" s="28"/>
      <c r="M427" s="21"/>
      <c r="P427" s="21"/>
      <c r="Q427" s="17"/>
      <c r="S427" s="21"/>
    </row>
    <row r="428" spans="2:19" ht="13.8" x14ac:dyDescent="0.25">
      <c r="B428" s="20"/>
      <c r="C428" s="20"/>
      <c r="D428" s="20"/>
      <c r="E428" s="20"/>
      <c r="F428" s="28"/>
      <c r="M428" s="21"/>
      <c r="P428" s="21"/>
      <c r="Q428" s="17"/>
      <c r="S428" s="21"/>
    </row>
    <row r="429" spans="2:19" ht="13.8" x14ac:dyDescent="0.25">
      <c r="B429" s="20"/>
      <c r="C429" s="20"/>
      <c r="D429" s="20"/>
      <c r="E429" s="20"/>
      <c r="F429" s="28"/>
      <c r="M429" s="21"/>
      <c r="P429" s="21"/>
      <c r="Q429" s="17"/>
      <c r="S429" s="21"/>
    </row>
    <row r="430" spans="2:19" ht="13.8" x14ac:dyDescent="0.25">
      <c r="B430" s="20"/>
      <c r="C430" s="20"/>
      <c r="D430" s="20"/>
      <c r="E430" s="20"/>
      <c r="F430" s="28"/>
      <c r="M430" s="21"/>
      <c r="P430" s="21"/>
      <c r="Q430" s="17"/>
      <c r="S430" s="21"/>
    </row>
    <row r="431" spans="2:19" ht="13.8" x14ac:dyDescent="0.25">
      <c r="B431" s="20"/>
      <c r="C431" s="20"/>
      <c r="D431" s="20"/>
      <c r="E431" s="20"/>
      <c r="F431" s="28"/>
      <c r="M431" s="21"/>
      <c r="P431" s="21"/>
      <c r="Q431" s="17"/>
      <c r="S431" s="21"/>
    </row>
    <row r="432" spans="2:19" ht="13.8" x14ac:dyDescent="0.25">
      <c r="B432" s="20"/>
      <c r="C432" s="20"/>
      <c r="D432" s="20"/>
      <c r="E432" s="20"/>
      <c r="F432" s="28"/>
      <c r="M432" s="21"/>
      <c r="P432" s="21"/>
      <c r="Q432" s="17"/>
      <c r="S432" s="21"/>
    </row>
    <row r="433" spans="2:19" ht="13.8" x14ac:dyDescent="0.25">
      <c r="B433" s="20"/>
      <c r="C433" s="20"/>
      <c r="D433" s="20"/>
      <c r="E433" s="20"/>
      <c r="F433" s="28"/>
      <c r="M433" s="21"/>
      <c r="P433" s="21"/>
      <c r="Q433" s="17"/>
      <c r="S433" s="21"/>
    </row>
    <row r="434" spans="2:19" ht="13.8" x14ac:dyDescent="0.25">
      <c r="B434" s="20"/>
      <c r="C434" s="20"/>
      <c r="D434" s="20"/>
      <c r="E434" s="20"/>
      <c r="F434" s="28"/>
      <c r="M434" s="21"/>
      <c r="P434" s="21"/>
      <c r="Q434" s="17"/>
      <c r="S434" s="21"/>
    </row>
    <row r="435" spans="2:19" ht="13.8" x14ac:dyDescent="0.25">
      <c r="B435" s="20"/>
      <c r="C435" s="20"/>
      <c r="D435" s="20"/>
      <c r="E435" s="20"/>
      <c r="F435" s="28"/>
      <c r="M435" s="21"/>
      <c r="P435" s="21"/>
      <c r="Q435" s="17"/>
      <c r="S435" s="21"/>
    </row>
    <row r="436" spans="2:19" ht="13.8" x14ac:dyDescent="0.25">
      <c r="B436" s="20"/>
      <c r="C436" s="20"/>
      <c r="D436" s="20"/>
      <c r="E436" s="20"/>
      <c r="F436" s="28"/>
      <c r="M436" s="21"/>
      <c r="P436" s="21"/>
      <c r="Q436" s="17"/>
      <c r="S436" s="21"/>
    </row>
    <row r="437" spans="2:19" ht="13.8" x14ac:dyDescent="0.25">
      <c r="B437" s="20"/>
      <c r="C437" s="20"/>
      <c r="D437" s="20"/>
      <c r="E437" s="20"/>
      <c r="F437" s="28"/>
      <c r="M437" s="21"/>
      <c r="P437" s="21"/>
      <c r="Q437" s="17"/>
      <c r="S437" s="21"/>
    </row>
    <row r="438" spans="2:19" ht="13.8" x14ac:dyDescent="0.25">
      <c r="B438" s="20"/>
      <c r="C438" s="20"/>
      <c r="D438" s="20"/>
      <c r="E438" s="20"/>
      <c r="F438" s="28"/>
      <c r="M438" s="21"/>
      <c r="P438" s="21"/>
      <c r="Q438" s="17"/>
      <c r="S438" s="21"/>
    </row>
    <row r="439" spans="2:19" ht="13.8" x14ac:dyDescent="0.25">
      <c r="B439" s="20"/>
      <c r="C439" s="20"/>
      <c r="D439" s="20"/>
      <c r="E439" s="20"/>
      <c r="F439" s="28"/>
      <c r="M439" s="21"/>
      <c r="P439" s="21"/>
      <c r="Q439" s="17"/>
      <c r="S439" s="21"/>
    </row>
    <row r="440" spans="2:19" ht="13.8" x14ac:dyDescent="0.25">
      <c r="B440" s="20"/>
      <c r="C440" s="20"/>
      <c r="D440" s="20"/>
      <c r="E440" s="20"/>
      <c r="F440" s="28"/>
      <c r="M440" s="21"/>
      <c r="P440" s="21"/>
      <c r="Q440" s="17"/>
      <c r="S440" s="21"/>
    </row>
    <row r="441" spans="2:19" ht="13.8" x14ac:dyDescent="0.25">
      <c r="B441" s="20"/>
      <c r="C441" s="20"/>
      <c r="D441" s="20"/>
      <c r="E441" s="20"/>
      <c r="F441" s="28"/>
      <c r="M441" s="21"/>
      <c r="P441" s="21"/>
      <c r="Q441" s="17"/>
      <c r="S441" s="21"/>
    </row>
    <row r="442" spans="2:19" ht="13.8" x14ac:dyDescent="0.25">
      <c r="B442" s="20"/>
      <c r="C442" s="20"/>
      <c r="D442" s="20"/>
      <c r="E442" s="20"/>
      <c r="F442" s="28"/>
      <c r="M442" s="21"/>
      <c r="P442" s="21"/>
      <c r="Q442" s="17"/>
      <c r="S442" s="21"/>
    </row>
    <row r="443" spans="2:19" ht="13.8" x14ac:dyDescent="0.25">
      <c r="B443" s="20"/>
      <c r="C443" s="20"/>
      <c r="D443" s="20"/>
      <c r="E443" s="20"/>
      <c r="F443" s="28"/>
      <c r="M443" s="21"/>
      <c r="P443" s="21"/>
      <c r="Q443" s="17"/>
      <c r="S443" s="21"/>
    </row>
    <row r="444" spans="2:19" ht="13.8" x14ac:dyDescent="0.25">
      <c r="B444" s="20"/>
      <c r="C444" s="20"/>
      <c r="D444" s="20"/>
      <c r="E444" s="20"/>
      <c r="F444" s="28"/>
      <c r="M444" s="21"/>
      <c r="P444" s="21"/>
      <c r="Q444" s="17"/>
      <c r="S444" s="21"/>
    </row>
    <row r="445" spans="2:19" ht="13.8" x14ac:dyDescent="0.25">
      <c r="B445" s="20"/>
      <c r="C445" s="20"/>
      <c r="D445" s="20"/>
      <c r="E445" s="20"/>
      <c r="F445" s="28"/>
      <c r="M445" s="21"/>
      <c r="P445" s="21"/>
      <c r="Q445" s="17"/>
      <c r="S445" s="21"/>
    </row>
    <row r="446" spans="2:19" ht="13.8" x14ac:dyDescent="0.25">
      <c r="B446" s="20"/>
      <c r="C446" s="20"/>
      <c r="D446" s="20"/>
      <c r="E446" s="20"/>
      <c r="F446" s="28"/>
      <c r="M446" s="21"/>
      <c r="P446" s="21"/>
      <c r="Q446" s="17"/>
      <c r="S446" s="21"/>
    </row>
    <row r="447" spans="2:19" ht="13.8" x14ac:dyDescent="0.25">
      <c r="B447" s="20"/>
      <c r="C447" s="20"/>
      <c r="D447" s="20"/>
      <c r="E447" s="20"/>
      <c r="F447" s="28"/>
      <c r="M447" s="21"/>
      <c r="P447" s="21"/>
      <c r="Q447" s="17"/>
      <c r="S447" s="21"/>
    </row>
    <row r="448" spans="2:19" ht="13.8" x14ac:dyDescent="0.25">
      <c r="B448" s="20"/>
      <c r="C448" s="20"/>
      <c r="D448" s="20"/>
      <c r="E448" s="20"/>
      <c r="F448" s="28"/>
      <c r="M448" s="21"/>
      <c r="P448" s="21"/>
      <c r="Q448" s="17"/>
      <c r="S448" s="21"/>
    </row>
    <row r="449" spans="2:19" ht="13.8" x14ac:dyDescent="0.25">
      <c r="B449" s="20"/>
      <c r="C449" s="20"/>
      <c r="D449" s="20"/>
      <c r="E449" s="20"/>
      <c r="F449" s="28"/>
      <c r="M449" s="21"/>
      <c r="P449" s="21"/>
      <c r="Q449" s="17"/>
      <c r="S449" s="21"/>
    </row>
    <row r="450" spans="2:19" ht="13.8" x14ac:dyDescent="0.25">
      <c r="B450" s="20"/>
      <c r="C450" s="20"/>
      <c r="D450" s="20"/>
      <c r="E450" s="20"/>
      <c r="F450" s="28"/>
      <c r="M450" s="21"/>
      <c r="P450" s="21"/>
      <c r="Q450" s="17"/>
      <c r="S450" s="21"/>
    </row>
    <row r="451" spans="2:19" ht="13.8" x14ac:dyDescent="0.25">
      <c r="B451" s="20"/>
      <c r="C451" s="20"/>
      <c r="D451" s="20"/>
      <c r="E451" s="20"/>
      <c r="F451" s="28"/>
      <c r="M451" s="21"/>
      <c r="P451" s="21"/>
      <c r="Q451" s="17"/>
      <c r="S451" s="21"/>
    </row>
    <row r="452" spans="2:19" ht="13.8" x14ac:dyDescent="0.25">
      <c r="B452" s="20"/>
      <c r="C452" s="20"/>
      <c r="D452" s="20"/>
      <c r="E452" s="20"/>
      <c r="F452" s="28"/>
      <c r="M452" s="21"/>
      <c r="P452" s="21"/>
      <c r="Q452" s="17"/>
      <c r="S452" s="21"/>
    </row>
    <row r="453" spans="2:19" ht="13.8" x14ac:dyDescent="0.25">
      <c r="B453" s="20"/>
      <c r="C453" s="20"/>
      <c r="D453" s="20"/>
      <c r="E453" s="20"/>
      <c r="F453" s="28"/>
      <c r="M453" s="21"/>
      <c r="P453" s="21"/>
      <c r="Q453" s="17"/>
      <c r="S453" s="21"/>
    </row>
    <row r="454" spans="2:19" ht="13.8" x14ac:dyDescent="0.25">
      <c r="B454" s="20"/>
      <c r="C454" s="20"/>
      <c r="D454" s="20"/>
      <c r="E454" s="20"/>
      <c r="F454" s="28"/>
      <c r="M454" s="21"/>
      <c r="P454" s="21"/>
      <c r="Q454" s="17"/>
      <c r="S454" s="21"/>
    </row>
    <row r="455" spans="2:19" ht="13.8" x14ac:dyDescent="0.25">
      <c r="B455" s="20"/>
      <c r="C455" s="20"/>
      <c r="D455" s="20"/>
      <c r="E455" s="20"/>
      <c r="F455" s="28"/>
      <c r="M455" s="21"/>
      <c r="P455" s="21"/>
      <c r="Q455" s="17"/>
      <c r="S455" s="21"/>
    </row>
    <row r="456" spans="2:19" ht="13.8" x14ac:dyDescent="0.25">
      <c r="B456" s="20"/>
      <c r="C456" s="20"/>
      <c r="D456" s="20"/>
      <c r="E456" s="20"/>
      <c r="F456" s="28"/>
      <c r="M456" s="21"/>
      <c r="P456" s="21"/>
      <c r="Q456" s="17"/>
      <c r="S456" s="21"/>
    </row>
    <row r="457" spans="2:19" ht="13.8" x14ac:dyDescent="0.25">
      <c r="B457" s="20"/>
      <c r="C457" s="20"/>
      <c r="D457" s="20"/>
      <c r="E457" s="20"/>
      <c r="F457" s="28"/>
      <c r="M457" s="21"/>
      <c r="P457" s="21"/>
      <c r="Q457" s="17"/>
      <c r="S457" s="21"/>
    </row>
    <row r="458" spans="2:19" ht="13.8" x14ac:dyDescent="0.25">
      <c r="B458" s="20"/>
      <c r="C458" s="20"/>
      <c r="D458" s="20"/>
      <c r="E458" s="20"/>
      <c r="F458" s="28"/>
      <c r="M458" s="21"/>
      <c r="P458" s="21"/>
      <c r="Q458" s="17"/>
      <c r="S458" s="21"/>
    </row>
    <row r="459" spans="2:19" ht="13.8" x14ac:dyDescent="0.25">
      <c r="B459" s="20"/>
      <c r="C459" s="20"/>
      <c r="D459" s="20"/>
      <c r="E459" s="20"/>
      <c r="F459" s="28"/>
      <c r="M459" s="21"/>
      <c r="P459" s="21"/>
      <c r="Q459" s="17"/>
      <c r="S459" s="21"/>
    </row>
    <row r="460" spans="2:19" ht="13.8" x14ac:dyDescent="0.25">
      <c r="B460" s="20"/>
      <c r="C460" s="20"/>
      <c r="D460" s="20"/>
      <c r="E460" s="20"/>
      <c r="F460" s="28"/>
      <c r="M460" s="21"/>
      <c r="P460" s="21"/>
      <c r="Q460" s="17"/>
      <c r="S460" s="21"/>
    </row>
    <row r="461" spans="2:19" ht="13.8" x14ac:dyDescent="0.25">
      <c r="B461" s="20"/>
      <c r="C461" s="20"/>
      <c r="D461" s="20"/>
      <c r="E461" s="20"/>
      <c r="F461" s="28"/>
      <c r="M461" s="21"/>
      <c r="P461" s="21"/>
      <c r="Q461" s="17"/>
      <c r="S461" s="21"/>
    </row>
    <row r="462" spans="2:19" ht="13.8" x14ac:dyDescent="0.25">
      <c r="B462" s="20"/>
      <c r="C462" s="20"/>
      <c r="D462" s="20"/>
      <c r="E462" s="20"/>
      <c r="F462" s="28"/>
      <c r="M462" s="21"/>
      <c r="P462" s="21"/>
      <c r="Q462" s="17"/>
      <c r="S462" s="21"/>
    </row>
    <row r="463" spans="2:19" ht="13.8" x14ac:dyDescent="0.25">
      <c r="B463" s="20"/>
      <c r="C463" s="20"/>
      <c r="D463" s="20"/>
      <c r="E463" s="20"/>
      <c r="F463" s="28"/>
      <c r="M463" s="21"/>
      <c r="P463" s="21"/>
      <c r="Q463" s="17"/>
      <c r="S463" s="21"/>
    </row>
    <row r="464" spans="2:19" ht="13.8" x14ac:dyDescent="0.25">
      <c r="B464" s="20"/>
      <c r="C464" s="20"/>
      <c r="D464" s="20"/>
      <c r="E464" s="20"/>
      <c r="F464" s="28"/>
      <c r="M464" s="21"/>
      <c r="P464" s="21"/>
      <c r="Q464" s="17"/>
      <c r="S464" s="21"/>
    </row>
    <row r="465" spans="2:19" ht="13.8" x14ac:dyDescent="0.25">
      <c r="B465" s="20"/>
      <c r="C465" s="20"/>
      <c r="D465" s="20"/>
      <c r="E465" s="20"/>
      <c r="F465" s="28"/>
      <c r="M465" s="21"/>
      <c r="P465" s="21"/>
      <c r="Q465" s="17"/>
      <c r="S465" s="21"/>
    </row>
    <row r="466" spans="2:19" ht="13.8" x14ac:dyDescent="0.25">
      <c r="B466" s="20"/>
      <c r="C466" s="20"/>
      <c r="D466" s="20"/>
      <c r="E466" s="20"/>
      <c r="F466" s="28"/>
      <c r="M466" s="21"/>
      <c r="P466" s="21"/>
      <c r="Q466" s="17"/>
      <c r="S466" s="21"/>
    </row>
    <row r="467" spans="2:19" ht="13.8" x14ac:dyDescent="0.25">
      <c r="B467" s="20"/>
      <c r="C467" s="20"/>
      <c r="D467" s="20"/>
      <c r="E467" s="20"/>
      <c r="F467" s="28"/>
      <c r="M467" s="21"/>
      <c r="P467" s="21"/>
      <c r="Q467" s="17"/>
      <c r="S467" s="21"/>
    </row>
    <row r="468" spans="2:19" ht="13.8" x14ac:dyDescent="0.25">
      <c r="B468" s="20"/>
      <c r="C468" s="20"/>
      <c r="D468" s="20"/>
      <c r="E468" s="20"/>
      <c r="F468" s="28"/>
      <c r="M468" s="21"/>
      <c r="P468" s="21"/>
      <c r="Q468" s="17"/>
      <c r="S468" s="21"/>
    </row>
    <row r="469" spans="2:19" ht="13.8" x14ac:dyDescent="0.25">
      <c r="B469" s="20"/>
      <c r="C469" s="20"/>
      <c r="D469" s="20"/>
      <c r="E469" s="20"/>
      <c r="F469" s="28"/>
      <c r="M469" s="21"/>
      <c r="P469" s="21"/>
      <c r="Q469" s="17"/>
      <c r="S469" s="21"/>
    </row>
    <row r="470" spans="2:19" ht="13.8" x14ac:dyDescent="0.25">
      <c r="B470" s="20"/>
      <c r="C470" s="20"/>
      <c r="D470" s="20"/>
      <c r="E470" s="20"/>
      <c r="F470" s="28"/>
      <c r="M470" s="21"/>
      <c r="P470" s="21"/>
      <c r="Q470" s="17"/>
      <c r="S470" s="21"/>
    </row>
    <row r="471" spans="2:19" ht="13.8" x14ac:dyDescent="0.25">
      <c r="B471" s="20"/>
      <c r="C471" s="20"/>
      <c r="D471" s="20"/>
      <c r="E471" s="20"/>
      <c r="F471" s="28"/>
      <c r="M471" s="21"/>
      <c r="P471" s="21"/>
      <c r="Q471" s="17"/>
      <c r="S471" s="21"/>
    </row>
    <row r="472" spans="2:19" ht="13.8" x14ac:dyDescent="0.25">
      <c r="B472" s="20"/>
      <c r="C472" s="20"/>
      <c r="D472" s="20"/>
      <c r="E472" s="20"/>
      <c r="F472" s="28"/>
      <c r="M472" s="21"/>
      <c r="P472" s="21"/>
      <c r="Q472" s="17"/>
      <c r="S472" s="21"/>
    </row>
    <row r="473" spans="2:19" ht="13.8" x14ac:dyDescent="0.25">
      <c r="B473" s="20"/>
      <c r="C473" s="20"/>
      <c r="D473" s="20"/>
      <c r="E473" s="20"/>
      <c r="F473" s="28"/>
      <c r="M473" s="21"/>
      <c r="P473" s="21"/>
      <c r="Q473" s="17"/>
      <c r="S473" s="21"/>
    </row>
    <row r="474" spans="2:19" ht="13.8" x14ac:dyDescent="0.25">
      <c r="B474" s="20"/>
      <c r="C474" s="20"/>
      <c r="D474" s="20"/>
      <c r="E474" s="20"/>
      <c r="F474" s="28"/>
      <c r="M474" s="21"/>
      <c r="P474" s="21"/>
      <c r="Q474" s="17"/>
      <c r="S474" s="21"/>
    </row>
    <row r="475" spans="2:19" ht="13.8" x14ac:dyDescent="0.25">
      <c r="B475" s="20"/>
      <c r="C475" s="20"/>
      <c r="D475" s="20"/>
      <c r="E475" s="20"/>
      <c r="F475" s="28"/>
      <c r="M475" s="21"/>
      <c r="P475" s="21"/>
      <c r="Q475" s="17"/>
      <c r="S475" s="21"/>
    </row>
    <row r="476" spans="2:19" ht="13.8" x14ac:dyDescent="0.25">
      <c r="B476" s="20"/>
      <c r="C476" s="20"/>
      <c r="D476" s="20"/>
      <c r="E476" s="20"/>
      <c r="F476" s="28"/>
      <c r="M476" s="21"/>
      <c r="P476" s="21"/>
      <c r="Q476" s="17"/>
      <c r="S476" s="21"/>
    </row>
    <row r="477" spans="2:19" ht="13.8" x14ac:dyDescent="0.25">
      <c r="B477" s="20"/>
      <c r="C477" s="20"/>
      <c r="D477" s="20"/>
      <c r="E477" s="20"/>
      <c r="F477" s="28"/>
      <c r="M477" s="21"/>
      <c r="P477" s="21"/>
      <c r="Q477" s="17"/>
      <c r="S477" s="21"/>
    </row>
    <row r="478" spans="2:19" ht="13.8" x14ac:dyDescent="0.25">
      <c r="B478" s="20"/>
      <c r="C478" s="20"/>
      <c r="D478" s="20"/>
      <c r="E478" s="20"/>
      <c r="F478" s="28"/>
      <c r="M478" s="21"/>
      <c r="P478" s="21"/>
      <c r="Q478" s="17"/>
      <c r="S478" s="21"/>
    </row>
    <row r="479" spans="2:19" ht="13.8" x14ac:dyDescent="0.25">
      <c r="B479" s="20"/>
      <c r="C479" s="20"/>
      <c r="D479" s="20"/>
      <c r="E479" s="20"/>
      <c r="F479" s="28"/>
      <c r="M479" s="21"/>
      <c r="P479" s="21"/>
      <c r="Q479" s="17"/>
      <c r="S479" s="21"/>
    </row>
    <row r="480" spans="2:19" ht="13.8" x14ac:dyDescent="0.25">
      <c r="B480" s="20"/>
      <c r="C480" s="20"/>
      <c r="D480" s="20"/>
      <c r="E480" s="20"/>
      <c r="F480" s="28"/>
      <c r="M480" s="21"/>
      <c r="P480" s="21"/>
      <c r="Q480" s="17"/>
      <c r="S480" s="21"/>
    </row>
    <row r="481" spans="2:19" ht="13.8" x14ac:dyDescent="0.25">
      <c r="B481" s="20"/>
      <c r="C481" s="20"/>
      <c r="D481" s="20"/>
      <c r="E481" s="20"/>
      <c r="F481" s="28"/>
      <c r="M481" s="21"/>
      <c r="P481" s="21"/>
      <c r="Q481" s="17"/>
      <c r="S481" s="21"/>
    </row>
    <row r="482" spans="2:19" ht="13.8" x14ac:dyDescent="0.25">
      <c r="B482" s="20"/>
      <c r="C482" s="20"/>
      <c r="D482" s="20"/>
      <c r="E482" s="20"/>
      <c r="F482" s="28"/>
      <c r="M482" s="21"/>
      <c r="P482" s="21"/>
      <c r="Q482" s="17"/>
      <c r="S482" s="21"/>
    </row>
    <row r="483" spans="2:19" ht="13.8" x14ac:dyDescent="0.25">
      <c r="B483" s="20"/>
      <c r="C483" s="20"/>
      <c r="D483" s="20"/>
      <c r="E483" s="20"/>
      <c r="F483" s="28"/>
      <c r="M483" s="21"/>
      <c r="P483" s="21"/>
      <c r="Q483" s="17"/>
      <c r="S483" s="21"/>
    </row>
    <row r="484" spans="2:19" ht="13.8" x14ac:dyDescent="0.25">
      <c r="B484" s="20"/>
      <c r="C484" s="20"/>
      <c r="D484" s="20"/>
      <c r="E484" s="20"/>
      <c r="F484" s="28"/>
      <c r="M484" s="21"/>
      <c r="P484" s="21"/>
      <c r="Q484" s="17"/>
      <c r="S484" s="21"/>
    </row>
    <row r="485" spans="2:19" ht="13.8" x14ac:dyDescent="0.25">
      <c r="B485" s="20"/>
      <c r="C485" s="20"/>
      <c r="D485" s="20"/>
      <c r="E485" s="20"/>
      <c r="F485" s="28"/>
      <c r="M485" s="21"/>
      <c r="P485" s="21"/>
      <c r="Q485" s="17"/>
      <c r="S485" s="21"/>
    </row>
    <row r="486" spans="2:19" ht="13.8" x14ac:dyDescent="0.25">
      <c r="B486" s="20"/>
      <c r="C486" s="20"/>
      <c r="D486" s="20"/>
      <c r="E486" s="20"/>
      <c r="F486" s="28"/>
      <c r="M486" s="21"/>
      <c r="P486" s="21"/>
      <c r="Q486" s="17"/>
      <c r="S486" s="21"/>
    </row>
    <row r="487" spans="2:19" ht="13.8" x14ac:dyDescent="0.25">
      <c r="B487" s="20"/>
      <c r="C487" s="20"/>
      <c r="D487" s="20"/>
      <c r="E487" s="20"/>
      <c r="F487" s="28"/>
      <c r="M487" s="21"/>
      <c r="P487" s="21"/>
      <c r="Q487" s="17"/>
      <c r="S487" s="21"/>
    </row>
    <row r="488" spans="2:19" ht="13.8" x14ac:dyDescent="0.25">
      <c r="B488" s="20"/>
      <c r="C488" s="20"/>
      <c r="D488" s="20"/>
      <c r="E488" s="20"/>
      <c r="F488" s="28"/>
      <c r="M488" s="21"/>
      <c r="P488" s="21"/>
      <c r="Q488" s="17"/>
      <c r="S488" s="21"/>
    </row>
    <row r="489" spans="2:19" ht="13.8" x14ac:dyDescent="0.25">
      <c r="B489" s="20"/>
      <c r="C489" s="20"/>
      <c r="D489" s="20"/>
      <c r="E489" s="20"/>
      <c r="F489" s="28"/>
      <c r="M489" s="21"/>
      <c r="P489" s="21"/>
      <c r="Q489" s="17"/>
      <c r="S489" s="21"/>
    </row>
    <row r="490" spans="2:19" ht="13.8" x14ac:dyDescent="0.25">
      <c r="B490" s="20"/>
      <c r="C490" s="20"/>
      <c r="D490" s="20"/>
      <c r="E490" s="20"/>
      <c r="F490" s="28"/>
      <c r="M490" s="21"/>
      <c r="P490" s="21"/>
      <c r="Q490" s="17"/>
      <c r="S490" s="21"/>
    </row>
    <row r="491" spans="2:19" ht="13.8" x14ac:dyDescent="0.25">
      <c r="B491" s="20"/>
      <c r="C491" s="20"/>
      <c r="D491" s="20"/>
      <c r="E491" s="20"/>
      <c r="F491" s="28"/>
      <c r="M491" s="21"/>
      <c r="P491" s="21"/>
      <c r="Q491" s="17"/>
      <c r="S491" s="21"/>
    </row>
    <row r="492" spans="2:19" ht="13.8" x14ac:dyDescent="0.25">
      <c r="B492" s="20"/>
      <c r="C492" s="20"/>
      <c r="D492" s="20"/>
      <c r="E492" s="20"/>
      <c r="F492" s="28"/>
      <c r="M492" s="21"/>
      <c r="P492" s="21"/>
      <c r="Q492" s="17"/>
      <c r="S492" s="21"/>
    </row>
    <row r="493" spans="2:19" ht="13.8" x14ac:dyDescent="0.25">
      <c r="B493" s="20"/>
      <c r="C493" s="20"/>
      <c r="D493" s="20"/>
      <c r="E493" s="20"/>
      <c r="F493" s="28"/>
      <c r="M493" s="21"/>
      <c r="P493" s="21"/>
      <c r="Q493" s="17"/>
      <c r="S493" s="21"/>
    </row>
    <row r="494" spans="2:19" ht="13.8" x14ac:dyDescent="0.25">
      <c r="B494" s="20"/>
      <c r="C494" s="20"/>
      <c r="D494" s="20"/>
      <c r="E494" s="20"/>
      <c r="F494" s="28"/>
      <c r="M494" s="21"/>
      <c r="P494" s="21"/>
      <c r="Q494" s="17"/>
      <c r="S494" s="21"/>
    </row>
    <row r="495" spans="2:19" ht="13.8" x14ac:dyDescent="0.25">
      <c r="B495" s="20"/>
      <c r="C495" s="20"/>
      <c r="D495" s="20"/>
      <c r="E495" s="20"/>
      <c r="F495" s="28"/>
      <c r="M495" s="21"/>
      <c r="P495" s="21"/>
      <c r="Q495" s="17"/>
      <c r="S495" s="21"/>
    </row>
    <row r="496" spans="2:19" ht="13.8" x14ac:dyDescent="0.25">
      <c r="B496" s="20"/>
      <c r="C496" s="20"/>
      <c r="D496" s="20"/>
      <c r="E496" s="20"/>
      <c r="F496" s="28"/>
      <c r="M496" s="21"/>
      <c r="P496" s="21"/>
      <c r="Q496" s="17"/>
      <c r="S496" s="21"/>
    </row>
    <row r="497" spans="2:19" ht="13.8" x14ac:dyDescent="0.25">
      <c r="B497" s="20"/>
      <c r="C497" s="20"/>
      <c r="D497" s="20"/>
      <c r="E497" s="20"/>
      <c r="F497" s="28"/>
      <c r="M497" s="21"/>
      <c r="P497" s="21"/>
      <c r="Q497" s="17"/>
      <c r="S497" s="21"/>
    </row>
    <row r="498" spans="2:19" ht="13.8" x14ac:dyDescent="0.25">
      <c r="B498" s="20"/>
      <c r="C498" s="20"/>
      <c r="D498" s="20"/>
      <c r="E498" s="20"/>
      <c r="F498" s="28"/>
      <c r="M498" s="21"/>
      <c r="P498" s="21"/>
      <c r="Q498" s="17"/>
      <c r="S498" s="21"/>
    </row>
    <row r="499" spans="2:19" ht="13.8" x14ac:dyDescent="0.25">
      <c r="B499" s="20"/>
      <c r="C499" s="20"/>
      <c r="D499" s="20"/>
      <c r="E499" s="20"/>
      <c r="F499" s="28"/>
      <c r="M499" s="21"/>
      <c r="P499" s="21"/>
      <c r="Q499" s="17"/>
      <c r="S499" s="21"/>
    </row>
    <row r="500" spans="2:19" ht="13.8" x14ac:dyDescent="0.25">
      <c r="B500" s="20"/>
      <c r="C500" s="20"/>
      <c r="D500" s="20"/>
      <c r="E500" s="20"/>
      <c r="F500" s="28"/>
      <c r="M500" s="21"/>
      <c r="P500" s="21"/>
      <c r="Q500" s="17"/>
      <c r="S500" s="21"/>
    </row>
    <row r="501" spans="2:19" ht="13.8" x14ac:dyDescent="0.25">
      <c r="B501" s="20"/>
      <c r="C501" s="20"/>
      <c r="D501" s="20"/>
      <c r="E501" s="20"/>
      <c r="F501" s="28"/>
      <c r="M501" s="21"/>
      <c r="P501" s="21"/>
      <c r="Q501" s="17"/>
      <c r="S501" s="21"/>
    </row>
    <row r="502" spans="2:19" ht="13.8" x14ac:dyDescent="0.25">
      <c r="B502" s="20"/>
      <c r="C502" s="20"/>
      <c r="D502" s="20"/>
      <c r="E502" s="20"/>
      <c r="F502" s="28"/>
      <c r="M502" s="21"/>
      <c r="P502" s="21"/>
      <c r="Q502" s="17"/>
      <c r="S502" s="21"/>
    </row>
    <row r="503" spans="2:19" ht="13.8" x14ac:dyDescent="0.25">
      <c r="B503" s="20"/>
      <c r="C503" s="20"/>
      <c r="D503" s="20"/>
      <c r="E503" s="20"/>
      <c r="F503" s="28"/>
      <c r="M503" s="21"/>
      <c r="P503" s="21"/>
      <c r="Q503" s="17"/>
      <c r="S503" s="21"/>
    </row>
    <row r="504" spans="2:19" ht="13.8" x14ac:dyDescent="0.25">
      <c r="B504" s="20"/>
      <c r="C504" s="20"/>
      <c r="D504" s="20"/>
      <c r="E504" s="20"/>
      <c r="F504" s="28"/>
      <c r="M504" s="21"/>
      <c r="P504" s="21"/>
      <c r="Q504" s="17"/>
      <c r="S504" s="21"/>
    </row>
    <row r="505" spans="2:19" ht="13.8" x14ac:dyDescent="0.25">
      <c r="B505" s="20"/>
      <c r="C505" s="20"/>
      <c r="D505" s="20"/>
      <c r="E505" s="20"/>
      <c r="F505" s="28"/>
      <c r="M505" s="21"/>
      <c r="P505" s="21"/>
      <c r="Q505" s="17"/>
      <c r="S505" s="21"/>
    </row>
    <row r="506" spans="2:19" ht="13.8" x14ac:dyDescent="0.25">
      <c r="B506" s="20"/>
      <c r="C506" s="20"/>
      <c r="D506" s="20"/>
      <c r="E506" s="20"/>
      <c r="F506" s="28"/>
      <c r="M506" s="21"/>
      <c r="P506" s="21"/>
      <c r="Q506" s="17"/>
      <c r="S506" s="21"/>
    </row>
    <row r="507" spans="2:19" ht="13.8" x14ac:dyDescent="0.25">
      <c r="B507" s="20"/>
      <c r="C507" s="20"/>
      <c r="D507" s="20"/>
      <c r="E507" s="20"/>
      <c r="F507" s="28"/>
      <c r="M507" s="21"/>
      <c r="P507" s="21"/>
      <c r="Q507" s="17"/>
      <c r="S507" s="21"/>
    </row>
    <row r="508" spans="2:19" ht="13.8" x14ac:dyDescent="0.25">
      <c r="B508" s="20"/>
      <c r="C508" s="20"/>
      <c r="D508" s="20"/>
      <c r="E508" s="20"/>
      <c r="F508" s="28"/>
      <c r="M508" s="21"/>
      <c r="P508" s="21"/>
      <c r="Q508" s="17"/>
      <c r="S508" s="21"/>
    </row>
    <row r="509" spans="2:19" ht="13.8" x14ac:dyDescent="0.25">
      <c r="B509" s="20"/>
      <c r="C509" s="20"/>
      <c r="D509" s="20"/>
      <c r="E509" s="20"/>
      <c r="F509" s="28"/>
      <c r="M509" s="21"/>
      <c r="P509" s="21"/>
      <c r="Q509" s="17"/>
      <c r="S509" s="21"/>
    </row>
    <row r="510" spans="2:19" ht="13.8" x14ac:dyDescent="0.25">
      <c r="B510" s="20"/>
      <c r="C510" s="20"/>
      <c r="D510" s="20"/>
      <c r="E510" s="20"/>
      <c r="F510" s="28"/>
      <c r="M510" s="21"/>
      <c r="P510" s="21"/>
      <c r="Q510" s="17"/>
      <c r="S510" s="21"/>
    </row>
    <row r="511" spans="2:19" ht="13.8" x14ac:dyDescent="0.25">
      <c r="B511" s="20"/>
      <c r="C511" s="20"/>
      <c r="D511" s="20"/>
      <c r="E511" s="20"/>
      <c r="F511" s="28"/>
      <c r="M511" s="21"/>
      <c r="P511" s="21"/>
      <c r="Q511" s="17"/>
      <c r="S511" s="21"/>
    </row>
    <row r="512" spans="2:19" ht="13.8" x14ac:dyDescent="0.25">
      <c r="B512" s="20"/>
      <c r="C512" s="20"/>
      <c r="D512" s="20"/>
      <c r="E512" s="20"/>
      <c r="F512" s="28"/>
      <c r="M512" s="21"/>
      <c r="P512" s="21"/>
      <c r="Q512" s="17"/>
      <c r="S512" s="21"/>
    </row>
    <row r="513" spans="2:19" ht="13.8" x14ac:dyDescent="0.25">
      <c r="B513" s="20"/>
      <c r="C513" s="20"/>
      <c r="D513" s="20"/>
      <c r="E513" s="20"/>
      <c r="F513" s="28"/>
      <c r="M513" s="21"/>
      <c r="P513" s="21"/>
      <c r="Q513" s="17"/>
      <c r="S513" s="21"/>
    </row>
    <row r="514" spans="2:19" ht="13.8" x14ac:dyDescent="0.25">
      <c r="B514" s="20"/>
      <c r="C514" s="20"/>
      <c r="D514" s="20"/>
      <c r="E514" s="20"/>
      <c r="F514" s="28"/>
      <c r="M514" s="21"/>
      <c r="P514" s="21"/>
      <c r="Q514" s="17"/>
      <c r="S514" s="21"/>
    </row>
    <row r="515" spans="2:19" ht="13.8" x14ac:dyDescent="0.25">
      <c r="B515" s="20"/>
      <c r="C515" s="20"/>
      <c r="D515" s="20"/>
      <c r="E515" s="20"/>
      <c r="F515" s="28"/>
      <c r="M515" s="21"/>
      <c r="P515" s="21"/>
      <c r="Q515" s="17"/>
      <c r="S515" s="21"/>
    </row>
    <row r="516" spans="2:19" ht="13.8" x14ac:dyDescent="0.25">
      <c r="B516" s="20"/>
      <c r="C516" s="20"/>
      <c r="D516" s="20"/>
      <c r="E516" s="20"/>
      <c r="F516" s="28"/>
      <c r="M516" s="21"/>
      <c r="P516" s="21"/>
      <c r="Q516" s="17"/>
      <c r="S516" s="21"/>
    </row>
    <row r="517" spans="2:19" ht="13.8" x14ac:dyDescent="0.25">
      <c r="B517" s="20"/>
      <c r="C517" s="20"/>
      <c r="D517" s="20"/>
      <c r="E517" s="20"/>
      <c r="F517" s="28"/>
      <c r="M517" s="21"/>
      <c r="P517" s="21"/>
      <c r="Q517" s="17"/>
      <c r="S517" s="21"/>
    </row>
    <row r="518" spans="2:19" ht="13.8" x14ac:dyDescent="0.25">
      <c r="B518" s="20"/>
      <c r="C518" s="20"/>
      <c r="D518" s="20"/>
      <c r="E518" s="20"/>
      <c r="F518" s="28"/>
      <c r="M518" s="21"/>
      <c r="P518" s="21"/>
      <c r="Q518" s="17"/>
      <c r="S518" s="21"/>
    </row>
    <row r="519" spans="2:19" ht="13.8" x14ac:dyDescent="0.25">
      <c r="B519" s="20"/>
      <c r="C519" s="20"/>
      <c r="D519" s="20"/>
      <c r="E519" s="20"/>
      <c r="F519" s="28"/>
      <c r="M519" s="21"/>
      <c r="P519" s="21"/>
      <c r="Q519" s="17"/>
      <c r="S519" s="21"/>
    </row>
    <row r="520" spans="2:19" ht="13.8" x14ac:dyDescent="0.25">
      <c r="B520" s="20"/>
      <c r="C520" s="20"/>
      <c r="D520" s="20"/>
      <c r="E520" s="20"/>
      <c r="F520" s="28"/>
      <c r="M520" s="21"/>
      <c r="P520" s="21"/>
      <c r="Q520" s="17"/>
      <c r="S520" s="21"/>
    </row>
    <row r="521" spans="2:19" ht="13.8" x14ac:dyDescent="0.25">
      <c r="B521" s="20"/>
      <c r="C521" s="20"/>
      <c r="D521" s="20"/>
      <c r="E521" s="20"/>
      <c r="F521" s="28"/>
      <c r="M521" s="21"/>
      <c r="P521" s="21"/>
      <c r="Q521" s="17"/>
      <c r="S521" s="21"/>
    </row>
    <row r="522" spans="2:19" ht="13.8" x14ac:dyDescent="0.25">
      <c r="B522" s="20"/>
      <c r="C522" s="20"/>
      <c r="D522" s="20"/>
      <c r="E522" s="20"/>
      <c r="F522" s="28"/>
      <c r="M522" s="21"/>
      <c r="P522" s="21"/>
      <c r="Q522" s="17"/>
      <c r="S522" s="21"/>
    </row>
    <row r="523" spans="2:19" ht="13.8" x14ac:dyDescent="0.25">
      <c r="B523" s="20"/>
      <c r="C523" s="20"/>
      <c r="D523" s="20"/>
      <c r="E523" s="20"/>
      <c r="F523" s="28"/>
      <c r="M523" s="21"/>
      <c r="P523" s="21"/>
      <c r="Q523" s="17"/>
      <c r="S523" s="21"/>
    </row>
    <row r="524" spans="2:19" ht="13.8" x14ac:dyDescent="0.25">
      <c r="B524" s="20"/>
      <c r="C524" s="20"/>
      <c r="D524" s="20"/>
      <c r="E524" s="20"/>
      <c r="F524" s="28"/>
      <c r="M524" s="21"/>
      <c r="P524" s="21"/>
      <c r="Q524" s="17"/>
      <c r="S524" s="21"/>
    </row>
    <row r="525" spans="2:19" ht="13.8" x14ac:dyDescent="0.25">
      <c r="B525" s="20"/>
      <c r="C525" s="20"/>
      <c r="D525" s="20"/>
      <c r="E525" s="20"/>
      <c r="F525" s="28"/>
      <c r="M525" s="21"/>
      <c r="P525" s="21"/>
      <c r="Q525" s="17"/>
      <c r="S525" s="21"/>
    </row>
    <row r="526" spans="2:19" ht="13.8" x14ac:dyDescent="0.25">
      <c r="B526" s="20"/>
      <c r="C526" s="20"/>
      <c r="D526" s="20"/>
      <c r="E526" s="20"/>
      <c r="F526" s="28"/>
      <c r="M526" s="21"/>
      <c r="P526" s="21"/>
      <c r="Q526" s="17"/>
      <c r="S526" s="21"/>
    </row>
    <row r="527" spans="2:19" ht="13.8" x14ac:dyDescent="0.25">
      <c r="B527" s="20"/>
      <c r="C527" s="20"/>
      <c r="D527" s="20"/>
      <c r="E527" s="20"/>
      <c r="F527" s="28"/>
      <c r="M527" s="21"/>
      <c r="P527" s="21"/>
      <c r="Q527" s="17"/>
      <c r="S527" s="21"/>
    </row>
    <row r="528" spans="2:19" ht="13.8" x14ac:dyDescent="0.25">
      <c r="B528" s="20"/>
      <c r="C528" s="20"/>
      <c r="D528" s="20"/>
      <c r="E528" s="20"/>
      <c r="F528" s="28"/>
      <c r="M528" s="21"/>
      <c r="P528" s="21"/>
      <c r="Q528" s="17"/>
      <c r="S528" s="21"/>
    </row>
    <row r="529" spans="2:19" ht="13.8" x14ac:dyDescent="0.25">
      <c r="B529" s="20"/>
      <c r="C529" s="20"/>
      <c r="D529" s="20"/>
      <c r="E529" s="20"/>
      <c r="F529" s="28"/>
      <c r="M529" s="21"/>
      <c r="P529" s="21"/>
      <c r="Q529" s="17"/>
      <c r="S529" s="21"/>
    </row>
    <row r="530" spans="2:19" ht="13.8" x14ac:dyDescent="0.25">
      <c r="B530" s="20"/>
      <c r="C530" s="20"/>
      <c r="D530" s="20"/>
      <c r="E530" s="20"/>
      <c r="F530" s="28"/>
      <c r="M530" s="21"/>
      <c r="P530" s="21"/>
      <c r="Q530" s="17"/>
      <c r="S530" s="21"/>
    </row>
    <row r="531" spans="2:19" ht="13.8" x14ac:dyDescent="0.25">
      <c r="B531" s="20"/>
      <c r="C531" s="20"/>
      <c r="D531" s="20"/>
      <c r="E531" s="20"/>
      <c r="F531" s="28"/>
      <c r="M531" s="21"/>
      <c r="P531" s="21"/>
      <c r="Q531" s="17"/>
      <c r="S531" s="21"/>
    </row>
    <row r="532" spans="2:19" ht="13.8" x14ac:dyDescent="0.25">
      <c r="B532" s="20"/>
      <c r="C532" s="20"/>
      <c r="D532" s="20"/>
      <c r="E532" s="20"/>
      <c r="F532" s="28"/>
      <c r="M532" s="21"/>
      <c r="P532" s="21"/>
      <c r="Q532" s="17"/>
      <c r="S532" s="21"/>
    </row>
    <row r="533" spans="2:19" ht="13.8" x14ac:dyDescent="0.25">
      <c r="B533" s="20"/>
      <c r="C533" s="20"/>
      <c r="D533" s="20"/>
      <c r="E533" s="20"/>
      <c r="F533" s="28"/>
      <c r="M533" s="21"/>
      <c r="P533" s="21"/>
      <c r="Q533" s="17"/>
      <c r="S533" s="21"/>
    </row>
    <row r="534" spans="2:19" ht="13.8" x14ac:dyDescent="0.25">
      <c r="B534" s="20"/>
      <c r="C534" s="20"/>
      <c r="D534" s="20"/>
      <c r="E534" s="20"/>
      <c r="F534" s="28"/>
      <c r="M534" s="21"/>
      <c r="P534" s="21"/>
      <c r="Q534" s="17"/>
      <c r="S534" s="21"/>
    </row>
    <row r="535" spans="2:19" ht="13.8" x14ac:dyDescent="0.25">
      <c r="B535" s="20"/>
      <c r="C535" s="20"/>
      <c r="D535" s="20"/>
      <c r="E535" s="20"/>
      <c r="F535" s="28"/>
      <c r="M535" s="21"/>
      <c r="P535" s="21"/>
      <c r="Q535" s="17"/>
      <c r="S535" s="21"/>
    </row>
    <row r="536" spans="2:19" ht="13.8" x14ac:dyDescent="0.25">
      <c r="B536" s="20"/>
      <c r="C536" s="20"/>
      <c r="D536" s="20"/>
      <c r="E536" s="20"/>
      <c r="F536" s="28"/>
      <c r="M536" s="21"/>
      <c r="P536" s="21"/>
      <c r="Q536" s="17"/>
      <c r="S536" s="21"/>
    </row>
    <row r="537" spans="2:19" ht="13.8" x14ac:dyDescent="0.25">
      <c r="B537" s="20"/>
      <c r="C537" s="20"/>
      <c r="D537" s="20"/>
      <c r="E537" s="20"/>
      <c r="F537" s="28"/>
      <c r="M537" s="21"/>
      <c r="P537" s="21"/>
      <c r="Q537" s="17"/>
      <c r="S537" s="21"/>
    </row>
    <row r="538" spans="2:19" ht="13.8" x14ac:dyDescent="0.25">
      <c r="B538" s="20"/>
      <c r="C538" s="20"/>
      <c r="D538" s="20"/>
      <c r="E538" s="20"/>
      <c r="F538" s="28"/>
      <c r="M538" s="21"/>
      <c r="P538" s="21"/>
      <c r="Q538" s="17"/>
      <c r="S538" s="21"/>
    </row>
    <row r="539" spans="2:19" ht="13.8" x14ac:dyDescent="0.25">
      <c r="B539" s="20"/>
      <c r="C539" s="20"/>
      <c r="D539" s="20"/>
      <c r="E539" s="20"/>
      <c r="F539" s="28"/>
      <c r="M539" s="21"/>
      <c r="P539" s="21"/>
      <c r="Q539" s="17"/>
      <c r="S539" s="21"/>
    </row>
    <row r="540" spans="2:19" ht="13.8" x14ac:dyDescent="0.25">
      <c r="B540" s="20"/>
      <c r="C540" s="20"/>
      <c r="D540" s="20"/>
      <c r="E540" s="20"/>
      <c r="F540" s="28"/>
      <c r="M540" s="21"/>
      <c r="P540" s="21"/>
      <c r="Q540" s="17"/>
      <c r="S540" s="21"/>
    </row>
    <row r="541" spans="2:19" ht="13.8" x14ac:dyDescent="0.25">
      <c r="B541" s="20"/>
      <c r="C541" s="20"/>
      <c r="D541" s="20"/>
      <c r="E541" s="20"/>
      <c r="F541" s="28"/>
      <c r="M541" s="21"/>
      <c r="P541" s="21"/>
      <c r="Q541" s="17"/>
      <c r="S541" s="21"/>
    </row>
    <row r="542" spans="2:19" ht="13.8" x14ac:dyDescent="0.25">
      <c r="B542" s="20"/>
      <c r="C542" s="20"/>
      <c r="D542" s="20"/>
      <c r="E542" s="20"/>
      <c r="F542" s="28"/>
      <c r="M542" s="21"/>
      <c r="P542" s="21"/>
      <c r="Q542" s="17"/>
      <c r="S542" s="21"/>
    </row>
    <row r="543" spans="2:19" ht="13.8" x14ac:dyDescent="0.25">
      <c r="B543" s="20"/>
      <c r="C543" s="20"/>
      <c r="D543" s="20"/>
      <c r="E543" s="20"/>
      <c r="F543" s="28"/>
      <c r="M543" s="21"/>
      <c r="P543" s="21"/>
      <c r="Q543" s="17"/>
      <c r="S543" s="21"/>
    </row>
    <row r="544" spans="2:19" ht="13.8" x14ac:dyDescent="0.25">
      <c r="B544" s="20"/>
      <c r="C544" s="20"/>
      <c r="D544" s="20"/>
      <c r="E544" s="20"/>
      <c r="F544" s="28"/>
      <c r="M544" s="21"/>
      <c r="P544" s="21"/>
      <c r="Q544" s="17"/>
      <c r="S544" s="21"/>
    </row>
    <row r="545" spans="2:19" ht="13.8" x14ac:dyDescent="0.25">
      <c r="B545" s="20"/>
      <c r="C545" s="20"/>
      <c r="D545" s="20"/>
      <c r="E545" s="20"/>
      <c r="F545" s="28"/>
      <c r="M545" s="21"/>
      <c r="P545" s="21"/>
      <c r="Q545" s="17"/>
      <c r="S545" s="21"/>
    </row>
    <row r="546" spans="2:19" ht="13.8" x14ac:dyDescent="0.25">
      <c r="B546" s="20"/>
      <c r="C546" s="20"/>
      <c r="D546" s="20"/>
      <c r="E546" s="20"/>
      <c r="F546" s="28"/>
      <c r="M546" s="21"/>
      <c r="P546" s="21"/>
      <c r="Q546" s="17"/>
      <c r="S546" s="21"/>
    </row>
    <row r="547" spans="2:19" ht="13.8" x14ac:dyDescent="0.25">
      <c r="B547" s="20"/>
      <c r="C547" s="20"/>
      <c r="D547" s="20"/>
      <c r="E547" s="20"/>
      <c r="F547" s="28"/>
      <c r="M547" s="21"/>
      <c r="P547" s="21"/>
      <c r="Q547" s="17"/>
      <c r="S547" s="21"/>
    </row>
    <row r="548" spans="2:19" ht="13.8" x14ac:dyDescent="0.25">
      <c r="B548" s="20"/>
      <c r="C548" s="20"/>
      <c r="D548" s="20"/>
      <c r="E548" s="20"/>
      <c r="F548" s="28"/>
      <c r="M548" s="21"/>
      <c r="P548" s="21"/>
      <c r="Q548" s="17"/>
      <c r="S548" s="21"/>
    </row>
    <row r="549" spans="2:19" ht="13.8" x14ac:dyDescent="0.25">
      <c r="B549" s="20"/>
      <c r="C549" s="20"/>
      <c r="D549" s="20"/>
      <c r="E549" s="20"/>
      <c r="F549" s="28"/>
      <c r="M549" s="21"/>
      <c r="P549" s="21"/>
      <c r="Q549" s="17"/>
      <c r="S549" s="21"/>
    </row>
    <row r="550" spans="2:19" ht="13.8" x14ac:dyDescent="0.25">
      <c r="B550" s="20"/>
      <c r="C550" s="20"/>
      <c r="D550" s="20"/>
      <c r="E550" s="20"/>
      <c r="F550" s="28"/>
      <c r="M550" s="21"/>
      <c r="P550" s="21"/>
      <c r="Q550" s="17"/>
      <c r="S550" s="21"/>
    </row>
    <row r="551" spans="2:19" ht="13.8" x14ac:dyDescent="0.25">
      <c r="B551" s="20"/>
      <c r="C551" s="20"/>
      <c r="D551" s="20"/>
      <c r="E551" s="20"/>
      <c r="F551" s="28"/>
      <c r="M551" s="21"/>
      <c r="P551" s="21"/>
      <c r="Q551" s="17"/>
      <c r="S551" s="21"/>
    </row>
    <row r="552" spans="2:19" ht="13.8" x14ac:dyDescent="0.25">
      <c r="B552" s="20"/>
      <c r="C552" s="20"/>
      <c r="D552" s="20"/>
      <c r="E552" s="20"/>
      <c r="F552" s="28"/>
      <c r="M552" s="21"/>
      <c r="P552" s="21"/>
      <c r="Q552" s="17"/>
      <c r="S552" s="21"/>
    </row>
    <row r="553" spans="2:19" ht="13.8" x14ac:dyDescent="0.25">
      <c r="B553" s="20"/>
      <c r="C553" s="20"/>
      <c r="D553" s="20"/>
      <c r="E553" s="20"/>
      <c r="F553" s="28"/>
      <c r="M553" s="21"/>
      <c r="P553" s="21"/>
      <c r="Q553" s="17"/>
      <c r="S553" s="21"/>
    </row>
    <row r="554" spans="2:19" ht="13.8" x14ac:dyDescent="0.25">
      <c r="B554" s="20"/>
      <c r="C554" s="20"/>
      <c r="D554" s="20"/>
      <c r="E554" s="20"/>
      <c r="F554" s="28"/>
      <c r="M554" s="21"/>
      <c r="P554" s="21"/>
      <c r="Q554" s="17"/>
      <c r="S554" s="21"/>
    </row>
    <row r="555" spans="2:19" ht="13.8" x14ac:dyDescent="0.25">
      <c r="B555" s="20"/>
      <c r="C555" s="20"/>
      <c r="D555" s="20"/>
      <c r="E555" s="20"/>
      <c r="F555" s="28"/>
      <c r="M555" s="21"/>
      <c r="P555" s="21"/>
      <c r="Q555" s="17"/>
      <c r="S555" s="21"/>
    </row>
    <row r="556" spans="2:19" ht="13.8" x14ac:dyDescent="0.25">
      <c r="B556" s="20"/>
      <c r="C556" s="20"/>
      <c r="D556" s="20"/>
      <c r="E556" s="20"/>
      <c r="F556" s="28"/>
      <c r="M556" s="21"/>
      <c r="P556" s="21"/>
      <c r="Q556" s="17"/>
      <c r="S556" s="21"/>
    </row>
    <row r="557" spans="2:19" ht="13.8" x14ac:dyDescent="0.25">
      <c r="B557" s="20"/>
      <c r="C557" s="20"/>
      <c r="D557" s="20"/>
      <c r="E557" s="20"/>
      <c r="F557" s="28"/>
      <c r="M557" s="21"/>
      <c r="P557" s="21"/>
      <c r="Q557" s="17"/>
      <c r="S557" s="21"/>
    </row>
    <row r="558" spans="2:19" ht="13.8" x14ac:dyDescent="0.25">
      <c r="B558" s="20"/>
      <c r="C558" s="20"/>
      <c r="D558" s="20"/>
      <c r="E558" s="20"/>
      <c r="F558" s="28"/>
      <c r="M558" s="21"/>
      <c r="P558" s="21"/>
      <c r="Q558" s="17"/>
      <c r="S558" s="21"/>
    </row>
    <row r="559" spans="2:19" ht="13.8" x14ac:dyDescent="0.25">
      <c r="B559" s="20"/>
      <c r="C559" s="20"/>
      <c r="D559" s="20"/>
      <c r="E559" s="20"/>
      <c r="F559" s="28"/>
      <c r="M559" s="21"/>
      <c r="P559" s="21"/>
      <c r="Q559" s="17"/>
      <c r="S559" s="21"/>
    </row>
    <row r="560" spans="2:19" ht="13.8" x14ac:dyDescent="0.25">
      <c r="B560" s="20"/>
      <c r="C560" s="20"/>
      <c r="D560" s="20"/>
      <c r="E560" s="20"/>
      <c r="F560" s="28"/>
      <c r="M560" s="21"/>
      <c r="P560" s="21"/>
      <c r="Q560" s="17"/>
      <c r="S560" s="21"/>
    </row>
    <row r="561" spans="2:19" ht="13.8" x14ac:dyDescent="0.25">
      <c r="B561" s="20"/>
      <c r="C561" s="20"/>
      <c r="D561" s="20"/>
      <c r="E561" s="20"/>
      <c r="F561" s="28"/>
      <c r="M561" s="21"/>
      <c r="P561" s="21"/>
      <c r="Q561" s="17"/>
      <c r="S561" s="21"/>
    </row>
    <row r="562" spans="2:19" ht="13.8" x14ac:dyDescent="0.25">
      <c r="B562" s="20"/>
      <c r="C562" s="20"/>
      <c r="D562" s="20"/>
      <c r="E562" s="20"/>
      <c r="F562" s="28"/>
      <c r="M562" s="21"/>
      <c r="P562" s="21"/>
      <c r="Q562" s="17"/>
      <c r="S562" s="21"/>
    </row>
    <row r="563" spans="2:19" ht="13.8" x14ac:dyDescent="0.25">
      <c r="B563" s="20"/>
      <c r="C563" s="20"/>
      <c r="D563" s="20"/>
      <c r="E563" s="20"/>
      <c r="F563" s="28"/>
      <c r="M563" s="21"/>
      <c r="P563" s="21"/>
      <c r="Q563" s="17"/>
      <c r="S563" s="21"/>
    </row>
    <row r="564" spans="2:19" ht="13.8" x14ac:dyDescent="0.25">
      <c r="B564" s="20"/>
      <c r="C564" s="20"/>
      <c r="D564" s="20"/>
      <c r="E564" s="20"/>
      <c r="F564" s="28"/>
      <c r="M564" s="21"/>
      <c r="P564" s="21"/>
      <c r="Q564" s="17"/>
      <c r="S564" s="21"/>
    </row>
    <row r="565" spans="2:19" ht="13.8" x14ac:dyDescent="0.25">
      <c r="B565" s="20"/>
      <c r="C565" s="20"/>
      <c r="D565" s="20"/>
      <c r="E565" s="20"/>
      <c r="F565" s="28"/>
      <c r="M565" s="21"/>
      <c r="P565" s="21"/>
      <c r="Q565" s="17"/>
      <c r="S565" s="21"/>
    </row>
    <row r="566" spans="2:19" ht="13.8" x14ac:dyDescent="0.25">
      <c r="B566" s="20"/>
      <c r="C566" s="20"/>
      <c r="D566" s="20"/>
      <c r="E566" s="20"/>
      <c r="F566" s="28"/>
      <c r="M566" s="21"/>
      <c r="P566" s="21"/>
      <c r="Q566" s="17"/>
      <c r="S566" s="21"/>
    </row>
    <row r="567" spans="2:19" ht="13.8" x14ac:dyDescent="0.25">
      <c r="B567" s="20"/>
      <c r="C567" s="20"/>
      <c r="D567" s="20"/>
      <c r="E567" s="20"/>
      <c r="F567" s="28"/>
      <c r="M567" s="21"/>
      <c r="P567" s="21"/>
      <c r="Q567" s="17"/>
      <c r="S567" s="21"/>
    </row>
    <row r="568" spans="2:19" ht="13.8" x14ac:dyDescent="0.25">
      <c r="B568" s="20"/>
      <c r="C568" s="20"/>
      <c r="D568" s="20"/>
      <c r="E568" s="20"/>
      <c r="F568" s="28"/>
      <c r="M568" s="21"/>
      <c r="P568" s="21"/>
      <c r="Q568" s="17"/>
      <c r="S568" s="21"/>
    </row>
    <row r="569" spans="2:19" ht="13.8" x14ac:dyDescent="0.25">
      <c r="B569" s="20"/>
      <c r="C569" s="20"/>
      <c r="D569" s="20"/>
      <c r="E569" s="20"/>
      <c r="F569" s="28"/>
      <c r="M569" s="21"/>
      <c r="P569" s="21"/>
      <c r="Q569" s="17"/>
      <c r="S569" s="21"/>
    </row>
    <row r="570" spans="2:19" ht="13.8" x14ac:dyDescent="0.25">
      <c r="B570" s="20"/>
      <c r="C570" s="20"/>
      <c r="D570" s="20"/>
      <c r="E570" s="20"/>
      <c r="F570" s="28"/>
      <c r="M570" s="21"/>
      <c r="P570" s="21"/>
      <c r="Q570" s="17"/>
      <c r="S570" s="21"/>
    </row>
    <row r="571" spans="2:19" ht="13.8" x14ac:dyDescent="0.25">
      <c r="B571" s="20"/>
      <c r="C571" s="20"/>
      <c r="D571" s="20"/>
      <c r="E571" s="20"/>
      <c r="F571" s="28"/>
      <c r="M571" s="21"/>
      <c r="P571" s="21"/>
      <c r="Q571" s="17"/>
      <c r="S571" s="21"/>
    </row>
    <row r="572" spans="2:19" ht="13.8" x14ac:dyDescent="0.25">
      <c r="B572" s="20"/>
      <c r="C572" s="20"/>
      <c r="D572" s="20"/>
      <c r="E572" s="20"/>
      <c r="F572" s="28"/>
      <c r="M572" s="21"/>
      <c r="P572" s="21"/>
      <c r="Q572" s="17"/>
      <c r="S572" s="21"/>
    </row>
    <row r="573" spans="2:19" ht="13.8" x14ac:dyDescent="0.25">
      <c r="B573" s="20"/>
      <c r="C573" s="20"/>
      <c r="D573" s="20"/>
      <c r="E573" s="20"/>
      <c r="F573" s="28"/>
      <c r="M573" s="21"/>
      <c r="P573" s="21"/>
      <c r="Q573" s="17"/>
      <c r="S573" s="21"/>
    </row>
    <row r="574" spans="2:19" ht="13.8" x14ac:dyDescent="0.25">
      <c r="B574" s="20"/>
      <c r="C574" s="20"/>
      <c r="D574" s="20"/>
      <c r="E574" s="20"/>
      <c r="F574" s="28"/>
      <c r="M574" s="21"/>
      <c r="P574" s="21"/>
      <c r="Q574" s="17"/>
      <c r="S574" s="21"/>
    </row>
    <row r="575" spans="2:19" ht="13.8" x14ac:dyDescent="0.25">
      <c r="B575" s="20"/>
      <c r="C575" s="20"/>
      <c r="D575" s="20"/>
      <c r="E575" s="20"/>
      <c r="F575" s="28"/>
      <c r="M575" s="21"/>
      <c r="P575" s="21"/>
      <c r="Q575" s="17"/>
      <c r="S575" s="21"/>
    </row>
    <row r="576" spans="2:19" ht="13.8" x14ac:dyDescent="0.25">
      <c r="B576" s="20"/>
      <c r="C576" s="20"/>
      <c r="D576" s="20"/>
      <c r="E576" s="20"/>
      <c r="F576" s="28"/>
      <c r="M576" s="21"/>
      <c r="P576" s="21"/>
      <c r="Q576" s="17"/>
      <c r="S576" s="21"/>
    </row>
    <row r="577" spans="2:19" ht="13.8" x14ac:dyDescent="0.25">
      <c r="B577" s="20"/>
      <c r="C577" s="20"/>
      <c r="D577" s="20"/>
      <c r="E577" s="20"/>
      <c r="F577" s="28"/>
      <c r="M577" s="21"/>
      <c r="P577" s="21"/>
      <c r="Q577" s="17"/>
      <c r="S577" s="21"/>
    </row>
    <row r="578" spans="2:19" ht="13.8" x14ac:dyDescent="0.25">
      <c r="B578" s="20"/>
      <c r="C578" s="20"/>
      <c r="D578" s="20"/>
      <c r="E578" s="20"/>
      <c r="F578" s="28"/>
      <c r="M578" s="21"/>
      <c r="P578" s="21"/>
      <c r="Q578" s="17"/>
      <c r="S578" s="21"/>
    </row>
    <row r="579" spans="2:19" ht="13.8" x14ac:dyDescent="0.25">
      <c r="B579" s="20"/>
      <c r="C579" s="20"/>
      <c r="D579" s="20"/>
      <c r="E579" s="20"/>
      <c r="F579" s="28"/>
      <c r="M579" s="21"/>
      <c r="P579" s="21"/>
      <c r="Q579" s="17"/>
      <c r="S579" s="21"/>
    </row>
    <row r="580" spans="2:19" ht="13.8" x14ac:dyDescent="0.25">
      <c r="B580" s="20"/>
      <c r="C580" s="20"/>
      <c r="D580" s="20"/>
      <c r="E580" s="20"/>
      <c r="F580" s="28"/>
      <c r="M580" s="21"/>
      <c r="P580" s="21"/>
      <c r="Q580" s="17"/>
      <c r="S580" s="21"/>
    </row>
    <row r="581" spans="2:19" ht="13.8" x14ac:dyDescent="0.25">
      <c r="B581" s="20"/>
      <c r="C581" s="20"/>
      <c r="D581" s="20"/>
      <c r="E581" s="20"/>
      <c r="F581" s="28"/>
      <c r="M581" s="21"/>
      <c r="P581" s="21"/>
      <c r="Q581" s="17"/>
      <c r="S581" s="21"/>
    </row>
    <row r="582" spans="2:19" ht="13.8" x14ac:dyDescent="0.25">
      <c r="B582" s="20"/>
      <c r="C582" s="20"/>
      <c r="D582" s="20"/>
      <c r="E582" s="20"/>
      <c r="F582" s="28"/>
      <c r="M582" s="21"/>
      <c r="P582" s="21"/>
      <c r="Q582" s="17"/>
      <c r="S582" s="21"/>
    </row>
    <row r="583" spans="2:19" ht="13.8" x14ac:dyDescent="0.25">
      <c r="B583" s="20"/>
      <c r="C583" s="20"/>
      <c r="D583" s="20"/>
      <c r="E583" s="20"/>
      <c r="F583" s="28"/>
      <c r="M583" s="21"/>
      <c r="P583" s="21"/>
      <c r="Q583" s="17"/>
      <c r="S583" s="21"/>
    </row>
    <row r="584" spans="2:19" ht="13.8" x14ac:dyDescent="0.25">
      <c r="B584" s="20"/>
      <c r="C584" s="20"/>
      <c r="D584" s="20"/>
      <c r="E584" s="20"/>
      <c r="F584" s="28"/>
      <c r="M584" s="21"/>
      <c r="P584" s="21"/>
      <c r="Q584" s="17"/>
      <c r="S584" s="21"/>
    </row>
    <row r="585" spans="2:19" ht="13.8" x14ac:dyDescent="0.25">
      <c r="B585" s="20"/>
      <c r="C585" s="20"/>
      <c r="D585" s="20"/>
      <c r="E585" s="20"/>
      <c r="F585" s="28"/>
      <c r="M585" s="21"/>
      <c r="P585" s="21"/>
      <c r="Q585" s="17"/>
      <c r="S585" s="21"/>
    </row>
    <row r="586" spans="2:19" ht="13.8" x14ac:dyDescent="0.25">
      <c r="B586" s="20"/>
      <c r="C586" s="20"/>
      <c r="D586" s="20"/>
      <c r="E586" s="20"/>
      <c r="F586" s="28"/>
      <c r="M586" s="21"/>
      <c r="P586" s="21"/>
      <c r="Q586" s="17"/>
      <c r="S586" s="21"/>
    </row>
    <row r="587" spans="2:19" ht="13.8" x14ac:dyDescent="0.25">
      <c r="B587" s="20"/>
      <c r="C587" s="20"/>
      <c r="D587" s="20"/>
      <c r="E587" s="20"/>
      <c r="F587" s="28"/>
      <c r="M587" s="21"/>
      <c r="P587" s="21"/>
      <c r="Q587" s="17"/>
      <c r="S587" s="21"/>
    </row>
    <row r="588" spans="2:19" ht="13.8" x14ac:dyDescent="0.25">
      <c r="B588" s="20"/>
      <c r="C588" s="20"/>
      <c r="D588" s="20"/>
      <c r="E588" s="20"/>
      <c r="F588" s="28"/>
      <c r="M588" s="21"/>
      <c r="P588" s="21"/>
      <c r="Q588" s="17"/>
      <c r="S588" s="21"/>
    </row>
    <row r="589" spans="2:19" ht="13.8" x14ac:dyDescent="0.25">
      <c r="B589" s="20"/>
      <c r="C589" s="20"/>
      <c r="D589" s="20"/>
      <c r="E589" s="20"/>
      <c r="F589" s="28"/>
      <c r="M589" s="21"/>
      <c r="P589" s="21"/>
      <c r="Q589" s="17"/>
      <c r="S589" s="21"/>
    </row>
    <row r="590" spans="2:19" ht="13.8" x14ac:dyDescent="0.25">
      <c r="B590" s="20"/>
      <c r="C590" s="20"/>
      <c r="D590" s="20"/>
      <c r="E590" s="20"/>
      <c r="F590" s="28"/>
      <c r="M590" s="21"/>
      <c r="P590" s="21"/>
      <c r="Q590" s="17"/>
      <c r="S590" s="21"/>
    </row>
    <row r="591" spans="2:19" ht="13.8" x14ac:dyDescent="0.25">
      <c r="B591" s="20"/>
      <c r="C591" s="20"/>
      <c r="D591" s="20"/>
      <c r="E591" s="20"/>
      <c r="F591" s="28"/>
      <c r="M591" s="21"/>
      <c r="P591" s="21"/>
      <c r="Q591" s="17"/>
      <c r="S591" s="21"/>
    </row>
    <row r="592" spans="2:19" ht="13.8" x14ac:dyDescent="0.25">
      <c r="B592" s="20"/>
      <c r="C592" s="20"/>
      <c r="D592" s="20"/>
      <c r="E592" s="20"/>
      <c r="F592" s="28"/>
      <c r="M592" s="21"/>
      <c r="P592" s="21"/>
      <c r="Q592" s="17"/>
      <c r="S592" s="21"/>
    </row>
    <row r="593" spans="2:19" ht="13.8" x14ac:dyDescent="0.25">
      <c r="B593" s="20"/>
      <c r="C593" s="20"/>
      <c r="D593" s="20"/>
      <c r="E593" s="20"/>
      <c r="F593" s="28"/>
      <c r="M593" s="21"/>
      <c r="P593" s="21"/>
      <c r="Q593" s="17"/>
      <c r="S593" s="21"/>
    </row>
    <row r="594" spans="2:19" ht="13.8" x14ac:dyDescent="0.25">
      <c r="B594" s="20"/>
      <c r="C594" s="20"/>
      <c r="D594" s="20"/>
      <c r="E594" s="20"/>
      <c r="F594" s="28"/>
      <c r="M594" s="21"/>
      <c r="P594" s="21"/>
      <c r="Q594" s="17"/>
      <c r="S594" s="21"/>
    </row>
    <row r="595" spans="2:19" ht="13.8" x14ac:dyDescent="0.25">
      <c r="B595" s="20"/>
      <c r="C595" s="20"/>
      <c r="D595" s="20"/>
      <c r="E595" s="20"/>
      <c r="F595" s="28"/>
      <c r="M595" s="21"/>
      <c r="P595" s="21"/>
      <c r="Q595" s="17"/>
      <c r="S595" s="21"/>
    </row>
    <row r="596" spans="2:19" ht="13.8" x14ac:dyDescent="0.25">
      <c r="B596" s="20"/>
      <c r="C596" s="20"/>
      <c r="D596" s="20"/>
      <c r="E596" s="20"/>
      <c r="F596" s="28"/>
      <c r="M596" s="21"/>
      <c r="P596" s="21"/>
      <c r="Q596" s="17"/>
      <c r="S596" s="21"/>
    </row>
    <row r="597" spans="2:19" ht="13.8" x14ac:dyDescent="0.25">
      <c r="B597" s="20"/>
      <c r="C597" s="20"/>
      <c r="D597" s="20"/>
      <c r="E597" s="20"/>
      <c r="F597" s="28"/>
      <c r="M597" s="21"/>
      <c r="P597" s="21"/>
      <c r="Q597" s="17"/>
      <c r="S597" s="21"/>
    </row>
    <row r="598" spans="2:19" ht="13.8" x14ac:dyDescent="0.25">
      <c r="B598" s="20"/>
      <c r="C598" s="20"/>
      <c r="D598" s="20"/>
      <c r="E598" s="20"/>
      <c r="F598" s="28"/>
      <c r="M598" s="21"/>
      <c r="P598" s="21"/>
      <c r="Q598" s="17"/>
      <c r="S598" s="21"/>
    </row>
    <row r="599" spans="2:19" ht="13.8" x14ac:dyDescent="0.25">
      <c r="B599" s="20"/>
      <c r="C599" s="20"/>
      <c r="D599" s="20"/>
      <c r="E599" s="20"/>
      <c r="F599" s="28"/>
      <c r="M599" s="21"/>
      <c r="P599" s="21"/>
      <c r="Q599" s="17"/>
      <c r="S599" s="21"/>
    </row>
    <row r="600" spans="2:19" ht="13.8" x14ac:dyDescent="0.25">
      <c r="B600" s="20"/>
      <c r="C600" s="20"/>
      <c r="D600" s="20"/>
      <c r="E600" s="20"/>
      <c r="F600" s="28"/>
      <c r="M600" s="21"/>
      <c r="P600" s="21"/>
      <c r="Q600" s="17"/>
      <c r="S600" s="21"/>
    </row>
    <row r="601" spans="2:19" ht="13.8" x14ac:dyDescent="0.25">
      <c r="B601" s="20"/>
      <c r="C601" s="20"/>
      <c r="D601" s="20"/>
      <c r="E601" s="20"/>
      <c r="F601" s="28"/>
      <c r="M601" s="21"/>
      <c r="P601" s="21"/>
      <c r="Q601" s="17"/>
      <c r="S601" s="21"/>
    </row>
    <row r="602" spans="2:19" ht="13.8" x14ac:dyDescent="0.25">
      <c r="B602" s="20"/>
      <c r="C602" s="20"/>
      <c r="D602" s="20"/>
      <c r="E602" s="20"/>
      <c r="F602" s="28"/>
      <c r="M602" s="21"/>
      <c r="P602" s="21"/>
      <c r="Q602" s="17"/>
      <c r="S602" s="21"/>
    </row>
    <row r="603" spans="2:19" ht="13.8" x14ac:dyDescent="0.25">
      <c r="B603" s="20"/>
      <c r="C603" s="20"/>
      <c r="D603" s="20"/>
      <c r="E603" s="20"/>
      <c r="F603" s="28"/>
      <c r="M603" s="21"/>
      <c r="P603" s="21"/>
      <c r="Q603" s="17"/>
      <c r="S603" s="21"/>
    </row>
    <row r="604" spans="2:19" ht="13.8" x14ac:dyDescent="0.25">
      <c r="B604" s="20"/>
      <c r="C604" s="20"/>
      <c r="D604" s="20"/>
      <c r="E604" s="20"/>
      <c r="F604" s="28"/>
      <c r="M604" s="21"/>
      <c r="P604" s="21"/>
      <c r="Q604" s="17"/>
      <c r="S604" s="21"/>
    </row>
    <row r="605" spans="2:19" ht="13.8" x14ac:dyDescent="0.25">
      <c r="B605" s="20"/>
      <c r="C605" s="20"/>
      <c r="D605" s="20"/>
      <c r="E605" s="20"/>
      <c r="F605" s="28"/>
      <c r="M605" s="21"/>
      <c r="P605" s="21"/>
      <c r="Q605" s="17"/>
      <c r="S605" s="21"/>
    </row>
    <row r="606" spans="2:19" ht="13.8" x14ac:dyDescent="0.25">
      <c r="B606" s="20"/>
      <c r="C606" s="20"/>
      <c r="D606" s="20"/>
      <c r="E606" s="20"/>
      <c r="F606" s="28"/>
      <c r="M606" s="21"/>
      <c r="P606" s="21"/>
      <c r="Q606" s="17"/>
      <c r="S606" s="21"/>
    </row>
    <row r="607" spans="2:19" ht="13.8" x14ac:dyDescent="0.25">
      <c r="B607" s="20"/>
      <c r="C607" s="20"/>
      <c r="D607" s="20"/>
      <c r="E607" s="20"/>
      <c r="F607" s="28"/>
      <c r="M607" s="21"/>
      <c r="P607" s="21"/>
      <c r="Q607" s="17"/>
      <c r="S607" s="21"/>
    </row>
    <row r="608" spans="2:19" ht="13.8" x14ac:dyDescent="0.25">
      <c r="B608" s="20"/>
      <c r="C608" s="20"/>
      <c r="D608" s="20"/>
      <c r="E608" s="20"/>
      <c r="F608" s="28"/>
      <c r="M608" s="21"/>
      <c r="P608" s="21"/>
      <c r="Q608" s="17"/>
      <c r="S608" s="21"/>
    </row>
    <row r="609" spans="2:19" ht="13.8" x14ac:dyDescent="0.25">
      <c r="B609" s="20"/>
      <c r="C609" s="20"/>
      <c r="D609" s="20"/>
      <c r="E609" s="20"/>
      <c r="F609" s="28"/>
      <c r="M609" s="21"/>
      <c r="P609" s="21"/>
      <c r="Q609" s="17"/>
      <c r="S609" s="21"/>
    </row>
    <row r="610" spans="2:19" ht="13.8" x14ac:dyDescent="0.25">
      <c r="B610" s="20"/>
      <c r="C610" s="20"/>
      <c r="D610" s="20"/>
      <c r="E610" s="20"/>
      <c r="F610" s="28"/>
      <c r="M610" s="21"/>
      <c r="P610" s="21"/>
      <c r="Q610" s="17"/>
      <c r="S610" s="21"/>
    </row>
    <row r="611" spans="2:19" ht="13.8" x14ac:dyDescent="0.25">
      <c r="B611" s="20"/>
      <c r="C611" s="20"/>
      <c r="D611" s="20"/>
      <c r="E611" s="20"/>
      <c r="F611" s="28"/>
      <c r="M611" s="21"/>
      <c r="P611" s="21"/>
      <c r="Q611" s="17"/>
      <c r="S611" s="21"/>
    </row>
    <row r="612" spans="2:19" ht="13.8" x14ac:dyDescent="0.25">
      <c r="B612" s="20"/>
      <c r="C612" s="20"/>
      <c r="D612" s="20"/>
      <c r="E612" s="20"/>
      <c r="F612" s="28"/>
      <c r="M612" s="21"/>
      <c r="P612" s="21"/>
      <c r="Q612" s="17"/>
      <c r="S612" s="21"/>
    </row>
    <row r="613" spans="2:19" ht="13.8" x14ac:dyDescent="0.25">
      <c r="B613" s="20"/>
      <c r="C613" s="20"/>
      <c r="D613" s="20"/>
      <c r="E613" s="20"/>
      <c r="F613" s="28"/>
      <c r="M613" s="21"/>
      <c r="P613" s="21"/>
      <c r="Q613" s="17"/>
      <c r="S613" s="21"/>
    </row>
    <row r="614" spans="2:19" ht="13.8" x14ac:dyDescent="0.25">
      <c r="B614" s="20"/>
      <c r="C614" s="20"/>
      <c r="D614" s="20"/>
      <c r="E614" s="20"/>
      <c r="F614" s="28"/>
      <c r="M614" s="21"/>
      <c r="P614" s="21"/>
      <c r="Q614" s="17"/>
      <c r="S614" s="21"/>
    </row>
    <row r="615" spans="2:19" ht="13.8" x14ac:dyDescent="0.25">
      <c r="B615" s="20"/>
      <c r="C615" s="20"/>
      <c r="D615" s="20"/>
      <c r="E615" s="20"/>
      <c r="F615" s="28"/>
      <c r="M615" s="21"/>
      <c r="P615" s="21"/>
      <c r="Q615" s="17"/>
      <c r="S615" s="21"/>
    </row>
    <row r="616" spans="2:19" ht="13.8" x14ac:dyDescent="0.25">
      <c r="B616" s="20"/>
      <c r="C616" s="20"/>
      <c r="D616" s="20"/>
      <c r="E616" s="20"/>
      <c r="F616" s="28"/>
      <c r="M616" s="21"/>
      <c r="P616" s="21"/>
      <c r="Q616" s="17"/>
      <c r="S616" s="21"/>
    </row>
    <row r="617" spans="2:19" ht="13.8" x14ac:dyDescent="0.25">
      <c r="B617" s="20"/>
      <c r="C617" s="20"/>
      <c r="D617" s="20"/>
      <c r="E617" s="20"/>
      <c r="F617" s="28"/>
      <c r="M617" s="21"/>
      <c r="P617" s="21"/>
      <c r="Q617" s="17"/>
      <c r="S617" s="21"/>
    </row>
    <row r="618" spans="2:19" ht="13.8" x14ac:dyDescent="0.25">
      <c r="B618" s="20"/>
      <c r="C618" s="20"/>
      <c r="D618" s="20"/>
      <c r="E618" s="20"/>
      <c r="F618" s="28"/>
      <c r="M618" s="21"/>
      <c r="P618" s="21"/>
      <c r="Q618" s="17"/>
      <c r="S618" s="21"/>
    </row>
    <row r="619" spans="2:19" ht="13.8" x14ac:dyDescent="0.25">
      <c r="B619" s="20"/>
      <c r="C619" s="20"/>
      <c r="D619" s="20"/>
      <c r="E619" s="20"/>
      <c r="F619" s="28"/>
      <c r="M619" s="21"/>
      <c r="P619" s="21"/>
      <c r="Q619" s="17"/>
      <c r="S619" s="21"/>
    </row>
    <row r="620" spans="2:19" ht="13.8" x14ac:dyDescent="0.25">
      <c r="B620" s="20"/>
      <c r="C620" s="20"/>
      <c r="D620" s="20"/>
      <c r="E620" s="20"/>
      <c r="F620" s="28"/>
      <c r="M620" s="21"/>
      <c r="P620" s="21"/>
      <c r="Q620" s="17"/>
      <c r="S620" s="21"/>
    </row>
    <row r="621" spans="2:19" ht="13.8" x14ac:dyDescent="0.25">
      <c r="B621" s="20"/>
      <c r="C621" s="20"/>
      <c r="D621" s="20"/>
      <c r="E621" s="20"/>
      <c r="F621" s="28"/>
      <c r="M621" s="21"/>
      <c r="P621" s="21"/>
      <c r="Q621" s="17"/>
      <c r="S621" s="21"/>
    </row>
    <row r="622" spans="2:19" ht="13.8" x14ac:dyDescent="0.25">
      <c r="B622" s="20"/>
      <c r="C622" s="20"/>
      <c r="D622" s="20"/>
      <c r="E622" s="20"/>
      <c r="F622" s="28"/>
      <c r="M622" s="21"/>
      <c r="P622" s="21"/>
      <c r="Q622" s="17"/>
      <c r="S622" s="21"/>
    </row>
    <row r="623" spans="2:19" ht="13.8" x14ac:dyDescent="0.25">
      <c r="B623" s="20"/>
      <c r="C623" s="20"/>
      <c r="D623" s="20"/>
      <c r="E623" s="20"/>
      <c r="F623" s="28"/>
      <c r="M623" s="21"/>
      <c r="P623" s="21"/>
      <c r="Q623" s="17"/>
      <c r="S623" s="21"/>
    </row>
    <row r="624" spans="2:19" ht="13.8" x14ac:dyDescent="0.25">
      <c r="B624" s="20"/>
      <c r="C624" s="20"/>
      <c r="D624" s="20"/>
      <c r="E624" s="20"/>
      <c r="F624" s="28"/>
      <c r="M624" s="21"/>
      <c r="P624" s="21"/>
      <c r="Q624" s="17"/>
      <c r="S624" s="21"/>
    </row>
    <row r="625" spans="2:19" ht="13.8" x14ac:dyDescent="0.25">
      <c r="B625" s="20"/>
      <c r="C625" s="20"/>
      <c r="D625" s="20"/>
      <c r="E625" s="20"/>
      <c r="F625" s="28"/>
      <c r="M625" s="21"/>
      <c r="P625" s="21"/>
      <c r="Q625" s="17"/>
      <c r="S625" s="21"/>
    </row>
    <row r="626" spans="2:19" ht="13.8" x14ac:dyDescent="0.25">
      <c r="B626" s="20"/>
      <c r="C626" s="20"/>
      <c r="D626" s="20"/>
      <c r="E626" s="20"/>
      <c r="F626" s="28"/>
      <c r="M626" s="21"/>
      <c r="P626" s="21"/>
      <c r="Q626" s="17"/>
      <c r="S626" s="21"/>
    </row>
    <row r="627" spans="2:19" ht="13.8" x14ac:dyDescent="0.25">
      <c r="B627" s="20"/>
      <c r="C627" s="20"/>
      <c r="D627" s="20"/>
      <c r="E627" s="20"/>
      <c r="F627" s="28"/>
      <c r="M627" s="21"/>
      <c r="P627" s="21"/>
      <c r="Q627" s="17"/>
      <c r="S627" s="21"/>
    </row>
    <row r="628" spans="2:19" ht="13.8" x14ac:dyDescent="0.25">
      <c r="B628" s="20"/>
      <c r="C628" s="20"/>
      <c r="D628" s="20"/>
      <c r="E628" s="20"/>
      <c r="F628" s="28"/>
      <c r="M628" s="21"/>
      <c r="P628" s="21"/>
      <c r="Q628" s="17"/>
      <c r="S628" s="21"/>
    </row>
    <row r="629" spans="2:19" ht="13.8" x14ac:dyDescent="0.25">
      <c r="B629" s="20"/>
      <c r="C629" s="20"/>
      <c r="D629" s="20"/>
      <c r="E629" s="20"/>
      <c r="F629" s="28"/>
      <c r="M629" s="21"/>
      <c r="P629" s="21"/>
      <c r="Q629" s="17"/>
      <c r="S629" s="21"/>
    </row>
    <row r="630" spans="2:19" ht="13.8" x14ac:dyDescent="0.25">
      <c r="B630" s="20"/>
      <c r="C630" s="20"/>
      <c r="D630" s="20"/>
      <c r="E630" s="20"/>
      <c r="F630" s="28"/>
      <c r="M630" s="21"/>
      <c r="P630" s="21"/>
      <c r="Q630" s="17"/>
      <c r="S630" s="21"/>
    </row>
    <row r="631" spans="2:19" ht="13.8" x14ac:dyDescent="0.25">
      <c r="B631" s="20"/>
      <c r="C631" s="20"/>
      <c r="D631" s="20"/>
      <c r="E631" s="20"/>
      <c r="F631" s="28"/>
      <c r="M631" s="21"/>
      <c r="P631" s="21"/>
      <c r="Q631" s="17"/>
      <c r="S631" s="21"/>
    </row>
    <row r="632" spans="2:19" ht="13.8" x14ac:dyDescent="0.25">
      <c r="B632" s="20"/>
      <c r="C632" s="20"/>
      <c r="D632" s="20"/>
      <c r="E632" s="20"/>
      <c r="F632" s="28"/>
      <c r="M632" s="21"/>
      <c r="P632" s="21"/>
      <c r="Q632" s="17"/>
      <c r="S632" s="21"/>
    </row>
    <row r="633" spans="2:19" ht="13.8" x14ac:dyDescent="0.25">
      <c r="B633" s="20"/>
      <c r="C633" s="20"/>
      <c r="D633" s="20"/>
      <c r="E633" s="20"/>
      <c r="F633" s="28"/>
      <c r="M633" s="21"/>
      <c r="P633" s="21"/>
      <c r="Q633" s="17"/>
      <c r="S633" s="21"/>
    </row>
    <row r="634" spans="2:19" ht="13.8" x14ac:dyDescent="0.25">
      <c r="B634" s="20"/>
      <c r="C634" s="20"/>
      <c r="D634" s="20"/>
      <c r="E634" s="20"/>
      <c r="F634" s="28"/>
      <c r="M634" s="21"/>
      <c r="P634" s="21"/>
      <c r="Q634" s="17"/>
      <c r="S634" s="21"/>
    </row>
    <row r="635" spans="2:19" ht="13.8" x14ac:dyDescent="0.25">
      <c r="B635" s="20"/>
      <c r="C635" s="20"/>
      <c r="D635" s="20"/>
      <c r="E635" s="20"/>
      <c r="F635" s="28"/>
      <c r="M635" s="21"/>
      <c r="P635" s="21"/>
      <c r="Q635" s="17"/>
      <c r="S635" s="21"/>
    </row>
    <row r="636" spans="2:19" ht="13.8" x14ac:dyDescent="0.25">
      <c r="B636" s="20"/>
      <c r="C636" s="20"/>
      <c r="D636" s="20"/>
      <c r="E636" s="20"/>
      <c r="F636" s="28"/>
      <c r="M636" s="21"/>
      <c r="P636" s="21"/>
      <c r="Q636" s="17"/>
      <c r="S636" s="21"/>
    </row>
    <row r="637" spans="2:19" ht="13.8" x14ac:dyDescent="0.25">
      <c r="B637" s="20"/>
      <c r="C637" s="20"/>
      <c r="D637" s="20"/>
      <c r="E637" s="20"/>
      <c r="F637" s="28"/>
      <c r="M637" s="21"/>
      <c r="P637" s="21"/>
      <c r="Q637" s="17"/>
      <c r="S637" s="21"/>
    </row>
    <row r="638" spans="2:19" ht="13.8" x14ac:dyDescent="0.25">
      <c r="B638" s="20"/>
      <c r="C638" s="20"/>
      <c r="D638" s="20"/>
      <c r="E638" s="20"/>
      <c r="F638" s="28"/>
      <c r="M638" s="21"/>
      <c r="P638" s="21"/>
      <c r="Q638" s="17"/>
      <c r="S638" s="21"/>
    </row>
    <row r="639" spans="2:19" ht="13.8" x14ac:dyDescent="0.25">
      <c r="B639" s="20"/>
      <c r="C639" s="20"/>
      <c r="D639" s="20"/>
      <c r="E639" s="20"/>
      <c r="F639" s="28"/>
      <c r="M639" s="21"/>
      <c r="P639" s="21"/>
      <c r="Q639" s="17"/>
      <c r="S639" s="21"/>
    </row>
    <row r="640" spans="2:19" ht="13.8" x14ac:dyDescent="0.25">
      <c r="B640" s="20"/>
      <c r="C640" s="20"/>
      <c r="D640" s="20"/>
      <c r="E640" s="20"/>
      <c r="F640" s="28"/>
      <c r="M640" s="21"/>
      <c r="P640" s="21"/>
      <c r="Q640" s="17"/>
      <c r="S640" s="21"/>
    </row>
    <row r="641" spans="2:19" ht="13.8" x14ac:dyDescent="0.25">
      <c r="B641" s="20"/>
      <c r="C641" s="20"/>
      <c r="D641" s="20"/>
      <c r="E641" s="20"/>
      <c r="F641" s="28"/>
      <c r="M641" s="21"/>
      <c r="P641" s="21"/>
      <c r="Q641" s="17"/>
      <c r="S641" s="21"/>
    </row>
    <row r="642" spans="2:19" ht="13.8" x14ac:dyDescent="0.25">
      <c r="B642" s="20"/>
      <c r="C642" s="20"/>
      <c r="D642" s="20"/>
      <c r="E642" s="20"/>
      <c r="F642" s="28"/>
      <c r="M642" s="21"/>
      <c r="P642" s="21"/>
      <c r="Q642" s="17"/>
      <c r="S642" s="21"/>
    </row>
    <row r="643" spans="2:19" ht="13.8" x14ac:dyDescent="0.25">
      <c r="B643" s="20"/>
      <c r="C643" s="20"/>
      <c r="D643" s="20"/>
      <c r="E643" s="20"/>
      <c r="F643" s="28"/>
      <c r="M643" s="21"/>
      <c r="P643" s="21"/>
      <c r="Q643" s="17"/>
      <c r="S643" s="21"/>
    </row>
    <row r="644" spans="2:19" ht="13.8" x14ac:dyDescent="0.25">
      <c r="B644" s="20"/>
      <c r="C644" s="20"/>
      <c r="D644" s="20"/>
      <c r="E644" s="20"/>
      <c r="F644" s="28"/>
      <c r="M644" s="21"/>
      <c r="P644" s="21"/>
      <c r="Q644" s="17"/>
      <c r="S644" s="21"/>
    </row>
    <row r="645" spans="2:19" ht="13.8" x14ac:dyDescent="0.25">
      <c r="B645" s="20"/>
      <c r="C645" s="20"/>
      <c r="D645" s="20"/>
      <c r="E645" s="20"/>
      <c r="F645" s="28"/>
      <c r="M645" s="21"/>
      <c r="P645" s="21"/>
      <c r="Q645" s="17"/>
      <c r="S645" s="21"/>
    </row>
    <row r="646" spans="2:19" ht="13.8" x14ac:dyDescent="0.25">
      <c r="B646" s="20"/>
      <c r="C646" s="20"/>
      <c r="D646" s="20"/>
      <c r="E646" s="20"/>
      <c r="F646" s="28"/>
      <c r="M646" s="21"/>
      <c r="P646" s="21"/>
      <c r="Q646" s="17"/>
      <c r="S646" s="21"/>
    </row>
    <row r="647" spans="2:19" ht="13.8" x14ac:dyDescent="0.25">
      <c r="B647" s="20"/>
      <c r="C647" s="20"/>
      <c r="D647" s="20"/>
      <c r="E647" s="20"/>
      <c r="F647" s="28"/>
      <c r="M647" s="21"/>
      <c r="P647" s="21"/>
      <c r="Q647" s="17"/>
      <c r="S647" s="21"/>
    </row>
    <row r="648" spans="2:19" ht="13.8" x14ac:dyDescent="0.25">
      <c r="B648" s="20"/>
      <c r="C648" s="20"/>
      <c r="D648" s="20"/>
      <c r="E648" s="20"/>
      <c r="F648" s="28"/>
      <c r="M648" s="21"/>
      <c r="P648" s="21"/>
      <c r="Q648" s="17"/>
      <c r="S648" s="21"/>
    </row>
    <row r="649" spans="2:19" ht="13.8" x14ac:dyDescent="0.25">
      <c r="B649" s="20"/>
      <c r="C649" s="20"/>
      <c r="D649" s="20"/>
      <c r="E649" s="20"/>
      <c r="F649" s="28"/>
      <c r="M649" s="21"/>
      <c r="P649" s="21"/>
      <c r="Q649" s="17"/>
      <c r="S649" s="21"/>
    </row>
    <row r="650" spans="2:19" ht="13.8" x14ac:dyDescent="0.25">
      <c r="B650" s="20"/>
      <c r="C650" s="20"/>
      <c r="D650" s="20"/>
      <c r="E650" s="20"/>
      <c r="F650" s="28"/>
      <c r="M650" s="21"/>
      <c r="P650" s="21"/>
      <c r="Q650" s="17"/>
      <c r="S650" s="21"/>
    </row>
    <row r="651" spans="2:19" ht="13.8" x14ac:dyDescent="0.25">
      <c r="B651" s="20"/>
      <c r="C651" s="20"/>
      <c r="D651" s="20"/>
      <c r="E651" s="20"/>
      <c r="F651" s="28"/>
      <c r="M651" s="21"/>
      <c r="P651" s="21"/>
      <c r="Q651" s="17"/>
      <c r="S651" s="21"/>
    </row>
    <row r="652" spans="2:19" ht="13.8" x14ac:dyDescent="0.25">
      <c r="B652" s="20"/>
      <c r="C652" s="20"/>
      <c r="D652" s="20"/>
      <c r="E652" s="20"/>
      <c r="F652" s="28"/>
      <c r="M652" s="21"/>
      <c r="P652" s="21"/>
      <c r="Q652" s="17"/>
      <c r="S652" s="21"/>
    </row>
    <row r="653" spans="2:19" ht="13.8" x14ac:dyDescent="0.25">
      <c r="B653" s="20"/>
      <c r="C653" s="20"/>
      <c r="D653" s="20"/>
      <c r="E653" s="20"/>
      <c r="F653" s="28"/>
      <c r="M653" s="21"/>
      <c r="P653" s="21"/>
      <c r="Q653" s="17"/>
      <c r="S653" s="21"/>
    </row>
    <row r="654" spans="2:19" ht="13.8" x14ac:dyDescent="0.25">
      <c r="B654" s="20"/>
      <c r="C654" s="20"/>
      <c r="D654" s="20"/>
      <c r="E654" s="20"/>
      <c r="F654" s="28"/>
      <c r="M654" s="21"/>
      <c r="P654" s="21"/>
      <c r="Q654" s="17"/>
      <c r="S654" s="21"/>
    </row>
    <row r="655" spans="2:19" ht="13.8" x14ac:dyDescent="0.25">
      <c r="B655" s="20"/>
      <c r="C655" s="20"/>
      <c r="D655" s="20"/>
      <c r="E655" s="20"/>
      <c r="F655" s="28"/>
      <c r="M655" s="21"/>
      <c r="P655" s="21"/>
      <c r="Q655" s="17"/>
      <c r="S655" s="21"/>
    </row>
    <row r="656" spans="2:19" ht="13.8" x14ac:dyDescent="0.25">
      <c r="B656" s="20"/>
      <c r="C656" s="20"/>
      <c r="D656" s="20"/>
      <c r="E656" s="20"/>
      <c r="F656" s="28"/>
      <c r="M656" s="21"/>
      <c r="P656" s="21"/>
      <c r="Q656" s="17"/>
      <c r="S656" s="21"/>
    </row>
    <row r="657" spans="2:19" ht="13.8" x14ac:dyDescent="0.25">
      <c r="B657" s="20"/>
      <c r="C657" s="20"/>
      <c r="D657" s="20"/>
      <c r="E657" s="20"/>
      <c r="F657" s="28"/>
      <c r="M657" s="21"/>
      <c r="P657" s="21"/>
      <c r="Q657" s="17"/>
      <c r="S657" s="21"/>
    </row>
    <row r="658" spans="2:19" ht="13.8" x14ac:dyDescent="0.25">
      <c r="B658" s="20"/>
      <c r="C658" s="20"/>
      <c r="D658" s="20"/>
      <c r="E658" s="20"/>
      <c r="F658" s="28"/>
      <c r="M658" s="21"/>
      <c r="P658" s="21"/>
      <c r="Q658" s="17"/>
      <c r="S658" s="21"/>
    </row>
    <row r="659" spans="2:19" ht="13.8" x14ac:dyDescent="0.25">
      <c r="B659" s="20"/>
      <c r="C659" s="20"/>
      <c r="D659" s="20"/>
      <c r="E659" s="20"/>
      <c r="F659" s="28"/>
      <c r="M659" s="21"/>
      <c r="P659" s="21"/>
      <c r="Q659" s="17"/>
      <c r="S659" s="21"/>
    </row>
    <row r="660" spans="2:19" ht="13.8" x14ac:dyDescent="0.25">
      <c r="B660" s="20"/>
      <c r="C660" s="20"/>
      <c r="D660" s="20"/>
      <c r="E660" s="20"/>
      <c r="F660" s="28"/>
      <c r="M660" s="21"/>
      <c r="P660" s="21"/>
      <c r="Q660" s="17"/>
      <c r="S660" s="21"/>
    </row>
    <row r="661" spans="2:19" ht="13.8" x14ac:dyDescent="0.25">
      <c r="B661" s="20"/>
      <c r="C661" s="20"/>
      <c r="D661" s="20"/>
      <c r="E661" s="20"/>
      <c r="F661" s="28"/>
      <c r="M661" s="21"/>
      <c r="P661" s="21"/>
      <c r="Q661" s="17"/>
      <c r="S661" s="21"/>
    </row>
    <row r="662" spans="2:19" ht="13.8" x14ac:dyDescent="0.25">
      <c r="B662" s="20"/>
      <c r="C662" s="20"/>
      <c r="D662" s="20"/>
      <c r="E662" s="20"/>
      <c r="F662" s="28"/>
      <c r="M662" s="21"/>
      <c r="P662" s="21"/>
      <c r="Q662" s="17"/>
      <c r="S662" s="21"/>
    </row>
    <row r="663" spans="2:19" ht="13.8" x14ac:dyDescent="0.25">
      <c r="B663" s="20"/>
      <c r="C663" s="20"/>
      <c r="D663" s="20"/>
      <c r="E663" s="20"/>
      <c r="F663" s="28"/>
      <c r="M663" s="21"/>
      <c r="P663" s="21"/>
      <c r="Q663" s="17"/>
      <c r="S663" s="21"/>
    </row>
    <row r="664" spans="2:19" ht="13.8" x14ac:dyDescent="0.25">
      <c r="B664" s="20"/>
      <c r="C664" s="20"/>
      <c r="D664" s="20"/>
      <c r="E664" s="20"/>
      <c r="F664" s="28"/>
      <c r="M664" s="21"/>
      <c r="P664" s="21"/>
      <c r="Q664" s="17"/>
      <c r="S664" s="21"/>
    </row>
    <row r="665" spans="2:19" ht="13.8" x14ac:dyDescent="0.25">
      <c r="B665" s="20"/>
      <c r="C665" s="20"/>
      <c r="D665" s="20"/>
      <c r="E665" s="20"/>
      <c r="F665" s="28"/>
      <c r="M665" s="21"/>
      <c r="P665" s="21"/>
      <c r="Q665" s="17"/>
      <c r="S665" s="21"/>
    </row>
    <row r="666" spans="2:19" ht="13.8" x14ac:dyDescent="0.25">
      <c r="B666" s="20"/>
      <c r="C666" s="20"/>
      <c r="D666" s="20"/>
      <c r="E666" s="20"/>
      <c r="F666" s="28"/>
      <c r="M666" s="21"/>
      <c r="P666" s="21"/>
      <c r="Q666" s="17"/>
      <c r="S666" s="21"/>
    </row>
    <row r="667" spans="2:19" ht="13.8" x14ac:dyDescent="0.25">
      <c r="B667" s="20"/>
      <c r="C667" s="20"/>
      <c r="D667" s="20"/>
      <c r="E667" s="20"/>
      <c r="F667" s="28"/>
      <c r="M667" s="21"/>
      <c r="P667" s="21"/>
      <c r="Q667" s="17"/>
      <c r="S667" s="21"/>
    </row>
    <row r="668" spans="2:19" ht="13.8" x14ac:dyDescent="0.25">
      <c r="B668" s="20"/>
      <c r="C668" s="20"/>
      <c r="D668" s="20"/>
      <c r="E668" s="20"/>
      <c r="F668" s="28"/>
      <c r="M668" s="21"/>
      <c r="P668" s="21"/>
      <c r="Q668" s="17"/>
      <c r="S668" s="21"/>
    </row>
    <row r="669" spans="2:19" ht="13.8" x14ac:dyDescent="0.25">
      <c r="B669" s="20"/>
      <c r="C669" s="20"/>
      <c r="D669" s="20"/>
      <c r="E669" s="20"/>
      <c r="F669" s="28"/>
      <c r="M669" s="21"/>
      <c r="P669" s="21"/>
      <c r="Q669" s="17"/>
      <c r="S669" s="21"/>
    </row>
    <row r="670" spans="2:19" ht="13.8" x14ac:dyDescent="0.25">
      <c r="B670" s="20"/>
      <c r="C670" s="20"/>
      <c r="D670" s="20"/>
      <c r="E670" s="20"/>
      <c r="F670" s="28"/>
      <c r="M670" s="21"/>
      <c r="P670" s="21"/>
      <c r="Q670" s="17"/>
      <c r="S670" s="21"/>
    </row>
    <row r="671" spans="2:19" ht="13.8" x14ac:dyDescent="0.25">
      <c r="B671" s="20"/>
      <c r="C671" s="20"/>
      <c r="D671" s="20"/>
      <c r="E671" s="20"/>
      <c r="F671" s="28"/>
      <c r="M671" s="21"/>
      <c r="P671" s="21"/>
      <c r="Q671" s="17"/>
      <c r="S671" s="21"/>
    </row>
    <row r="672" spans="2:19" ht="13.8" x14ac:dyDescent="0.25">
      <c r="B672" s="20"/>
      <c r="C672" s="20"/>
      <c r="D672" s="20"/>
      <c r="E672" s="20"/>
      <c r="F672" s="28"/>
      <c r="M672" s="21"/>
      <c r="P672" s="21"/>
      <c r="Q672" s="17"/>
      <c r="S672" s="21"/>
    </row>
    <row r="673" spans="2:19" ht="13.8" x14ac:dyDescent="0.25">
      <c r="B673" s="20"/>
      <c r="C673" s="20"/>
      <c r="D673" s="20"/>
      <c r="E673" s="20"/>
      <c r="F673" s="28"/>
      <c r="M673" s="21"/>
      <c r="P673" s="21"/>
      <c r="Q673" s="17"/>
      <c r="S673" s="21"/>
    </row>
    <row r="674" spans="2:19" ht="13.8" x14ac:dyDescent="0.25">
      <c r="B674" s="20"/>
      <c r="C674" s="20"/>
      <c r="D674" s="20"/>
      <c r="E674" s="20"/>
      <c r="F674" s="28"/>
      <c r="M674" s="21"/>
      <c r="P674" s="21"/>
      <c r="Q674" s="17"/>
      <c r="S674" s="21"/>
    </row>
    <row r="675" spans="2:19" ht="13.8" x14ac:dyDescent="0.25">
      <c r="B675" s="20"/>
      <c r="C675" s="20"/>
      <c r="D675" s="20"/>
      <c r="E675" s="20"/>
      <c r="F675" s="28"/>
      <c r="M675" s="21"/>
      <c r="P675" s="21"/>
      <c r="Q675" s="17"/>
      <c r="S675" s="21"/>
    </row>
    <row r="676" spans="2:19" ht="13.8" x14ac:dyDescent="0.25">
      <c r="B676" s="20"/>
      <c r="C676" s="20"/>
      <c r="D676" s="20"/>
      <c r="E676" s="20"/>
      <c r="F676" s="28"/>
      <c r="M676" s="21"/>
      <c r="P676" s="21"/>
      <c r="Q676" s="17"/>
      <c r="S676" s="21"/>
    </row>
    <row r="677" spans="2:19" ht="13.8" x14ac:dyDescent="0.25">
      <c r="B677" s="20"/>
      <c r="C677" s="20"/>
      <c r="D677" s="20"/>
      <c r="E677" s="20"/>
      <c r="F677" s="28"/>
      <c r="M677" s="21"/>
      <c r="P677" s="21"/>
      <c r="Q677" s="17"/>
      <c r="S677" s="21"/>
    </row>
    <row r="678" spans="2:19" ht="13.8" x14ac:dyDescent="0.25">
      <c r="B678" s="20"/>
      <c r="C678" s="20"/>
      <c r="D678" s="20"/>
      <c r="E678" s="20"/>
      <c r="F678" s="28"/>
      <c r="M678" s="21"/>
      <c r="P678" s="21"/>
      <c r="Q678" s="17"/>
      <c r="S678" s="21"/>
    </row>
    <row r="679" spans="2:19" ht="13.8" x14ac:dyDescent="0.25">
      <c r="B679" s="20"/>
      <c r="C679" s="20"/>
      <c r="D679" s="20"/>
      <c r="E679" s="20"/>
      <c r="F679" s="28"/>
      <c r="M679" s="21"/>
      <c r="P679" s="21"/>
      <c r="Q679" s="17"/>
      <c r="S679" s="21"/>
    </row>
    <row r="680" spans="2:19" ht="13.8" x14ac:dyDescent="0.25">
      <c r="B680" s="20"/>
      <c r="C680" s="20"/>
      <c r="D680" s="20"/>
      <c r="E680" s="20"/>
      <c r="F680" s="28"/>
      <c r="M680" s="21"/>
      <c r="P680" s="21"/>
      <c r="Q680" s="17"/>
      <c r="S680" s="21"/>
    </row>
    <row r="681" spans="2:19" ht="13.8" x14ac:dyDescent="0.25">
      <c r="B681" s="20"/>
      <c r="C681" s="20"/>
      <c r="D681" s="20"/>
      <c r="E681" s="20"/>
      <c r="F681" s="28"/>
      <c r="M681" s="21"/>
      <c r="P681" s="21"/>
      <c r="Q681" s="17"/>
      <c r="S681" s="21"/>
    </row>
    <row r="682" spans="2:19" ht="13.8" x14ac:dyDescent="0.25">
      <c r="B682" s="20"/>
      <c r="C682" s="20"/>
      <c r="D682" s="20"/>
      <c r="E682" s="20"/>
      <c r="F682" s="28"/>
      <c r="M682" s="21"/>
      <c r="P682" s="21"/>
      <c r="Q682" s="17"/>
      <c r="S682" s="21"/>
    </row>
    <row r="683" spans="2:19" ht="13.8" x14ac:dyDescent="0.25">
      <c r="B683" s="20"/>
      <c r="C683" s="20"/>
      <c r="D683" s="20"/>
      <c r="E683" s="20"/>
      <c r="F683" s="28"/>
      <c r="M683" s="21"/>
      <c r="P683" s="21"/>
      <c r="Q683" s="17"/>
      <c r="S683" s="21"/>
    </row>
    <row r="684" spans="2:19" ht="13.8" x14ac:dyDescent="0.25">
      <c r="B684" s="20"/>
      <c r="C684" s="20"/>
      <c r="D684" s="20"/>
      <c r="E684" s="20"/>
      <c r="F684" s="28"/>
      <c r="M684" s="21"/>
      <c r="P684" s="21"/>
      <c r="Q684" s="17"/>
      <c r="S684" s="21"/>
    </row>
    <row r="685" spans="2:19" ht="13.8" x14ac:dyDescent="0.25">
      <c r="B685" s="20"/>
      <c r="C685" s="20"/>
      <c r="D685" s="20"/>
      <c r="E685" s="20"/>
      <c r="F685" s="28"/>
      <c r="M685" s="21"/>
      <c r="P685" s="21"/>
      <c r="Q685" s="17"/>
      <c r="S685" s="21"/>
    </row>
    <row r="686" spans="2:19" ht="13.8" x14ac:dyDescent="0.25">
      <c r="B686" s="20"/>
      <c r="C686" s="20"/>
      <c r="D686" s="20"/>
      <c r="E686" s="20"/>
      <c r="F686" s="28"/>
      <c r="M686" s="21"/>
      <c r="P686" s="21"/>
      <c r="Q686" s="17"/>
      <c r="S686" s="21"/>
    </row>
    <row r="687" spans="2:19" ht="13.8" x14ac:dyDescent="0.25">
      <c r="B687" s="20"/>
      <c r="C687" s="20"/>
      <c r="D687" s="20"/>
      <c r="E687" s="20"/>
      <c r="F687" s="28"/>
      <c r="M687" s="21"/>
      <c r="P687" s="21"/>
      <c r="Q687" s="17"/>
      <c r="S687" s="21"/>
    </row>
    <row r="688" spans="2:19" ht="13.8" x14ac:dyDescent="0.25">
      <c r="B688" s="20"/>
      <c r="C688" s="20"/>
      <c r="D688" s="20"/>
      <c r="E688" s="20"/>
      <c r="F688" s="28"/>
      <c r="M688" s="21"/>
      <c r="P688" s="21"/>
      <c r="Q688" s="17"/>
      <c r="S688" s="21"/>
    </row>
    <row r="689" spans="2:19" ht="13.8" x14ac:dyDescent="0.25">
      <c r="B689" s="20"/>
      <c r="C689" s="20"/>
      <c r="D689" s="20"/>
      <c r="E689" s="20"/>
      <c r="F689" s="28"/>
      <c r="M689" s="21"/>
      <c r="P689" s="21"/>
      <c r="Q689" s="17"/>
      <c r="S689" s="21"/>
    </row>
    <row r="690" spans="2:19" ht="13.8" x14ac:dyDescent="0.25">
      <c r="B690" s="20"/>
      <c r="C690" s="20"/>
      <c r="D690" s="20"/>
      <c r="E690" s="20"/>
      <c r="F690" s="28"/>
      <c r="M690" s="21"/>
      <c r="P690" s="21"/>
      <c r="Q690" s="17"/>
      <c r="S690" s="21"/>
    </row>
    <row r="691" spans="2:19" ht="13.8" x14ac:dyDescent="0.25">
      <c r="B691" s="20"/>
      <c r="C691" s="20"/>
      <c r="D691" s="20"/>
      <c r="E691" s="20"/>
      <c r="F691" s="28"/>
      <c r="M691" s="21"/>
      <c r="P691" s="21"/>
      <c r="Q691" s="17"/>
      <c r="S691" s="21"/>
    </row>
    <row r="692" spans="2:19" ht="13.8" x14ac:dyDescent="0.25">
      <c r="B692" s="20"/>
      <c r="C692" s="20"/>
      <c r="D692" s="20"/>
      <c r="E692" s="20"/>
      <c r="F692" s="28"/>
      <c r="M692" s="21"/>
      <c r="P692" s="21"/>
      <c r="Q692" s="17"/>
      <c r="S692" s="21"/>
    </row>
    <row r="693" spans="2:19" ht="13.8" x14ac:dyDescent="0.25">
      <c r="B693" s="20"/>
      <c r="C693" s="20"/>
      <c r="D693" s="20"/>
      <c r="E693" s="20"/>
      <c r="F693" s="28"/>
      <c r="M693" s="21"/>
      <c r="P693" s="21"/>
      <c r="Q693" s="17"/>
      <c r="S693" s="21"/>
    </row>
    <row r="694" spans="2:19" ht="13.8" x14ac:dyDescent="0.25">
      <c r="B694" s="20"/>
      <c r="C694" s="20"/>
      <c r="D694" s="20"/>
      <c r="E694" s="20"/>
      <c r="F694" s="28"/>
      <c r="M694" s="21"/>
      <c r="P694" s="21"/>
      <c r="Q694" s="17"/>
      <c r="S694" s="21"/>
    </row>
    <row r="695" spans="2:19" ht="13.8" x14ac:dyDescent="0.25">
      <c r="B695" s="20"/>
      <c r="C695" s="20"/>
      <c r="D695" s="20"/>
      <c r="E695" s="20"/>
      <c r="F695" s="28"/>
      <c r="M695" s="21"/>
      <c r="P695" s="21"/>
      <c r="Q695" s="17"/>
      <c r="S695" s="21"/>
    </row>
    <row r="696" spans="2:19" ht="13.8" x14ac:dyDescent="0.25">
      <c r="B696" s="20"/>
      <c r="C696" s="20"/>
      <c r="D696" s="20"/>
      <c r="E696" s="20"/>
      <c r="F696" s="28"/>
      <c r="M696" s="21"/>
      <c r="P696" s="21"/>
      <c r="Q696" s="17"/>
      <c r="S696" s="21"/>
    </row>
    <row r="697" spans="2:19" ht="13.8" x14ac:dyDescent="0.25">
      <c r="B697" s="20"/>
      <c r="C697" s="20"/>
      <c r="D697" s="20"/>
      <c r="E697" s="20"/>
      <c r="F697" s="28"/>
      <c r="M697" s="21"/>
      <c r="P697" s="21"/>
      <c r="Q697" s="17"/>
      <c r="S697" s="21"/>
    </row>
    <row r="698" spans="2:19" ht="13.8" x14ac:dyDescent="0.25">
      <c r="B698" s="20"/>
      <c r="C698" s="20"/>
      <c r="D698" s="20"/>
      <c r="E698" s="20"/>
      <c r="F698" s="28"/>
      <c r="M698" s="21"/>
      <c r="P698" s="21"/>
      <c r="Q698" s="17"/>
      <c r="S698" s="21"/>
    </row>
    <row r="699" spans="2:19" ht="13.8" x14ac:dyDescent="0.25">
      <c r="B699" s="20"/>
      <c r="C699" s="20"/>
      <c r="D699" s="20"/>
      <c r="E699" s="20"/>
      <c r="F699" s="28"/>
      <c r="M699" s="21"/>
      <c r="P699" s="21"/>
      <c r="Q699" s="17"/>
      <c r="S699" s="21"/>
    </row>
    <row r="700" spans="2:19" ht="13.8" x14ac:dyDescent="0.25">
      <c r="B700" s="20"/>
      <c r="C700" s="20"/>
      <c r="D700" s="20"/>
      <c r="E700" s="20"/>
      <c r="F700" s="28"/>
      <c r="M700" s="21"/>
      <c r="P700" s="21"/>
      <c r="Q700" s="17"/>
      <c r="S700" s="21"/>
    </row>
    <row r="701" spans="2:19" ht="13.8" x14ac:dyDescent="0.25">
      <c r="B701" s="20"/>
      <c r="C701" s="20"/>
      <c r="D701" s="20"/>
      <c r="E701" s="20"/>
      <c r="F701" s="28"/>
      <c r="M701" s="21"/>
      <c r="P701" s="21"/>
      <c r="Q701" s="17"/>
      <c r="S701" s="21"/>
    </row>
    <row r="702" spans="2:19" ht="13.8" x14ac:dyDescent="0.25">
      <c r="B702" s="20"/>
      <c r="C702" s="20"/>
      <c r="D702" s="20"/>
      <c r="E702" s="20"/>
      <c r="F702" s="28"/>
      <c r="M702" s="21"/>
      <c r="P702" s="21"/>
      <c r="Q702" s="17"/>
      <c r="S702" s="21"/>
    </row>
    <row r="703" spans="2:19" ht="13.8" x14ac:dyDescent="0.25">
      <c r="B703" s="20"/>
      <c r="C703" s="20"/>
      <c r="D703" s="20"/>
      <c r="E703" s="20"/>
      <c r="F703" s="28"/>
      <c r="M703" s="21"/>
      <c r="P703" s="21"/>
      <c r="Q703" s="17"/>
      <c r="S703" s="21"/>
    </row>
    <row r="704" spans="2:19" ht="13.8" x14ac:dyDescent="0.25">
      <c r="B704" s="20"/>
      <c r="C704" s="20"/>
      <c r="D704" s="20"/>
      <c r="E704" s="20"/>
      <c r="F704" s="28"/>
      <c r="M704" s="21"/>
      <c r="P704" s="21"/>
      <c r="Q704" s="17"/>
      <c r="S704" s="21"/>
    </row>
    <row r="705" spans="2:19" ht="13.8" x14ac:dyDescent="0.25">
      <c r="B705" s="20"/>
      <c r="C705" s="20"/>
      <c r="D705" s="20"/>
      <c r="E705" s="20"/>
      <c r="F705" s="28"/>
      <c r="M705" s="21"/>
      <c r="P705" s="21"/>
      <c r="Q705" s="17"/>
      <c r="S705" s="21"/>
    </row>
    <row r="706" spans="2:19" ht="13.8" x14ac:dyDescent="0.25">
      <c r="B706" s="20"/>
      <c r="C706" s="20"/>
      <c r="D706" s="20"/>
      <c r="E706" s="20"/>
      <c r="F706" s="28"/>
      <c r="M706" s="21"/>
      <c r="P706" s="21"/>
      <c r="Q706" s="17"/>
      <c r="S706" s="21"/>
    </row>
    <row r="707" spans="2:19" ht="13.8" x14ac:dyDescent="0.25">
      <c r="B707" s="20"/>
      <c r="C707" s="20"/>
      <c r="D707" s="20"/>
      <c r="E707" s="20"/>
      <c r="F707" s="28"/>
      <c r="M707" s="21"/>
      <c r="P707" s="21"/>
      <c r="Q707" s="17"/>
      <c r="S707" s="21"/>
    </row>
    <row r="708" spans="2:19" ht="13.8" x14ac:dyDescent="0.25">
      <c r="B708" s="20"/>
      <c r="C708" s="20"/>
      <c r="D708" s="20"/>
      <c r="E708" s="20"/>
      <c r="F708" s="28"/>
      <c r="M708" s="21"/>
      <c r="P708" s="21"/>
      <c r="Q708" s="17"/>
      <c r="S708" s="21"/>
    </row>
    <row r="709" spans="2:19" ht="13.8" x14ac:dyDescent="0.25">
      <c r="B709" s="20"/>
      <c r="C709" s="20"/>
      <c r="D709" s="20"/>
      <c r="E709" s="20"/>
      <c r="F709" s="28"/>
      <c r="M709" s="21"/>
      <c r="P709" s="21"/>
      <c r="Q709" s="17"/>
      <c r="S709" s="21"/>
    </row>
    <row r="710" spans="2:19" ht="13.8" x14ac:dyDescent="0.25">
      <c r="B710" s="20"/>
      <c r="C710" s="20"/>
      <c r="D710" s="20"/>
      <c r="E710" s="20"/>
      <c r="F710" s="28"/>
      <c r="M710" s="21"/>
      <c r="P710" s="21"/>
      <c r="Q710" s="17"/>
      <c r="S710" s="21"/>
    </row>
    <row r="711" spans="2:19" ht="13.8" x14ac:dyDescent="0.25">
      <c r="B711" s="20"/>
      <c r="C711" s="20"/>
      <c r="D711" s="20"/>
      <c r="E711" s="20"/>
      <c r="F711" s="28"/>
      <c r="M711" s="21"/>
      <c r="P711" s="21"/>
      <c r="Q711" s="17"/>
      <c r="S711" s="21"/>
    </row>
    <row r="712" spans="2:19" ht="13.8" x14ac:dyDescent="0.25">
      <c r="B712" s="20"/>
      <c r="C712" s="20"/>
      <c r="D712" s="20"/>
      <c r="E712" s="20"/>
      <c r="F712" s="28"/>
      <c r="M712" s="21"/>
      <c r="P712" s="21"/>
      <c r="Q712" s="17"/>
      <c r="S712" s="21"/>
    </row>
    <row r="713" spans="2:19" ht="13.8" x14ac:dyDescent="0.25">
      <c r="B713" s="20"/>
      <c r="C713" s="20"/>
      <c r="D713" s="20"/>
      <c r="E713" s="20"/>
      <c r="F713" s="28"/>
      <c r="M713" s="21"/>
      <c r="P713" s="21"/>
      <c r="Q713" s="17"/>
      <c r="S713" s="21"/>
    </row>
    <row r="714" spans="2:19" ht="13.8" x14ac:dyDescent="0.25">
      <c r="B714" s="20"/>
      <c r="C714" s="20"/>
      <c r="D714" s="20"/>
      <c r="E714" s="20"/>
      <c r="F714" s="28"/>
      <c r="M714" s="21"/>
      <c r="P714" s="21"/>
      <c r="Q714" s="17"/>
      <c r="S714" s="21"/>
    </row>
    <row r="715" spans="2:19" ht="13.8" x14ac:dyDescent="0.25">
      <c r="B715" s="20"/>
      <c r="C715" s="20"/>
      <c r="D715" s="20"/>
      <c r="E715" s="20"/>
      <c r="F715" s="28"/>
      <c r="M715" s="21"/>
      <c r="P715" s="21"/>
      <c r="Q715" s="17"/>
      <c r="S715" s="21"/>
    </row>
    <row r="716" spans="2:19" ht="13.8" x14ac:dyDescent="0.25">
      <c r="B716" s="20"/>
      <c r="C716" s="20"/>
      <c r="D716" s="20"/>
      <c r="E716" s="20"/>
      <c r="F716" s="28"/>
      <c r="M716" s="21"/>
      <c r="P716" s="21"/>
      <c r="Q716" s="17"/>
      <c r="S716" s="21"/>
    </row>
    <row r="717" spans="2:19" ht="13.8" x14ac:dyDescent="0.25">
      <c r="B717" s="20"/>
      <c r="C717" s="20"/>
      <c r="D717" s="20"/>
      <c r="E717" s="20"/>
      <c r="F717" s="28"/>
      <c r="M717" s="21"/>
      <c r="P717" s="21"/>
      <c r="Q717" s="17"/>
      <c r="S717" s="21"/>
    </row>
    <row r="718" spans="2:19" ht="13.8" x14ac:dyDescent="0.25">
      <c r="B718" s="20"/>
      <c r="C718" s="20"/>
      <c r="D718" s="20"/>
      <c r="E718" s="20"/>
      <c r="F718" s="28"/>
      <c r="M718" s="21"/>
      <c r="P718" s="21"/>
      <c r="Q718" s="17"/>
      <c r="S718" s="21"/>
    </row>
    <row r="719" spans="2:19" ht="13.8" x14ac:dyDescent="0.25">
      <c r="B719" s="20"/>
      <c r="C719" s="20"/>
      <c r="D719" s="20"/>
      <c r="E719" s="20"/>
      <c r="F719" s="28"/>
      <c r="M719" s="21"/>
      <c r="P719" s="21"/>
      <c r="Q719" s="17"/>
      <c r="S719" s="21"/>
    </row>
    <row r="720" spans="2:19" ht="13.8" x14ac:dyDescent="0.25">
      <c r="B720" s="20"/>
      <c r="C720" s="20"/>
      <c r="D720" s="20"/>
      <c r="E720" s="20"/>
      <c r="F720" s="28"/>
      <c r="M720" s="21"/>
      <c r="P720" s="21"/>
      <c r="Q720" s="17"/>
      <c r="S720" s="21"/>
    </row>
    <row r="721" spans="2:19" ht="13.8" x14ac:dyDescent="0.25">
      <c r="B721" s="20"/>
      <c r="C721" s="20"/>
      <c r="D721" s="20"/>
      <c r="E721" s="20"/>
      <c r="F721" s="28"/>
      <c r="M721" s="21"/>
      <c r="P721" s="21"/>
      <c r="Q721" s="17"/>
      <c r="S721" s="21"/>
    </row>
    <row r="722" spans="2:19" ht="13.8" x14ac:dyDescent="0.25">
      <c r="B722" s="20"/>
      <c r="C722" s="20"/>
      <c r="D722" s="20"/>
      <c r="E722" s="20"/>
      <c r="F722" s="28"/>
      <c r="M722" s="21"/>
      <c r="P722" s="21"/>
      <c r="Q722" s="17"/>
      <c r="S722" s="21"/>
    </row>
    <row r="723" spans="2:19" ht="13.8" x14ac:dyDescent="0.25">
      <c r="B723" s="20"/>
      <c r="C723" s="20"/>
      <c r="D723" s="20"/>
      <c r="E723" s="20"/>
      <c r="F723" s="28"/>
      <c r="M723" s="21"/>
      <c r="P723" s="21"/>
      <c r="Q723" s="17"/>
      <c r="S723" s="21"/>
    </row>
    <row r="724" spans="2:19" ht="13.8" x14ac:dyDescent="0.25">
      <c r="B724" s="20"/>
      <c r="C724" s="20"/>
      <c r="D724" s="20"/>
      <c r="E724" s="20"/>
      <c r="F724" s="28"/>
      <c r="M724" s="21"/>
      <c r="P724" s="21"/>
      <c r="Q724" s="17"/>
      <c r="S724" s="21"/>
    </row>
    <row r="725" spans="2:19" ht="13.8" x14ac:dyDescent="0.25">
      <c r="B725" s="20"/>
      <c r="C725" s="20"/>
      <c r="D725" s="20"/>
      <c r="E725" s="20"/>
      <c r="F725" s="28"/>
      <c r="M725" s="21"/>
      <c r="P725" s="21"/>
      <c r="Q725" s="17"/>
      <c r="S725" s="21"/>
    </row>
    <row r="726" spans="2:19" ht="13.8" x14ac:dyDescent="0.25">
      <c r="B726" s="20"/>
      <c r="C726" s="20"/>
      <c r="D726" s="20"/>
      <c r="E726" s="20"/>
      <c r="F726" s="28"/>
      <c r="M726" s="21"/>
      <c r="P726" s="21"/>
      <c r="Q726" s="17"/>
      <c r="S726" s="21"/>
    </row>
    <row r="727" spans="2:19" ht="13.8" x14ac:dyDescent="0.25">
      <c r="B727" s="20"/>
      <c r="C727" s="20"/>
      <c r="D727" s="20"/>
      <c r="E727" s="20"/>
      <c r="F727" s="28"/>
      <c r="M727" s="21"/>
      <c r="P727" s="21"/>
      <c r="Q727" s="17"/>
      <c r="S727" s="21"/>
    </row>
    <row r="728" spans="2:19" ht="13.8" x14ac:dyDescent="0.25">
      <c r="B728" s="20"/>
      <c r="C728" s="20"/>
      <c r="D728" s="20"/>
      <c r="E728" s="20"/>
      <c r="F728" s="28"/>
      <c r="M728" s="21"/>
      <c r="P728" s="21"/>
      <c r="Q728" s="17"/>
      <c r="S728" s="21"/>
    </row>
    <row r="729" spans="2:19" ht="13.8" x14ac:dyDescent="0.25">
      <c r="B729" s="20"/>
      <c r="C729" s="20"/>
      <c r="D729" s="20"/>
      <c r="E729" s="20"/>
      <c r="F729" s="28"/>
      <c r="M729" s="21"/>
      <c r="P729" s="21"/>
      <c r="Q729" s="17"/>
      <c r="S729" s="21"/>
    </row>
    <row r="730" spans="2:19" ht="13.8" x14ac:dyDescent="0.25">
      <c r="B730" s="20"/>
      <c r="C730" s="20"/>
      <c r="D730" s="20"/>
      <c r="E730" s="20"/>
      <c r="F730" s="28"/>
      <c r="M730" s="21"/>
      <c r="P730" s="21"/>
      <c r="Q730" s="17"/>
      <c r="S730" s="21"/>
    </row>
    <row r="731" spans="2:19" ht="13.8" x14ac:dyDescent="0.25">
      <c r="B731" s="20"/>
      <c r="C731" s="20"/>
      <c r="D731" s="20"/>
      <c r="E731" s="20"/>
      <c r="F731" s="28"/>
      <c r="M731" s="21"/>
      <c r="P731" s="21"/>
      <c r="Q731" s="17"/>
      <c r="S731" s="21"/>
    </row>
    <row r="732" spans="2:19" ht="13.8" x14ac:dyDescent="0.25">
      <c r="B732" s="20"/>
      <c r="C732" s="20"/>
      <c r="D732" s="20"/>
      <c r="E732" s="20"/>
      <c r="F732" s="28"/>
      <c r="M732" s="21"/>
      <c r="P732" s="21"/>
      <c r="Q732" s="17"/>
      <c r="S732" s="21"/>
    </row>
    <row r="733" spans="2:19" ht="13.8" x14ac:dyDescent="0.25">
      <c r="B733" s="20"/>
      <c r="C733" s="20"/>
      <c r="D733" s="20"/>
      <c r="E733" s="20"/>
      <c r="F733" s="28"/>
      <c r="M733" s="21"/>
      <c r="P733" s="21"/>
      <c r="Q733" s="17"/>
      <c r="S733" s="21"/>
    </row>
    <row r="734" spans="2:19" ht="13.8" x14ac:dyDescent="0.25">
      <c r="B734" s="20"/>
      <c r="C734" s="20"/>
      <c r="D734" s="20"/>
      <c r="E734" s="20"/>
      <c r="F734" s="28"/>
      <c r="M734" s="21"/>
      <c r="P734" s="21"/>
      <c r="Q734" s="17"/>
      <c r="S734" s="21"/>
    </row>
    <row r="735" spans="2:19" ht="13.8" x14ac:dyDescent="0.25">
      <c r="B735" s="20"/>
      <c r="C735" s="20"/>
      <c r="D735" s="20"/>
      <c r="E735" s="20"/>
      <c r="F735" s="28"/>
      <c r="M735" s="21"/>
      <c r="P735" s="21"/>
      <c r="Q735" s="17"/>
      <c r="S735" s="21"/>
    </row>
    <row r="736" spans="2:19" ht="13.8" x14ac:dyDescent="0.25">
      <c r="B736" s="20"/>
      <c r="C736" s="20"/>
      <c r="D736" s="20"/>
      <c r="E736" s="20"/>
      <c r="F736" s="28"/>
      <c r="M736" s="21"/>
      <c r="P736" s="21"/>
      <c r="Q736" s="17"/>
      <c r="S736" s="21"/>
    </row>
    <row r="737" spans="2:19" ht="13.8" x14ac:dyDescent="0.25">
      <c r="B737" s="20"/>
      <c r="C737" s="20"/>
      <c r="D737" s="20"/>
      <c r="E737" s="20"/>
      <c r="F737" s="28"/>
      <c r="M737" s="21"/>
      <c r="P737" s="21"/>
      <c r="Q737" s="17"/>
      <c r="S737" s="21"/>
    </row>
    <row r="738" spans="2:19" ht="13.8" x14ac:dyDescent="0.25">
      <c r="B738" s="20"/>
      <c r="C738" s="20"/>
      <c r="D738" s="20"/>
      <c r="E738" s="20"/>
      <c r="F738" s="28"/>
      <c r="M738" s="21"/>
      <c r="P738" s="21"/>
      <c r="Q738" s="17"/>
      <c r="S738" s="21"/>
    </row>
    <row r="739" spans="2:19" ht="13.8" x14ac:dyDescent="0.25">
      <c r="B739" s="20"/>
      <c r="C739" s="20"/>
      <c r="D739" s="20"/>
      <c r="E739" s="20"/>
      <c r="F739" s="28"/>
      <c r="M739" s="21"/>
      <c r="P739" s="21"/>
      <c r="Q739" s="17"/>
      <c r="S739" s="21"/>
    </row>
    <row r="740" spans="2:19" ht="13.8" x14ac:dyDescent="0.25">
      <c r="B740" s="20"/>
      <c r="C740" s="20"/>
      <c r="D740" s="20"/>
      <c r="E740" s="20"/>
      <c r="F740" s="28"/>
      <c r="M740" s="21"/>
      <c r="P740" s="21"/>
      <c r="Q740" s="17"/>
      <c r="S740" s="21"/>
    </row>
    <row r="741" spans="2:19" ht="13.8" x14ac:dyDescent="0.25">
      <c r="B741" s="20"/>
      <c r="C741" s="20"/>
      <c r="D741" s="20"/>
      <c r="E741" s="20"/>
      <c r="F741" s="28"/>
      <c r="M741" s="21"/>
      <c r="P741" s="21"/>
      <c r="Q741" s="17"/>
      <c r="S741" s="21"/>
    </row>
    <row r="742" spans="2:19" ht="13.8" x14ac:dyDescent="0.25">
      <c r="B742" s="20"/>
      <c r="C742" s="20"/>
      <c r="D742" s="20"/>
      <c r="E742" s="20"/>
      <c r="F742" s="28"/>
      <c r="M742" s="21"/>
      <c r="P742" s="21"/>
      <c r="Q742" s="17"/>
      <c r="S742" s="21"/>
    </row>
    <row r="743" spans="2:19" ht="13.8" x14ac:dyDescent="0.25">
      <c r="B743" s="20"/>
      <c r="C743" s="20"/>
      <c r="D743" s="20"/>
      <c r="E743" s="20"/>
      <c r="F743" s="28"/>
      <c r="M743" s="21"/>
      <c r="P743" s="21"/>
      <c r="Q743" s="17"/>
      <c r="S743" s="21"/>
    </row>
    <row r="744" spans="2:19" ht="13.8" x14ac:dyDescent="0.25">
      <c r="B744" s="20"/>
      <c r="C744" s="20"/>
      <c r="D744" s="20"/>
      <c r="E744" s="20"/>
      <c r="F744" s="28"/>
      <c r="M744" s="21"/>
      <c r="P744" s="21"/>
      <c r="Q744" s="17"/>
      <c r="S744" s="21"/>
    </row>
    <row r="745" spans="2:19" ht="13.8" x14ac:dyDescent="0.25">
      <c r="B745" s="20"/>
      <c r="C745" s="20"/>
      <c r="D745" s="20"/>
      <c r="E745" s="20"/>
      <c r="F745" s="28"/>
      <c r="M745" s="21"/>
      <c r="P745" s="21"/>
      <c r="Q745" s="17"/>
      <c r="S745" s="21"/>
    </row>
    <row r="746" spans="2:19" ht="13.8" x14ac:dyDescent="0.25">
      <c r="B746" s="20"/>
      <c r="C746" s="20"/>
      <c r="D746" s="20"/>
      <c r="E746" s="20"/>
      <c r="F746" s="28"/>
      <c r="M746" s="21"/>
      <c r="P746" s="21"/>
      <c r="Q746" s="17"/>
      <c r="S746" s="21"/>
    </row>
    <row r="747" spans="2:19" ht="13.8" x14ac:dyDescent="0.25">
      <c r="B747" s="20"/>
      <c r="C747" s="20"/>
      <c r="D747" s="20"/>
      <c r="E747" s="20"/>
      <c r="F747" s="28"/>
      <c r="M747" s="21"/>
      <c r="P747" s="21"/>
      <c r="Q747" s="17"/>
      <c r="S747" s="21"/>
    </row>
    <row r="748" spans="2:19" ht="13.8" x14ac:dyDescent="0.25">
      <c r="B748" s="20"/>
      <c r="C748" s="20"/>
      <c r="D748" s="20"/>
      <c r="E748" s="20"/>
      <c r="F748" s="28"/>
      <c r="M748" s="21"/>
      <c r="P748" s="21"/>
      <c r="Q748" s="17"/>
      <c r="S748" s="21"/>
    </row>
    <row r="749" spans="2:19" ht="13.8" x14ac:dyDescent="0.25">
      <c r="B749" s="20"/>
      <c r="C749" s="20"/>
      <c r="D749" s="20"/>
      <c r="E749" s="20"/>
      <c r="F749" s="28"/>
      <c r="M749" s="21"/>
      <c r="P749" s="21"/>
      <c r="Q749" s="17"/>
      <c r="S749" s="21"/>
    </row>
    <row r="750" spans="2:19" ht="13.8" x14ac:dyDescent="0.25">
      <c r="B750" s="20"/>
      <c r="C750" s="20"/>
      <c r="D750" s="20"/>
      <c r="E750" s="20"/>
      <c r="F750" s="28"/>
      <c r="M750" s="21"/>
      <c r="P750" s="21"/>
      <c r="Q750" s="17"/>
      <c r="S750" s="21"/>
    </row>
    <row r="751" spans="2:19" ht="13.8" x14ac:dyDescent="0.25">
      <c r="B751" s="20"/>
      <c r="C751" s="20"/>
      <c r="D751" s="20"/>
      <c r="E751" s="20"/>
      <c r="F751" s="28"/>
      <c r="M751" s="21"/>
      <c r="P751" s="21"/>
      <c r="Q751" s="17"/>
      <c r="S751" s="21"/>
    </row>
    <row r="752" spans="2:19" ht="13.8" x14ac:dyDescent="0.25">
      <c r="B752" s="20"/>
      <c r="C752" s="20"/>
      <c r="D752" s="20"/>
      <c r="E752" s="20"/>
      <c r="F752" s="28"/>
      <c r="M752" s="21"/>
      <c r="P752" s="21"/>
      <c r="Q752" s="17"/>
      <c r="S752" s="21"/>
    </row>
    <row r="753" spans="2:19" ht="13.8" x14ac:dyDescent="0.25">
      <c r="B753" s="20"/>
      <c r="C753" s="20"/>
      <c r="D753" s="20"/>
      <c r="E753" s="20"/>
      <c r="F753" s="28"/>
      <c r="M753" s="21"/>
      <c r="P753" s="21"/>
      <c r="Q753" s="17"/>
      <c r="S753" s="21"/>
    </row>
    <row r="754" spans="2:19" ht="13.8" x14ac:dyDescent="0.25">
      <c r="B754" s="20"/>
      <c r="C754" s="20"/>
      <c r="D754" s="20"/>
      <c r="E754" s="20"/>
      <c r="F754" s="28"/>
      <c r="M754" s="21"/>
      <c r="P754" s="21"/>
      <c r="Q754" s="17"/>
      <c r="S754" s="21"/>
    </row>
    <row r="755" spans="2:19" ht="13.8" x14ac:dyDescent="0.25">
      <c r="B755" s="20"/>
      <c r="C755" s="20"/>
      <c r="D755" s="20"/>
      <c r="E755" s="20"/>
      <c r="F755" s="28"/>
      <c r="M755" s="21"/>
      <c r="P755" s="21"/>
      <c r="Q755" s="17"/>
      <c r="S755" s="21"/>
    </row>
    <row r="756" spans="2:19" ht="13.8" x14ac:dyDescent="0.25">
      <c r="B756" s="20"/>
      <c r="C756" s="20"/>
      <c r="D756" s="20"/>
      <c r="E756" s="20"/>
      <c r="F756" s="28"/>
      <c r="M756" s="21"/>
      <c r="P756" s="21"/>
      <c r="Q756" s="17"/>
      <c r="S756" s="21"/>
    </row>
    <row r="757" spans="2:19" ht="13.8" x14ac:dyDescent="0.25">
      <c r="B757" s="20"/>
      <c r="C757" s="20"/>
      <c r="D757" s="20"/>
      <c r="E757" s="20"/>
      <c r="F757" s="28"/>
      <c r="M757" s="21"/>
      <c r="P757" s="21"/>
      <c r="Q757" s="17"/>
      <c r="S757" s="21"/>
    </row>
    <row r="758" spans="2:19" ht="13.8" x14ac:dyDescent="0.25">
      <c r="B758" s="20"/>
      <c r="C758" s="20"/>
      <c r="D758" s="20"/>
      <c r="E758" s="20"/>
      <c r="F758" s="28"/>
      <c r="M758" s="21"/>
      <c r="P758" s="21"/>
      <c r="Q758" s="17"/>
      <c r="S758" s="21"/>
    </row>
    <row r="759" spans="2:19" ht="13.8" x14ac:dyDescent="0.25">
      <c r="B759" s="20"/>
      <c r="C759" s="20"/>
      <c r="D759" s="20"/>
      <c r="E759" s="20"/>
      <c r="F759" s="28"/>
      <c r="M759" s="21"/>
      <c r="P759" s="21"/>
      <c r="Q759" s="17"/>
      <c r="S759" s="21"/>
    </row>
    <row r="760" spans="2:19" ht="13.8" x14ac:dyDescent="0.25">
      <c r="B760" s="20"/>
      <c r="C760" s="20"/>
      <c r="D760" s="20"/>
      <c r="E760" s="20"/>
      <c r="F760" s="28"/>
      <c r="M760" s="21"/>
      <c r="P760" s="21"/>
      <c r="Q760" s="17"/>
      <c r="S760" s="21"/>
    </row>
    <row r="761" spans="2:19" ht="13.8" x14ac:dyDescent="0.25">
      <c r="B761" s="20"/>
      <c r="C761" s="20"/>
      <c r="D761" s="20"/>
      <c r="E761" s="20"/>
      <c r="F761" s="28"/>
      <c r="M761" s="21"/>
      <c r="P761" s="21"/>
      <c r="Q761" s="17"/>
      <c r="S761" s="21"/>
    </row>
    <row r="762" spans="2:19" ht="13.8" x14ac:dyDescent="0.25">
      <c r="B762" s="20"/>
      <c r="C762" s="20"/>
      <c r="D762" s="20"/>
      <c r="E762" s="20"/>
      <c r="F762" s="28"/>
      <c r="M762" s="21"/>
      <c r="P762" s="21"/>
      <c r="Q762" s="17"/>
      <c r="S762" s="21"/>
    </row>
    <row r="763" spans="2:19" ht="13.8" x14ac:dyDescent="0.25">
      <c r="B763" s="20"/>
      <c r="C763" s="20"/>
      <c r="D763" s="20"/>
      <c r="E763" s="20"/>
      <c r="F763" s="28"/>
      <c r="M763" s="21"/>
      <c r="P763" s="21"/>
      <c r="Q763" s="17"/>
      <c r="S763" s="21"/>
    </row>
    <row r="764" spans="2:19" ht="13.8" x14ac:dyDescent="0.25">
      <c r="B764" s="20"/>
      <c r="C764" s="20"/>
      <c r="D764" s="20"/>
      <c r="E764" s="20"/>
      <c r="F764" s="28"/>
      <c r="M764" s="21"/>
      <c r="P764" s="21"/>
      <c r="Q764" s="17"/>
      <c r="S764" s="21"/>
    </row>
    <row r="765" spans="2:19" ht="13.8" x14ac:dyDescent="0.25">
      <c r="B765" s="20"/>
      <c r="C765" s="20"/>
      <c r="D765" s="20"/>
      <c r="E765" s="20"/>
      <c r="F765" s="28"/>
      <c r="M765" s="21"/>
      <c r="P765" s="21"/>
      <c r="Q765" s="17"/>
      <c r="S765" s="21"/>
    </row>
    <row r="766" spans="2:19" ht="13.8" x14ac:dyDescent="0.25">
      <c r="B766" s="20"/>
      <c r="C766" s="20"/>
      <c r="D766" s="20"/>
      <c r="E766" s="20"/>
      <c r="F766" s="28"/>
      <c r="M766" s="21"/>
      <c r="P766" s="21"/>
      <c r="Q766" s="17"/>
      <c r="S766" s="21"/>
    </row>
    <row r="767" spans="2:19" ht="13.8" x14ac:dyDescent="0.25">
      <c r="B767" s="20"/>
      <c r="C767" s="20"/>
      <c r="D767" s="20"/>
      <c r="E767" s="20"/>
      <c r="F767" s="28"/>
      <c r="M767" s="21"/>
      <c r="P767" s="21"/>
      <c r="Q767" s="17"/>
      <c r="S767" s="21"/>
    </row>
    <row r="768" spans="2:19" ht="13.8" x14ac:dyDescent="0.25">
      <c r="B768" s="20"/>
      <c r="C768" s="20"/>
      <c r="D768" s="20"/>
      <c r="E768" s="20"/>
      <c r="F768" s="28"/>
      <c r="M768" s="21"/>
      <c r="P768" s="21"/>
      <c r="Q768" s="17"/>
      <c r="S768" s="21"/>
    </row>
    <row r="769" spans="2:19" ht="13.8" x14ac:dyDescent="0.25">
      <c r="B769" s="20"/>
      <c r="C769" s="20"/>
      <c r="D769" s="20"/>
      <c r="E769" s="20"/>
      <c r="F769" s="28"/>
      <c r="M769" s="21"/>
      <c r="P769" s="21"/>
      <c r="Q769" s="17"/>
      <c r="S769" s="21"/>
    </row>
    <row r="770" spans="2:19" ht="13.8" x14ac:dyDescent="0.25">
      <c r="B770" s="20"/>
      <c r="C770" s="20"/>
      <c r="D770" s="20"/>
      <c r="E770" s="20"/>
      <c r="F770" s="28"/>
      <c r="M770" s="21"/>
      <c r="P770" s="21"/>
      <c r="Q770" s="17"/>
      <c r="S770" s="21"/>
    </row>
    <row r="771" spans="2:19" ht="13.8" x14ac:dyDescent="0.25">
      <c r="B771" s="20"/>
      <c r="C771" s="20"/>
      <c r="D771" s="20"/>
      <c r="E771" s="20"/>
      <c r="F771" s="28"/>
      <c r="M771" s="21"/>
      <c r="P771" s="21"/>
      <c r="Q771" s="17"/>
      <c r="S771" s="21"/>
    </row>
    <row r="772" spans="2:19" ht="13.8" x14ac:dyDescent="0.25">
      <c r="B772" s="20"/>
      <c r="C772" s="20"/>
      <c r="D772" s="20"/>
      <c r="E772" s="20"/>
      <c r="F772" s="28"/>
      <c r="M772" s="21"/>
      <c r="P772" s="21"/>
      <c r="Q772" s="17"/>
      <c r="S772" s="21"/>
    </row>
    <row r="773" spans="2:19" ht="13.8" x14ac:dyDescent="0.25">
      <c r="B773" s="20"/>
      <c r="C773" s="20"/>
      <c r="D773" s="20"/>
      <c r="E773" s="20"/>
      <c r="F773" s="28"/>
      <c r="M773" s="21"/>
      <c r="P773" s="21"/>
      <c r="Q773" s="17"/>
      <c r="S773" s="21"/>
    </row>
    <row r="774" spans="2:19" ht="13.8" x14ac:dyDescent="0.25">
      <c r="B774" s="20"/>
      <c r="C774" s="20"/>
      <c r="D774" s="20"/>
      <c r="E774" s="20"/>
      <c r="F774" s="28"/>
      <c r="M774" s="21"/>
      <c r="P774" s="21"/>
      <c r="Q774" s="17"/>
      <c r="S774" s="21"/>
    </row>
    <row r="775" spans="2:19" ht="13.8" x14ac:dyDescent="0.25">
      <c r="B775" s="20"/>
      <c r="C775" s="20"/>
      <c r="D775" s="20"/>
      <c r="E775" s="20"/>
      <c r="F775" s="28"/>
      <c r="M775" s="21"/>
      <c r="P775" s="21"/>
      <c r="Q775" s="17"/>
      <c r="S775" s="21"/>
    </row>
    <row r="776" spans="2:19" ht="13.8" x14ac:dyDescent="0.25">
      <c r="B776" s="20"/>
      <c r="C776" s="20"/>
      <c r="D776" s="20"/>
      <c r="E776" s="20"/>
      <c r="F776" s="28"/>
      <c r="M776" s="21"/>
      <c r="P776" s="21"/>
      <c r="Q776" s="17"/>
      <c r="S776" s="21"/>
    </row>
    <row r="777" spans="2:19" ht="13.8" x14ac:dyDescent="0.25">
      <c r="B777" s="20"/>
      <c r="C777" s="20"/>
      <c r="D777" s="20"/>
      <c r="E777" s="20"/>
      <c r="F777" s="28"/>
      <c r="M777" s="21"/>
      <c r="P777" s="21"/>
      <c r="Q777" s="17"/>
      <c r="S777" s="21"/>
    </row>
    <row r="778" spans="2:19" ht="13.8" x14ac:dyDescent="0.25">
      <c r="B778" s="20"/>
      <c r="C778" s="20"/>
      <c r="D778" s="20"/>
      <c r="E778" s="20"/>
      <c r="F778" s="28"/>
      <c r="M778" s="21"/>
      <c r="P778" s="21"/>
      <c r="Q778" s="17"/>
      <c r="S778" s="21"/>
    </row>
    <row r="779" spans="2:19" ht="13.8" x14ac:dyDescent="0.25">
      <c r="B779" s="20"/>
      <c r="C779" s="20"/>
      <c r="D779" s="20"/>
      <c r="E779" s="20"/>
      <c r="F779" s="28"/>
      <c r="M779" s="21"/>
      <c r="P779" s="21"/>
      <c r="Q779" s="17"/>
      <c r="S779" s="21"/>
    </row>
    <row r="780" spans="2:19" ht="13.8" x14ac:dyDescent="0.25">
      <c r="B780" s="20"/>
      <c r="C780" s="20"/>
      <c r="D780" s="20"/>
      <c r="E780" s="20"/>
      <c r="F780" s="28"/>
      <c r="M780" s="21"/>
      <c r="P780" s="21"/>
      <c r="Q780" s="17"/>
      <c r="S780" s="21"/>
    </row>
    <row r="781" spans="2:19" ht="13.8" x14ac:dyDescent="0.25">
      <c r="B781" s="20"/>
      <c r="C781" s="20"/>
      <c r="D781" s="20"/>
      <c r="E781" s="20"/>
      <c r="F781" s="28"/>
      <c r="M781" s="21"/>
      <c r="P781" s="21"/>
      <c r="Q781" s="17"/>
      <c r="S781" s="21"/>
    </row>
    <row r="782" spans="2:19" ht="13.8" x14ac:dyDescent="0.25">
      <c r="B782" s="20"/>
      <c r="C782" s="20"/>
      <c r="D782" s="20"/>
      <c r="E782" s="20"/>
      <c r="F782" s="28"/>
      <c r="M782" s="21"/>
      <c r="P782" s="21"/>
      <c r="Q782" s="17"/>
      <c r="S782" s="21"/>
    </row>
    <row r="783" spans="2:19" ht="13.8" x14ac:dyDescent="0.25">
      <c r="B783" s="20"/>
      <c r="C783" s="20"/>
      <c r="D783" s="20"/>
      <c r="E783" s="20"/>
      <c r="F783" s="28"/>
      <c r="M783" s="21"/>
      <c r="P783" s="21"/>
      <c r="Q783" s="17"/>
      <c r="S783" s="21"/>
    </row>
    <row r="784" spans="2:19" ht="13.8" x14ac:dyDescent="0.25">
      <c r="B784" s="20"/>
      <c r="C784" s="20"/>
      <c r="D784" s="20"/>
      <c r="E784" s="20"/>
      <c r="F784" s="28"/>
      <c r="M784" s="21"/>
      <c r="P784" s="21"/>
      <c r="Q784" s="17"/>
      <c r="S784" s="21"/>
    </row>
    <row r="785" spans="2:19" ht="13.8" x14ac:dyDescent="0.25">
      <c r="B785" s="20"/>
      <c r="C785" s="20"/>
      <c r="D785" s="20"/>
      <c r="E785" s="20"/>
      <c r="F785" s="28"/>
      <c r="M785" s="21"/>
      <c r="P785" s="21"/>
      <c r="Q785" s="17"/>
      <c r="S785" s="21"/>
    </row>
    <row r="786" spans="2:19" ht="13.8" x14ac:dyDescent="0.25">
      <c r="B786" s="20"/>
      <c r="C786" s="20"/>
      <c r="D786" s="20"/>
      <c r="E786" s="20"/>
      <c r="F786" s="28"/>
      <c r="M786" s="21"/>
      <c r="P786" s="21"/>
      <c r="Q786" s="17"/>
      <c r="S786" s="21"/>
    </row>
    <row r="787" spans="2:19" ht="13.8" x14ac:dyDescent="0.25">
      <c r="B787" s="20"/>
      <c r="C787" s="20"/>
      <c r="D787" s="20"/>
      <c r="E787" s="20"/>
      <c r="F787" s="28"/>
      <c r="M787" s="21"/>
      <c r="P787" s="21"/>
      <c r="Q787" s="17"/>
      <c r="S787" s="21"/>
    </row>
    <row r="788" spans="2:19" ht="13.8" x14ac:dyDescent="0.25">
      <c r="B788" s="20"/>
      <c r="C788" s="20"/>
      <c r="D788" s="20"/>
      <c r="E788" s="20"/>
      <c r="F788" s="28"/>
      <c r="M788" s="21"/>
      <c r="P788" s="21"/>
      <c r="Q788" s="17"/>
      <c r="S788" s="21"/>
    </row>
    <row r="789" spans="2:19" ht="13.8" x14ac:dyDescent="0.25">
      <c r="B789" s="20"/>
      <c r="C789" s="20"/>
      <c r="D789" s="20"/>
      <c r="E789" s="20"/>
      <c r="F789" s="28"/>
      <c r="M789" s="21"/>
      <c r="P789" s="21"/>
      <c r="Q789" s="17"/>
      <c r="S789" s="21"/>
    </row>
    <row r="790" spans="2:19" ht="13.8" x14ac:dyDescent="0.25">
      <c r="B790" s="20"/>
      <c r="C790" s="20"/>
      <c r="D790" s="20"/>
      <c r="E790" s="20"/>
      <c r="F790" s="28"/>
      <c r="M790" s="21"/>
      <c r="P790" s="21"/>
      <c r="Q790" s="17"/>
      <c r="S790" s="21"/>
    </row>
    <row r="791" spans="2:19" ht="13.8" x14ac:dyDescent="0.25">
      <c r="B791" s="20"/>
      <c r="C791" s="20"/>
      <c r="D791" s="20"/>
      <c r="E791" s="20"/>
      <c r="F791" s="28"/>
      <c r="M791" s="21"/>
      <c r="P791" s="21"/>
      <c r="Q791" s="17"/>
      <c r="S791" s="21"/>
    </row>
    <row r="792" spans="2:19" ht="13.8" x14ac:dyDescent="0.25">
      <c r="B792" s="20"/>
      <c r="C792" s="20"/>
      <c r="D792" s="20"/>
      <c r="E792" s="20"/>
      <c r="F792" s="28"/>
      <c r="M792" s="21"/>
      <c r="P792" s="21"/>
      <c r="Q792" s="17"/>
      <c r="S792" s="21"/>
    </row>
    <row r="793" spans="2:19" ht="13.8" x14ac:dyDescent="0.25">
      <c r="B793" s="20"/>
      <c r="C793" s="20"/>
      <c r="D793" s="20"/>
      <c r="E793" s="20"/>
      <c r="F793" s="28"/>
      <c r="M793" s="21"/>
      <c r="P793" s="21"/>
      <c r="Q793" s="17"/>
      <c r="S793" s="21"/>
    </row>
    <row r="794" spans="2:19" ht="13.8" x14ac:dyDescent="0.25">
      <c r="B794" s="20"/>
      <c r="C794" s="20"/>
      <c r="D794" s="20"/>
      <c r="E794" s="20"/>
      <c r="F794" s="28"/>
      <c r="M794" s="21"/>
      <c r="P794" s="21"/>
      <c r="Q794" s="17"/>
      <c r="S794" s="21"/>
    </row>
    <row r="795" spans="2:19" ht="13.8" x14ac:dyDescent="0.25">
      <c r="B795" s="20"/>
      <c r="C795" s="20"/>
      <c r="D795" s="20"/>
      <c r="E795" s="20"/>
      <c r="F795" s="28"/>
      <c r="M795" s="21"/>
      <c r="P795" s="21"/>
      <c r="Q795" s="17"/>
      <c r="S795" s="21"/>
    </row>
    <row r="796" spans="2:19" ht="13.8" x14ac:dyDescent="0.25">
      <c r="B796" s="20"/>
      <c r="C796" s="20"/>
      <c r="D796" s="20"/>
      <c r="E796" s="20"/>
      <c r="F796" s="28"/>
      <c r="M796" s="21"/>
      <c r="P796" s="21"/>
      <c r="Q796" s="17"/>
      <c r="S796" s="21"/>
    </row>
    <row r="797" spans="2:19" ht="13.8" x14ac:dyDescent="0.25">
      <c r="B797" s="20"/>
      <c r="C797" s="20"/>
      <c r="D797" s="20"/>
      <c r="E797" s="20"/>
      <c r="F797" s="28"/>
      <c r="M797" s="21"/>
      <c r="P797" s="21"/>
      <c r="Q797" s="17"/>
      <c r="S797" s="21"/>
    </row>
    <row r="798" spans="2:19" ht="13.8" x14ac:dyDescent="0.25">
      <c r="B798" s="20"/>
      <c r="C798" s="20"/>
      <c r="D798" s="20"/>
      <c r="E798" s="20"/>
      <c r="F798" s="28"/>
      <c r="M798" s="21"/>
      <c r="P798" s="21"/>
      <c r="Q798" s="17"/>
      <c r="S798" s="21"/>
    </row>
    <row r="799" spans="2:19" ht="13.8" x14ac:dyDescent="0.25">
      <c r="B799" s="20"/>
      <c r="C799" s="20"/>
      <c r="D799" s="20"/>
      <c r="E799" s="20"/>
      <c r="F799" s="28"/>
      <c r="M799" s="21"/>
      <c r="P799" s="21"/>
      <c r="Q799" s="17"/>
      <c r="S799" s="21"/>
    </row>
    <row r="800" spans="2:19" ht="13.8" x14ac:dyDescent="0.25">
      <c r="B800" s="20"/>
      <c r="C800" s="20"/>
      <c r="D800" s="20"/>
      <c r="E800" s="20"/>
      <c r="F800" s="28"/>
      <c r="M800" s="21"/>
      <c r="P800" s="21"/>
      <c r="Q800" s="17"/>
      <c r="S800" s="21"/>
    </row>
    <row r="801" spans="2:19" ht="13.8" x14ac:dyDescent="0.25">
      <c r="B801" s="20"/>
      <c r="C801" s="20"/>
      <c r="D801" s="20"/>
      <c r="E801" s="20"/>
      <c r="F801" s="28"/>
      <c r="M801" s="21"/>
      <c r="P801" s="21"/>
      <c r="Q801" s="17"/>
      <c r="S801" s="21"/>
    </row>
    <row r="802" spans="2:19" ht="13.8" x14ac:dyDescent="0.25">
      <c r="B802" s="20"/>
      <c r="C802" s="20"/>
      <c r="D802" s="20"/>
      <c r="E802" s="20"/>
      <c r="F802" s="28"/>
      <c r="M802" s="21"/>
      <c r="P802" s="21"/>
      <c r="Q802" s="17"/>
      <c r="S802" s="21"/>
    </row>
    <row r="803" spans="2:19" ht="13.8" x14ac:dyDescent="0.25">
      <c r="B803" s="20"/>
      <c r="C803" s="20"/>
      <c r="D803" s="20"/>
      <c r="E803" s="20"/>
      <c r="F803" s="28"/>
      <c r="M803" s="21"/>
      <c r="P803" s="21"/>
      <c r="Q803" s="17"/>
      <c r="S803" s="21"/>
    </row>
    <row r="804" spans="2:19" ht="13.8" x14ac:dyDescent="0.25">
      <c r="B804" s="20"/>
      <c r="C804" s="20"/>
      <c r="D804" s="20"/>
      <c r="E804" s="20"/>
      <c r="F804" s="28"/>
      <c r="M804" s="21"/>
      <c r="P804" s="21"/>
      <c r="Q804" s="17"/>
      <c r="S804" s="21"/>
    </row>
    <row r="805" spans="2:19" ht="13.8" x14ac:dyDescent="0.25">
      <c r="B805" s="20"/>
      <c r="C805" s="20"/>
      <c r="D805" s="20"/>
      <c r="E805" s="20"/>
      <c r="F805" s="28"/>
      <c r="M805" s="21"/>
      <c r="P805" s="21"/>
      <c r="Q805" s="17"/>
      <c r="S805" s="21"/>
    </row>
    <row r="806" spans="2:19" ht="13.8" x14ac:dyDescent="0.25">
      <c r="B806" s="20"/>
      <c r="C806" s="20"/>
      <c r="D806" s="20"/>
      <c r="E806" s="20"/>
      <c r="F806" s="28"/>
      <c r="M806" s="21"/>
      <c r="P806" s="21"/>
      <c r="Q806" s="17"/>
      <c r="S806" s="21"/>
    </row>
    <row r="807" spans="2:19" ht="13.8" x14ac:dyDescent="0.25">
      <c r="B807" s="20"/>
      <c r="C807" s="20"/>
      <c r="D807" s="20"/>
      <c r="E807" s="20"/>
      <c r="F807" s="28"/>
      <c r="M807" s="21"/>
      <c r="P807" s="21"/>
      <c r="Q807" s="17"/>
      <c r="S807" s="21"/>
    </row>
    <row r="808" spans="2:19" ht="13.8" x14ac:dyDescent="0.25">
      <c r="B808" s="20"/>
      <c r="C808" s="20"/>
      <c r="D808" s="20"/>
      <c r="E808" s="20"/>
      <c r="F808" s="28"/>
      <c r="M808" s="21"/>
      <c r="P808" s="21"/>
      <c r="Q808" s="17"/>
      <c r="S808" s="21"/>
    </row>
    <row r="809" spans="2:19" ht="13.8" x14ac:dyDescent="0.25">
      <c r="B809" s="20"/>
      <c r="C809" s="20"/>
      <c r="D809" s="20"/>
      <c r="E809" s="20"/>
      <c r="F809" s="28"/>
      <c r="M809" s="21"/>
      <c r="P809" s="21"/>
      <c r="Q809" s="17"/>
      <c r="S809" s="21"/>
    </row>
    <row r="810" spans="2:19" ht="13.8" x14ac:dyDescent="0.25">
      <c r="B810" s="20"/>
      <c r="C810" s="20"/>
      <c r="D810" s="20"/>
      <c r="E810" s="20"/>
      <c r="F810" s="28"/>
      <c r="M810" s="21"/>
      <c r="P810" s="21"/>
      <c r="Q810" s="17"/>
      <c r="S810" s="21"/>
    </row>
    <row r="811" spans="2:19" ht="13.8" x14ac:dyDescent="0.25">
      <c r="B811" s="20"/>
      <c r="C811" s="20"/>
      <c r="D811" s="20"/>
      <c r="E811" s="20"/>
      <c r="F811" s="28"/>
      <c r="M811" s="21"/>
      <c r="P811" s="21"/>
      <c r="Q811" s="17"/>
      <c r="S811" s="21"/>
    </row>
    <row r="812" spans="2:19" ht="13.8" x14ac:dyDescent="0.25">
      <c r="B812" s="20"/>
      <c r="C812" s="20"/>
      <c r="D812" s="20"/>
      <c r="E812" s="20"/>
      <c r="F812" s="28"/>
      <c r="M812" s="21"/>
      <c r="P812" s="21"/>
      <c r="Q812" s="17"/>
      <c r="S812" s="21"/>
    </row>
    <row r="813" spans="2:19" ht="13.8" x14ac:dyDescent="0.25">
      <c r="B813" s="20"/>
      <c r="C813" s="20"/>
      <c r="D813" s="20"/>
      <c r="E813" s="20"/>
      <c r="F813" s="28"/>
      <c r="M813" s="21"/>
      <c r="P813" s="21"/>
      <c r="Q813" s="17"/>
      <c r="S813" s="21"/>
    </row>
    <row r="814" spans="2:19" ht="13.8" x14ac:dyDescent="0.25">
      <c r="B814" s="20"/>
      <c r="C814" s="20"/>
      <c r="D814" s="20"/>
      <c r="E814" s="20"/>
      <c r="F814" s="28"/>
      <c r="M814" s="21"/>
      <c r="P814" s="21"/>
      <c r="Q814" s="17"/>
      <c r="S814" s="21"/>
    </row>
    <row r="815" spans="2:19" ht="13.8" x14ac:dyDescent="0.25">
      <c r="B815" s="20"/>
      <c r="C815" s="20"/>
      <c r="D815" s="20"/>
      <c r="E815" s="20"/>
      <c r="F815" s="28"/>
      <c r="M815" s="21"/>
      <c r="P815" s="21"/>
      <c r="Q815" s="17"/>
      <c r="S815" s="21"/>
    </row>
    <row r="816" spans="2:19" ht="13.8" x14ac:dyDescent="0.25">
      <c r="B816" s="20"/>
      <c r="C816" s="20"/>
      <c r="D816" s="20"/>
      <c r="E816" s="20"/>
      <c r="F816" s="28"/>
      <c r="M816" s="21"/>
      <c r="P816" s="21"/>
      <c r="Q816" s="17"/>
      <c r="S816" s="21"/>
    </row>
    <row r="817" spans="2:19" ht="13.8" x14ac:dyDescent="0.25">
      <c r="B817" s="20"/>
      <c r="C817" s="20"/>
      <c r="D817" s="20"/>
      <c r="E817" s="20"/>
      <c r="F817" s="28"/>
      <c r="M817" s="21"/>
      <c r="P817" s="21"/>
      <c r="Q817" s="17"/>
      <c r="S817" s="21"/>
    </row>
    <row r="818" spans="2:19" ht="13.8" x14ac:dyDescent="0.25">
      <c r="B818" s="20"/>
      <c r="C818" s="20"/>
      <c r="D818" s="20"/>
      <c r="E818" s="20"/>
      <c r="F818" s="28"/>
      <c r="M818" s="21"/>
      <c r="P818" s="21"/>
      <c r="Q818" s="17"/>
      <c r="S818" s="21"/>
    </row>
    <row r="819" spans="2:19" ht="13.8" x14ac:dyDescent="0.25">
      <c r="B819" s="20"/>
      <c r="C819" s="20"/>
      <c r="D819" s="20"/>
      <c r="E819" s="20"/>
      <c r="F819" s="28"/>
      <c r="M819" s="21"/>
      <c r="P819" s="21"/>
      <c r="Q819" s="17"/>
      <c r="S819" s="21"/>
    </row>
    <row r="820" spans="2:19" ht="13.8" x14ac:dyDescent="0.25">
      <c r="B820" s="20"/>
      <c r="C820" s="20"/>
      <c r="D820" s="20"/>
      <c r="E820" s="20"/>
      <c r="F820" s="28"/>
      <c r="M820" s="21"/>
      <c r="P820" s="21"/>
      <c r="Q820" s="17"/>
      <c r="S820" s="21"/>
    </row>
    <row r="821" spans="2:19" ht="13.8" x14ac:dyDescent="0.25">
      <c r="B821" s="20"/>
      <c r="C821" s="20"/>
      <c r="D821" s="20"/>
      <c r="E821" s="20"/>
      <c r="F821" s="28"/>
      <c r="M821" s="21"/>
      <c r="P821" s="21"/>
      <c r="Q821" s="17"/>
      <c r="S821" s="21"/>
    </row>
    <row r="822" spans="2:19" ht="13.8" x14ac:dyDescent="0.25">
      <c r="B822" s="20"/>
      <c r="C822" s="20"/>
      <c r="D822" s="20"/>
      <c r="E822" s="20"/>
      <c r="F822" s="28"/>
      <c r="M822" s="21"/>
      <c r="P822" s="21"/>
      <c r="Q822" s="17"/>
      <c r="S822" s="21"/>
    </row>
    <row r="823" spans="2:19" ht="13.8" x14ac:dyDescent="0.25">
      <c r="B823" s="20"/>
      <c r="C823" s="20"/>
      <c r="D823" s="20"/>
      <c r="E823" s="20"/>
      <c r="F823" s="28"/>
      <c r="M823" s="21"/>
      <c r="P823" s="21"/>
      <c r="Q823" s="17"/>
      <c r="S823" s="21"/>
    </row>
    <row r="824" spans="2:19" ht="13.8" x14ac:dyDescent="0.25">
      <c r="B824" s="20"/>
      <c r="C824" s="20"/>
      <c r="D824" s="20"/>
      <c r="E824" s="20"/>
      <c r="F824" s="28"/>
      <c r="M824" s="21"/>
      <c r="P824" s="21"/>
      <c r="Q824" s="17"/>
      <c r="S824" s="21"/>
    </row>
    <row r="825" spans="2:19" ht="13.8" x14ac:dyDescent="0.25">
      <c r="B825" s="20"/>
      <c r="C825" s="20"/>
      <c r="D825" s="20"/>
      <c r="E825" s="20"/>
      <c r="F825" s="28"/>
      <c r="M825" s="21"/>
      <c r="P825" s="21"/>
      <c r="Q825" s="17"/>
      <c r="S825" s="21"/>
    </row>
    <row r="826" spans="2:19" ht="13.8" x14ac:dyDescent="0.25">
      <c r="B826" s="20"/>
      <c r="C826" s="20"/>
      <c r="D826" s="20"/>
      <c r="E826" s="20"/>
      <c r="F826" s="28"/>
      <c r="M826" s="21"/>
      <c r="P826" s="21"/>
      <c r="Q826" s="17"/>
      <c r="S826" s="21"/>
    </row>
    <row r="827" spans="2:19" ht="13.8" x14ac:dyDescent="0.25">
      <c r="B827" s="20"/>
      <c r="C827" s="20"/>
      <c r="D827" s="20"/>
      <c r="E827" s="20"/>
      <c r="F827" s="28"/>
      <c r="M827" s="21"/>
      <c r="P827" s="21"/>
      <c r="Q827" s="17"/>
      <c r="S827" s="21"/>
    </row>
    <row r="828" spans="2:19" ht="13.8" x14ac:dyDescent="0.25">
      <c r="B828" s="20"/>
      <c r="C828" s="20"/>
      <c r="D828" s="20"/>
      <c r="E828" s="20"/>
      <c r="F828" s="28"/>
      <c r="M828" s="21"/>
      <c r="P828" s="21"/>
      <c r="Q828" s="17"/>
      <c r="S828" s="21"/>
    </row>
    <row r="829" spans="2:19" ht="13.8" x14ac:dyDescent="0.25">
      <c r="B829" s="20"/>
      <c r="C829" s="20"/>
      <c r="D829" s="20"/>
      <c r="E829" s="20"/>
      <c r="F829" s="28"/>
      <c r="M829" s="21"/>
      <c r="P829" s="21"/>
      <c r="Q829" s="17"/>
      <c r="S829" s="21"/>
    </row>
    <row r="830" spans="2:19" ht="13.8" x14ac:dyDescent="0.25">
      <c r="B830" s="20"/>
      <c r="C830" s="20"/>
      <c r="D830" s="20"/>
      <c r="E830" s="20"/>
      <c r="F830" s="28"/>
      <c r="M830" s="21"/>
      <c r="P830" s="21"/>
      <c r="Q830" s="17"/>
      <c r="S830" s="21"/>
    </row>
    <row r="831" spans="2:19" ht="13.8" x14ac:dyDescent="0.25">
      <c r="B831" s="20"/>
      <c r="C831" s="20"/>
      <c r="D831" s="20"/>
      <c r="E831" s="20"/>
      <c r="F831" s="28"/>
      <c r="M831" s="21"/>
      <c r="P831" s="21"/>
      <c r="Q831" s="17"/>
      <c r="S831" s="21"/>
    </row>
    <row r="832" spans="2:19" ht="13.8" x14ac:dyDescent="0.25">
      <c r="B832" s="20"/>
      <c r="C832" s="20"/>
      <c r="D832" s="20"/>
      <c r="E832" s="20"/>
      <c r="F832" s="28"/>
      <c r="M832" s="21"/>
      <c r="P832" s="21"/>
      <c r="Q832" s="17"/>
      <c r="S832" s="21"/>
    </row>
    <row r="833" spans="2:19" ht="13.8" x14ac:dyDescent="0.25">
      <c r="B833" s="20"/>
      <c r="C833" s="20"/>
      <c r="D833" s="20"/>
      <c r="E833" s="20"/>
      <c r="F833" s="28"/>
      <c r="M833" s="21"/>
      <c r="P833" s="21"/>
      <c r="Q833" s="17"/>
      <c r="S833" s="21"/>
    </row>
    <row r="834" spans="2:19" ht="13.8" x14ac:dyDescent="0.25">
      <c r="B834" s="20"/>
      <c r="C834" s="20"/>
      <c r="D834" s="20"/>
      <c r="E834" s="20"/>
      <c r="F834" s="28"/>
      <c r="M834" s="21"/>
      <c r="P834" s="21"/>
      <c r="Q834" s="17"/>
      <c r="S834" s="21"/>
    </row>
    <row r="835" spans="2:19" ht="13.8" x14ac:dyDescent="0.25">
      <c r="B835" s="20"/>
      <c r="C835" s="20"/>
      <c r="D835" s="20"/>
      <c r="E835" s="20"/>
      <c r="F835" s="28"/>
      <c r="M835" s="21"/>
      <c r="P835" s="21"/>
      <c r="Q835" s="17"/>
      <c r="S835" s="21"/>
    </row>
    <row r="836" spans="2:19" ht="13.8" x14ac:dyDescent="0.25">
      <c r="B836" s="20"/>
      <c r="C836" s="20"/>
      <c r="D836" s="20"/>
      <c r="E836" s="20"/>
      <c r="F836" s="28"/>
      <c r="M836" s="21"/>
      <c r="P836" s="21"/>
      <c r="Q836" s="17"/>
      <c r="S836" s="21"/>
    </row>
    <row r="837" spans="2:19" ht="13.8" x14ac:dyDescent="0.25">
      <c r="B837" s="20"/>
      <c r="C837" s="20"/>
      <c r="D837" s="20"/>
      <c r="E837" s="20"/>
      <c r="F837" s="28"/>
      <c r="M837" s="21"/>
      <c r="P837" s="21"/>
      <c r="Q837" s="17"/>
      <c r="S837" s="21"/>
    </row>
    <row r="838" spans="2:19" ht="13.8" x14ac:dyDescent="0.25">
      <c r="B838" s="20"/>
      <c r="C838" s="20"/>
      <c r="D838" s="20"/>
      <c r="E838" s="20"/>
      <c r="F838" s="28"/>
      <c r="M838" s="21"/>
      <c r="P838" s="21"/>
      <c r="Q838" s="17"/>
      <c r="S838" s="21"/>
    </row>
    <row r="839" spans="2:19" ht="13.8" x14ac:dyDescent="0.25">
      <c r="B839" s="20"/>
      <c r="C839" s="20"/>
      <c r="D839" s="20"/>
      <c r="E839" s="20"/>
      <c r="F839" s="28"/>
      <c r="M839" s="21"/>
      <c r="P839" s="21"/>
      <c r="Q839" s="17"/>
      <c r="S839" s="21"/>
    </row>
    <row r="840" spans="2:19" ht="13.8" x14ac:dyDescent="0.25">
      <c r="B840" s="20"/>
      <c r="C840" s="20"/>
      <c r="D840" s="20"/>
      <c r="E840" s="20"/>
      <c r="F840" s="28"/>
      <c r="M840" s="21"/>
      <c r="P840" s="21"/>
      <c r="Q840" s="17"/>
      <c r="S840" s="21"/>
    </row>
    <row r="841" spans="2:19" ht="13.8" x14ac:dyDescent="0.25">
      <c r="B841" s="20"/>
      <c r="C841" s="20"/>
      <c r="D841" s="20"/>
      <c r="E841" s="20"/>
      <c r="F841" s="28"/>
      <c r="M841" s="21"/>
      <c r="P841" s="21"/>
      <c r="Q841" s="17"/>
      <c r="S841" s="21"/>
    </row>
    <row r="842" spans="2:19" ht="13.8" x14ac:dyDescent="0.25">
      <c r="B842" s="20"/>
      <c r="C842" s="20"/>
      <c r="D842" s="20"/>
      <c r="E842" s="20"/>
      <c r="F842" s="28"/>
      <c r="M842" s="21"/>
      <c r="P842" s="21"/>
      <c r="Q842" s="17"/>
      <c r="S842" s="21"/>
    </row>
    <row r="843" spans="2:19" ht="13.8" x14ac:dyDescent="0.25">
      <c r="B843" s="20"/>
      <c r="C843" s="20"/>
      <c r="D843" s="20"/>
      <c r="E843" s="20"/>
      <c r="F843" s="28"/>
      <c r="M843" s="21"/>
      <c r="P843" s="21"/>
      <c r="Q843" s="17"/>
      <c r="S843" s="21"/>
    </row>
    <row r="844" spans="2:19" ht="13.8" x14ac:dyDescent="0.25">
      <c r="B844" s="20"/>
      <c r="C844" s="20"/>
      <c r="D844" s="20"/>
      <c r="E844" s="20"/>
      <c r="F844" s="28"/>
      <c r="M844" s="21"/>
      <c r="P844" s="21"/>
      <c r="Q844" s="17"/>
      <c r="S844" s="21"/>
    </row>
    <row r="845" spans="2:19" ht="13.8" x14ac:dyDescent="0.25">
      <c r="B845" s="20"/>
      <c r="C845" s="20"/>
      <c r="D845" s="20"/>
      <c r="E845" s="20"/>
      <c r="F845" s="28"/>
      <c r="M845" s="21"/>
      <c r="P845" s="21"/>
      <c r="Q845" s="17"/>
      <c r="S845" s="21"/>
    </row>
    <row r="846" spans="2:19" ht="13.8" x14ac:dyDescent="0.25">
      <c r="B846" s="20"/>
      <c r="C846" s="20"/>
      <c r="D846" s="20"/>
      <c r="E846" s="20"/>
      <c r="F846" s="28"/>
      <c r="M846" s="21"/>
      <c r="P846" s="21"/>
      <c r="Q846" s="17"/>
      <c r="S846" s="21"/>
    </row>
    <row r="847" spans="2:19" ht="13.8" x14ac:dyDescent="0.25">
      <c r="B847" s="20"/>
      <c r="C847" s="20"/>
      <c r="D847" s="20"/>
      <c r="E847" s="20"/>
      <c r="F847" s="28"/>
      <c r="M847" s="21"/>
      <c r="P847" s="21"/>
      <c r="Q847" s="17"/>
      <c r="S847" s="21"/>
    </row>
    <row r="848" spans="2:19" ht="13.8" x14ac:dyDescent="0.25">
      <c r="B848" s="20"/>
      <c r="C848" s="20"/>
      <c r="D848" s="20"/>
      <c r="E848" s="20"/>
      <c r="F848" s="28"/>
      <c r="M848" s="21"/>
      <c r="P848" s="21"/>
      <c r="Q848" s="17"/>
      <c r="S848" s="21"/>
    </row>
    <row r="849" spans="2:19" ht="13.8" x14ac:dyDescent="0.25">
      <c r="B849" s="20"/>
      <c r="C849" s="20"/>
      <c r="D849" s="20"/>
      <c r="E849" s="20"/>
      <c r="F849" s="28"/>
      <c r="M849" s="21"/>
      <c r="P849" s="21"/>
      <c r="Q849" s="17"/>
      <c r="S849" s="21"/>
    </row>
    <row r="850" spans="2:19" ht="13.8" x14ac:dyDescent="0.25">
      <c r="B850" s="20"/>
      <c r="C850" s="20"/>
      <c r="D850" s="20"/>
      <c r="E850" s="20"/>
      <c r="F850" s="28"/>
      <c r="M850" s="21"/>
      <c r="P850" s="21"/>
      <c r="Q850" s="17"/>
      <c r="S850" s="21"/>
    </row>
    <row r="851" spans="2:19" ht="13.8" x14ac:dyDescent="0.25">
      <c r="B851" s="20"/>
      <c r="C851" s="20"/>
      <c r="D851" s="20"/>
      <c r="E851" s="20"/>
      <c r="F851" s="28"/>
      <c r="M851" s="21"/>
      <c r="P851" s="21"/>
      <c r="Q851" s="17"/>
      <c r="S851" s="21"/>
    </row>
    <row r="852" spans="2:19" ht="13.8" x14ac:dyDescent="0.25">
      <c r="B852" s="20"/>
      <c r="C852" s="20"/>
      <c r="D852" s="20"/>
      <c r="E852" s="20"/>
      <c r="F852" s="28"/>
      <c r="M852" s="21"/>
      <c r="P852" s="21"/>
      <c r="Q852" s="17"/>
      <c r="S852" s="21"/>
    </row>
    <row r="853" spans="2:19" ht="13.8" x14ac:dyDescent="0.25">
      <c r="B853" s="20"/>
      <c r="C853" s="20"/>
      <c r="D853" s="20"/>
      <c r="E853" s="20"/>
      <c r="F853" s="28"/>
      <c r="M853" s="21"/>
      <c r="P853" s="21"/>
      <c r="Q853" s="17"/>
      <c r="S853" s="21"/>
    </row>
    <row r="854" spans="2:19" ht="13.8" x14ac:dyDescent="0.25">
      <c r="B854" s="20"/>
      <c r="C854" s="20"/>
      <c r="D854" s="20"/>
      <c r="E854" s="20"/>
      <c r="F854" s="28"/>
      <c r="M854" s="21"/>
      <c r="P854" s="21"/>
      <c r="Q854" s="17"/>
      <c r="S854" s="21"/>
    </row>
    <row r="855" spans="2:19" ht="13.8" x14ac:dyDescent="0.25">
      <c r="B855" s="20"/>
      <c r="C855" s="20"/>
      <c r="D855" s="20"/>
      <c r="E855" s="20"/>
      <c r="F855" s="28"/>
      <c r="M855" s="21"/>
      <c r="P855" s="21"/>
      <c r="Q855" s="17"/>
      <c r="S855" s="21"/>
    </row>
    <row r="856" spans="2:19" ht="13.8" x14ac:dyDescent="0.25">
      <c r="B856" s="20"/>
      <c r="C856" s="20"/>
      <c r="D856" s="20"/>
      <c r="E856" s="20"/>
      <c r="F856" s="28"/>
      <c r="M856" s="21"/>
      <c r="P856" s="21"/>
      <c r="Q856" s="17"/>
      <c r="S856" s="21"/>
    </row>
    <row r="857" spans="2:19" ht="13.8" x14ac:dyDescent="0.25">
      <c r="B857" s="20"/>
      <c r="C857" s="20"/>
      <c r="D857" s="20"/>
      <c r="E857" s="20"/>
      <c r="F857" s="28"/>
      <c r="M857" s="21"/>
      <c r="P857" s="21"/>
      <c r="Q857" s="17"/>
      <c r="S857" s="21"/>
    </row>
    <row r="858" spans="2:19" ht="13.8" x14ac:dyDescent="0.25">
      <c r="B858" s="20"/>
      <c r="C858" s="20"/>
      <c r="D858" s="20"/>
      <c r="E858" s="20"/>
      <c r="F858" s="28"/>
      <c r="M858" s="21"/>
      <c r="P858" s="21"/>
      <c r="Q858" s="17"/>
      <c r="S858" s="21"/>
    </row>
    <row r="859" spans="2:19" ht="13.8" x14ac:dyDescent="0.25">
      <c r="B859" s="20"/>
      <c r="C859" s="20"/>
      <c r="D859" s="20"/>
      <c r="E859" s="20"/>
      <c r="F859" s="28"/>
      <c r="M859" s="21"/>
      <c r="P859" s="21"/>
      <c r="Q859" s="17"/>
      <c r="S859" s="21"/>
    </row>
    <row r="860" spans="2:19" ht="13.8" x14ac:dyDescent="0.25">
      <c r="B860" s="20"/>
      <c r="C860" s="20"/>
      <c r="D860" s="20"/>
      <c r="E860" s="20"/>
      <c r="F860" s="28"/>
      <c r="M860" s="21"/>
      <c r="P860" s="21"/>
      <c r="Q860" s="17"/>
      <c r="S860" s="21"/>
    </row>
    <row r="861" spans="2:19" ht="13.8" x14ac:dyDescent="0.25">
      <c r="B861" s="20"/>
      <c r="C861" s="20"/>
      <c r="D861" s="20"/>
      <c r="E861" s="20"/>
      <c r="F861" s="28"/>
      <c r="M861" s="21"/>
      <c r="P861" s="21"/>
      <c r="Q861" s="17"/>
      <c r="S861" s="21"/>
    </row>
    <row r="862" spans="2:19" ht="13.8" x14ac:dyDescent="0.25">
      <c r="B862" s="20"/>
      <c r="C862" s="20"/>
      <c r="D862" s="20"/>
      <c r="E862" s="20"/>
      <c r="F862" s="28"/>
      <c r="M862" s="21"/>
      <c r="P862" s="21"/>
      <c r="Q862" s="17"/>
      <c r="S862" s="21"/>
    </row>
    <row r="863" spans="2:19" ht="13.8" x14ac:dyDescent="0.25">
      <c r="B863" s="20"/>
      <c r="C863" s="20"/>
      <c r="D863" s="20"/>
      <c r="E863" s="20"/>
      <c r="F863" s="28"/>
      <c r="M863" s="21"/>
      <c r="P863" s="21"/>
      <c r="Q863" s="17"/>
      <c r="S863" s="21"/>
    </row>
    <row r="864" spans="2:19" ht="13.8" x14ac:dyDescent="0.25">
      <c r="B864" s="20"/>
      <c r="C864" s="20"/>
      <c r="D864" s="20"/>
      <c r="E864" s="20"/>
      <c r="F864" s="28"/>
      <c r="M864" s="21"/>
      <c r="P864" s="21"/>
      <c r="Q864" s="17"/>
      <c r="S864" s="21"/>
    </row>
    <row r="865" spans="2:19" ht="13.8" x14ac:dyDescent="0.25">
      <c r="B865" s="20"/>
      <c r="C865" s="20"/>
      <c r="D865" s="20"/>
      <c r="E865" s="20"/>
      <c r="F865" s="28"/>
      <c r="M865" s="21"/>
      <c r="P865" s="21"/>
      <c r="Q865" s="17"/>
      <c r="S865" s="21"/>
    </row>
    <row r="866" spans="2:19" ht="13.8" x14ac:dyDescent="0.25">
      <c r="B866" s="20"/>
      <c r="C866" s="20"/>
      <c r="D866" s="20"/>
      <c r="E866" s="20"/>
      <c r="F866" s="28"/>
      <c r="M866" s="21"/>
      <c r="P866" s="21"/>
      <c r="Q866" s="17"/>
      <c r="S866" s="21"/>
    </row>
    <row r="867" spans="2:19" ht="13.8" x14ac:dyDescent="0.25">
      <c r="B867" s="20"/>
      <c r="C867" s="20"/>
      <c r="D867" s="20"/>
      <c r="E867" s="20"/>
      <c r="F867" s="28"/>
      <c r="M867" s="21"/>
      <c r="P867" s="21"/>
      <c r="Q867" s="17"/>
      <c r="S867" s="21"/>
    </row>
    <row r="868" spans="2:19" ht="13.8" x14ac:dyDescent="0.25">
      <c r="B868" s="20"/>
      <c r="C868" s="20"/>
      <c r="D868" s="20"/>
      <c r="E868" s="20"/>
      <c r="F868" s="28"/>
      <c r="M868" s="21"/>
      <c r="P868" s="21"/>
      <c r="Q868" s="17"/>
      <c r="S868" s="21"/>
    </row>
    <row r="869" spans="2:19" ht="13.8" x14ac:dyDescent="0.25">
      <c r="B869" s="20"/>
      <c r="C869" s="20"/>
      <c r="D869" s="20"/>
      <c r="E869" s="20"/>
      <c r="F869" s="28"/>
      <c r="M869" s="21"/>
      <c r="P869" s="21"/>
      <c r="Q869" s="17"/>
      <c r="S869" s="21"/>
    </row>
    <row r="870" spans="2:19" ht="13.8" x14ac:dyDescent="0.25">
      <c r="B870" s="20"/>
      <c r="C870" s="20"/>
      <c r="D870" s="20"/>
      <c r="E870" s="20"/>
      <c r="F870" s="28"/>
      <c r="M870" s="21"/>
      <c r="P870" s="21"/>
      <c r="Q870" s="17"/>
      <c r="S870" s="21"/>
    </row>
    <row r="871" spans="2:19" ht="13.8" x14ac:dyDescent="0.25">
      <c r="B871" s="20"/>
      <c r="C871" s="20"/>
      <c r="D871" s="20"/>
      <c r="E871" s="20"/>
      <c r="F871" s="28"/>
      <c r="M871" s="21"/>
      <c r="P871" s="21"/>
      <c r="Q871" s="17"/>
      <c r="S871" s="21"/>
    </row>
    <row r="872" spans="2:19" ht="13.8" x14ac:dyDescent="0.25">
      <c r="B872" s="20"/>
      <c r="C872" s="20"/>
      <c r="D872" s="20"/>
      <c r="E872" s="20"/>
      <c r="F872" s="28"/>
      <c r="M872" s="21"/>
      <c r="P872" s="21"/>
      <c r="Q872" s="17"/>
      <c r="S872" s="21"/>
    </row>
    <row r="873" spans="2:19" ht="13.8" x14ac:dyDescent="0.25">
      <c r="B873" s="20"/>
      <c r="C873" s="20"/>
      <c r="D873" s="20"/>
      <c r="E873" s="20"/>
      <c r="F873" s="28"/>
      <c r="M873" s="21"/>
      <c r="P873" s="21"/>
      <c r="Q873" s="17"/>
      <c r="S873" s="21"/>
    </row>
    <row r="874" spans="2:19" ht="13.8" x14ac:dyDescent="0.25">
      <c r="B874" s="20"/>
      <c r="C874" s="20"/>
      <c r="D874" s="20"/>
      <c r="E874" s="20"/>
      <c r="F874" s="28"/>
      <c r="M874" s="21"/>
      <c r="P874" s="21"/>
      <c r="Q874" s="17"/>
      <c r="S874" s="21"/>
    </row>
    <row r="875" spans="2:19" ht="13.8" x14ac:dyDescent="0.25">
      <c r="B875" s="20"/>
      <c r="C875" s="20"/>
      <c r="D875" s="20"/>
      <c r="E875" s="20"/>
      <c r="F875" s="28"/>
      <c r="M875" s="21"/>
      <c r="P875" s="21"/>
      <c r="Q875" s="17"/>
      <c r="S875" s="21"/>
    </row>
    <row r="876" spans="2:19" ht="13.8" x14ac:dyDescent="0.25">
      <c r="B876" s="20"/>
      <c r="C876" s="20"/>
      <c r="D876" s="20"/>
      <c r="E876" s="20"/>
      <c r="F876" s="28"/>
      <c r="M876" s="21"/>
      <c r="P876" s="21"/>
      <c r="Q876" s="17"/>
      <c r="S876" s="21"/>
    </row>
    <row r="877" spans="2:19" ht="13.8" x14ac:dyDescent="0.25">
      <c r="B877" s="20"/>
      <c r="C877" s="20"/>
      <c r="D877" s="20"/>
      <c r="E877" s="20"/>
      <c r="F877" s="28"/>
      <c r="M877" s="21"/>
      <c r="P877" s="21"/>
      <c r="Q877" s="17"/>
      <c r="S877" s="21"/>
    </row>
    <row r="878" spans="2:19" ht="13.8" x14ac:dyDescent="0.25">
      <c r="B878" s="20"/>
      <c r="C878" s="20"/>
      <c r="D878" s="20"/>
      <c r="E878" s="20"/>
      <c r="F878" s="28"/>
      <c r="M878" s="21"/>
      <c r="P878" s="21"/>
      <c r="Q878" s="17"/>
      <c r="S878" s="21"/>
    </row>
    <row r="879" spans="2:19" ht="13.8" x14ac:dyDescent="0.25">
      <c r="B879" s="20"/>
      <c r="C879" s="20"/>
      <c r="D879" s="20"/>
      <c r="E879" s="20"/>
      <c r="F879" s="28"/>
      <c r="M879" s="21"/>
      <c r="P879" s="21"/>
      <c r="Q879" s="17"/>
      <c r="S879" s="21"/>
    </row>
    <row r="880" spans="2:19" ht="13.8" x14ac:dyDescent="0.25">
      <c r="B880" s="20"/>
      <c r="C880" s="20"/>
      <c r="D880" s="20"/>
      <c r="E880" s="20"/>
      <c r="F880" s="28"/>
      <c r="M880" s="21"/>
      <c r="P880" s="21"/>
      <c r="Q880" s="17"/>
      <c r="S880" s="21"/>
    </row>
    <row r="881" spans="2:19" ht="13.8" x14ac:dyDescent="0.25">
      <c r="B881" s="20"/>
      <c r="C881" s="20"/>
      <c r="D881" s="20"/>
      <c r="E881" s="20"/>
      <c r="F881" s="28"/>
      <c r="M881" s="21"/>
      <c r="P881" s="21"/>
      <c r="Q881" s="17"/>
      <c r="S881" s="21"/>
    </row>
    <row r="882" spans="2:19" ht="13.8" x14ac:dyDescent="0.25">
      <c r="B882" s="20"/>
      <c r="C882" s="20"/>
      <c r="D882" s="20"/>
      <c r="E882" s="20"/>
      <c r="F882" s="28"/>
      <c r="M882" s="21"/>
      <c r="P882" s="21"/>
      <c r="Q882" s="17"/>
      <c r="S882" s="21"/>
    </row>
    <row r="883" spans="2:19" ht="13.8" x14ac:dyDescent="0.25">
      <c r="B883" s="20"/>
      <c r="C883" s="20"/>
      <c r="D883" s="20"/>
      <c r="E883" s="20"/>
      <c r="F883" s="28"/>
      <c r="M883" s="21"/>
      <c r="P883" s="21"/>
      <c r="Q883" s="17"/>
      <c r="S883" s="21"/>
    </row>
    <row r="884" spans="2:19" ht="13.8" x14ac:dyDescent="0.25">
      <c r="B884" s="20"/>
      <c r="C884" s="20"/>
      <c r="D884" s="20"/>
      <c r="E884" s="20"/>
      <c r="F884" s="28"/>
      <c r="M884" s="21"/>
      <c r="P884" s="21"/>
      <c r="Q884" s="17"/>
      <c r="S884" s="21"/>
    </row>
    <row r="885" spans="2:19" ht="13.8" x14ac:dyDescent="0.25">
      <c r="B885" s="20"/>
      <c r="C885" s="20"/>
      <c r="D885" s="20"/>
      <c r="E885" s="20"/>
      <c r="F885" s="28"/>
      <c r="M885" s="21"/>
      <c r="P885" s="21"/>
      <c r="Q885" s="17"/>
      <c r="S885" s="21"/>
    </row>
    <row r="886" spans="2:19" ht="13.8" x14ac:dyDescent="0.25">
      <c r="B886" s="20"/>
      <c r="C886" s="20"/>
      <c r="D886" s="20"/>
      <c r="E886" s="20"/>
      <c r="F886" s="28"/>
      <c r="M886" s="21"/>
      <c r="P886" s="21"/>
      <c r="Q886" s="17"/>
      <c r="S886" s="21"/>
    </row>
    <row r="887" spans="2:19" ht="13.8" x14ac:dyDescent="0.25">
      <c r="B887" s="20"/>
      <c r="C887" s="20"/>
      <c r="D887" s="20"/>
      <c r="E887" s="20"/>
      <c r="F887" s="28"/>
      <c r="M887" s="21"/>
      <c r="P887" s="21"/>
      <c r="Q887" s="17"/>
      <c r="S887" s="21"/>
    </row>
    <row r="888" spans="2:19" ht="13.8" x14ac:dyDescent="0.25">
      <c r="B888" s="20"/>
      <c r="C888" s="20"/>
      <c r="D888" s="20"/>
      <c r="E888" s="20"/>
      <c r="F888" s="28"/>
      <c r="M888" s="21"/>
      <c r="P888" s="21"/>
      <c r="Q888" s="17"/>
      <c r="S888" s="21"/>
    </row>
    <row r="889" spans="2:19" ht="13.8" x14ac:dyDescent="0.25">
      <c r="B889" s="20"/>
      <c r="C889" s="20"/>
      <c r="D889" s="20"/>
      <c r="E889" s="20"/>
      <c r="F889" s="28"/>
      <c r="M889" s="21"/>
      <c r="P889" s="21"/>
      <c r="Q889" s="17"/>
      <c r="S889" s="21"/>
    </row>
    <row r="890" spans="2:19" ht="13.8" x14ac:dyDescent="0.25">
      <c r="B890" s="20"/>
      <c r="C890" s="20"/>
      <c r="D890" s="20"/>
      <c r="E890" s="20"/>
      <c r="F890" s="28"/>
      <c r="M890" s="21"/>
      <c r="P890" s="21"/>
      <c r="Q890" s="17"/>
      <c r="S890" s="21"/>
    </row>
    <row r="891" spans="2:19" ht="13.8" x14ac:dyDescent="0.25">
      <c r="B891" s="20"/>
      <c r="C891" s="20"/>
      <c r="D891" s="20"/>
      <c r="E891" s="20"/>
      <c r="F891" s="28"/>
      <c r="M891" s="21"/>
      <c r="P891" s="21"/>
      <c r="Q891" s="17"/>
      <c r="S891" s="21"/>
    </row>
    <row r="892" spans="2:19" ht="13.8" x14ac:dyDescent="0.25">
      <c r="B892" s="20"/>
      <c r="C892" s="20"/>
      <c r="D892" s="20"/>
      <c r="E892" s="20"/>
      <c r="F892" s="28"/>
      <c r="M892" s="21"/>
      <c r="P892" s="21"/>
      <c r="Q892" s="17"/>
      <c r="S892" s="21"/>
    </row>
    <row r="893" spans="2:19" ht="13.8" x14ac:dyDescent="0.25">
      <c r="B893" s="20"/>
      <c r="C893" s="20"/>
      <c r="D893" s="20"/>
      <c r="E893" s="20"/>
      <c r="F893" s="28"/>
      <c r="M893" s="21"/>
      <c r="P893" s="21"/>
      <c r="Q893" s="17"/>
      <c r="S893" s="21"/>
    </row>
    <row r="894" spans="2:19" ht="13.8" x14ac:dyDescent="0.25">
      <c r="B894" s="20"/>
      <c r="C894" s="20"/>
      <c r="D894" s="20"/>
      <c r="E894" s="20"/>
      <c r="F894" s="28"/>
      <c r="M894" s="21"/>
      <c r="P894" s="21"/>
      <c r="Q894" s="17"/>
      <c r="S894" s="21"/>
    </row>
    <row r="895" spans="2:19" ht="13.8" x14ac:dyDescent="0.25">
      <c r="B895" s="20"/>
      <c r="C895" s="20"/>
      <c r="D895" s="20"/>
      <c r="E895" s="20"/>
      <c r="F895" s="28"/>
      <c r="M895" s="21"/>
      <c r="P895" s="21"/>
      <c r="Q895" s="17"/>
      <c r="S895" s="21"/>
    </row>
    <row r="896" spans="2:19" ht="13.8" x14ac:dyDescent="0.25">
      <c r="B896" s="20"/>
      <c r="C896" s="20"/>
      <c r="D896" s="20"/>
      <c r="E896" s="20"/>
      <c r="F896" s="28"/>
      <c r="M896" s="21"/>
      <c r="P896" s="21"/>
      <c r="Q896" s="17"/>
      <c r="S896" s="21"/>
    </row>
    <row r="897" spans="2:19" ht="13.8" x14ac:dyDescent="0.25">
      <c r="B897" s="20"/>
      <c r="C897" s="20"/>
      <c r="D897" s="20"/>
      <c r="E897" s="20"/>
      <c r="F897" s="28"/>
      <c r="M897" s="21"/>
      <c r="P897" s="21"/>
      <c r="Q897" s="17"/>
      <c r="S897" s="21"/>
    </row>
    <row r="898" spans="2:19" ht="13.8" x14ac:dyDescent="0.25">
      <c r="B898" s="20"/>
      <c r="C898" s="20"/>
      <c r="D898" s="20"/>
      <c r="E898" s="20"/>
      <c r="F898" s="28"/>
      <c r="M898" s="21"/>
      <c r="P898" s="21"/>
      <c r="Q898" s="17"/>
      <c r="S898" s="21"/>
    </row>
    <row r="899" spans="2:19" ht="13.8" x14ac:dyDescent="0.25">
      <c r="B899" s="20"/>
      <c r="C899" s="20"/>
      <c r="D899" s="20"/>
      <c r="E899" s="20"/>
      <c r="F899" s="28"/>
      <c r="M899" s="21"/>
      <c r="P899" s="21"/>
      <c r="Q899" s="17"/>
      <c r="S899" s="21"/>
    </row>
    <row r="900" spans="2:19" ht="13.8" x14ac:dyDescent="0.25">
      <c r="B900" s="20"/>
      <c r="C900" s="20"/>
      <c r="D900" s="20"/>
      <c r="E900" s="20"/>
      <c r="F900" s="28"/>
      <c r="M900" s="21"/>
      <c r="P900" s="21"/>
      <c r="Q900" s="17"/>
      <c r="S900" s="21"/>
    </row>
    <row r="901" spans="2:19" ht="13.8" x14ac:dyDescent="0.25">
      <c r="B901" s="20"/>
      <c r="C901" s="20"/>
      <c r="D901" s="20"/>
      <c r="E901" s="20"/>
      <c r="F901" s="28"/>
      <c r="M901" s="21"/>
      <c r="P901" s="21"/>
      <c r="Q901" s="17"/>
      <c r="S901" s="21"/>
    </row>
    <row r="902" spans="2:19" ht="13.8" x14ac:dyDescent="0.25">
      <c r="B902" s="20"/>
      <c r="C902" s="20"/>
      <c r="D902" s="20"/>
      <c r="E902" s="20"/>
      <c r="F902" s="28"/>
      <c r="M902" s="21"/>
      <c r="P902" s="21"/>
      <c r="Q902" s="17"/>
      <c r="S902" s="21"/>
    </row>
    <row r="903" spans="2:19" ht="13.8" x14ac:dyDescent="0.25">
      <c r="B903" s="20"/>
      <c r="C903" s="20"/>
      <c r="D903" s="20"/>
      <c r="E903" s="20"/>
      <c r="F903" s="28"/>
      <c r="M903" s="21"/>
      <c r="P903" s="21"/>
      <c r="Q903" s="17"/>
      <c r="S903" s="21"/>
    </row>
    <row r="904" spans="2:19" ht="13.8" x14ac:dyDescent="0.25">
      <c r="B904" s="20"/>
      <c r="C904" s="20"/>
      <c r="D904" s="20"/>
      <c r="E904" s="20"/>
      <c r="F904" s="28"/>
      <c r="M904" s="21"/>
      <c r="P904" s="21"/>
      <c r="Q904" s="17"/>
      <c r="S904" s="21"/>
    </row>
    <row r="905" spans="2:19" ht="13.8" x14ac:dyDescent="0.25">
      <c r="B905" s="20"/>
      <c r="C905" s="20"/>
      <c r="D905" s="20"/>
      <c r="E905" s="20"/>
      <c r="F905" s="28"/>
      <c r="M905" s="21"/>
      <c r="P905" s="21"/>
      <c r="Q905" s="17"/>
      <c r="S905" s="21"/>
    </row>
    <row r="906" spans="2:19" ht="13.8" x14ac:dyDescent="0.25">
      <c r="B906" s="20"/>
      <c r="C906" s="20"/>
      <c r="D906" s="20"/>
      <c r="E906" s="20"/>
      <c r="F906" s="28"/>
      <c r="M906" s="21"/>
      <c r="P906" s="21"/>
      <c r="Q906" s="17"/>
      <c r="S906" s="21"/>
    </row>
    <row r="907" spans="2:19" ht="13.8" x14ac:dyDescent="0.25">
      <c r="B907" s="20"/>
      <c r="C907" s="20"/>
      <c r="D907" s="20"/>
      <c r="E907" s="20"/>
      <c r="F907" s="28"/>
      <c r="M907" s="21"/>
      <c r="P907" s="21"/>
      <c r="Q907" s="17"/>
      <c r="S907" s="21"/>
    </row>
    <row r="908" spans="2:19" ht="13.8" x14ac:dyDescent="0.25">
      <c r="B908" s="20"/>
      <c r="C908" s="20"/>
      <c r="D908" s="20"/>
      <c r="E908" s="20"/>
      <c r="F908" s="28"/>
      <c r="M908" s="21"/>
      <c r="P908" s="21"/>
      <c r="Q908" s="17"/>
      <c r="S908" s="21"/>
    </row>
    <row r="909" spans="2:19" ht="13.8" x14ac:dyDescent="0.25">
      <c r="B909" s="20"/>
      <c r="C909" s="20"/>
      <c r="D909" s="20"/>
      <c r="E909" s="20"/>
      <c r="F909" s="28"/>
      <c r="M909" s="21"/>
      <c r="P909" s="21"/>
      <c r="Q909" s="17"/>
      <c r="S909" s="21"/>
    </row>
    <row r="910" spans="2:19" ht="13.8" x14ac:dyDescent="0.25">
      <c r="B910" s="20"/>
      <c r="C910" s="20"/>
      <c r="D910" s="20"/>
      <c r="E910" s="20"/>
      <c r="F910" s="28"/>
      <c r="M910" s="21"/>
      <c r="P910" s="21"/>
      <c r="Q910" s="17"/>
      <c r="S910" s="21"/>
    </row>
    <row r="911" spans="2:19" ht="13.8" x14ac:dyDescent="0.25">
      <c r="B911" s="20"/>
      <c r="C911" s="20"/>
      <c r="D911" s="20"/>
      <c r="E911" s="20"/>
      <c r="F911" s="28"/>
      <c r="M911" s="21"/>
      <c r="P911" s="21"/>
      <c r="Q911" s="17"/>
      <c r="S911" s="21"/>
    </row>
    <row r="912" spans="2:19" ht="13.8" x14ac:dyDescent="0.25">
      <c r="B912" s="20"/>
      <c r="C912" s="20"/>
      <c r="D912" s="20"/>
      <c r="E912" s="20"/>
      <c r="F912" s="28"/>
      <c r="M912" s="21"/>
      <c r="P912" s="21"/>
      <c r="Q912" s="17"/>
      <c r="S912" s="21"/>
    </row>
    <row r="913" spans="2:19" ht="13.8" x14ac:dyDescent="0.25">
      <c r="B913" s="20"/>
      <c r="C913" s="20"/>
      <c r="D913" s="20"/>
      <c r="E913" s="20"/>
      <c r="F913" s="28"/>
      <c r="M913" s="21"/>
      <c r="P913" s="21"/>
      <c r="Q913" s="17"/>
      <c r="S913" s="21"/>
    </row>
    <row r="914" spans="2:19" ht="13.8" x14ac:dyDescent="0.25">
      <c r="B914" s="20"/>
      <c r="C914" s="20"/>
      <c r="D914" s="20"/>
      <c r="E914" s="20"/>
      <c r="F914" s="28"/>
      <c r="M914" s="21"/>
      <c r="P914" s="21"/>
      <c r="Q914" s="17"/>
      <c r="S914" s="21"/>
    </row>
    <row r="915" spans="2:19" ht="13.8" x14ac:dyDescent="0.25">
      <c r="B915" s="20"/>
      <c r="C915" s="20"/>
      <c r="D915" s="20"/>
      <c r="E915" s="20"/>
      <c r="F915" s="28"/>
      <c r="M915" s="21"/>
      <c r="P915" s="21"/>
      <c r="Q915" s="17"/>
      <c r="S915" s="21"/>
    </row>
    <row r="916" spans="2:19" ht="13.8" x14ac:dyDescent="0.25">
      <c r="B916" s="20"/>
      <c r="C916" s="20"/>
      <c r="D916" s="20"/>
      <c r="E916" s="20"/>
      <c r="F916" s="28"/>
      <c r="M916" s="21"/>
      <c r="P916" s="21"/>
      <c r="Q916" s="17"/>
      <c r="S916" s="21"/>
    </row>
    <row r="917" spans="2:19" ht="13.8" x14ac:dyDescent="0.25">
      <c r="B917" s="20"/>
      <c r="C917" s="20"/>
      <c r="D917" s="20"/>
      <c r="E917" s="20"/>
      <c r="F917" s="28"/>
      <c r="M917" s="21"/>
      <c r="P917" s="21"/>
      <c r="Q917" s="17"/>
      <c r="S917" s="21"/>
    </row>
    <row r="918" spans="2:19" ht="13.8" x14ac:dyDescent="0.25">
      <c r="B918" s="20"/>
      <c r="C918" s="20"/>
      <c r="D918" s="20"/>
      <c r="E918" s="20"/>
      <c r="F918" s="28"/>
      <c r="M918" s="21"/>
      <c r="P918" s="21"/>
      <c r="Q918" s="17"/>
      <c r="S918" s="21"/>
    </row>
    <row r="919" spans="2:19" ht="13.8" x14ac:dyDescent="0.25">
      <c r="B919" s="20"/>
      <c r="C919" s="20"/>
      <c r="D919" s="20"/>
      <c r="E919" s="20"/>
      <c r="F919" s="28"/>
      <c r="M919" s="21"/>
      <c r="P919" s="21"/>
      <c r="Q919" s="17"/>
      <c r="S919" s="21"/>
    </row>
    <row r="920" spans="2:19" ht="13.8" x14ac:dyDescent="0.25">
      <c r="B920" s="20"/>
      <c r="C920" s="20"/>
      <c r="D920" s="20"/>
      <c r="E920" s="20"/>
      <c r="F920" s="28"/>
      <c r="M920" s="21"/>
      <c r="P920" s="21"/>
      <c r="Q920" s="17"/>
      <c r="S920" s="21"/>
    </row>
    <row r="921" spans="2:19" ht="13.8" x14ac:dyDescent="0.25">
      <c r="B921" s="20"/>
      <c r="C921" s="20"/>
      <c r="D921" s="20"/>
      <c r="E921" s="20"/>
      <c r="F921" s="28"/>
      <c r="M921" s="21"/>
      <c r="P921" s="21"/>
      <c r="Q921" s="17"/>
      <c r="S921" s="21"/>
    </row>
    <row r="922" spans="2:19" ht="13.8" x14ac:dyDescent="0.25">
      <c r="B922" s="20"/>
      <c r="C922" s="20"/>
      <c r="D922" s="20"/>
      <c r="E922" s="20"/>
      <c r="F922" s="28"/>
      <c r="M922" s="21"/>
      <c r="P922" s="21"/>
      <c r="Q922" s="17"/>
      <c r="S922" s="21"/>
    </row>
    <row r="923" spans="2:19" ht="13.8" x14ac:dyDescent="0.25">
      <c r="B923" s="20"/>
      <c r="C923" s="20"/>
      <c r="D923" s="20"/>
      <c r="E923" s="20"/>
      <c r="F923" s="28"/>
      <c r="M923" s="21"/>
      <c r="P923" s="21"/>
      <c r="Q923" s="17"/>
      <c r="S923" s="21"/>
    </row>
    <row r="924" spans="2:19" ht="13.8" x14ac:dyDescent="0.25">
      <c r="B924" s="20"/>
      <c r="C924" s="20"/>
      <c r="D924" s="20"/>
      <c r="E924" s="20"/>
      <c r="F924" s="28"/>
      <c r="M924" s="21"/>
      <c r="P924" s="21"/>
      <c r="Q924" s="17"/>
      <c r="S924" s="21"/>
    </row>
    <row r="925" spans="2:19" ht="13.8" x14ac:dyDescent="0.25">
      <c r="B925" s="20"/>
      <c r="C925" s="20"/>
      <c r="D925" s="20"/>
      <c r="E925" s="20"/>
      <c r="F925" s="28"/>
      <c r="M925" s="21"/>
      <c r="P925" s="21"/>
      <c r="Q925" s="17"/>
      <c r="S925" s="21"/>
    </row>
    <row r="926" spans="2:19" ht="13.8" x14ac:dyDescent="0.25">
      <c r="B926" s="20"/>
      <c r="C926" s="20"/>
      <c r="D926" s="20"/>
      <c r="E926" s="20"/>
      <c r="F926" s="28"/>
      <c r="M926" s="21"/>
      <c r="P926" s="21"/>
      <c r="Q926" s="17"/>
      <c r="S926" s="21"/>
    </row>
    <row r="927" spans="2:19" ht="13.8" x14ac:dyDescent="0.25">
      <c r="B927" s="20"/>
      <c r="C927" s="20"/>
      <c r="D927" s="20"/>
      <c r="E927" s="20"/>
      <c r="F927" s="28"/>
      <c r="M927" s="21"/>
      <c r="P927" s="21"/>
      <c r="Q927" s="17"/>
      <c r="S927" s="21"/>
    </row>
    <row r="928" spans="2:19" ht="13.8" x14ac:dyDescent="0.25">
      <c r="B928" s="20"/>
      <c r="C928" s="20"/>
      <c r="D928" s="20"/>
      <c r="E928" s="20"/>
      <c r="F928" s="28"/>
      <c r="M928" s="21"/>
      <c r="P928" s="21"/>
      <c r="Q928" s="17"/>
      <c r="S928" s="21"/>
    </row>
    <row r="929" spans="2:19" ht="13.8" x14ac:dyDescent="0.25">
      <c r="B929" s="20"/>
      <c r="C929" s="20"/>
      <c r="D929" s="20"/>
      <c r="E929" s="20"/>
      <c r="F929" s="28"/>
      <c r="M929" s="21"/>
      <c r="P929" s="21"/>
      <c r="Q929" s="17"/>
      <c r="S929" s="21"/>
    </row>
    <row r="930" spans="2:19" ht="13.8" x14ac:dyDescent="0.25">
      <c r="B930" s="20"/>
      <c r="C930" s="20"/>
      <c r="D930" s="20"/>
      <c r="E930" s="20"/>
      <c r="F930" s="28"/>
      <c r="M930" s="21"/>
      <c r="P930" s="21"/>
      <c r="Q930" s="17"/>
      <c r="S930" s="21"/>
    </row>
    <row r="931" spans="2:19" ht="13.8" x14ac:dyDescent="0.25">
      <c r="B931" s="20"/>
      <c r="C931" s="20"/>
      <c r="D931" s="20"/>
      <c r="E931" s="20"/>
      <c r="F931" s="28"/>
      <c r="M931" s="21"/>
      <c r="P931" s="21"/>
      <c r="Q931" s="17"/>
      <c r="S931" s="21"/>
    </row>
    <row r="932" spans="2:19" ht="13.8" x14ac:dyDescent="0.25">
      <c r="B932" s="20"/>
      <c r="C932" s="20"/>
      <c r="D932" s="20"/>
      <c r="E932" s="20"/>
      <c r="F932" s="28"/>
      <c r="M932" s="21"/>
      <c r="P932" s="21"/>
      <c r="Q932" s="17"/>
      <c r="S932" s="21"/>
    </row>
    <row r="933" spans="2:19" ht="13.8" x14ac:dyDescent="0.25">
      <c r="B933" s="20"/>
      <c r="C933" s="20"/>
      <c r="D933" s="20"/>
      <c r="E933" s="20"/>
      <c r="F933" s="28"/>
      <c r="M933" s="21"/>
      <c r="P933" s="21"/>
      <c r="Q933" s="17"/>
      <c r="S933" s="21"/>
    </row>
    <row r="934" spans="2:19" ht="13.8" x14ac:dyDescent="0.25">
      <c r="B934" s="20"/>
      <c r="C934" s="20"/>
      <c r="D934" s="20"/>
      <c r="E934" s="20"/>
      <c r="F934" s="28"/>
      <c r="M934" s="21"/>
      <c r="P934" s="21"/>
      <c r="Q934" s="17"/>
      <c r="S934" s="21"/>
    </row>
    <row r="935" spans="2:19" ht="13.8" x14ac:dyDescent="0.25">
      <c r="B935" s="20"/>
      <c r="C935" s="20"/>
      <c r="D935" s="20"/>
      <c r="E935" s="20"/>
      <c r="F935" s="28"/>
      <c r="M935" s="21"/>
      <c r="P935" s="21"/>
      <c r="Q935" s="17"/>
      <c r="S935" s="21"/>
    </row>
    <row r="936" spans="2:19" ht="13.8" x14ac:dyDescent="0.25">
      <c r="B936" s="20"/>
      <c r="C936" s="20"/>
      <c r="D936" s="20"/>
      <c r="E936" s="20"/>
      <c r="F936" s="28"/>
      <c r="M936" s="21"/>
      <c r="P936" s="21"/>
      <c r="Q936" s="17"/>
      <c r="S936" s="21"/>
    </row>
    <row r="937" spans="2:19" ht="13.8" x14ac:dyDescent="0.25">
      <c r="B937" s="20"/>
      <c r="C937" s="20"/>
      <c r="D937" s="20"/>
      <c r="E937" s="20"/>
      <c r="F937" s="28"/>
      <c r="M937" s="21"/>
      <c r="P937" s="21"/>
      <c r="Q937" s="17"/>
      <c r="S937" s="21"/>
    </row>
    <row r="938" spans="2:19" ht="13.8" x14ac:dyDescent="0.25">
      <c r="B938" s="20"/>
      <c r="C938" s="20"/>
      <c r="D938" s="20"/>
      <c r="E938" s="20"/>
      <c r="F938" s="28"/>
      <c r="M938" s="21"/>
      <c r="P938" s="21"/>
      <c r="Q938" s="17"/>
      <c r="S938" s="21"/>
    </row>
    <row r="939" spans="2:19" ht="13.8" x14ac:dyDescent="0.25">
      <c r="B939" s="20"/>
      <c r="C939" s="20"/>
      <c r="D939" s="20"/>
      <c r="E939" s="20"/>
      <c r="F939" s="28"/>
      <c r="M939" s="21"/>
      <c r="P939" s="21"/>
      <c r="Q939" s="17"/>
      <c r="S939" s="21"/>
    </row>
    <row r="940" spans="2:19" ht="13.8" x14ac:dyDescent="0.25">
      <c r="B940" s="20"/>
      <c r="C940" s="20"/>
      <c r="D940" s="20"/>
      <c r="E940" s="20"/>
      <c r="F940" s="28"/>
      <c r="M940" s="21"/>
      <c r="P940" s="21"/>
      <c r="Q940" s="17"/>
      <c r="S940" s="21"/>
    </row>
    <row r="941" spans="2:19" ht="13.8" x14ac:dyDescent="0.25">
      <c r="B941" s="20"/>
      <c r="C941" s="20"/>
      <c r="D941" s="20"/>
      <c r="E941" s="20"/>
      <c r="F941" s="28"/>
      <c r="M941" s="21"/>
      <c r="P941" s="21"/>
      <c r="Q941" s="17"/>
      <c r="S941" s="21"/>
    </row>
    <row r="942" spans="2:19" ht="13.8" x14ac:dyDescent="0.25">
      <c r="B942" s="20"/>
      <c r="C942" s="20"/>
      <c r="D942" s="20"/>
      <c r="E942" s="20"/>
      <c r="F942" s="28"/>
      <c r="M942" s="21"/>
      <c r="P942" s="21"/>
      <c r="Q942" s="17"/>
      <c r="S942" s="21"/>
    </row>
    <row r="943" spans="2:19" ht="13.8" x14ac:dyDescent="0.25">
      <c r="B943" s="20"/>
      <c r="C943" s="20"/>
      <c r="D943" s="20"/>
      <c r="E943" s="20"/>
      <c r="F943" s="28"/>
      <c r="M943" s="21"/>
      <c r="P943" s="21"/>
      <c r="Q943" s="17"/>
      <c r="S943" s="21"/>
    </row>
    <row r="944" spans="2:19" ht="13.8" x14ac:dyDescent="0.25">
      <c r="B944" s="20"/>
      <c r="C944" s="20"/>
      <c r="D944" s="20"/>
      <c r="E944" s="20"/>
      <c r="F944" s="28"/>
      <c r="M944" s="21"/>
      <c r="P944" s="21"/>
      <c r="Q944" s="17"/>
      <c r="S944" s="21"/>
    </row>
    <row r="945" spans="2:19" ht="13.8" x14ac:dyDescent="0.25">
      <c r="B945" s="20"/>
      <c r="C945" s="20"/>
      <c r="D945" s="20"/>
      <c r="E945" s="20"/>
      <c r="F945" s="28"/>
      <c r="M945" s="21"/>
      <c r="P945" s="21"/>
      <c r="Q945" s="17"/>
      <c r="S945" s="21"/>
    </row>
    <row r="946" spans="2:19" ht="13.8" x14ac:dyDescent="0.25">
      <c r="B946" s="20"/>
      <c r="C946" s="20"/>
      <c r="D946" s="20"/>
      <c r="E946" s="20"/>
      <c r="F946" s="28"/>
      <c r="M946" s="21"/>
      <c r="P946" s="21"/>
      <c r="Q946" s="17"/>
      <c r="S946" s="21"/>
    </row>
    <row r="947" spans="2:19" ht="13.8" x14ac:dyDescent="0.25">
      <c r="B947" s="20"/>
      <c r="C947" s="20"/>
      <c r="D947" s="20"/>
      <c r="E947" s="20"/>
      <c r="F947" s="28"/>
      <c r="M947" s="21"/>
      <c r="P947" s="21"/>
      <c r="Q947" s="17"/>
      <c r="S947" s="21"/>
    </row>
    <row r="948" spans="2:19" ht="13.8" x14ac:dyDescent="0.25">
      <c r="B948" s="20"/>
      <c r="C948" s="20"/>
      <c r="D948" s="20"/>
      <c r="E948" s="20"/>
      <c r="F948" s="28"/>
      <c r="M948" s="21"/>
      <c r="P948" s="21"/>
      <c r="Q948" s="17"/>
      <c r="S948" s="21"/>
    </row>
    <row r="949" spans="2:19" ht="13.8" x14ac:dyDescent="0.25">
      <c r="B949" s="20"/>
      <c r="C949" s="20"/>
      <c r="D949" s="20"/>
      <c r="E949" s="20"/>
      <c r="F949" s="28"/>
      <c r="M949" s="21"/>
      <c r="P949" s="21"/>
      <c r="Q949" s="17"/>
      <c r="S949" s="21"/>
    </row>
    <row r="950" spans="2:19" ht="13.8" x14ac:dyDescent="0.25">
      <c r="B950" s="20"/>
      <c r="C950" s="20"/>
      <c r="D950" s="20"/>
      <c r="E950" s="20"/>
      <c r="F950" s="28"/>
      <c r="M950" s="21"/>
      <c r="P950" s="21"/>
      <c r="Q950" s="17"/>
      <c r="S950" s="21"/>
    </row>
    <row r="951" spans="2:19" ht="13.8" x14ac:dyDescent="0.25">
      <c r="B951" s="20"/>
      <c r="C951" s="20"/>
      <c r="D951" s="20"/>
      <c r="E951" s="20"/>
      <c r="F951" s="28"/>
      <c r="M951" s="21"/>
      <c r="P951" s="21"/>
      <c r="Q951" s="17"/>
      <c r="S951" s="21"/>
    </row>
    <row r="952" spans="2:19" ht="13.8" x14ac:dyDescent="0.25">
      <c r="B952" s="20"/>
      <c r="C952" s="20"/>
      <c r="D952" s="20"/>
      <c r="E952" s="20"/>
      <c r="F952" s="28"/>
      <c r="M952" s="21"/>
      <c r="P952" s="21"/>
      <c r="Q952" s="17"/>
      <c r="S952" s="21"/>
    </row>
    <row r="953" spans="2:19" ht="13.8" x14ac:dyDescent="0.25">
      <c r="B953" s="20"/>
      <c r="C953" s="20"/>
      <c r="D953" s="20"/>
      <c r="E953" s="20"/>
      <c r="F953" s="28"/>
      <c r="M953" s="21"/>
      <c r="P953" s="21"/>
      <c r="Q953" s="17"/>
      <c r="S953" s="21"/>
    </row>
    <row r="954" spans="2:19" ht="13.8" x14ac:dyDescent="0.25">
      <c r="B954" s="20"/>
      <c r="C954" s="20"/>
      <c r="D954" s="20"/>
      <c r="E954" s="20"/>
      <c r="F954" s="28"/>
      <c r="M954" s="21"/>
      <c r="P954" s="21"/>
      <c r="Q954" s="17"/>
      <c r="S954" s="21"/>
    </row>
    <row r="955" spans="2:19" ht="13.8" x14ac:dyDescent="0.25">
      <c r="B955" s="20"/>
      <c r="C955" s="20"/>
      <c r="D955" s="20"/>
      <c r="E955" s="20"/>
      <c r="F955" s="28"/>
      <c r="M955" s="21"/>
      <c r="P955" s="21"/>
      <c r="Q955" s="17"/>
      <c r="S955" s="21"/>
    </row>
    <row r="956" spans="2:19" ht="13.8" x14ac:dyDescent="0.25">
      <c r="B956" s="20"/>
      <c r="C956" s="20"/>
      <c r="D956" s="20"/>
      <c r="E956" s="20"/>
      <c r="F956" s="28"/>
      <c r="M956" s="21"/>
      <c r="P956" s="21"/>
      <c r="Q956" s="17"/>
      <c r="S956" s="21"/>
    </row>
    <row r="957" spans="2:19" ht="13.8" x14ac:dyDescent="0.25">
      <c r="B957" s="20"/>
      <c r="C957" s="20"/>
      <c r="D957" s="20"/>
      <c r="E957" s="20"/>
      <c r="F957" s="28"/>
      <c r="M957" s="21"/>
      <c r="P957" s="21"/>
      <c r="Q957" s="17"/>
      <c r="S957" s="21"/>
    </row>
    <row r="958" spans="2:19" ht="13.8" x14ac:dyDescent="0.25">
      <c r="B958" s="20"/>
      <c r="C958" s="20"/>
      <c r="D958" s="20"/>
      <c r="E958" s="20"/>
      <c r="F958" s="28"/>
      <c r="M958" s="21"/>
      <c r="P958" s="21"/>
      <c r="Q958" s="17"/>
      <c r="S958" s="21"/>
    </row>
    <row r="959" spans="2:19" ht="13.8" x14ac:dyDescent="0.25">
      <c r="B959" s="20"/>
      <c r="C959" s="20"/>
      <c r="D959" s="20"/>
      <c r="E959" s="20"/>
      <c r="F959" s="28"/>
      <c r="M959" s="21"/>
      <c r="P959" s="21"/>
      <c r="Q959" s="17"/>
      <c r="S959" s="21"/>
    </row>
    <row r="960" spans="2:19" ht="13.8" x14ac:dyDescent="0.25">
      <c r="B960" s="20"/>
      <c r="C960" s="20"/>
      <c r="D960" s="20"/>
      <c r="E960" s="20"/>
      <c r="F960" s="28"/>
      <c r="M960" s="21"/>
      <c r="P960" s="21"/>
      <c r="Q960" s="17"/>
      <c r="S960" s="21"/>
    </row>
    <row r="961" spans="2:19" ht="13.8" x14ac:dyDescent="0.25">
      <c r="B961" s="20"/>
      <c r="C961" s="20"/>
      <c r="D961" s="20"/>
      <c r="E961" s="20"/>
      <c r="F961" s="28"/>
      <c r="M961" s="21"/>
      <c r="P961" s="21"/>
      <c r="Q961" s="17"/>
      <c r="S961" s="21"/>
    </row>
    <row r="962" spans="2:19" ht="13.8" x14ac:dyDescent="0.25">
      <c r="B962" s="20"/>
      <c r="C962" s="20"/>
      <c r="D962" s="20"/>
      <c r="E962" s="20"/>
      <c r="F962" s="28"/>
      <c r="M962" s="21"/>
      <c r="P962" s="21"/>
      <c r="Q962" s="17"/>
      <c r="S962" s="21"/>
    </row>
    <row r="963" spans="2:19" ht="13.8" x14ac:dyDescent="0.25">
      <c r="B963" s="20"/>
      <c r="C963" s="20"/>
      <c r="D963" s="20"/>
      <c r="E963" s="20"/>
      <c r="F963" s="28"/>
      <c r="M963" s="21"/>
      <c r="P963" s="21"/>
      <c r="Q963" s="17"/>
      <c r="S963" s="21"/>
    </row>
    <row r="964" spans="2:19" ht="13.8" x14ac:dyDescent="0.25">
      <c r="B964" s="20"/>
      <c r="C964" s="20"/>
      <c r="D964" s="20"/>
      <c r="E964" s="20"/>
      <c r="F964" s="28"/>
      <c r="M964" s="21"/>
      <c r="P964" s="21"/>
      <c r="Q964" s="17"/>
      <c r="S964" s="21"/>
    </row>
    <row r="965" spans="2:19" ht="13.8" x14ac:dyDescent="0.25">
      <c r="B965" s="20"/>
      <c r="C965" s="20"/>
      <c r="D965" s="20"/>
      <c r="E965" s="20"/>
      <c r="F965" s="28"/>
      <c r="M965" s="21"/>
      <c r="P965" s="21"/>
      <c r="Q965" s="17"/>
      <c r="S965" s="21"/>
    </row>
    <row r="966" spans="2:19" ht="13.8" x14ac:dyDescent="0.25">
      <c r="B966" s="20"/>
      <c r="C966" s="20"/>
      <c r="D966" s="20"/>
      <c r="E966" s="20"/>
      <c r="F966" s="28"/>
      <c r="M966" s="21"/>
      <c r="P966" s="21"/>
      <c r="Q966" s="17"/>
      <c r="S966" s="21"/>
    </row>
    <row r="967" spans="2:19" ht="13.8" x14ac:dyDescent="0.25">
      <c r="B967" s="20"/>
      <c r="C967" s="20"/>
      <c r="D967" s="20"/>
      <c r="E967" s="20"/>
      <c r="F967" s="28"/>
      <c r="M967" s="21"/>
      <c r="P967" s="21"/>
      <c r="Q967" s="17"/>
      <c r="S967" s="21"/>
    </row>
    <row r="968" spans="2:19" ht="13.8" x14ac:dyDescent="0.25">
      <c r="B968" s="20"/>
      <c r="C968" s="20"/>
      <c r="D968" s="20"/>
      <c r="E968" s="20"/>
      <c r="F968" s="28"/>
      <c r="M968" s="21"/>
      <c r="P968" s="21"/>
      <c r="Q968" s="17"/>
      <c r="S968" s="21"/>
    </row>
    <row r="969" spans="2:19" ht="13.8" x14ac:dyDescent="0.25">
      <c r="B969" s="20"/>
      <c r="C969" s="20"/>
      <c r="D969" s="20"/>
      <c r="E969" s="20"/>
      <c r="F969" s="28"/>
      <c r="M969" s="21"/>
      <c r="P969" s="21"/>
      <c r="Q969" s="17"/>
      <c r="S969" s="21"/>
    </row>
    <row r="970" spans="2:19" ht="13.8" x14ac:dyDescent="0.25">
      <c r="B970" s="20"/>
      <c r="C970" s="20"/>
      <c r="D970" s="20"/>
      <c r="E970" s="20"/>
      <c r="F970" s="28"/>
      <c r="M970" s="21"/>
      <c r="P970" s="21"/>
      <c r="Q970" s="17"/>
      <c r="S970" s="21"/>
    </row>
    <row r="971" spans="2:19" ht="13.8" x14ac:dyDescent="0.25">
      <c r="B971" s="20"/>
      <c r="C971" s="20"/>
      <c r="D971" s="20"/>
      <c r="E971" s="20"/>
      <c r="F971" s="28"/>
      <c r="M971" s="21"/>
      <c r="P971" s="21"/>
      <c r="Q971" s="17"/>
      <c r="S971" s="21"/>
    </row>
    <row r="972" spans="2:19" ht="13.8" x14ac:dyDescent="0.25">
      <c r="B972" s="20"/>
      <c r="C972" s="20"/>
      <c r="D972" s="20"/>
      <c r="E972" s="20"/>
      <c r="F972" s="28"/>
      <c r="M972" s="21"/>
      <c r="P972" s="21"/>
      <c r="Q972" s="17"/>
      <c r="S972" s="21"/>
    </row>
    <row r="973" spans="2:19" ht="13.8" x14ac:dyDescent="0.25">
      <c r="B973" s="20"/>
      <c r="C973" s="20"/>
      <c r="D973" s="20"/>
      <c r="E973" s="20"/>
      <c r="F973" s="28"/>
      <c r="M973" s="21"/>
      <c r="P973" s="21"/>
      <c r="Q973" s="17"/>
      <c r="S973" s="21"/>
    </row>
    <row r="974" spans="2:19" ht="13.8" x14ac:dyDescent="0.25">
      <c r="B974" s="20"/>
      <c r="C974" s="20"/>
      <c r="D974" s="20"/>
      <c r="E974" s="20"/>
      <c r="F974" s="28"/>
      <c r="M974" s="21"/>
      <c r="P974" s="21"/>
      <c r="Q974" s="17"/>
      <c r="S974" s="21"/>
    </row>
    <row r="975" spans="2:19" ht="13.8" x14ac:dyDescent="0.25">
      <c r="B975" s="20"/>
      <c r="C975" s="20"/>
      <c r="D975" s="20"/>
      <c r="E975" s="20"/>
      <c r="F975" s="28"/>
      <c r="M975" s="21"/>
      <c r="P975" s="21"/>
      <c r="Q975" s="17"/>
      <c r="S975" s="21"/>
    </row>
    <row r="976" spans="2:19" ht="13.8" x14ac:dyDescent="0.25">
      <c r="B976" s="20"/>
      <c r="C976" s="20"/>
      <c r="D976" s="20"/>
      <c r="E976" s="20"/>
      <c r="F976" s="28"/>
      <c r="M976" s="21"/>
      <c r="P976" s="21"/>
      <c r="Q976" s="17"/>
      <c r="S976" s="21"/>
    </row>
    <row r="977" spans="2:19" ht="13.8" x14ac:dyDescent="0.25">
      <c r="B977" s="20"/>
      <c r="C977" s="20"/>
      <c r="D977" s="20"/>
      <c r="E977" s="20"/>
      <c r="F977" s="28"/>
      <c r="M977" s="21"/>
      <c r="P977" s="21"/>
      <c r="Q977" s="17"/>
      <c r="S977" s="21"/>
    </row>
    <row r="978" spans="2:19" ht="13.8" x14ac:dyDescent="0.25">
      <c r="B978" s="20"/>
      <c r="C978" s="20"/>
      <c r="D978" s="20"/>
      <c r="E978" s="20"/>
      <c r="F978" s="28"/>
      <c r="M978" s="21"/>
      <c r="P978" s="21"/>
      <c r="Q978" s="17"/>
      <c r="S978" s="21"/>
    </row>
    <row r="979" spans="2:19" ht="13.8" x14ac:dyDescent="0.25">
      <c r="B979" s="20"/>
      <c r="C979" s="20"/>
      <c r="D979" s="20"/>
      <c r="E979" s="20"/>
      <c r="F979" s="28"/>
      <c r="M979" s="21"/>
      <c r="P979" s="21"/>
      <c r="Q979" s="17"/>
      <c r="S979" s="21"/>
    </row>
    <row r="980" spans="2:19" ht="13.8" x14ac:dyDescent="0.25">
      <c r="B980" s="20"/>
      <c r="C980" s="20"/>
      <c r="D980" s="20"/>
      <c r="E980" s="20"/>
      <c r="F980" s="28"/>
      <c r="M980" s="21"/>
      <c r="P980" s="21"/>
      <c r="Q980" s="17"/>
      <c r="S980" s="21"/>
    </row>
    <row r="981" spans="2:19" ht="13.8" x14ac:dyDescent="0.25">
      <c r="B981" s="20"/>
      <c r="C981" s="20"/>
      <c r="D981" s="20"/>
      <c r="E981" s="20"/>
      <c r="F981" s="28"/>
      <c r="M981" s="21"/>
      <c r="P981" s="21"/>
      <c r="Q981" s="17"/>
      <c r="S981" s="21"/>
    </row>
    <row r="982" spans="2:19" ht="13.8" x14ac:dyDescent="0.25">
      <c r="B982" s="20"/>
      <c r="C982" s="20"/>
      <c r="D982" s="20"/>
      <c r="E982" s="20"/>
      <c r="F982" s="28"/>
      <c r="M982" s="21"/>
      <c r="P982" s="21"/>
      <c r="Q982" s="17"/>
      <c r="S982" s="21"/>
    </row>
    <row r="983" spans="2:19" ht="13.8" x14ac:dyDescent="0.25">
      <c r="B983" s="20"/>
      <c r="C983" s="20"/>
      <c r="D983" s="20"/>
      <c r="E983" s="20"/>
      <c r="F983" s="28"/>
      <c r="M983" s="21"/>
      <c r="P983" s="21"/>
      <c r="Q983" s="17"/>
      <c r="S983" s="21"/>
    </row>
    <row r="984" spans="2:19" ht="13.8" x14ac:dyDescent="0.25">
      <c r="B984" s="20"/>
      <c r="C984" s="20"/>
      <c r="D984" s="20"/>
      <c r="E984" s="20"/>
      <c r="F984" s="28"/>
      <c r="M984" s="21"/>
      <c r="P984" s="21"/>
      <c r="Q984" s="17"/>
      <c r="S984" s="21"/>
    </row>
    <row r="985" spans="2:19" ht="13.8" x14ac:dyDescent="0.25">
      <c r="B985" s="20"/>
      <c r="C985" s="20"/>
      <c r="D985" s="20"/>
      <c r="E985" s="20"/>
      <c r="F985" s="28"/>
      <c r="M985" s="21"/>
      <c r="P985" s="21"/>
      <c r="Q985" s="17"/>
      <c r="S985" s="21"/>
    </row>
    <row r="986" spans="2:19" ht="13.8" x14ac:dyDescent="0.25">
      <c r="B986" s="20"/>
      <c r="C986" s="20"/>
      <c r="D986" s="20"/>
      <c r="E986" s="20"/>
      <c r="F986" s="28"/>
      <c r="M986" s="21"/>
      <c r="P986" s="21"/>
      <c r="Q986" s="17"/>
      <c r="S986" s="21"/>
    </row>
    <row r="987" spans="2:19" ht="13.8" x14ac:dyDescent="0.25">
      <c r="B987" s="20"/>
      <c r="C987" s="20"/>
      <c r="D987" s="20"/>
      <c r="E987" s="20"/>
      <c r="F987" s="28"/>
      <c r="M987" s="21"/>
      <c r="P987" s="21"/>
      <c r="Q987" s="17"/>
      <c r="S987" s="21"/>
    </row>
    <row r="988" spans="2:19" ht="13.8" x14ac:dyDescent="0.25">
      <c r="B988" s="20"/>
      <c r="C988" s="20"/>
      <c r="D988" s="20"/>
      <c r="E988" s="20"/>
      <c r="F988" s="28"/>
      <c r="M988" s="21"/>
      <c r="P988" s="21"/>
      <c r="Q988" s="17"/>
      <c r="S988" s="21"/>
    </row>
    <row r="989" spans="2:19" ht="13.8" x14ac:dyDescent="0.25">
      <c r="B989" s="20"/>
      <c r="C989" s="20"/>
      <c r="D989" s="20"/>
      <c r="E989" s="20"/>
      <c r="F989" s="28"/>
      <c r="M989" s="21"/>
      <c r="P989" s="21"/>
      <c r="Q989" s="17"/>
      <c r="S989" s="21"/>
    </row>
    <row r="990" spans="2:19" ht="13.8" x14ac:dyDescent="0.25">
      <c r="B990" s="20"/>
      <c r="C990" s="20"/>
      <c r="D990" s="20"/>
      <c r="E990" s="20"/>
      <c r="F990" s="28"/>
      <c r="M990" s="21"/>
      <c r="P990" s="21"/>
      <c r="Q990" s="17"/>
      <c r="S990" s="21"/>
    </row>
    <row r="991" spans="2:19" ht="13.8" x14ac:dyDescent="0.25">
      <c r="B991" s="20"/>
      <c r="C991" s="20"/>
      <c r="D991" s="20"/>
      <c r="E991" s="20"/>
      <c r="F991" s="28"/>
      <c r="M991" s="21"/>
      <c r="P991" s="21"/>
      <c r="Q991" s="17"/>
      <c r="S991" s="21"/>
    </row>
    <row r="992" spans="2:19" ht="13.8" x14ac:dyDescent="0.25">
      <c r="B992" s="20"/>
      <c r="C992" s="20"/>
      <c r="D992" s="20"/>
      <c r="E992" s="20"/>
      <c r="F992" s="28"/>
      <c r="M992" s="21"/>
      <c r="P992" s="21"/>
      <c r="Q992" s="17"/>
      <c r="S992" s="21"/>
    </row>
    <row r="993" spans="2:19" ht="13.8" x14ac:dyDescent="0.25">
      <c r="B993" s="20"/>
      <c r="C993" s="20"/>
      <c r="D993" s="20"/>
      <c r="E993" s="20"/>
      <c r="F993" s="28"/>
      <c r="M993" s="21"/>
      <c r="P993" s="21"/>
      <c r="Q993" s="17"/>
      <c r="S993" s="21"/>
    </row>
    <row r="994" spans="2:19" ht="13.8" x14ac:dyDescent="0.25">
      <c r="B994" s="20"/>
      <c r="C994" s="20"/>
      <c r="D994" s="20"/>
      <c r="E994" s="20"/>
      <c r="F994" s="28"/>
      <c r="M994" s="21"/>
      <c r="P994" s="21"/>
      <c r="Q994" s="17"/>
      <c r="S994" s="21"/>
    </row>
    <row r="995" spans="2:19" ht="13.8" x14ac:dyDescent="0.25">
      <c r="B995" s="20"/>
      <c r="C995" s="20"/>
      <c r="D995" s="20"/>
      <c r="E995" s="20"/>
      <c r="F995" s="28"/>
      <c r="M995" s="21"/>
      <c r="P995" s="21"/>
      <c r="Q995" s="17"/>
      <c r="S995" s="21"/>
    </row>
    <row r="996" spans="2:19" ht="13.8" x14ac:dyDescent="0.25">
      <c r="B996" s="20"/>
      <c r="C996" s="20"/>
      <c r="D996" s="20"/>
      <c r="E996" s="20"/>
      <c r="F996" s="28"/>
      <c r="M996" s="21"/>
      <c r="P996" s="21"/>
      <c r="Q996" s="17"/>
      <c r="S996" s="21"/>
    </row>
    <row r="997" spans="2:19" ht="13.8" x14ac:dyDescent="0.25">
      <c r="B997" s="20"/>
      <c r="C997" s="20"/>
      <c r="D997" s="20"/>
      <c r="E997" s="20"/>
      <c r="F997" s="28"/>
      <c r="M997" s="21"/>
      <c r="P997" s="21"/>
      <c r="Q997" s="17"/>
      <c r="S997" s="21"/>
    </row>
    <row r="998" spans="2:19" ht="13.8" x14ac:dyDescent="0.25">
      <c r="B998" s="20"/>
      <c r="C998" s="20"/>
      <c r="D998" s="20"/>
      <c r="E998" s="20"/>
      <c r="F998" s="28"/>
      <c r="M998" s="21"/>
      <c r="P998" s="21"/>
      <c r="Q998" s="17"/>
      <c r="S998" s="21"/>
    </row>
  </sheetData>
  <pageMargins left="0.74791666666666701" right="0.74791666666666701" top="0.98402777777777795" bottom="0.9840277777777779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8"/>
  <sheetViews>
    <sheetView tabSelected="1" zoomScaleNormal="100" workbookViewId="0">
      <pane xSplit="1" ySplit="2" topLeftCell="B3" activePane="bottomRight" state="frozen"/>
      <selection pane="topRight" activeCell="B1" sqref="B1"/>
      <selection pane="bottomLeft" activeCell="A3" sqref="A3"/>
      <selection pane="bottomRight" activeCell="G1" sqref="G1"/>
    </sheetView>
  </sheetViews>
  <sheetFormatPr defaultColWidth="12.6640625" defaultRowHeight="13.2" x14ac:dyDescent="0.25"/>
  <cols>
    <col min="1" max="1" width="31.109375" customWidth="1"/>
    <col min="2" max="6" width="8.77734375" customWidth="1"/>
    <col min="8" max="12" width="9.33203125" customWidth="1"/>
    <col min="18" max="18" width="14" customWidth="1"/>
    <col min="20" max="20" width="14" customWidth="1"/>
  </cols>
  <sheetData>
    <row r="1" spans="1:20" ht="13.8" x14ac:dyDescent="0.25">
      <c r="A1" t="s">
        <v>1</v>
      </c>
      <c r="B1" s="14" t="s">
        <v>852</v>
      </c>
      <c r="C1" s="14" t="s">
        <v>853</v>
      </c>
      <c r="D1" s="14" t="s">
        <v>880</v>
      </c>
      <c r="E1" s="14" t="s">
        <v>855</v>
      </c>
      <c r="F1" s="14" t="s">
        <v>856</v>
      </c>
      <c r="G1" s="14">
        <f t="shared" ref="G1:L1" si="0">AVERAGE(G3:G35)</f>
        <v>4.1212121212121211</v>
      </c>
      <c r="H1" s="14">
        <f t="shared" si="0"/>
        <v>3.8107526881720433</v>
      </c>
      <c r="I1" s="14">
        <f t="shared" si="0"/>
        <v>3.886763952892986</v>
      </c>
      <c r="J1" s="14">
        <f t="shared" si="0"/>
        <v>3.7099334357398872</v>
      </c>
      <c r="K1" s="14">
        <f t="shared" si="0"/>
        <v>4.077828981054787</v>
      </c>
      <c r="L1" s="14">
        <f t="shared" si="0"/>
        <v>3.8030303030303032</v>
      </c>
      <c r="M1" s="15">
        <f>SUM(M3:M38)</f>
        <v>0</v>
      </c>
      <c r="N1" s="16"/>
      <c r="O1" s="16" t="e">
        <f>SUMPRODUCT(O3:O37,M3:M37)/SUM(M3:M37)</f>
        <v>#DIV/0!</v>
      </c>
      <c r="P1" s="15">
        <f>SUM(P3:P38)</f>
        <v>0</v>
      </c>
      <c r="Q1" s="17"/>
      <c r="S1" s="15">
        <f>SUM(S3:S38)</f>
        <v>0</v>
      </c>
    </row>
    <row r="2" spans="1:20" ht="13.8" x14ac:dyDescent="0.25">
      <c r="A2" s="2" t="s">
        <v>1</v>
      </c>
      <c r="B2" s="18" t="s">
        <v>852</v>
      </c>
      <c r="C2" s="18" t="s">
        <v>853</v>
      </c>
      <c r="D2" s="18" t="s">
        <v>854</v>
      </c>
      <c r="E2" s="18" t="s">
        <v>855</v>
      </c>
      <c r="F2" s="14" t="s">
        <v>856</v>
      </c>
      <c r="G2" s="18" t="s">
        <v>857</v>
      </c>
      <c r="H2" s="18" t="s">
        <v>852</v>
      </c>
      <c r="I2" s="18" t="s">
        <v>853</v>
      </c>
      <c r="J2" s="18" t="s">
        <v>854</v>
      </c>
      <c r="K2" s="18" t="s">
        <v>855</v>
      </c>
      <c r="L2" s="18" t="s">
        <v>858</v>
      </c>
      <c r="M2" s="14" t="s">
        <v>859</v>
      </c>
      <c r="N2" s="18" t="s">
        <v>860</v>
      </c>
      <c r="O2" s="18" t="s">
        <v>861</v>
      </c>
      <c r="P2" s="14" t="s">
        <v>862</v>
      </c>
      <c r="Q2" s="19" t="s">
        <v>863</v>
      </c>
      <c r="R2" s="14" t="s">
        <v>864</v>
      </c>
      <c r="S2" s="14" t="s">
        <v>865</v>
      </c>
      <c r="T2" s="14" t="s">
        <v>866</v>
      </c>
    </row>
    <row r="3" spans="1:20" ht="13.8" x14ac:dyDescent="0.25">
      <c r="A3" s="42" t="s">
        <v>220</v>
      </c>
      <c r="B3" s="20">
        <f>VLOOKUP(A3,'Self responses'!B:D,3,0)</f>
        <v>4</v>
      </c>
      <c r="C3" s="20">
        <f>VLOOKUP(A3,'Self responses'!B:F,5,0)</f>
        <v>4</v>
      </c>
      <c r="D3" s="20">
        <f>VLOOKUP(A3,'Self responses'!B:H,7,0)</f>
        <v>4</v>
      </c>
      <c r="E3" s="20">
        <f>VLOOKUP(A3,'Self responses'!B:J,9,0)</f>
        <v>4</v>
      </c>
      <c r="F3" s="14">
        <f>CEILING(FLOOR(AVERAGE(B3:E3),0.25),0.5)</f>
        <v>4</v>
      </c>
      <c r="G3" s="2">
        <f>COUNTIFS('Peer responses'!C:C,A3,'Peer responses'!M:M,0)</f>
        <v>3</v>
      </c>
      <c r="H3" s="21">
        <f>AVERAGEIFS('Peer responses'!D:D,'Peer responses'!C:C,A3,'Peer responses'!M:M,0)</f>
        <v>3.3333333333333335</v>
      </c>
      <c r="I3" s="21">
        <f>AVERAGEIFS('Peer responses'!F:F,'Peer responses'!C:C,A3,'Peer responses'!M:M,0)</f>
        <v>3</v>
      </c>
      <c r="J3" s="21">
        <f>AVERAGEIFS('Peer responses'!H:H,'Peer responses'!C:C,A3,'Peer responses'!M:M,0)</f>
        <v>3</v>
      </c>
      <c r="K3" s="21">
        <f>AVERAGEIFS('Peer responses'!J:J,'Peer responses'!C:C,A3,'Peer responses'!M:M,0)</f>
        <v>3.3333333333333335</v>
      </c>
      <c r="L3" s="15">
        <f t="shared" ref="L3:L24" si="1">CEILING(FLOOR(AVERAGE(H3:K3),0.25),0.5)</f>
        <v>3</v>
      </c>
      <c r="M3" s="22"/>
      <c r="N3" s="5"/>
      <c r="O3" s="23"/>
      <c r="P3" s="21"/>
      <c r="Q3" s="24">
        <v>1</v>
      </c>
      <c r="R3" s="9" t="str">
        <f>VLOOKUP(L3,Legend!$A:$B,2,0)</f>
        <v>Good</v>
      </c>
      <c r="S3" s="21">
        <f>M3*VLOOKUP(R3,Legend!$B:$K,10,0)/2*Q3</f>
        <v>0</v>
      </c>
    </row>
    <row r="4" spans="1:20" ht="13.8" x14ac:dyDescent="0.25">
      <c r="A4" s="10" t="s">
        <v>330</v>
      </c>
      <c r="B4" s="25"/>
      <c r="C4" s="25"/>
      <c r="D4" s="25"/>
      <c r="E4" s="25"/>
      <c r="F4" s="26"/>
      <c r="G4" s="2">
        <f>COUNTIFS('Peer responses'!C:C,A4,'Peer responses'!M:M,0)</f>
        <v>4</v>
      </c>
      <c r="H4" s="21">
        <f>AVERAGEIFS('Peer responses'!D:D,'Peer responses'!C:C,A4,'Peer responses'!M:M,0)</f>
        <v>3.5</v>
      </c>
      <c r="I4" s="21">
        <f>AVERAGEIFS('Peer responses'!F:F,'Peer responses'!C:C,A4,'Peer responses'!M:M,0)</f>
        <v>3.75</v>
      </c>
      <c r="J4" s="21">
        <f>AVERAGEIFS('Peer responses'!H:H,'Peer responses'!C:C,A4,'Peer responses'!M:M,0)</f>
        <v>3</v>
      </c>
      <c r="K4" s="21">
        <f>AVERAGEIFS('Peer responses'!J:J,'Peer responses'!C:C,A4,'Peer responses'!M:M,0)</f>
        <v>4</v>
      </c>
      <c r="L4" s="15">
        <f t="shared" si="1"/>
        <v>3.5</v>
      </c>
      <c r="M4" s="22"/>
      <c r="N4" s="5"/>
      <c r="O4" s="29"/>
      <c r="P4" s="21"/>
      <c r="Q4" s="24">
        <v>1</v>
      </c>
      <c r="R4" s="9" t="str">
        <f>VLOOKUP(L4,Legend!$A:$B,2,0)</f>
        <v>Good +</v>
      </c>
      <c r="S4" s="21">
        <f>M4*VLOOKUP(R4,Legend!$B:$K,10,0)/2*Q4</f>
        <v>0</v>
      </c>
    </row>
    <row r="5" spans="1:20" ht="13.8" x14ac:dyDescent="0.25">
      <c r="A5" s="10" t="s">
        <v>463</v>
      </c>
      <c r="B5" s="25"/>
      <c r="C5" s="25"/>
      <c r="D5" s="25"/>
      <c r="E5" s="25"/>
      <c r="F5" s="26"/>
      <c r="G5" s="2">
        <f>COUNTIFS('Peer responses'!C:C,A5,'Peer responses'!M:M,0)</f>
        <v>2</v>
      </c>
      <c r="H5" s="21">
        <f>AVERAGEIFS('Peer responses'!D:D,'Peer responses'!C:C,A5,'Peer responses'!M:M,0)</f>
        <v>4</v>
      </c>
      <c r="I5" s="21">
        <f>AVERAGEIFS('Peer responses'!F:F,'Peer responses'!C:C,A5,'Peer responses'!M:M,0)</f>
        <v>4</v>
      </c>
      <c r="J5" s="21">
        <f>AVERAGEIFS('Peer responses'!H:H,'Peer responses'!C:C,A5,'Peer responses'!M:M,0)</f>
        <v>3.5</v>
      </c>
      <c r="K5" s="21">
        <f>AVERAGEIFS('Peer responses'!J:J,'Peer responses'!C:C,A5,'Peer responses'!M:M,0)</f>
        <v>4</v>
      </c>
      <c r="L5" s="15">
        <f t="shared" si="1"/>
        <v>4</v>
      </c>
      <c r="M5" s="22"/>
      <c r="N5" s="5"/>
      <c r="O5" s="30"/>
      <c r="P5" s="21"/>
      <c r="Q5" s="24">
        <v>1</v>
      </c>
      <c r="R5" s="9" t="str">
        <f>VLOOKUP(L5,Legend!$A:$B,2,0)</f>
        <v>Great</v>
      </c>
      <c r="S5" s="21">
        <f>M5*VLOOKUP(R5,Legend!$B:$K,10,0)/2*Q5</f>
        <v>0</v>
      </c>
    </row>
    <row r="6" spans="1:20" ht="13.8" x14ac:dyDescent="0.25">
      <c r="A6" s="10" t="s">
        <v>484</v>
      </c>
      <c r="B6" s="25"/>
      <c r="C6" s="25"/>
      <c r="D6" s="25"/>
      <c r="E6" s="25"/>
      <c r="F6" s="26"/>
      <c r="G6" s="2">
        <f>COUNTIFS('Peer responses'!C:C,A6,'Peer responses'!M:M,0)</f>
        <v>2</v>
      </c>
      <c r="H6" s="21">
        <f>AVERAGEIFS('Peer responses'!D:D,'Peer responses'!C:C,A6,'Peer responses'!M:M,0)</f>
        <v>3.5</v>
      </c>
      <c r="I6" s="21">
        <f>AVERAGEIFS('Peer responses'!F:F,'Peer responses'!C:C,A6,'Peer responses'!M:M,0)</f>
        <v>3.5</v>
      </c>
      <c r="J6" s="21">
        <f>AVERAGEIFS('Peer responses'!H:H,'Peer responses'!C:C,A6,'Peer responses'!M:M,0)</f>
        <v>4</v>
      </c>
      <c r="K6" s="21">
        <f>AVERAGEIFS('Peer responses'!J:J,'Peer responses'!C:C,A6,'Peer responses'!M:M,0)</f>
        <v>4</v>
      </c>
      <c r="L6" s="15">
        <f t="shared" si="1"/>
        <v>4</v>
      </c>
      <c r="M6" s="22"/>
      <c r="N6" s="5"/>
      <c r="O6" s="30"/>
      <c r="P6" s="21"/>
      <c r="Q6" s="24">
        <v>1</v>
      </c>
      <c r="R6" s="9" t="str">
        <f>VLOOKUP(L6,Legend!$A:$B,2,0)</f>
        <v>Great</v>
      </c>
      <c r="S6" s="21">
        <f>M6*VLOOKUP(R6,Legend!$B:$K,10,0)/2*Q6</f>
        <v>0</v>
      </c>
    </row>
    <row r="7" spans="1:20" ht="13.8" x14ac:dyDescent="0.25">
      <c r="A7" s="10" t="s">
        <v>103</v>
      </c>
      <c r="B7" s="20">
        <f>VLOOKUP(A7,'Self responses'!B:D,3,0)</f>
        <v>4</v>
      </c>
      <c r="C7" s="20">
        <f>VLOOKUP(A7,'Self responses'!B:F,5,0)</f>
        <v>4</v>
      </c>
      <c r="D7" s="20">
        <f>VLOOKUP(A7,'Self responses'!B:H,7,0)</f>
        <v>5</v>
      </c>
      <c r="E7" s="20">
        <f>VLOOKUP(A7,'Self responses'!B:J,9,0)</f>
        <v>5</v>
      </c>
      <c r="F7" s="14">
        <f t="shared" ref="F7:F37" si="2">CEILING(FLOOR(AVERAGE(B7:E7),0.25),0.5)</f>
        <v>4.5</v>
      </c>
      <c r="G7" s="2">
        <f>COUNTIFS('Peer responses'!C:C,A7,'Peer responses'!M:M,0)</f>
        <v>5</v>
      </c>
      <c r="H7" s="21">
        <f>AVERAGEIFS('Peer responses'!D:D,'Peer responses'!C:C,A7,'Peer responses'!M:M,0)</f>
        <v>2.6</v>
      </c>
      <c r="I7" s="21">
        <f>AVERAGEIFS('Peer responses'!F:F,'Peer responses'!C:C,A7,'Peer responses'!M:M,0)</f>
        <v>2.6</v>
      </c>
      <c r="J7" s="21">
        <f>AVERAGEIFS('Peer responses'!H:H,'Peer responses'!C:C,A7,'Peer responses'!M:M,0)</f>
        <v>2.8</v>
      </c>
      <c r="K7" s="21">
        <f>AVERAGEIFS('Peer responses'!J:J,'Peer responses'!C:C,A7,'Peer responses'!M:M,0)</f>
        <v>3</v>
      </c>
      <c r="L7" s="15">
        <f t="shared" si="1"/>
        <v>3</v>
      </c>
      <c r="M7" s="22"/>
      <c r="N7" s="5"/>
      <c r="O7" s="23"/>
      <c r="P7" s="21"/>
      <c r="Q7" s="24">
        <v>1</v>
      </c>
      <c r="R7" s="9" t="str">
        <f>VLOOKUP(L7,Legend!$A:$B,2,0)</f>
        <v>Good</v>
      </c>
      <c r="S7" s="21">
        <f>M7*VLOOKUP(R7,Legend!$B:$K,10,0)/2*Q7</f>
        <v>0</v>
      </c>
    </row>
    <row r="8" spans="1:20" ht="13.8" x14ac:dyDescent="0.25">
      <c r="A8" s="10" t="s">
        <v>202</v>
      </c>
      <c r="B8" s="20">
        <f>VLOOKUP(A8,'Self responses'!B:D,3,0)</f>
        <v>5</v>
      </c>
      <c r="C8" s="20">
        <f>VLOOKUP(A8,'Self responses'!B:F,5,0)</f>
        <v>5</v>
      </c>
      <c r="D8" s="20">
        <f>VLOOKUP(A8,'Self responses'!B:H,7,0)</f>
        <v>4</v>
      </c>
      <c r="E8" s="20">
        <f>VLOOKUP(A8,'Self responses'!B:J,9,0)</f>
        <v>5</v>
      </c>
      <c r="F8" s="14">
        <f t="shared" si="2"/>
        <v>5</v>
      </c>
      <c r="G8" s="2">
        <f>COUNTIFS('Peer responses'!C:C,A8,'Peer responses'!M:M,0)</f>
        <v>4</v>
      </c>
      <c r="H8" s="21">
        <f>AVERAGEIFS('Peer responses'!D:D,'Peer responses'!C:C,A8,'Peer responses'!M:M,0)</f>
        <v>4.25</v>
      </c>
      <c r="I8" s="21">
        <f>AVERAGEIFS('Peer responses'!F:F,'Peer responses'!C:C,A8,'Peer responses'!M:M,0)</f>
        <v>4.5</v>
      </c>
      <c r="J8" s="21">
        <f>AVERAGEIFS('Peer responses'!H:H,'Peer responses'!C:C,A8,'Peer responses'!M:M,0)</f>
        <v>4.5</v>
      </c>
      <c r="K8" s="21">
        <f>AVERAGEIFS('Peer responses'!J:J,'Peer responses'!C:C,A8,'Peer responses'!M:M,0)</f>
        <v>5</v>
      </c>
      <c r="L8" s="15">
        <f t="shared" si="1"/>
        <v>4.5</v>
      </c>
      <c r="M8" s="22"/>
      <c r="N8" s="5"/>
      <c r="O8" s="23"/>
      <c r="P8" s="21"/>
      <c r="Q8" s="24">
        <v>1</v>
      </c>
      <c r="R8" s="9" t="str">
        <f>VLOOKUP(L8,Legend!$A:$B,2,0)</f>
        <v>Great +</v>
      </c>
      <c r="S8" s="21">
        <f>M8*VLOOKUP(R8,Legend!$B:$K,10,0)/2*Q8</f>
        <v>0</v>
      </c>
    </row>
    <row r="9" spans="1:20" ht="13.8" x14ac:dyDescent="0.25">
      <c r="A9" s="10" t="s">
        <v>85</v>
      </c>
      <c r="B9" s="20">
        <f>VLOOKUP(A9,'Self responses'!B:D,3,0)</f>
        <v>5</v>
      </c>
      <c r="C9" s="20">
        <f>VLOOKUP(A9,'Self responses'!B:F,5,0)</f>
        <v>5</v>
      </c>
      <c r="D9" s="20">
        <f>VLOOKUP(A9,'Self responses'!B:H,7,0)</f>
        <v>5</v>
      </c>
      <c r="E9" s="20">
        <f>VLOOKUP(A9,'Self responses'!B:J,9,0)</f>
        <v>5</v>
      </c>
      <c r="F9" s="14">
        <f t="shared" si="2"/>
        <v>5</v>
      </c>
      <c r="G9" s="2">
        <f>COUNTIFS('Peer responses'!C:C,A9,'Peer responses'!M:M,0)</f>
        <v>2</v>
      </c>
      <c r="H9" s="21">
        <f>AVERAGEIFS('Peer responses'!D:D,'Peer responses'!C:C,A9,'Peer responses'!M:M,0)</f>
        <v>4</v>
      </c>
      <c r="I9" s="21">
        <f>AVERAGEIFS('Peer responses'!F:F,'Peer responses'!C:C,A9,'Peer responses'!M:M,0)</f>
        <v>4</v>
      </c>
      <c r="J9" s="21">
        <f>AVERAGEIFS('Peer responses'!H:H,'Peer responses'!C:C,A9,'Peer responses'!M:M,0)</f>
        <v>3.5</v>
      </c>
      <c r="K9" s="21">
        <f>AVERAGEIFS('Peer responses'!J:J,'Peer responses'!C:C,A9,'Peer responses'!M:M,0)</f>
        <v>4.5</v>
      </c>
      <c r="L9" s="15">
        <f t="shared" si="1"/>
        <v>4</v>
      </c>
      <c r="M9" s="22"/>
      <c r="N9" s="5"/>
      <c r="O9" s="23"/>
      <c r="P9" s="21"/>
      <c r="Q9" s="24">
        <v>1</v>
      </c>
      <c r="R9" s="9" t="str">
        <f>VLOOKUP(L9,Legend!$A:$B,2,0)</f>
        <v>Great</v>
      </c>
      <c r="S9" s="21">
        <f>M9*VLOOKUP(R9,Legend!$B:$K,10,0)/2*Q9</f>
        <v>0</v>
      </c>
    </row>
    <row r="10" spans="1:20" ht="13.8" x14ac:dyDescent="0.25">
      <c r="A10" s="10" t="s">
        <v>175</v>
      </c>
      <c r="B10" s="20">
        <f>VLOOKUP(A10,'Self responses'!B:D,3,0)</f>
        <v>5</v>
      </c>
      <c r="C10" s="20">
        <f>VLOOKUP(A10,'Self responses'!B:F,5,0)</f>
        <v>5</v>
      </c>
      <c r="D10" s="20">
        <f>VLOOKUP(A10,'Self responses'!B:H,7,0)</f>
        <v>5</v>
      </c>
      <c r="E10" s="20">
        <f>VLOOKUP(A10,'Self responses'!B:J,9,0)</f>
        <v>5</v>
      </c>
      <c r="F10" s="14">
        <f t="shared" si="2"/>
        <v>5</v>
      </c>
      <c r="G10" s="2">
        <f>COUNTIFS('Peer responses'!C:C,A10,'Peer responses'!M:M,0)</f>
        <v>2</v>
      </c>
      <c r="H10" s="21">
        <f>AVERAGEIFS('Peer responses'!D:D,'Peer responses'!C:C,A10,'Peer responses'!M:M,0)</f>
        <v>3</v>
      </c>
      <c r="I10" s="21">
        <f>AVERAGEIFS('Peer responses'!F:F,'Peer responses'!C:C,A10,'Peer responses'!M:M,0)</f>
        <v>2.5</v>
      </c>
      <c r="J10" s="21">
        <f>AVERAGEIFS('Peer responses'!H:H,'Peer responses'!C:C,A10,'Peer responses'!M:M,0)</f>
        <v>2.5</v>
      </c>
      <c r="K10" s="21">
        <f>AVERAGEIFS('Peer responses'!J:J,'Peer responses'!C:C,A10,'Peer responses'!M:M,0)</f>
        <v>2.5</v>
      </c>
      <c r="L10" s="15">
        <f t="shared" si="1"/>
        <v>2.5</v>
      </c>
      <c r="M10" s="22"/>
      <c r="N10" s="5"/>
      <c r="O10" s="23"/>
      <c r="P10" s="21"/>
      <c r="Q10" s="24">
        <v>1</v>
      </c>
      <c r="R10" s="9" t="str">
        <f>VLOOKUP(L10,Legend!$A:$B,2,0)</f>
        <v>Improvement</v>
      </c>
      <c r="S10" s="21">
        <f>M10*VLOOKUP(R10,Legend!$B:$K,10,0)/2*Q10</f>
        <v>0</v>
      </c>
    </row>
    <row r="11" spans="1:20" ht="13.8" x14ac:dyDescent="0.25">
      <c r="A11" s="10" t="s">
        <v>94</v>
      </c>
      <c r="B11" s="20">
        <f>VLOOKUP(A11,'Self responses'!B:D,3,0)</f>
        <v>5</v>
      </c>
      <c r="C11" s="20">
        <f>VLOOKUP(A11,'Self responses'!B:F,5,0)</f>
        <v>5</v>
      </c>
      <c r="D11" s="20">
        <f>VLOOKUP(A11,'Self responses'!B:H,7,0)</f>
        <v>5</v>
      </c>
      <c r="E11" s="20">
        <f>VLOOKUP(A11,'Self responses'!B:J,9,0)</f>
        <v>5</v>
      </c>
      <c r="F11" s="14">
        <f t="shared" si="2"/>
        <v>5</v>
      </c>
      <c r="G11" s="2">
        <f>COUNTIFS('Peer responses'!C:C,A11,'Peer responses'!M:M,0)</f>
        <v>3</v>
      </c>
      <c r="H11" s="21">
        <f>AVERAGEIFS('Peer responses'!D:D,'Peer responses'!C:C,A11,'Peer responses'!M:M,0)</f>
        <v>3.6666666666666665</v>
      </c>
      <c r="I11" s="21">
        <f>AVERAGEIFS('Peer responses'!F:F,'Peer responses'!C:C,A11,'Peer responses'!M:M,0)</f>
        <v>3.6666666666666665</v>
      </c>
      <c r="J11" s="21">
        <f>AVERAGEIFS('Peer responses'!H:H,'Peer responses'!C:C,A11,'Peer responses'!M:M,0)</f>
        <v>3.3333333333333335</v>
      </c>
      <c r="K11" s="21">
        <f>AVERAGEIFS('Peer responses'!J:J,'Peer responses'!C:C,A11,'Peer responses'!M:M,0)</f>
        <v>4.333333333333333</v>
      </c>
      <c r="L11" s="15">
        <f t="shared" si="1"/>
        <v>4</v>
      </c>
      <c r="M11" s="22"/>
      <c r="N11" s="5"/>
      <c r="O11" s="23"/>
      <c r="P11" s="21"/>
      <c r="Q11" s="24">
        <v>1</v>
      </c>
      <c r="R11" s="9" t="str">
        <f>VLOOKUP(L11,Legend!$A:$B,2,0)</f>
        <v>Great</v>
      </c>
      <c r="S11" s="21">
        <f>M11*VLOOKUP(R11,Legend!$B:$K,10,0)/2*Q11</f>
        <v>0</v>
      </c>
    </row>
    <row r="12" spans="1:20" ht="13.8" x14ac:dyDescent="0.25">
      <c r="A12" s="10" t="s">
        <v>184</v>
      </c>
      <c r="B12" s="20">
        <f>VLOOKUP(A12,'Self responses'!B:D,3,0)</f>
        <v>5</v>
      </c>
      <c r="C12" s="20">
        <f>VLOOKUP(A12,'Self responses'!B:F,5,0)</f>
        <v>5</v>
      </c>
      <c r="D12" s="20">
        <f>VLOOKUP(A12,'Self responses'!B:H,7,0)</f>
        <v>5</v>
      </c>
      <c r="E12" s="20">
        <f>VLOOKUP(A12,'Self responses'!B:J,9,0)</f>
        <v>5</v>
      </c>
      <c r="F12" s="14">
        <f t="shared" si="2"/>
        <v>5</v>
      </c>
      <c r="G12" s="2">
        <f>COUNTIFS('Peer responses'!C:C,A12,'Peer responses'!M:M,0)</f>
        <v>4</v>
      </c>
      <c r="H12" s="21">
        <f>AVERAGEIFS('Peer responses'!D:D,'Peer responses'!C:C,A12,'Peer responses'!M:M,0)</f>
        <v>3</v>
      </c>
      <c r="I12" s="21">
        <f>AVERAGEIFS('Peer responses'!F:F,'Peer responses'!C:C,A12,'Peer responses'!M:M,0)</f>
        <v>3</v>
      </c>
      <c r="J12" s="21">
        <f>AVERAGEIFS('Peer responses'!H:H,'Peer responses'!C:C,A12,'Peer responses'!M:M,0)</f>
        <v>2.5</v>
      </c>
      <c r="K12" s="21">
        <f>AVERAGEIFS('Peer responses'!J:J,'Peer responses'!C:C,A12,'Peer responses'!M:M,0)</f>
        <v>2.75</v>
      </c>
      <c r="L12" s="15">
        <f t="shared" si="1"/>
        <v>3</v>
      </c>
      <c r="M12" s="22"/>
      <c r="N12" s="5"/>
      <c r="O12" s="23"/>
      <c r="P12" s="21"/>
      <c r="Q12" s="24">
        <v>1</v>
      </c>
      <c r="R12" s="9" t="str">
        <f>VLOOKUP(L12,Legend!$A:$B,2,0)</f>
        <v>Good</v>
      </c>
      <c r="S12" s="21">
        <f>M12*VLOOKUP(R12,Legend!$B:$K,10,0)/2*Q12</f>
        <v>0</v>
      </c>
    </row>
    <row r="13" spans="1:20" ht="13.8" x14ac:dyDescent="0.25">
      <c r="A13" s="10" t="s">
        <v>193</v>
      </c>
      <c r="B13" s="20">
        <f>VLOOKUP(A13,'Self responses'!B:D,3,0)</f>
        <v>5</v>
      </c>
      <c r="C13" s="20">
        <f>VLOOKUP(A13,'Self responses'!B:F,5,0)</f>
        <v>4</v>
      </c>
      <c r="D13" s="20">
        <f>VLOOKUP(A13,'Self responses'!B:H,7,0)</f>
        <v>5</v>
      </c>
      <c r="E13" s="20">
        <f>VLOOKUP(A13,'Self responses'!B:J,9,0)</f>
        <v>5</v>
      </c>
      <c r="F13" s="14">
        <f t="shared" si="2"/>
        <v>5</v>
      </c>
      <c r="G13" s="2">
        <f>COUNTIFS('Peer responses'!C:C,A13,'Peer responses'!M:M,0)</f>
        <v>7</v>
      </c>
      <c r="H13" s="21">
        <f>AVERAGEIFS('Peer responses'!D:D,'Peer responses'!C:C,A13,'Peer responses'!M:M,0)</f>
        <v>4.7142857142857144</v>
      </c>
      <c r="I13" s="21">
        <f>AVERAGEIFS('Peer responses'!F:F,'Peer responses'!C:C,A13,'Peer responses'!M:M,0)</f>
        <v>4.4285714285714288</v>
      </c>
      <c r="J13" s="21">
        <f>AVERAGEIFS('Peer responses'!H:H,'Peer responses'!C:C,A13,'Peer responses'!M:M,0)</f>
        <v>3.8571428571428572</v>
      </c>
      <c r="K13" s="21">
        <f>AVERAGEIFS('Peer responses'!J:J,'Peer responses'!C:C,A13,'Peer responses'!M:M,0)</f>
        <v>4.4285714285714288</v>
      </c>
      <c r="L13" s="15">
        <f t="shared" si="1"/>
        <v>4.5</v>
      </c>
      <c r="M13" s="22"/>
      <c r="N13" s="5"/>
      <c r="O13" s="23"/>
      <c r="P13" s="21"/>
      <c r="Q13" s="24">
        <v>1</v>
      </c>
      <c r="R13" s="9" t="str">
        <f>VLOOKUP(L13,Legend!$A:$B,2,0)</f>
        <v>Great +</v>
      </c>
      <c r="S13" s="21">
        <f>M13*VLOOKUP(R13,Legend!$B:$K,10,0)/2*Q13</f>
        <v>0</v>
      </c>
    </row>
    <row r="14" spans="1:20" ht="13.8" x14ac:dyDescent="0.25">
      <c r="A14" s="10" t="s">
        <v>166</v>
      </c>
      <c r="B14" s="20">
        <f>VLOOKUP(A14,'Self responses'!B:D,3,0)</f>
        <v>5</v>
      </c>
      <c r="C14" s="20">
        <f>VLOOKUP(A14,'Self responses'!B:F,5,0)</f>
        <v>5</v>
      </c>
      <c r="D14" s="20">
        <f>VLOOKUP(A14,'Self responses'!B:H,7,0)</f>
        <v>5</v>
      </c>
      <c r="E14" s="20">
        <f>VLOOKUP(A14,'Self responses'!B:J,9,0)</f>
        <v>5</v>
      </c>
      <c r="F14" s="14">
        <f t="shared" si="2"/>
        <v>5</v>
      </c>
      <c r="G14" s="2">
        <f>COUNTIFS('Peer responses'!C:C,A14,'Peer responses'!M:M,0)</f>
        <v>4</v>
      </c>
      <c r="H14" s="21">
        <f>AVERAGEIFS('Peer responses'!D:D,'Peer responses'!C:C,A14,'Peer responses'!M:M,0)</f>
        <v>5</v>
      </c>
      <c r="I14" s="21">
        <f>AVERAGEIFS('Peer responses'!F:F,'Peer responses'!C:C,A14,'Peer responses'!M:M,0)</f>
        <v>4.5</v>
      </c>
      <c r="J14" s="21">
        <f>AVERAGEIFS('Peer responses'!H:H,'Peer responses'!C:C,A14,'Peer responses'!M:M,0)</f>
        <v>4.25</v>
      </c>
      <c r="K14" s="21">
        <f>AVERAGEIFS('Peer responses'!J:J,'Peer responses'!C:C,A14,'Peer responses'!M:M,0)</f>
        <v>4.5</v>
      </c>
      <c r="L14" s="15">
        <f t="shared" si="1"/>
        <v>4.5</v>
      </c>
      <c r="M14" s="22"/>
      <c r="N14" s="5"/>
      <c r="O14" s="23"/>
      <c r="P14" s="21"/>
      <c r="Q14" s="24">
        <v>1</v>
      </c>
      <c r="R14" s="9" t="str">
        <f>VLOOKUP(L14,Legend!$A:$B,2,0)</f>
        <v>Great +</v>
      </c>
      <c r="S14" s="21">
        <f>M14*VLOOKUP(R14,Legend!$B:$K,10,0)/2*Q14</f>
        <v>0</v>
      </c>
    </row>
    <row r="15" spans="1:20" ht="13.8" x14ac:dyDescent="0.25">
      <c r="A15" s="10" t="s">
        <v>58</v>
      </c>
      <c r="B15" s="20">
        <f>VLOOKUP(A15,'Self responses'!B:D,3,0)</f>
        <v>3</v>
      </c>
      <c r="C15" s="20">
        <f>VLOOKUP(A15,'Self responses'!B:F,5,0)</f>
        <v>5</v>
      </c>
      <c r="D15" s="20">
        <f>VLOOKUP(A15,'Self responses'!B:H,7,0)</f>
        <v>5</v>
      </c>
      <c r="E15" s="20">
        <f>VLOOKUP(A15,'Self responses'!B:J,9,0)</f>
        <v>5</v>
      </c>
      <c r="F15" s="14">
        <f t="shared" si="2"/>
        <v>4.5</v>
      </c>
      <c r="G15" s="2">
        <f>COUNTIFS('Peer responses'!C:C,A15,'Peer responses'!M:M,0)</f>
        <v>9</v>
      </c>
      <c r="H15" s="21">
        <f>AVERAGEIFS('Peer responses'!D:D,'Peer responses'!C:C,A15,'Peer responses'!M:M,0)</f>
        <v>4.4444444444444446</v>
      </c>
      <c r="I15" s="21">
        <f>AVERAGEIFS('Peer responses'!F:F,'Peer responses'!C:C,A15,'Peer responses'!M:M,0)</f>
        <v>4.666666666666667</v>
      </c>
      <c r="J15" s="21">
        <f>AVERAGEIFS('Peer responses'!H:H,'Peer responses'!C:C,A15,'Peer responses'!M:M,0)</f>
        <v>5</v>
      </c>
      <c r="K15" s="21">
        <f>AVERAGEIFS('Peer responses'!J:J,'Peer responses'!C:C,A15,'Peer responses'!M:M,0)</f>
        <v>4.8888888888888893</v>
      </c>
      <c r="L15" s="15">
        <f t="shared" si="1"/>
        <v>5</v>
      </c>
      <c r="M15" s="22"/>
      <c r="N15" s="5"/>
      <c r="O15" s="23"/>
      <c r="P15" s="21"/>
      <c r="Q15" s="24">
        <v>1</v>
      </c>
      <c r="R15" s="9" t="str">
        <f>VLOOKUP(L15,Legend!$A:$B,2,0)</f>
        <v>Excellent</v>
      </c>
      <c r="S15" s="21">
        <f>M15*VLOOKUP(R15,Legend!$B:$K,10,0)/2*Q15</f>
        <v>0</v>
      </c>
    </row>
    <row r="16" spans="1:20" ht="13.8" x14ac:dyDescent="0.25">
      <c r="A16" s="10" t="s">
        <v>148</v>
      </c>
      <c r="B16" s="20">
        <f>VLOOKUP(A16,'Self responses'!B:D,3,0)</f>
        <v>4</v>
      </c>
      <c r="C16" s="20">
        <f>VLOOKUP(A16,'Self responses'!B:F,5,0)</f>
        <v>4</v>
      </c>
      <c r="D16" s="20">
        <f>VLOOKUP(A16,'Self responses'!B:H,7,0)</f>
        <v>4</v>
      </c>
      <c r="E16" s="20">
        <f>VLOOKUP(A16,'Self responses'!B:J,9,0)</f>
        <v>4</v>
      </c>
      <c r="F16" s="14">
        <f t="shared" si="2"/>
        <v>4</v>
      </c>
      <c r="G16" s="2">
        <f>COUNTIFS('Peer responses'!C:C,A16,'Peer responses'!M:M,0)</f>
        <v>9</v>
      </c>
      <c r="H16" s="21">
        <f>AVERAGEIFS('Peer responses'!D:D,'Peer responses'!C:C,A16,'Peer responses'!M:M,0)</f>
        <v>3.7777777777777777</v>
      </c>
      <c r="I16" s="21">
        <f>AVERAGEIFS('Peer responses'!F:F,'Peer responses'!C:C,A16,'Peer responses'!M:M,0)</f>
        <v>3.5555555555555554</v>
      </c>
      <c r="J16" s="21">
        <f>AVERAGEIFS('Peer responses'!H:H,'Peer responses'!C:C,A16,'Peer responses'!M:M,0)</f>
        <v>3.7777777777777777</v>
      </c>
      <c r="K16" s="21">
        <f>AVERAGEIFS('Peer responses'!J:J,'Peer responses'!C:C,A16,'Peer responses'!M:M,0)</f>
        <v>3.8888888888888888</v>
      </c>
      <c r="L16" s="15">
        <f t="shared" si="1"/>
        <v>4</v>
      </c>
      <c r="M16" s="22"/>
      <c r="N16" s="5"/>
      <c r="O16" s="23"/>
      <c r="P16" s="21"/>
      <c r="Q16" s="24">
        <v>1</v>
      </c>
      <c r="R16" s="9" t="str">
        <f>VLOOKUP(L16,Legend!$A:$B,2,0)</f>
        <v>Great</v>
      </c>
      <c r="S16" s="21">
        <f>M16*VLOOKUP(R16,Legend!$B:$K,10,0)/2*Q16</f>
        <v>0</v>
      </c>
    </row>
    <row r="17" spans="1:19" ht="13.8" x14ac:dyDescent="0.25">
      <c r="A17" s="10" t="s">
        <v>229</v>
      </c>
      <c r="B17" s="20">
        <f>VLOOKUP(A17,'Self responses'!B:D,3,0)</f>
        <v>4</v>
      </c>
      <c r="C17" s="20">
        <f>VLOOKUP(A17,'Self responses'!B:F,5,0)</f>
        <v>5</v>
      </c>
      <c r="D17" s="20">
        <f>VLOOKUP(A17,'Self responses'!B:H,7,0)</f>
        <v>5</v>
      </c>
      <c r="E17" s="20">
        <f>VLOOKUP(A17,'Self responses'!B:J,9,0)</f>
        <v>5</v>
      </c>
      <c r="F17" s="14">
        <f t="shared" si="2"/>
        <v>5</v>
      </c>
      <c r="G17" s="2">
        <f>COUNTIFS('Peer responses'!C:C,A17,'Peer responses'!M:M,0)</f>
        <v>7</v>
      </c>
      <c r="H17" s="21">
        <f>AVERAGEIFS('Peer responses'!D:D,'Peer responses'!C:C,A17,'Peer responses'!M:M,0)</f>
        <v>4.1428571428571432</v>
      </c>
      <c r="I17" s="21">
        <f>AVERAGEIFS('Peer responses'!F:F,'Peer responses'!C:C,A17,'Peer responses'!M:M,0)</f>
        <v>4.4285714285714288</v>
      </c>
      <c r="J17" s="21">
        <f>AVERAGEIFS('Peer responses'!H:H,'Peer responses'!C:C,A17,'Peer responses'!M:M,0)</f>
        <v>4.5714285714285712</v>
      </c>
      <c r="K17" s="21">
        <f>AVERAGEIFS('Peer responses'!J:J,'Peer responses'!C:C,A17,'Peer responses'!M:M,0)</f>
        <v>4.8571428571428568</v>
      </c>
      <c r="L17" s="15">
        <f t="shared" si="1"/>
        <v>4.5</v>
      </c>
      <c r="M17" s="22"/>
      <c r="N17" s="5"/>
      <c r="O17" s="23"/>
      <c r="P17" s="21"/>
      <c r="Q17" s="24">
        <v>1</v>
      </c>
      <c r="R17" s="9" t="str">
        <f>VLOOKUP(L17,Legend!$A:$B,2,0)</f>
        <v>Great +</v>
      </c>
      <c r="S17" s="21">
        <f>M17*VLOOKUP(R17,Legend!$B:$K,10,0)/2*Q17</f>
        <v>0</v>
      </c>
    </row>
    <row r="18" spans="1:19" ht="13.8" x14ac:dyDescent="0.25">
      <c r="A18" s="10" t="s">
        <v>23</v>
      </c>
      <c r="B18" s="20">
        <f>VLOOKUP(A18,'Self responses'!B:D,3,0)</f>
        <v>4</v>
      </c>
      <c r="C18" s="20">
        <f>VLOOKUP(A18,'Self responses'!B:F,5,0)</f>
        <v>5</v>
      </c>
      <c r="D18" s="20">
        <f>VLOOKUP(A18,'Self responses'!B:H,7,0)</f>
        <v>4</v>
      </c>
      <c r="E18" s="20">
        <f>VLOOKUP(A18,'Self responses'!B:J,9,0)</f>
        <v>5</v>
      </c>
      <c r="F18" s="14">
        <f t="shared" si="2"/>
        <v>4.5</v>
      </c>
      <c r="G18" s="2">
        <f>COUNTIFS('Peer responses'!C:C,A18,'Peer responses'!M:M,0)</f>
        <v>9</v>
      </c>
      <c r="H18" s="21">
        <f>AVERAGEIFS('Peer responses'!D:D,'Peer responses'!C:C,A18,'Peer responses'!M:M,0)</f>
        <v>3.3333333333333335</v>
      </c>
      <c r="I18" s="21">
        <f>AVERAGEIFS('Peer responses'!F:F,'Peer responses'!C:C,A18,'Peer responses'!M:M,0)</f>
        <v>4.333333333333333</v>
      </c>
      <c r="J18" s="21">
        <f>AVERAGEIFS('Peer responses'!H:H,'Peer responses'!C:C,A18,'Peer responses'!M:M,0)</f>
        <v>3</v>
      </c>
      <c r="K18" s="21">
        <f>AVERAGEIFS('Peer responses'!J:J,'Peer responses'!C:C,A18,'Peer responses'!M:M,0)</f>
        <v>4.4444444444444446</v>
      </c>
      <c r="L18" s="15">
        <f t="shared" si="1"/>
        <v>4</v>
      </c>
      <c r="M18" s="22"/>
      <c r="N18" s="5"/>
      <c r="O18" s="23"/>
      <c r="P18" s="21"/>
      <c r="Q18" s="24">
        <v>1</v>
      </c>
      <c r="R18" s="9" t="str">
        <f>VLOOKUP(L18,Legend!$A:$B,2,0)</f>
        <v>Great</v>
      </c>
      <c r="S18" s="21">
        <f>M18*VLOOKUP(R18,Legend!$B:$K,10,0)/2*Q18</f>
        <v>0</v>
      </c>
    </row>
    <row r="19" spans="1:19" ht="13.8" x14ac:dyDescent="0.25">
      <c r="A19" s="10" t="s">
        <v>157</v>
      </c>
      <c r="B19" s="20">
        <f>VLOOKUP(A19,'Self responses'!B:D,3,0)</f>
        <v>5</v>
      </c>
      <c r="C19" s="20">
        <f>VLOOKUP(A19,'Self responses'!B:F,5,0)</f>
        <v>5</v>
      </c>
      <c r="D19" s="20">
        <f>VLOOKUP(A19,'Self responses'!B:H,7,0)</f>
        <v>5</v>
      </c>
      <c r="E19" s="20">
        <f>VLOOKUP(A19,'Self responses'!B:J,9,0)</f>
        <v>5</v>
      </c>
      <c r="F19" s="14">
        <f t="shared" si="2"/>
        <v>5</v>
      </c>
      <c r="G19" s="2">
        <f>COUNTIFS('Peer responses'!C:C,A19,'Peer responses'!M:M,0)</f>
        <v>3</v>
      </c>
      <c r="H19" s="21">
        <f>AVERAGEIFS('Peer responses'!D:D,'Peer responses'!C:C,A19,'Peer responses'!M:M,0)</f>
        <v>4.666666666666667</v>
      </c>
      <c r="I19" s="21">
        <f>AVERAGEIFS('Peer responses'!F:F,'Peer responses'!C:C,A19,'Peer responses'!M:M,0)</f>
        <v>4.666666666666667</v>
      </c>
      <c r="J19" s="21">
        <f>AVERAGEIFS('Peer responses'!H:H,'Peer responses'!C:C,A19,'Peer responses'!M:M,0)</f>
        <v>4</v>
      </c>
      <c r="K19" s="21">
        <f>AVERAGEIFS('Peer responses'!J:J,'Peer responses'!C:C,A19,'Peer responses'!M:M,0)</f>
        <v>5</v>
      </c>
      <c r="L19" s="15">
        <f t="shared" si="1"/>
        <v>4.5</v>
      </c>
      <c r="M19" s="22"/>
      <c r="N19" s="5"/>
      <c r="O19" s="23"/>
      <c r="P19" s="21"/>
      <c r="Q19" s="24">
        <v>1</v>
      </c>
      <c r="R19" s="9" t="str">
        <f>VLOOKUP(L19,Legend!$A:$B,2,0)</f>
        <v>Great +</v>
      </c>
      <c r="S19" s="21">
        <f>M19*VLOOKUP(R19,Legend!$B:$K,10,0)/2*Q19</f>
        <v>0</v>
      </c>
    </row>
    <row r="20" spans="1:19" ht="13.8" x14ac:dyDescent="0.25">
      <c r="A20" s="10" t="s">
        <v>112</v>
      </c>
      <c r="B20" s="20">
        <f>VLOOKUP(A20,'Self responses'!B:D,3,0)</f>
        <v>3</v>
      </c>
      <c r="C20" s="20">
        <f>VLOOKUP(A20,'Self responses'!B:F,5,0)</f>
        <v>5</v>
      </c>
      <c r="D20" s="20">
        <f>VLOOKUP(A20,'Self responses'!B:H,7,0)</f>
        <v>4</v>
      </c>
      <c r="E20" s="20">
        <f>VLOOKUP(A20,'Self responses'!B:J,9,0)</f>
        <v>4</v>
      </c>
      <c r="F20" s="14">
        <f t="shared" si="2"/>
        <v>4</v>
      </c>
      <c r="G20" s="2">
        <f>COUNTIFS('Peer responses'!C:C,A20,'Peer responses'!M:M,0)</f>
        <v>4</v>
      </c>
      <c r="H20" s="21">
        <f>AVERAGEIFS('Peer responses'!D:D,'Peer responses'!C:C,A20,'Peer responses'!M:M,0)</f>
        <v>3.25</v>
      </c>
      <c r="I20" s="21">
        <f>AVERAGEIFS('Peer responses'!F:F,'Peer responses'!C:C,A20,'Peer responses'!M:M,0)</f>
        <v>3.75</v>
      </c>
      <c r="J20" s="21">
        <f>AVERAGEIFS('Peer responses'!H:H,'Peer responses'!C:C,A20,'Peer responses'!M:M,0)</f>
        <v>3.75</v>
      </c>
      <c r="K20" s="21">
        <f>AVERAGEIFS('Peer responses'!J:J,'Peer responses'!C:C,A20,'Peer responses'!M:M,0)</f>
        <v>4</v>
      </c>
      <c r="L20" s="15">
        <f t="shared" si="1"/>
        <v>3.5</v>
      </c>
      <c r="M20" s="22"/>
      <c r="N20" s="5"/>
      <c r="O20" s="23"/>
      <c r="P20" s="21"/>
      <c r="Q20" s="24">
        <v>1</v>
      </c>
      <c r="R20" s="9" t="str">
        <f>VLOOKUP(L20,Legend!$A:$B,2,0)</f>
        <v>Good +</v>
      </c>
      <c r="S20" s="21">
        <f>M20*VLOOKUP(R20,Legend!$B:$K,10,0)/2*Q20</f>
        <v>0</v>
      </c>
    </row>
    <row r="21" spans="1:19" ht="13.8" x14ac:dyDescent="0.25">
      <c r="A21" s="10" t="s">
        <v>14</v>
      </c>
      <c r="B21" s="20">
        <f>VLOOKUP(A21,'Self responses'!B:D,3,0)</f>
        <v>4</v>
      </c>
      <c r="C21" s="20">
        <f>VLOOKUP(A21,'Self responses'!B:F,5,0)</f>
        <v>5</v>
      </c>
      <c r="D21" s="20">
        <f>VLOOKUP(A21,'Self responses'!B:H,7,0)</f>
        <v>5</v>
      </c>
      <c r="E21" s="20">
        <f>VLOOKUP(A21,'Self responses'!B:J,9,0)</f>
        <v>5</v>
      </c>
      <c r="F21" s="14">
        <f t="shared" si="2"/>
        <v>5</v>
      </c>
      <c r="G21" s="2">
        <f>COUNTIFS('Peer responses'!C:C,A21,'Peer responses'!M:M,0)</f>
        <v>6</v>
      </c>
      <c r="H21" s="21">
        <f>AVERAGEIFS('Peer responses'!D:D,'Peer responses'!C:C,A21,'Peer responses'!M:M,0)</f>
        <v>4</v>
      </c>
      <c r="I21" s="21">
        <f>AVERAGEIFS('Peer responses'!F:F,'Peer responses'!C:C,A21,'Peer responses'!M:M,0)</f>
        <v>4.666666666666667</v>
      </c>
      <c r="J21" s="21">
        <f>AVERAGEIFS('Peer responses'!H:H,'Peer responses'!C:C,A21,'Peer responses'!M:M,0)</f>
        <v>4</v>
      </c>
      <c r="K21" s="21">
        <f>AVERAGEIFS('Peer responses'!J:J,'Peer responses'!C:C,A21,'Peer responses'!M:M,0)</f>
        <v>4.833333333333333</v>
      </c>
      <c r="L21" s="15">
        <f t="shared" si="1"/>
        <v>4.5</v>
      </c>
      <c r="M21" s="22"/>
      <c r="N21" s="5"/>
      <c r="O21" s="23"/>
      <c r="P21" s="21"/>
      <c r="Q21" s="24">
        <v>1</v>
      </c>
      <c r="R21" s="9" t="str">
        <f>VLOOKUP(L21,Legend!$A:$B,2,0)</f>
        <v>Great +</v>
      </c>
      <c r="S21" s="21">
        <f>M21*VLOOKUP(R21,Legend!$B:$K,10,0)/2*Q21</f>
        <v>0</v>
      </c>
    </row>
    <row r="22" spans="1:19" ht="13.8" x14ac:dyDescent="0.25">
      <c r="A22" s="10" t="s">
        <v>49</v>
      </c>
      <c r="B22" s="20">
        <f>VLOOKUP(A22,'Self responses'!B:D,3,0)</f>
        <v>4</v>
      </c>
      <c r="C22" s="20">
        <f>VLOOKUP(A22,'Self responses'!B:F,5,0)</f>
        <v>4</v>
      </c>
      <c r="D22" s="20">
        <f>VLOOKUP(A22,'Self responses'!B:H,7,0)</f>
        <v>4</v>
      </c>
      <c r="E22" s="20">
        <f>VLOOKUP(A22,'Self responses'!B:J,9,0)</f>
        <v>5</v>
      </c>
      <c r="F22" s="14">
        <f t="shared" si="2"/>
        <v>4.5</v>
      </c>
      <c r="G22" s="2">
        <f>COUNTIFS('Peer responses'!C:C,A22,'Peer responses'!M:M,0)</f>
        <v>9</v>
      </c>
      <c r="H22" s="21">
        <f>AVERAGEIFS('Peer responses'!D:D,'Peer responses'!C:C,A22,'Peer responses'!M:M,0)</f>
        <v>3.7777777777777777</v>
      </c>
      <c r="I22" s="21">
        <f>AVERAGEIFS('Peer responses'!F:F,'Peer responses'!C:C,A22,'Peer responses'!M:M,0)</f>
        <v>4.5555555555555554</v>
      </c>
      <c r="J22" s="21">
        <f>AVERAGEIFS('Peer responses'!H:H,'Peer responses'!C:C,A22,'Peer responses'!M:M,0)</f>
        <v>4.4444444444444446</v>
      </c>
      <c r="K22" s="21">
        <f>AVERAGEIFS('Peer responses'!J:J,'Peer responses'!C:C,A22,'Peer responses'!M:M,0)</f>
        <v>4.333333333333333</v>
      </c>
      <c r="L22" s="15">
        <f t="shared" si="1"/>
        <v>4.5</v>
      </c>
      <c r="M22" s="22"/>
      <c r="N22" s="5"/>
      <c r="O22" s="23"/>
      <c r="P22" s="21"/>
      <c r="Q22" s="24">
        <v>1</v>
      </c>
      <c r="R22" s="9" t="str">
        <f>VLOOKUP(L22,Legend!$A:$B,2,0)</f>
        <v>Great +</v>
      </c>
      <c r="S22" s="21">
        <f>M22*VLOOKUP(R22,Legend!$B:$K,10,0)/2*Q22</f>
        <v>0</v>
      </c>
    </row>
    <row r="23" spans="1:19" ht="13.8" x14ac:dyDescent="0.25">
      <c r="A23" s="10" t="s">
        <v>32</v>
      </c>
      <c r="B23" s="20">
        <f>VLOOKUP(A23,'Self responses'!B:D,3,0)</f>
        <v>4</v>
      </c>
      <c r="C23" s="20">
        <f>VLOOKUP(A23,'Self responses'!B:F,5,0)</f>
        <v>5</v>
      </c>
      <c r="D23" s="20">
        <f>VLOOKUP(A23,'Self responses'!B:H,7,0)</f>
        <v>5</v>
      </c>
      <c r="E23" s="20">
        <f>VLOOKUP(A23,'Self responses'!B:J,9,0)</f>
        <v>5</v>
      </c>
      <c r="F23" s="14">
        <f t="shared" si="2"/>
        <v>5</v>
      </c>
      <c r="G23" s="2">
        <f>COUNTIFS('Peer responses'!C:C,A23,'Peer responses'!M:M,0)</f>
        <v>5</v>
      </c>
      <c r="H23" s="21">
        <f>AVERAGEIFS('Peer responses'!D:D,'Peer responses'!C:C,A23,'Peer responses'!M:M,0)</f>
        <v>3.8</v>
      </c>
      <c r="I23" s="21">
        <f>AVERAGEIFS('Peer responses'!F:F,'Peer responses'!C:C,A23,'Peer responses'!M:M,0)</f>
        <v>4.2</v>
      </c>
      <c r="J23" s="21">
        <f>AVERAGEIFS('Peer responses'!H:H,'Peer responses'!C:C,A23,'Peer responses'!M:M,0)</f>
        <v>3.8</v>
      </c>
      <c r="K23" s="21">
        <f>AVERAGEIFS('Peer responses'!J:J,'Peer responses'!C:C,A23,'Peer responses'!M:M,0)</f>
        <v>4.4000000000000004</v>
      </c>
      <c r="L23" s="15">
        <f t="shared" si="1"/>
        <v>4</v>
      </c>
      <c r="M23" s="22"/>
      <c r="N23" s="5"/>
      <c r="O23" s="23"/>
      <c r="P23" s="21"/>
      <c r="Q23" s="24">
        <v>0</v>
      </c>
      <c r="R23" s="9" t="str">
        <f>VLOOKUP(L23,Legend!$A:$B,2,0)</f>
        <v>Great</v>
      </c>
      <c r="S23" s="21">
        <f>M23*VLOOKUP(R23,Legend!$B:$K,10,0)/2*Q23</f>
        <v>0</v>
      </c>
    </row>
    <row r="24" spans="1:19" ht="13.8" x14ac:dyDescent="0.25">
      <c r="A24" s="10" t="s">
        <v>121</v>
      </c>
      <c r="B24" s="20">
        <f>VLOOKUP(A24,'Self responses'!B:D,3,0)</f>
        <v>5</v>
      </c>
      <c r="C24" s="20">
        <f>VLOOKUP(A24,'Self responses'!B:F,5,0)</f>
        <v>5</v>
      </c>
      <c r="D24" s="20">
        <f>VLOOKUP(A24,'Self responses'!B:H,7,0)</f>
        <v>5</v>
      </c>
      <c r="E24" s="20">
        <f>VLOOKUP(A24,'Self responses'!B:J,9,0)</f>
        <v>5</v>
      </c>
      <c r="F24" s="14">
        <f t="shared" si="2"/>
        <v>5</v>
      </c>
      <c r="G24" s="2">
        <f>COUNTIFS('Peer responses'!C:C,A24,'Peer responses'!M:M,0)</f>
        <v>2</v>
      </c>
      <c r="H24" s="21">
        <f>AVERAGEIFS('Peer responses'!D:D,'Peer responses'!C:C,A24,'Peer responses'!M:M,0)</f>
        <v>4.5</v>
      </c>
      <c r="I24" s="21">
        <f>AVERAGEIFS('Peer responses'!F:F,'Peer responses'!C:C,A24,'Peer responses'!M:M,0)</f>
        <v>4.5</v>
      </c>
      <c r="J24" s="21">
        <f>AVERAGEIFS('Peer responses'!H:H,'Peer responses'!C:C,A24,'Peer responses'!M:M,0)</f>
        <v>3.5</v>
      </c>
      <c r="K24" s="21">
        <f>AVERAGEIFS('Peer responses'!J:J,'Peer responses'!C:C,A24,'Peer responses'!M:M,0)</f>
        <v>5</v>
      </c>
      <c r="L24" s="15">
        <f t="shared" si="1"/>
        <v>4.5</v>
      </c>
      <c r="M24" s="22"/>
      <c r="N24" s="5"/>
      <c r="O24" s="23"/>
      <c r="P24" s="21"/>
      <c r="Q24" s="24">
        <v>1</v>
      </c>
      <c r="R24" s="9" t="str">
        <f>VLOOKUP(L24,Legend!$A:$B,2,0)</f>
        <v>Great +</v>
      </c>
      <c r="S24" s="21">
        <f>M24*VLOOKUP(R24,Legend!$B:$K,10,0)/2*Q24</f>
        <v>0</v>
      </c>
    </row>
    <row r="25" spans="1:19" ht="13.8" x14ac:dyDescent="0.25">
      <c r="A25" s="10" t="s">
        <v>867</v>
      </c>
      <c r="B25" s="20" t="e">
        <f>VLOOKUP(A25,'Self responses'!B:D,3,0)</f>
        <v>#N/A</v>
      </c>
      <c r="C25" s="20" t="e">
        <f>VLOOKUP(A25,'Self responses'!B:F,5,0)</f>
        <v>#N/A</v>
      </c>
      <c r="D25" s="20" t="e">
        <f>VLOOKUP(A25,'Self responses'!B:H,7,0)</f>
        <v>#N/A</v>
      </c>
      <c r="E25" s="20" t="e">
        <f>VLOOKUP(A25,'Self responses'!B:J,9,0)</f>
        <v>#N/A</v>
      </c>
      <c r="F25" s="14" t="e">
        <f t="shared" si="2"/>
        <v>#N/A</v>
      </c>
      <c r="G25" s="2">
        <f>COUNTIFS('Peer responses'!C:C,A25,'Peer responses'!M:M,0)</f>
        <v>0</v>
      </c>
      <c r="H25" s="21"/>
      <c r="I25" s="21"/>
      <c r="J25" s="21"/>
      <c r="K25" s="21"/>
      <c r="L25" s="27">
        <v>3</v>
      </c>
      <c r="M25" s="22"/>
      <c r="N25" s="5"/>
      <c r="O25" s="23"/>
      <c r="P25" s="21"/>
      <c r="Q25" s="24">
        <v>1</v>
      </c>
      <c r="R25" s="9" t="str">
        <f>VLOOKUP(L25,Legend!$A:$B,2,0)</f>
        <v>Good</v>
      </c>
      <c r="S25" s="21">
        <f>M25*VLOOKUP(R25,Legend!$B:$K,10,0)/2*Q25</f>
        <v>0</v>
      </c>
    </row>
    <row r="26" spans="1:19" ht="13.8" x14ac:dyDescent="0.25">
      <c r="A26" s="10" t="s">
        <v>76</v>
      </c>
      <c r="B26" s="20">
        <f>VLOOKUP(A26,'Self responses'!B:D,3,0)</f>
        <v>4</v>
      </c>
      <c r="C26" s="20">
        <f>VLOOKUP(A26,'Self responses'!B:F,5,0)</f>
        <v>4</v>
      </c>
      <c r="D26" s="20">
        <f>VLOOKUP(A26,'Self responses'!B:H,7,0)</f>
        <v>5</v>
      </c>
      <c r="E26" s="20">
        <f>VLOOKUP(A26,'Self responses'!B:J,9,0)</f>
        <v>5</v>
      </c>
      <c r="F26" s="14">
        <f t="shared" si="2"/>
        <v>4.5</v>
      </c>
      <c r="G26" s="2">
        <f>COUNTIFS('Peer responses'!C:C,A26,'Peer responses'!M:M,0)</f>
        <v>3</v>
      </c>
      <c r="H26" s="21">
        <f>AVERAGEIFS('Peer responses'!D:D,'Peer responses'!C:C,A26,'Peer responses'!M:M,0)</f>
        <v>3</v>
      </c>
      <c r="I26" s="21">
        <f>AVERAGEIFS('Peer responses'!F:F,'Peer responses'!C:C,A26,'Peer responses'!M:M,0)</f>
        <v>3</v>
      </c>
      <c r="J26" s="21">
        <f>AVERAGEIFS('Peer responses'!H:H,'Peer responses'!C:C,A26,'Peer responses'!M:M,0)</f>
        <v>3.3333333333333335</v>
      </c>
      <c r="K26" s="21">
        <f>AVERAGEIFS('Peer responses'!J:J,'Peer responses'!C:C,A26,'Peer responses'!M:M,0)</f>
        <v>2</v>
      </c>
      <c r="L26" s="15">
        <f t="shared" ref="L26:L31" si="3">CEILING(FLOOR(AVERAGE(H26:K26),0.25),0.5)</f>
        <v>3</v>
      </c>
      <c r="M26" s="22"/>
      <c r="N26" s="5"/>
      <c r="O26" s="23"/>
      <c r="P26" s="21"/>
      <c r="Q26" s="24">
        <v>1</v>
      </c>
      <c r="R26" s="9" t="str">
        <f>VLOOKUP(L26,Legend!$A:$B,2,0)</f>
        <v>Good</v>
      </c>
      <c r="S26" s="21">
        <f>M26*VLOOKUP(R26,Legend!$B:$K,10,0)/2*Q26</f>
        <v>0</v>
      </c>
    </row>
    <row r="27" spans="1:19" ht="13.8" x14ac:dyDescent="0.25">
      <c r="A27" s="10" t="s">
        <v>265</v>
      </c>
      <c r="B27" s="20">
        <f>VLOOKUP(A27,'Self responses'!B:D,3,0)</f>
        <v>4</v>
      </c>
      <c r="C27" s="20">
        <f>VLOOKUP(A27,'Self responses'!B:F,5,0)</f>
        <v>5</v>
      </c>
      <c r="D27" s="20">
        <f>VLOOKUP(A27,'Self responses'!B:H,7,0)</f>
        <v>4</v>
      </c>
      <c r="E27" s="20">
        <f>VLOOKUP(A27,'Self responses'!B:J,9,0)</f>
        <v>5</v>
      </c>
      <c r="F27" s="14">
        <f t="shared" si="2"/>
        <v>4.5</v>
      </c>
      <c r="G27" s="2">
        <f>COUNTIFS('Peer responses'!C:C,A27,'Peer responses'!M:M,0)</f>
        <v>7</v>
      </c>
      <c r="H27" s="21">
        <f>AVERAGEIFS('Peer responses'!D:D,'Peer responses'!C:C,A27,'Peer responses'!M:M,0)</f>
        <v>4.1428571428571432</v>
      </c>
      <c r="I27" s="21">
        <f>AVERAGEIFS('Peer responses'!F:F,'Peer responses'!C:C,A27,'Peer responses'!M:M,0)</f>
        <v>4.5714285714285712</v>
      </c>
      <c r="J27" s="21">
        <f>AVERAGEIFS('Peer responses'!H:H,'Peer responses'!C:C,A27,'Peer responses'!M:M,0)</f>
        <v>3.8571428571428572</v>
      </c>
      <c r="K27" s="21">
        <f>AVERAGEIFS('Peer responses'!J:J,'Peer responses'!C:C,A27,'Peer responses'!M:M,0)</f>
        <v>4.5714285714285712</v>
      </c>
      <c r="L27" s="15">
        <f t="shared" si="3"/>
        <v>4.5</v>
      </c>
      <c r="M27" s="22"/>
      <c r="N27" s="5"/>
      <c r="O27" s="23"/>
      <c r="P27" s="21"/>
      <c r="Q27" s="24">
        <v>1</v>
      </c>
      <c r="R27" s="9" t="str">
        <f>VLOOKUP(L27,Legend!$A:$B,2,0)</f>
        <v>Great +</v>
      </c>
      <c r="S27" s="21">
        <f>M27*VLOOKUP(R27,Legend!$B:$K,10,0)/2*Q27</f>
        <v>0</v>
      </c>
    </row>
    <row r="28" spans="1:19" ht="13.8" x14ac:dyDescent="0.25">
      <c r="A28" s="10" t="s">
        <v>620</v>
      </c>
      <c r="B28" s="20" t="e">
        <f>VLOOKUP(A28,'Self responses'!B:D,3,0)</f>
        <v>#N/A</v>
      </c>
      <c r="C28" s="20" t="e">
        <f>VLOOKUP(A28,'Self responses'!B:F,5,0)</f>
        <v>#N/A</v>
      </c>
      <c r="D28" s="20" t="e">
        <f>VLOOKUP(A28,'Self responses'!B:H,7,0)</f>
        <v>#N/A</v>
      </c>
      <c r="E28" s="20" t="e">
        <f>VLOOKUP(A28,'Self responses'!B:J,9,0)</f>
        <v>#N/A</v>
      </c>
      <c r="F28" s="14" t="e">
        <f t="shared" si="2"/>
        <v>#N/A</v>
      </c>
      <c r="G28" s="2">
        <f>COUNTIFS('Peer responses'!C:C,A28,'Peer responses'!M:M,0)</f>
        <v>4</v>
      </c>
      <c r="H28" s="21">
        <f>AVERAGEIFS('Peer responses'!D:D,'Peer responses'!C:C,A28,'Peer responses'!M:M,0)</f>
        <v>3.5</v>
      </c>
      <c r="I28" s="21">
        <f>AVERAGEIFS('Peer responses'!F:F,'Peer responses'!C:C,A28,'Peer responses'!M:M,0)</f>
        <v>3.25</v>
      </c>
      <c r="J28" s="21">
        <f>AVERAGEIFS('Peer responses'!H:H,'Peer responses'!C:C,A28,'Peer responses'!M:M,0)</f>
        <v>3.5</v>
      </c>
      <c r="K28" s="21">
        <f>AVERAGEIFS('Peer responses'!J:J,'Peer responses'!C:C,A28,'Peer responses'!M:M,0)</f>
        <v>4.25</v>
      </c>
      <c r="L28" s="15">
        <f t="shared" si="3"/>
        <v>3.5</v>
      </c>
      <c r="M28" s="22"/>
      <c r="N28" s="5"/>
      <c r="O28" s="23"/>
      <c r="P28" s="21"/>
      <c r="Q28" s="24">
        <v>0</v>
      </c>
      <c r="R28" s="9" t="str">
        <f>VLOOKUP(L28,Legend!$A:$B,2,0)</f>
        <v>Good +</v>
      </c>
      <c r="S28" s="21">
        <f>M28*VLOOKUP(R28,Legend!$B:$K,10,0)/2*Q28</f>
        <v>0</v>
      </c>
    </row>
    <row r="29" spans="1:19" ht="13.8" x14ac:dyDescent="0.25">
      <c r="A29" s="10" t="s">
        <v>67</v>
      </c>
      <c r="B29" s="20">
        <f>VLOOKUP(A29,'Self responses'!B:D,3,0)</f>
        <v>4</v>
      </c>
      <c r="C29" s="20">
        <f>VLOOKUP(A29,'Self responses'!B:F,5,0)</f>
        <v>5</v>
      </c>
      <c r="D29" s="20">
        <f>VLOOKUP(A29,'Self responses'!B:H,7,0)</f>
        <v>5</v>
      </c>
      <c r="E29" s="20">
        <f>VLOOKUP(A29,'Self responses'!B:J,9,0)</f>
        <v>5</v>
      </c>
      <c r="F29" s="14">
        <f t="shared" si="2"/>
        <v>5</v>
      </c>
      <c r="G29" s="2">
        <f>COUNTIFS('Peer responses'!C:C,A29,'Peer responses'!M:M,0)</f>
        <v>5</v>
      </c>
      <c r="H29" s="21">
        <f>AVERAGEIFS('Peer responses'!D:D,'Peer responses'!C:C,A29,'Peer responses'!M:M,0)</f>
        <v>3.4</v>
      </c>
      <c r="I29" s="21">
        <f>AVERAGEIFS('Peer responses'!F:F,'Peer responses'!C:C,A29,'Peer responses'!M:M,0)</f>
        <v>4.4000000000000004</v>
      </c>
      <c r="J29" s="21">
        <f>AVERAGEIFS('Peer responses'!H:H,'Peer responses'!C:C,A29,'Peer responses'!M:M,0)</f>
        <v>4.4000000000000004</v>
      </c>
      <c r="K29" s="21">
        <f>AVERAGEIFS('Peer responses'!J:J,'Peer responses'!C:C,A29,'Peer responses'!M:M,0)</f>
        <v>4.5999999999999996</v>
      </c>
      <c r="L29" s="15">
        <f t="shared" si="3"/>
        <v>4</v>
      </c>
      <c r="M29" s="22"/>
      <c r="N29" s="5"/>
      <c r="O29" s="23"/>
      <c r="P29" s="21"/>
      <c r="Q29" s="24">
        <v>1</v>
      </c>
      <c r="R29" s="9" t="str">
        <f>VLOOKUP(L29,Legend!$A:$B,2,0)</f>
        <v>Great</v>
      </c>
      <c r="S29" s="21">
        <f>M29*VLOOKUP(R29,Legend!$B:$K,10,0)/2*Q29</f>
        <v>0</v>
      </c>
    </row>
    <row r="30" spans="1:19" ht="13.8" x14ac:dyDescent="0.25">
      <c r="A30" s="10" t="s">
        <v>130</v>
      </c>
      <c r="B30" s="20">
        <f>VLOOKUP(A30,'Self responses'!B:D,3,0)</f>
        <v>4</v>
      </c>
      <c r="C30" s="20">
        <f>VLOOKUP(A30,'Self responses'!B:F,5,0)</f>
        <v>5</v>
      </c>
      <c r="D30" s="20">
        <f>VLOOKUP(A30,'Self responses'!B:H,7,0)</f>
        <v>5</v>
      </c>
      <c r="E30" s="20">
        <f>VLOOKUP(A30,'Self responses'!B:J,9,0)</f>
        <v>5</v>
      </c>
      <c r="F30" s="14">
        <f t="shared" si="2"/>
        <v>5</v>
      </c>
      <c r="G30" s="2">
        <f>COUNTIFS('Peer responses'!C:C,A30,'Peer responses'!M:M,0)</f>
        <v>2</v>
      </c>
      <c r="H30" s="21">
        <f>AVERAGEIFS('Peer responses'!D:D,'Peer responses'!C:C,A30,'Peer responses'!M:M,0)</f>
        <v>4</v>
      </c>
      <c r="I30" s="21">
        <f>AVERAGEIFS('Peer responses'!F:F,'Peer responses'!C:C,A30,'Peer responses'!M:M,0)</f>
        <v>4.5</v>
      </c>
      <c r="J30" s="21">
        <f>AVERAGEIFS('Peer responses'!H:H,'Peer responses'!C:C,A30,'Peer responses'!M:M,0)</f>
        <v>5</v>
      </c>
      <c r="K30" s="21">
        <f>AVERAGEIFS('Peer responses'!J:J,'Peer responses'!C:C,A30,'Peer responses'!M:M,0)</f>
        <v>5</v>
      </c>
      <c r="L30" s="15">
        <f t="shared" si="3"/>
        <v>4.5</v>
      </c>
      <c r="M30" s="22"/>
      <c r="N30" s="5"/>
      <c r="O30" s="23"/>
      <c r="P30" s="21"/>
      <c r="Q30" s="24">
        <v>0</v>
      </c>
      <c r="R30" s="9" t="str">
        <f>VLOOKUP(L30,Legend!$A:$B,2,0)</f>
        <v>Great +</v>
      </c>
      <c r="S30" s="21">
        <f>M30*VLOOKUP(R30,Legend!$B:$K,10,0)/2*Q30</f>
        <v>0</v>
      </c>
    </row>
    <row r="31" spans="1:19" ht="13.8" x14ac:dyDescent="0.25">
      <c r="A31" s="5" t="s">
        <v>238</v>
      </c>
      <c r="B31" s="20">
        <f>VLOOKUP(A31,'Self responses'!B:D,3,0)</f>
        <v>4</v>
      </c>
      <c r="C31" s="20">
        <f>VLOOKUP(A31,'Self responses'!B:F,5,0)</f>
        <v>4</v>
      </c>
      <c r="D31" s="20">
        <f>VLOOKUP(A31,'Self responses'!B:H,7,0)</f>
        <v>4</v>
      </c>
      <c r="E31" s="20">
        <f>VLOOKUP(A31,'Self responses'!B:J,9,0)</f>
        <v>4</v>
      </c>
      <c r="F31" s="14">
        <f t="shared" si="2"/>
        <v>4</v>
      </c>
      <c r="G31" s="2">
        <f>COUNTIFS('Peer responses'!C:C,A31,'Peer responses'!M:M,0)</f>
        <v>2</v>
      </c>
      <c r="H31" s="21">
        <f>AVERAGEIFS('Peer responses'!D:D,'Peer responses'!C:C,A31,'Peer responses'!M:M,0)</f>
        <v>4</v>
      </c>
      <c r="I31" s="21">
        <f>AVERAGEIFS('Peer responses'!F:F,'Peer responses'!C:C,A31,'Peer responses'!M:M,0)</f>
        <v>3.5</v>
      </c>
      <c r="J31" s="21">
        <f>AVERAGEIFS('Peer responses'!H:H,'Peer responses'!C:C,A31,'Peer responses'!M:M,0)</f>
        <v>4</v>
      </c>
      <c r="K31" s="21">
        <f>AVERAGEIFS('Peer responses'!J:J,'Peer responses'!C:C,A31,'Peer responses'!M:M,0)</f>
        <v>3.5</v>
      </c>
      <c r="L31" s="15">
        <f t="shared" si="3"/>
        <v>4</v>
      </c>
      <c r="M31" s="22"/>
      <c r="N31" s="5"/>
      <c r="O31" s="23"/>
      <c r="P31" s="21"/>
      <c r="Q31" s="24">
        <v>0</v>
      </c>
      <c r="R31" s="9" t="str">
        <f>VLOOKUP(L31,Legend!$A:$B,2,0)</f>
        <v>Great</v>
      </c>
      <c r="S31" s="21">
        <f>M31*VLOOKUP(R31,Legend!$B:$K,10,0)/2*Q31</f>
        <v>0</v>
      </c>
    </row>
    <row r="32" spans="1:19" ht="13.8" x14ac:dyDescent="0.25">
      <c r="A32" s="5" t="s">
        <v>41</v>
      </c>
      <c r="B32" s="20">
        <f>VLOOKUP(A32,'Self responses'!B:D,3,0)</f>
        <v>4</v>
      </c>
      <c r="C32" s="20">
        <f>VLOOKUP(A32,'Self responses'!B:F,5,0)</f>
        <v>4</v>
      </c>
      <c r="D32" s="20">
        <f>VLOOKUP(A32,'Self responses'!B:H,7,0)</f>
        <v>5</v>
      </c>
      <c r="E32" s="20">
        <f>VLOOKUP(A32,'Self responses'!B:J,9,0)</f>
        <v>5</v>
      </c>
      <c r="F32" s="14">
        <f t="shared" si="2"/>
        <v>4.5</v>
      </c>
      <c r="G32" s="2">
        <f>COUNTIFS('Peer responses'!C:C,A32,'Peer responses'!M:M,0)</f>
        <v>0</v>
      </c>
      <c r="H32" s="21"/>
      <c r="I32" s="21"/>
      <c r="J32" s="21"/>
      <c r="K32" s="21"/>
      <c r="L32" s="27">
        <v>1</v>
      </c>
      <c r="M32" s="22"/>
      <c r="N32" s="5"/>
      <c r="O32" s="23"/>
      <c r="P32" s="21"/>
      <c r="Q32" s="24">
        <v>0</v>
      </c>
      <c r="R32" s="9" t="str">
        <f>VLOOKUP(L32,Legend!$A:$B,2,0)</f>
        <v>Poor</v>
      </c>
      <c r="S32" s="21">
        <f>M32*VLOOKUP(R32,Legend!$B:$K,10,0)/2*Q32</f>
        <v>0</v>
      </c>
    </row>
    <row r="33" spans="1:19" ht="13.8" x14ac:dyDescent="0.25">
      <c r="A33" s="5" t="s">
        <v>139</v>
      </c>
      <c r="B33" s="20">
        <f>VLOOKUP(A33,'Self responses'!B:D,3,0)</f>
        <v>3</v>
      </c>
      <c r="C33" s="20">
        <f>VLOOKUP(A33,'Self responses'!B:F,5,0)</f>
        <v>4</v>
      </c>
      <c r="D33" s="20">
        <f>VLOOKUP(A33,'Self responses'!B:H,7,0)</f>
        <v>5</v>
      </c>
      <c r="E33" s="20">
        <f>VLOOKUP(A33,'Self responses'!B:J,9,0)</f>
        <v>4</v>
      </c>
      <c r="F33" s="14">
        <f t="shared" si="2"/>
        <v>4</v>
      </c>
      <c r="G33" s="2">
        <f>COUNTIFS('Peer responses'!C:C,A33,'Peer responses'!M:M,0)</f>
        <v>3</v>
      </c>
      <c r="H33" s="21">
        <f>AVERAGEIFS('Peer responses'!D:D,'Peer responses'!C:C,A33,'Peer responses'!M:M,0)</f>
        <v>4.666666666666667</v>
      </c>
      <c r="I33" s="21">
        <f>AVERAGEIFS('Peer responses'!F:F,'Peer responses'!C:C,A33,'Peer responses'!M:M,0)</f>
        <v>4</v>
      </c>
      <c r="J33" s="21">
        <f>AVERAGEIFS('Peer responses'!H:H,'Peer responses'!C:C,A33,'Peer responses'!M:M,0)</f>
        <v>4</v>
      </c>
      <c r="K33" s="21">
        <f>AVERAGEIFS('Peer responses'!J:J,'Peer responses'!C:C,A33,'Peer responses'!M:M,0)</f>
        <v>3.6666666666666665</v>
      </c>
      <c r="L33" s="15">
        <f>CEILING(FLOOR(AVERAGE(H33:K33),0.25),0.5)</f>
        <v>4</v>
      </c>
      <c r="M33" s="22"/>
      <c r="N33" s="5"/>
      <c r="O33" s="23"/>
      <c r="P33" s="21"/>
      <c r="Q33" s="24">
        <v>0</v>
      </c>
      <c r="R33" s="9" t="str">
        <f>VLOOKUP(L33,Legend!$A:$B,2,0)</f>
        <v>Great</v>
      </c>
      <c r="S33" s="21">
        <f>M33*VLOOKUP(R33,Legend!$B:$K,10,0)/2*Q33</f>
        <v>0</v>
      </c>
    </row>
    <row r="34" spans="1:19" ht="13.8" x14ac:dyDescent="0.25">
      <c r="A34" s="5" t="s">
        <v>211</v>
      </c>
      <c r="B34" s="20">
        <f>VLOOKUP(A34,'Self responses'!B:D,3,0)</f>
        <v>4</v>
      </c>
      <c r="C34" s="20">
        <f>VLOOKUP(A34,'Self responses'!B:F,5,0)</f>
        <v>4</v>
      </c>
      <c r="D34" s="20">
        <f>VLOOKUP(A34,'Self responses'!B:H,7,0)</f>
        <v>5</v>
      </c>
      <c r="E34" s="20">
        <f>VLOOKUP(A34,'Self responses'!B:J,9,0)</f>
        <v>5</v>
      </c>
      <c r="F34" s="14">
        <f t="shared" si="2"/>
        <v>4.5</v>
      </c>
      <c r="G34" s="2">
        <f>COUNTIFS('Peer responses'!C:C,A34,'Peer responses'!M:M,0)</f>
        <v>2</v>
      </c>
      <c r="H34" s="21">
        <f>AVERAGEIFS('Peer responses'!D:D,'Peer responses'!C:C,A34,'Peer responses'!M:M,0)</f>
        <v>3.5</v>
      </c>
      <c r="I34" s="21">
        <f>AVERAGEIFS('Peer responses'!F:F,'Peer responses'!C:C,A34,'Peer responses'!M:M,0)</f>
        <v>2.5</v>
      </c>
      <c r="J34" s="21">
        <f>AVERAGEIFS('Peer responses'!H:H,'Peer responses'!C:C,A34,'Peer responses'!M:M,0)</f>
        <v>3</v>
      </c>
      <c r="K34" s="21">
        <f>AVERAGEIFS('Peer responses'!J:J,'Peer responses'!C:C,A34,'Peer responses'!M:M,0)</f>
        <v>3.5</v>
      </c>
      <c r="L34" s="15">
        <f>CEILING(FLOOR(AVERAGE(H34:K34),0.25),0.5)</f>
        <v>3</v>
      </c>
      <c r="M34" s="22"/>
      <c r="N34" s="5"/>
      <c r="O34" s="23"/>
      <c r="P34" s="21"/>
      <c r="Q34" s="24">
        <v>0</v>
      </c>
      <c r="R34" s="9" t="str">
        <f>VLOOKUP(L34,Legend!$A:$B,2,0)</f>
        <v>Good</v>
      </c>
      <c r="S34" s="21">
        <f>M34*VLOOKUP(R34,Legend!$B:$K,10,0)/2*Q34</f>
        <v>0</v>
      </c>
    </row>
    <row r="35" spans="1:19" ht="13.8" x14ac:dyDescent="0.25">
      <c r="A35" s="5" t="s">
        <v>247</v>
      </c>
      <c r="B35" s="20">
        <f>VLOOKUP(A35,'Self responses'!B:D,3,0)</f>
        <v>5</v>
      </c>
      <c r="C35" s="20">
        <f>VLOOKUP(A35,'Self responses'!B:F,5,0)</f>
        <v>5</v>
      </c>
      <c r="D35" s="20">
        <f>VLOOKUP(A35,'Self responses'!B:H,7,0)</f>
        <v>4</v>
      </c>
      <c r="E35" s="20">
        <f>VLOOKUP(A35,'Self responses'!B:J,9,0)</f>
        <v>4</v>
      </c>
      <c r="F35" s="14">
        <f t="shared" si="2"/>
        <v>4.5</v>
      </c>
      <c r="G35" s="2">
        <f>COUNTIFS('Peer responses'!C:C,A35,'Peer responses'!M:M,0)</f>
        <v>3</v>
      </c>
      <c r="H35" s="21">
        <f>AVERAGEIFS('Peer responses'!D:D,'Peer responses'!C:C,A35,'Peer responses'!M:M,0)</f>
        <v>3.6666666666666665</v>
      </c>
      <c r="I35" s="21">
        <f>AVERAGEIFS('Peer responses'!F:F,'Peer responses'!C:C,A35,'Peer responses'!M:M,0)</f>
        <v>4</v>
      </c>
      <c r="J35" s="21">
        <f>AVERAGEIFS('Peer responses'!H:H,'Peer responses'!C:C,A35,'Peer responses'!M:M,0)</f>
        <v>3.3333333333333335</v>
      </c>
      <c r="K35" s="21">
        <f>AVERAGEIFS('Peer responses'!J:J,'Peer responses'!C:C,A35,'Peer responses'!M:M,0)</f>
        <v>3.3333333333333335</v>
      </c>
      <c r="L35" s="15">
        <f>CEILING(FLOOR(AVERAGE(H35:K35),0.25),0.5)</f>
        <v>3.5</v>
      </c>
      <c r="M35" s="22"/>
      <c r="N35" s="5"/>
      <c r="O35" s="23"/>
      <c r="P35" s="21"/>
      <c r="Q35" s="24">
        <v>0</v>
      </c>
      <c r="R35" s="9" t="str">
        <f>VLOOKUP(L35,Legend!$A:$B,2,0)</f>
        <v>Good +</v>
      </c>
      <c r="S35" s="21">
        <f>M35*VLOOKUP(R35,Legend!$B:$K,10,0)/2*Q35</f>
        <v>0</v>
      </c>
    </row>
    <row r="36" spans="1:19" ht="13.8" x14ac:dyDescent="0.25">
      <c r="A36" s="5" t="s">
        <v>274</v>
      </c>
      <c r="B36" s="20">
        <f>VLOOKUP(A36,'Self responses'!B:D,3,0)</f>
        <v>4</v>
      </c>
      <c r="C36" s="20">
        <f>VLOOKUP(A36,'Self responses'!B:F,5,0)</f>
        <v>4</v>
      </c>
      <c r="D36" s="20">
        <f>VLOOKUP(A36,'Self responses'!B:H,7,0)</f>
        <v>5</v>
      </c>
      <c r="E36" s="20">
        <f>VLOOKUP(A36,'Self responses'!B:J,9,0)</f>
        <v>5</v>
      </c>
      <c r="F36" s="14">
        <f t="shared" si="2"/>
        <v>4.5</v>
      </c>
      <c r="G36" s="2">
        <f>COUNTIFS('Peer responses'!C:C,A36,'Peer responses'!M:M,0)</f>
        <v>6</v>
      </c>
      <c r="H36" s="21">
        <f>AVERAGEIFS('Peer responses'!D:D,'Peer responses'!C:C,A36,'Peer responses'!M:M,0)</f>
        <v>3.8333333333333335</v>
      </c>
      <c r="I36" s="21">
        <f>AVERAGEIFS('Peer responses'!F:F,'Peer responses'!C:C,A36,'Peer responses'!M:M,0)</f>
        <v>3.5</v>
      </c>
      <c r="J36" s="21">
        <f>AVERAGEIFS('Peer responses'!H:H,'Peer responses'!C:C,A36,'Peer responses'!M:M,0)</f>
        <v>3.5</v>
      </c>
      <c r="K36" s="21">
        <f>AVERAGEIFS('Peer responses'!J:J,'Peer responses'!C:C,A36,'Peer responses'!M:M,0)</f>
        <v>3.5</v>
      </c>
      <c r="L36" s="15">
        <f>CEILING(FLOOR(AVERAGE(H36:K36),0.25),0.5)</f>
        <v>3.5</v>
      </c>
      <c r="M36" s="22"/>
      <c r="N36" s="5"/>
      <c r="O36" s="23"/>
      <c r="P36" s="21"/>
      <c r="Q36" s="24">
        <v>0</v>
      </c>
      <c r="R36" s="9" t="str">
        <f>VLOOKUP(L36,Legend!$A:$B,2,0)</f>
        <v>Good +</v>
      </c>
      <c r="S36" s="21">
        <f>M36*VLOOKUP(R36,Legend!$B:$K,10,0)/2*Q36</f>
        <v>0</v>
      </c>
    </row>
    <row r="37" spans="1:19" ht="13.8" x14ac:dyDescent="0.25">
      <c r="A37" s="5" t="s">
        <v>659</v>
      </c>
      <c r="B37" s="20" t="e">
        <f>VLOOKUP(A37,'Self responses'!B:D,3,0)</f>
        <v>#N/A</v>
      </c>
      <c r="C37" s="20" t="e">
        <f>VLOOKUP(A37,'Self responses'!B:F,5,0)</f>
        <v>#N/A</v>
      </c>
      <c r="D37" s="20" t="e">
        <f>VLOOKUP(A37,'Self responses'!B:H,7,0)</f>
        <v>#N/A</v>
      </c>
      <c r="E37" s="20" t="e">
        <f>VLOOKUP(A37,'Self responses'!B:J,9,0)</f>
        <v>#N/A</v>
      </c>
      <c r="F37" s="14" t="e">
        <f t="shared" si="2"/>
        <v>#N/A</v>
      </c>
      <c r="G37" s="2">
        <f>COUNTIFS('Peer responses'!C:C,A37,'Peer responses'!M:M,0)</f>
        <v>1</v>
      </c>
      <c r="H37" s="21">
        <f>AVERAGEIFS('Peer responses'!D:D,'Peer responses'!C:C,A37,'Peer responses'!M:M,0)</f>
        <v>2</v>
      </c>
      <c r="I37" s="21">
        <f>AVERAGEIFS('Peer responses'!F:F,'Peer responses'!C:C,A37,'Peer responses'!M:M,0)</f>
        <v>3</v>
      </c>
      <c r="J37" s="21">
        <f>AVERAGEIFS('Peer responses'!H:H,'Peer responses'!C:C,A37,'Peer responses'!M:M,0)</f>
        <v>3</v>
      </c>
      <c r="K37" s="21">
        <f>AVERAGEIFS('Peer responses'!J:J,'Peer responses'!C:C,A37,'Peer responses'!M:M,0)</f>
        <v>2</v>
      </c>
      <c r="L37" s="15">
        <f>CEILING(FLOOR(AVERAGE(H37:K37),0.25),0.5)</f>
        <v>2.5</v>
      </c>
      <c r="M37" s="22"/>
      <c r="N37" s="5"/>
      <c r="O37" s="23"/>
      <c r="P37" s="21"/>
      <c r="Q37" s="24">
        <v>0</v>
      </c>
      <c r="R37" s="9" t="str">
        <f>VLOOKUP(L37,Legend!$A:$B,2,0)</f>
        <v>Improvement</v>
      </c>
      <c r="S37" s="21">
        <f>M37*VLOOKUP(R37,Legend!$B:$K,10,0)/2*Q37</f>
        <v>0</v>
      </c>
    </row>
    <row r="38" spans="1:19" ht="13.8" x14ac:dyDescent="0.25">
      <c r="B38" s="20"/>
      <c r="C38" s="20"/>
      <c r="D38" s="20"/>
      <c r="E38" s="20"/>
      <c r="F38" s="28"/>
      <c r="M38" s="21"/>
      <c r="P38" s="21"/>
      <c r="Q38" s="17"/>
      <c r="S38" s="21"/>
    </row>
    <row r="39" spans="1:19" ht="13.8" x14ac:dyDescent="0.25">
      <c r="B39" s="20"/>
      <c r="C39" s="20"/>
      <c r="D39" s="20"/>
      <c r="E39" s="20"/>
      <c r="F39" s="28"/>
      <c r="M39" s="21"/>
      <c r="P39" s="21"/>
      <c r="Q39" s="17"/>
      <c r="S39" s="21"/>
    </row>
    <row r="40" spans="1:19" ht="13.8" x14ac:dyDescent="0.25">
      <c r="B40" s="20"/>
      <c r="C40" s="20"/>
      <c r="D40" s="20"/>
      <c r="E40" s="20"/>
      <c r="F40" s="28"/>
      <c r="M40" s="21"/>
      <c r="P40" s="21"/>
      <c r="Q40" s="17"/>
      <c r="S40" s="21"/>
    </row>
    <row r="41" spans="1:19" ht="13.8" x14ac:dyDescent="0.25">
      <c r="B41" s="20"/>
      <c r="C41" s="20"/>
      <c r="D41" s="20"/>
      <c r="E41" s="20"/>
      <c r="F41" s="28"/>
      <c r="M41" s="21"/>
      <c r="P41" s="21"/>
      <c r="Q41" s="17"/>
      <c r="S41" s="21"/>
    </row>
    <row r="42" spans="1:19" ht="13.8" x14ac:dyDescent="0.25">
      <c r="B42" s="20"/>
      <c r="C42" s="20"/>
      <c r="D42" s="20"/>
      <c r="E42" s="20"/>
      <c r="F42" s="28"/>
      <c r="M42" s="21"/>
      <c r="P42" s="21"/>
      <c r="Q42" s="17"/>
      <c r="S42" s="21"/>
    </row>
    <row r="43" spans="1:19" ht="13.8" x14ac:dyDescent="0.25">
      <c r="B43" s="20"/>
      <c r="C43" s="20"/>
      <c r="D43" s="20"/>
      <c r="E43" s="20"/>
      <c r="F43" s="28"/>
      <c r="M43" s="21"/>
      <c r="P43" s="21"/>
      <c r="Q43" s="17"/>
      <c r="S43" s="21"/>
    </row>
    <row r="44" spans="1:19" ht="13.8" x14ac:dyDescent="0.25">
      <c r="B44" s="20"/>
      <c r="C44" s="20"/>
      <c r="D44" s="20"/>
      <c r="E44" s="20"/>
      <c r="F44" s="28"/>
      <c r="M44" s="21"/>
      <c r="P44" s="21"/>
      <c r="Q44" s="17"/>
      <c r="S44" s="21"/>
    </row>
    <row r="45" spans="1:19" ht="13.8" x14ac:dyDescent="0.25">
      <c r="B45" s="20"/>
      <c r="C45" s="20"/>
      <c r="D45" s="20"/>
      <c r="E45" s="20"/>
      <c r="F45" s="28"/>
      <c r="M45" s="21"/>
      <c r="P45" s="21"/>
      <c r="Q45" s="17"/>
      <c r="S45" s="21"/>
    </row>
    <row r="46" spans="1:19" ht="13.8" x14ac:dyDescent="0.25">
      <c r="B46" s="20"/>
      <c r="C46" s="20"/>
      <c r="D46" s="20"/>
      <c r="E46" s="20"/>
      <c r="F46" s="28"/>
      <c r="M46" s="21"/>
      <c r="P46" s="21"/>
      <c r="Q46" s="17"/>
      <c r="S46" s="21"/>
    </row>
    <row r="47" spans="1:19" ht="13.8" x14ac:dyDescent="0.25">
      <c r="B47" s="20"/>
      <c r="C47" s="20"/>
      <c r="D47" s="20"/>
      <c r="E47" s="20"/>
      <c r="F47" s="28"/>
      <c r="M47" s="21"/>
      <c r="P47" s="21"/>
      <c r="Q47" s="17"/>
      <c r="S47" s="21"/>
    </row>
    <row r="48" spans="1:19" ht="13.8" x14ac:dyDescent="0.25">
      <c r="B48" s="20"/>
      <c r="C48" s="20"/>
      <c r="D48" s="20"/>
      <c r="E48" s="20"/>
      <c r="F48" s="28"/>
      <c r="M48" s="21"/>
      <c r="P48" s="21"/>
      <c r="Q48" s="17"/>
      <c r="S48" s="21"/>
    </row>
    <row r="49" spans="2:19" ht="13.8" x14ac:dyDescent="0.25">
      <c r="B49" s="20"/>
      <c r="C49" s="20"/>
      <c r="D49" s="20"/>
      <c r="E49" s="20"/>
      <c r="F49" s="28"/>
      <c r="M49" s="21"/>
      <c r="P49" s="21"/>
      <c r="Q49" s="17"/>
      <c r="S49" s="21"/>
    </row>
    <row r="50" spans="2:19" ht="13.8" x14ac:dyDescent="0.25">
      <c r="B50" s="20"/>
      <c r="C50" s="20"/>
      <c r="D50" s="20"/>
      <c r="E50" s="20"/>
      <c r="F50" s="28"/>
      <c r="M50" s="21"/>
      <c r="P50" s="21"/>
      <c r="Q50" s="17"/>
      <c r="S50" s="21"/>
    </row>
    <row r="51" spans="2:19" ht="13.8" x14ac:dyDescent="0.25">
      <c r="B51" s="20"/>
      <c r="C51" s="20"/>
      <c r="D51" s="20"/>
      <c r="E51" s="20"/>
      <c r="F51" s="28"/>
      <c r="M51" s="21"/>
      <c r="P51" s="21"/>
      <c r="Q51" s="17"/>
      <c r="S51" s="21"/>
    </row>
    <row r="52" spans="2:19" ht="13.8" x14ac:dyDescent="0.25">
      <c r="B52" s="20"/>
      <c r="C52" s="20"/>
      <c r="D52" s="20"/>
      <c r="E52" s="20"/>
      <c r="F52" s="28"/>
      <c r="M52" s="21"/>
      <c r="P52" s="21"/>
      <c r="Q52" s="17"/>
      <c r="S52" s="21"/>
    </row>
    <row r="53" spans="2:19" ht="13.8" x14ac:dyDescent="0.25">
      <c r="B53" s="20"/>
      <c r="C53" s="20"/>
      <c r="D53" s="20"/>
      <c r="E53" s="20"/>
      <c r="F53" s="28"/>
      <c r="M53" s="21"/>
      <c r="P53" s="21"/>
      <c r="Q53" s="17"/>
      <c r="S53" s="21"/>
    </row>
    <row r="54" spans="2:19" ht="13.8" x14ac:dyDescent="0.25">
      <c r="B54" s="20"/>
      <c r="C54" s="20"/>
      <c r="D54" s="20"/>
      <c r="E54" s="20"/>
      <c r="F54" s="28"/>
      <c r="M54" s="21"/>
      <c r="P54" s="21"/>
      <c r="Q54" s="17"/>
      <c r="S54" s="21"/>
    </row>
    <row r="55" spans="2:19" ht="13.8" x14ac:dyDescent="0.25">
      <c r="B55" s="20"/>
      <c r="C55" s="20"/>
      <c r="D55" s="20"/>
      <c r="E55" s="20"/>
      <c r="F55" s="28"/>
      <c r="M55" s="21"/>
      <c r="P55" s="21"/>
      <c r="Q55" s="17"/>
      <c r="S55" s="21"/>
    </row>
    <row r="56" spans="2:19" ht="13.8" x14ac:dyDescent="0.25">
      <c r="B56" s="20"/>
      <c r="C56" s="20"/>
      <c r="D56" s="20"/>
      <c r="E56" s="20"/>
      <c r="F56" s="28"/>
      <c r="M56" s="21"/>
      <c r="P56" s="21"/>
      <c r="Q56" s="17"/>
      <c r="S56" s="21"/>
    </row>
    <row r="57" spans="2:19" ht="13.8" x14ac:dyDescent="0.25">
      <c r="B57" s="20"/>
      <c r="C57" s="20"/>
      <c r="D57" s="20"/>
      <c r="E57" s="20"/>
      <c r="F57" s="28"/>
      <c r="M57" s="21"/>
      <c r="P57" s="21"/>
      <c r="Q57" s="17"/>
      <c r="S57" s="21"/>
    </row>
    <row r="58" spans="2:19" ht="13.8" x14ac:dyDescent="0.25">
      <c r="B58" s="20"/>
      <c r="C58" s="20"/>
      <c r="D58" s="20"/>
      <c r="E58" s="20"/>
      <c r="F58" s="28"/>
      <c r="M58" s="21"/>
      <c r="P58" s="21"/>
      <c r="Q58" s="17"/>
      <c r="S58" s="21"/>
    </row>
    <row r="59" spans="2:19" ht="13.8" x14ac:dyDescent="0.25">
      <c r="B59" s="20"/>
      <c r="C59" s="20"/>
      <c r="D59" s="20"/>
      <c r="E59" s="20"/>
      <c r="F59" s="28"/>
      <c r="M59" s="21"/>
      <c r="P59" s="21"/>
      <c r="Q59" s="17"/>
      <c r="S59" s="21"/>
    </row>
    <row r="60" spans="2:19" ht="13.8" x14ac:dyDescent="0.25">
      <c r="B60" s="20"/>
      <c r="C60" s="20"/>
      <c r="D60" s="20"/>
      <c r="E60" s="20"/>
      <c r="F60" s="28"/>
      <c r="M60" s="21"/>
      <c r="P60" s="21"/>
      <c r="Q60" s="17"/>
      <c r="S60" s="21"/>
    </row>
    <row r="61" spans="2:19" ht="13.8" x14ac:dyDescent="0.25">
      <c r="B61" s="20"/>
      <c r="C61" s="20"/>
      <c r="D61" s="20"/>
      <c r="E61" s="20"/>
      <c r="F61" s="28"/>
      <c r="M61" s="21"/>
      <c r="P61" s="21"/>
      <c r="Q61" s="17"/>
      <c r="S61" s="21"/>
    </row>
    <row r="62" spans="2:19" ht="13.8" x14ac:dyDescent="0.25">
      <c r="B62" s="20"/>
      <c r="C62" s="20"/>
      <c r="D62" s="20"/>
      <c r="E62" s="20"/>
      <c r="F62" s="28"/>
      <c r="M62" s="21"/>
      <c r="P62" s="21"/>
      <c r="Q62" s="17"/>
      <c r="S62" s="21"/>
    </row>
    <row r="63" spans="2:19" ht="13.8" x14ac:dyDescent="0.25">
      <c r="B63" s="20"/>
      <c r="C63" s="20"/>
      <c r="D63" s="20"/>
      <c r="E63" s="20"/>
      <c r="F63" s="28"/>
      <c r="M63" s="21"/>
      <c r="P63" s="21"/>
      <c r="Q63" s="17"/>
      <c r="S63" s="21"/>
    </row>
    <row r="64" spans="2:19" ht="13.8" x14ac:dyDescent="0.25">
      <c r="B64" s="20"/>
      <c r="C64" s="20"/>
      <c r="D64" s="20"/>
      <c r="E64" s="20"/>
      <c r="F64" s="28"/>
      <c r="M64" s="21"/>
      <c r="P64" s="21"/>
      <c r="Q64" s="17"/>
      <c r="S64" s="21"/>
    </row>
    <row r="65" spans="2:19" ht="13.8" x14ac:dyDescent="0.25">
      <c r="B65" s="20"/>
      <c r="C65" s="20"/>
      <c r="D65" s="20"/>
      <c r="E65" s="20"/>
      <c r="F65" s="28"/>
      <c r="M65" s="21"/>
      <c r="P65" s="21"/>
      <c r="Q65" s="17"/>
      <c r="S65" s="21"/>
    </row>
    <row r="66" spans="2:19" ht="13.8" x14ac:dyDescent="0.25">
      <c r="B66" s="20"/>
      <c r="C66" s="20"/>
      <c r="D66" s="20"/>
      <c r="E66" s="20"/>
      <c r="F66" s="28"/>
      <c r="M66" s="21"/>
      <c r="P66" s="21"/>
      <c r="Q66" s="17"/>
      <c r="S66" s="21"/>
    </row>
    <row r="67" spans="2:19" ht="13.8" x14ac:dyDescent="0.25">
      <c r="B67" s="20"/>
      <c r="C67" s="20"/>
      <c r="D67" s="20"/>
      <c r="E67" s="20"/>
      <c r="F67" s="28"/>
      <c r="M67" s="21"/>
      <c r="P67" s="21"/>
      <c r="Q67" s="17"/>
      <c r="S67" s="21"/>
    </row>
    <row r="68" spans="2:19" ht="13.8" x14ac:dyDescent="0.25">
      <c r="B68" s="20"/>
      <c r="C68" s="20"/>
      <c r="D68" s="20"/>
      <c r="E68" s="20"/>
      <c r="F68" s="28"/>
      <c r="M68" s="21"/>
      <c r="P68" s="21"/>
      <c r="Q68" s="17"/>
      <c r="S68" s="21"/>
    </row>
    <row r="69" spans="2:19" ht="13.8" x14ac:dyDescent="0.25">
      <c r="B69" s="20"/>
      <c r="C69" s="20"/>
      <c r="D69" s="20"/>
      <c r="E69" s="20"/>
      <c r="F69" s="28"/>
      <c r="M69" s="21"/>
      <c r="P69" s="21"/>
      <c r="Q69" s="17"/>
      <c r="S69" s="21"/>
    </row>
    <row r="70" spans="2:19" ht="13.8" x14ac:dyDescent="0.25">
      <c r="B70" s="20"/>
      <c r="C70" s="20"/>
      <c r="D70" s="20"/>
      <c r="E70" s="20"/>
      <c r="F70" s="28"/>
      <c r="M70" s="21"/>
      <c r="P70" s="21"/>
      <c r="Q70" s="17"/>
      <c r="S70" s="21"/>
    </row>
    <row r="71" spans="2:19" ht="13.8" x14ac:dyDescent="0.25">
      <c r="B71" s="20"/>
      <c r="C71" s="20"/>
      <c r="D71" s="20"/>
      <c r="E71" s="20"/>
      <c r="F71" s="28"/>
      <c r="M71" s="21"/>
      <c r="P71" s="21"/>
      <c r="Q71" s="17"/>
      <c r="S71" s="21"/>
    </row>
    <row r="72" spans="2:19" ht="13.8" x14ac:dyDescent="0.25">
      <c r="B72" s="20"/>
      <c r="C72" s="20"/>
      <c r="D72" s="20"/>
      <c r="E72" s="20"/>
      <c r="F72" s="28"/>
      <c r="M72" s="21"/>
      <c r="P72" s="21"/>
      <c r="Q72" s="17"/>
      <c r="S72" s="21"/>
    </row>
    <row r="73" spans="2:19" ht="13.8" x14ac:dyDescent="0.25">
      <c r="B73" s="20"/>
      <c r="D73" s="20"/>
      <c r="E73" s="20"/>
      <c r="F73" s="28"/>
      <c r="M73" s="21"/>
      <c r="P73" s="21"/>
      <c r="Q73" s="17"/>
      <c r="S73" s="21"/>
    </row>
    <row r="74" spans="2:19" ht="13.8" x14ac:dyDescent="0.25">
      <c r="B74" s="20"/>
      <c r="D74" s="20"/>
      <c r="E74" s="20"/>
      <c r="F74" s="28"/>
      <c r="M74" s="21"/>
      <c r="P74" s="21"/>
      <c r="Q74" s="17"/>
      <c r="S74" s="21"/>
    </row>
    <row r="75" spans="2:19" ht="13.8" x14ac:dyDescent="0.25">
      <c r="B75" s="20"/>
      <c r="D75" s="20"/>
      <c r="E75" s="20"/>
      <c r="F75" s="28"/>
      <c r="M75" s="21"/>
      <c r="P75" s="21"/>
      <c r="Q75" s="17"/>
      <c r="S75" s="21"/>
    </row>
    <row r="76" spans="2:19" ht="13.8" x14ac:dyDescent="0.25">
      <c r="B76" s="20"/>
      <c r="D76" s="20"/>
      <c r="E76" s="20"/>
      <c r="F76" s="28"/>
      <c r="M76" s="21"/>
      <c r="P76" s="21"/>
      <c r="Q76" s="17"/>
      <c r="S76" s="21"/>
    </row>
    <row r="77" spans="2:19" ht="13.8" x14ac:dyDescent="0.25">
      <c r="B77" s="20"/>
      <c r="D77" s="20"/>
      <c r="E77" s="20"/>
      <c r="F77" s="28"/>
      <c r="M77" s="21"/>
      <c r="P77" s="21"/>
      <c r="Q77" s="17"/>
      <c r="S77" s="21"/>
    </row>
    <row r="78" spans="2:19" ht="13.8" x14ac:dyDescent="0.25">
      <c r="B78" s="20"/>
      <c r="D78" s="20"/>
      <c r="E78" s="20"/>
      <c r="F78" s="28"/>
      <c r="M78" s="21"/>
      <c r="P78" s="21"/>
      <c r="Q78" s="17"/>
      <c r="S78" s="21"/>
    </row>
    <row r="79" spans="2:19" ht="13.8" x14ac:dyDescent="0.25">
      <c r="B79" s="20"/>
      <c r="D79" s="20"/>
      <c r="E79" s="20"/>
      <c r="F79" s="28"/>
      <c r="M79" s="21"/>
      <c r="P79" s="21"/>
      <c r="Q79" s="17"/>
      <c r="S79" s="21"/>
    </row>
    <row r="80" spans="2:19" ht="13.8" x14ac:dyDescent="0.25">
      <c r="B80" s="20"/>
      <c r="D80" s="20"/>
      <c r="E80" s="20"/>
      <c r="F80" s="28"/>
      <c r="M80" s="21"/>
      <c r="P80" s="21"/>
      <c r="Q80" s="17"/>
      <c r="S80" s="21"/>
    </row>
    <row r="81" spans="2:19" ht="13.8" x14ac:dyDescent="0.25">
      <c r="B81" s="20"/>
      <c r="D81" s="20"/>
      <c r="E81" s="20"/>
      <c r="F81" s="28"/>
      <c r="M81" s="21"/>
      <c r="P81" s="21"/>
      <c r="Q81" s="17"/>
      <c r="S81" s="21"/>
    </row>
    <row r="82" spans="2:19" ht="13.8" x14ac:dyDescent="0.25">
      <c r="B82" s="20"/>
      <c r="D82" s="20"/>
      <c r="E82" s="20"/>
      <c r="F82" s="28"/>
      <c r="M82" s="21"/>
      <c r="P82" s="21"/>
      <c r="Q82" s="17"/>
      <c r="S82" s="21"/>
    </row>
    <row r="83" spans="2:19" ht="13.8" x14ac:dyDescent="0.25">
      <c r="B83" s="20"/>
      <c r="D83" s="20"/>
      <c r="E83" s="20"/>
      <c r="F83" s="28"/>
      <c r="M83" s="21"/>
      <c r="P83" s="21"/>
      <c r="Q83" s="17"/>
      <c r="S83" s="21"/>
    </row>
    <row r="84" spans="2:19" ht="13.8" x14ac:dyDescent="0.25">
      <c r="B84" s="20"/>
      <c r="D84" s="20"/>
      <c r="E84" s="20"/>
      <c r="F84" s="28"/>
      <c r="M84" s="21"/>
      <c r="P84" s="21"/>
      <c r="Q84" s="17"/>
      <c r="S84" s="21"/>
    </row>
    <row r="85" spans="2:19" ht="13.8" x14ac:dyDescent="0.25">
      <c r="B85" s="20"/>
      <c r="D85" s="20"/>
      <c r="E85" s="20"/>
      <c r="F85" s="28"/>
      <c r="M85" s="21"/>
      <c r="P85" s="21"/>
      <c r="Q85" s="17"/>
      <c r="S85" s="21"/>
    </row>
    <row r="86" spans="2:19" ht="13.8" x14ac:dyDescent="0.25">
      <c r="B86" s="20"/>
      <c r="D86" s="20"/>
      <c r="E86" s="20"/>
      <c r="F86" s="28"/>
      <c r="M86" s="21"/>
      <c r="P86" s="21"/>
      <c r="Q86" s="17"/>
      <c r="S86" s="21"/>
    </row>
    <row r="87" spans="2:19" ht="13.8" x14ac:dyDescent="0.25">
      <c r="B87" s="20"/>
      <c r="D87" s="20"/>
      <c r="E87" s="20"/>
      <c r="F87" s="28"/>
      <c r="M87" s="21"/>
      <c r="P87" s="21"/>
      <c r="Q87" s="17"/>
      <c r="S87" s="21"/>
    </row>
    <row r="88" spans="2:19" ht="13.8" x14ac:dyDescent="0.25">
      <c r="B88" s="20"/>
      <c r="D88" s="20"/>
      <c r="E88" s="20"/>
      <c r="F88" s="28"/>
      <c r="M88" s="21"/>
      <c r="P88" s="21"/>
      <c r="Q88" s="17"/>
      <c r="S88" s="21"/>
    </row>
    <row r="89" spans="2:19" ht="13.8" x14ac:dyDescent="0.25">
      <c r="B89" s="20"/>
      <c r="D89" s="20"/>
      <c r="E89" s="20"/>
      <c r="F89" s="28"/>
      <c r="M89" s="21"/>
      <c r="P89" s="21"/>
      <c r="Q89" s="17"/>
      <c r="S89" s="21"/>
    </row>
    <row r="90" spans="2:19" ht="13.8" x14ac:dyDescent="0.25">
      <c r="B90" s="20"/>
      <c r="D90" s="20"/>
      <c r="E90" s="20"/>
      <c r="F90" s="28"/>
      <c r="M90" s="21"/>
      <c r="P90" s="21"/>
      <c r="Q90" s="17"/>
      <c r="S90" s="21"/>
    </row>
    <row r="91" spans="2:19" ht="13.8" x14ac:dyDescent="0.25">
      <c r="B91" s="20"/>
      <c r="D91" s="20"/>
      <c r="E91" s="20"/>
      <c r="F91" s="28"/>
      <c r="M91" s="21"/>
      <c r="P91" s="21"/>
      <c r="Q91" s="17"/>
      <c r="S91" s="21"/>
    </row>
    <row r="92" spans="2:19" ht="13.8" x14ac:dyDescent="0.25">
      <c r="B92" s="20"/>
      <c r="D92" s="20"/>
      <c r="E92" s="20"/>
      <c r="F92" s="28"/>
      <c r="M92" s="21"/>
      <c r="P92" s="21"/>
      <c r="Q92" s="17"/>
      <c r="S92" s="21"/>
    </row>
    <row r="93" spans="2:19" ht="13.8" x14ac:dyDescent="0.25">
      <c r="B93" s="20"/>
      <c r="D93" s="20"/>
      <c r="E93" s="20"/>
      <c r="F93" s="28"/>
      <c r="M93" s="21"/>
      <c r="P93" s="21"/>
      <c r="Q93" s="17"/>
      <c r="S93" s="21"/>
    </row>
    <row r="94" spans="2:19" ht="13.8" x14ac:dyDescent="0.25">
      <c r="B94" s="20"/>
      <c r="D94" s="20"/>
      <c r="E94" s="20"/>
      <c r="F94" s="28"/>
      <c r="M94" s="21"/>
      <c r="P94" s="21"/>
      <c r="Q94" s="17"/>
      <c r="S94" s="21"/>
    </row>
    <row r="95" spans="2:19" ht="13.8" x14ac:dyDescent="0.25">
      <c r="B95" s="20"/>
      <c r="D95" s="20"/>
      <c r="E95" s="20"/>
      <c r="F95" s="28"/>
      <c r="M95" s="21"/>
      <c r="P95" s="21"/>
      <c r="Q95" s="17"/>
      <c r="S95" s="21"/>
    </row>
    <row r="96" spans="2:19" ht="13.8" x14ac:dyDescent="0.25">
      <c r="B96" s="20"/>
      <c r="D96" s="20"/>
      <c r="E96" s="20"/>
      <c r="F96" s="28"/>
      <c r="M96" s="21"/>
      <c r="P96" s="21"/>
      <c r="Q96" s="17"/>
      <c r="S96" s="21"/>
    </row>
    <row r="97" spans="2:19" ht="13.8" x14ac:dyDescent="0.25">
      <c r="B97" s="20"/>
      <c r="D97" s="20"/>
      <c r="E97" s="20"/>
      <c r="F97" s="28"/>
      <c r="M97" s="21"/>
      <c r="P97" s="21"/>
      <c r="Q97" s="17"/>
      <c r="S97" s="21"/>
    </row>
    <row r="98" spans="2:19" ht="13.8" x14ac:dyDescent="0.25">
      <c r="B98" s="20"/>
      <c r="D98" s="20"/>
      <c r="E98" s="20"/>
      <c r="F98" s="28"/>
      <c r="M98" s="21"/>
      <c r="P98" s="21"/>
      <c r="Q98" s="17"/>
      <c r="S98" s="21"/>
    </row>
    <row r="99" spans="2:19" ht="13.8" x14ac:dyDescent="0.25">
      <c r="B99" s="20"/>
      <c r="D99" s="20"/>
      <c r="E99" s="20"/>
      <c r="F99" s="28"/>
      <c r="M99" s="21"/>
      <c r="P99" s="21"/>
      <c r="Q99" s="17"/>
      <c r="S99" s="21"/>
    </row>
    <row r="100" spans="2:19" ht="13.8" x14ac:dyDescent="0.25">
      <c r="B100" s="20"/>
      <c r="D100" s="20"/>
      <c r="E100" s="20"/>
      <c r="F100" s="28"/>
      <c r="M100" s="21"/>
      <c r="P100" s="21"/>
      <c r="Q100" s="17"/>
      <c r="S100" s="21"/>
    </row>
    <row r="101" spans="2:19" ht="13.8" x14ac:dyDescent="0.25">
      <c r="B101" s="20"/>
      <c r="D101" s="20"/>
      <c r="E101" s="20"/>
      <c r="F101" s="28"/>
      <c r="M101" s="21"/>
      <c r="P101" s="21"/>
      <c r="Q101" s="17"/>
      <c r="S101" s="21"/>
    </row>
    <row r="102" spans="2:19" ht="13.8" x14ac:dyDescent="0.25">
      <c r="B102" s="20"/>
      <c r="D102" s="20"/>
      <c r="E102" s="20"/>
      <c r="F102" s="28"/>
      <c r="M102" s="21"/>
      <c r="P102" s="21"/>
      <c r="Q102" s="17"/>
      <c r="S102" s="21"/>
    </row>
    <row r="103" spans="2:19" ht="13.8" x14ac:dyDescent="0.25">
      <c r="B103" s="20"/>
      <c r="D103" s="20"/>
      <c r="E103" s="20"/>
      <c r="F103" s="28"/>
      <c r="M103" s="21"/>
      <c r="P103" s="21"/>
      <c r="Q103" s="17"/>
      <c r="S103" s="21"/>
    </row>
    <row r="104" spans="2:19" ht="13.8" x14ac:dyDescent="0.25">
      <c r="B104" s="20"/>
      <c r="D104" s="20"/>
      <c r="E104" s="20"/>
      <c r="F104" s="28"/>
      <c r="M104" s="21"/>
      <c r="P104" s="21"/>
      <c r="Q104" s="17"/>
      <c r="S104" s="21"/>
    </row>
    <row r="105" spans="2:19" ht="13.8" x14ac:dyDescent="0.25">
      <c r="B105" s="20"/>
      <c r="D105" s="20"/>
      <c r="E105" s="20"/>
      <c r="F105" s="28"/>
      <c r="M105" s="21"/>
      <c r="P105" s="21"/>
      <c r="Q105" s="17"/>
      <c r="S105" s="21"/>
    </row>
    <row r="106" spans="2:19" ht="13.8" x14ac:dyDescent="0.25">
      <c r="B106" s="20"/>
      <c r="D106" s="20"/>
      <c r="E106" s="20"/>
      <c r="F106" s="28"/>
      <c r="M106" s="21"/>
      <c r="P106" s="21"/>
      <c r="Q106" s="17"/>
      <c r="S106" s="21"/>
    </row>
    <row r="107" spans="2:19" ht="13.8" x14ac:dyDescent="0.25">
      <c r="B107" s="20"/>
      <c r="D107" s="20"/>
      <c r="E107" s="20"/>
      <c r="F107" s="28"/>
      <c r="M107" s="21"/>
      <c r="P107" s="21"/>
      <c r="Q107" s="17"/>
      <c r="S107" s="21"/>
    </row>
    <row r="108" spans="2:19" ht="13.8" x14ac:dyDescent="0.25">
      <c r="B108" s="20"/>
      <c r="D108" s="20"/>
      <c r="E108" s="20"/>
      <c r="F108" s="28"/>
      <c r="M108" s="21"/>
      <c r="P108" s="21"/>
      <c r="Q108" s="17"/>
      <c r="S108" s="21"/>
    </row>
    <row r="109" spans="2:19" ht="13.8" x14ac:dyDescent="0.25">
      <c r="B109" s="20"/>
      <c r="D109" s="20"/>
      <c r="E109" s="20"/>
      <c r="F109" s="28"/>
      <c r="M109" s="21"/>
      <c r="P109" s="21"/>
      <c r="Q109" s="17"/>
      <c r="S109" s="21"/>
    </row>
    <row r="110" spans="2:19" ht="13.8" x14ac:dyDescent="0.25">
      <c r="B110" s="20"/>
      <c r="D110" s="20"/>
      <c r="E110" s="20"/>
      <c r="F110" s="28"/>
      <c r="M110" s="21"/>
      <c r="P110" s="21"/>
      <c r="Q110" s="17"/>
      <c r="S110" s="21"/>
    </row>
    <row r="111" spans="2:19" ht="13.8" x14ac:dyDescent="0.25">
      <c r="B111" s="20"/>
      <c r="D111" s="20"/>
      <c r="E111" s="20"/>
      <c r="F111" s="28"/>
      <c r="M111" s="21"/>
      <c r="P111" s="21"/>
      <c r="Q111" s="17"/>
      <c r="S111" s="21"/>
    </row>
    <row r="112" spans="2:19" ht="13.8" x14ac:dyDescent="0.25">
      <c r="B112" s="20"/>
      <c r="D112" s="20"/>
      <c r="E112" s="20"/>
      <c r="F112" s="28"/>
      <c r="M112" s="21"/>
      <c r="P112" s="21"/>
      <c r="Q112" s="17"/>
      <c r="S112" s="21"/>
    </row>
    <row r="113" spans="2:19" ht="13.8" x14ac:dyDescent="0.25">
      <c r="B113" s="20"/>
      <c r="D113" s="20"/>
      <c r="E113" s="20"/>
      <c r="F113" s="28"/>
      <c r="M113" s="21"/>
      <c r="P113" s="21"/>
      <c r="Q113" s="17"/>
      <c r="S113" s="21"/>
    </row>
    <row r="114" spans="2:19" ht="13.8" x14ac:dyDescent="0.25">
      <c r="B114" s="20"/>
      <c r="D114" s="20"/>
      <c r="E114" s="20"/>
      <c r="F114" s="28"/>
      <c r="M114" s="21"/>
      <c r="P114" s="21"/>
      <c r="Q114" s="17"/>
      <c r="S114" s="21"/>
    </row>
    <row r="115" spans="2:19" ht="13.8" x14ac:dyDescent="0.25">
      <c r="B115" s="20"/>
      <c r="D115" s="20"/>
      <c r="E115" s="20"/>
      <c r="F115" s="28"/>
      <c r="M115" s="21"/>
      <c r="P115" s="21"/>
      <c r="Q115" s="17"/>
      <c r="S115" s="21"/>
    </row>
    <row r="116" spans="2:19" ht="13.8" x14ac:dyDescent="0.25">
      <c r="B116" s="20"/>
      <c r="D116" s="20"/>
      <c r="E116" s="20"/>
      <c r="F116" s="28"/>
      <c r="M116" s="21"/>
      <c r="P116" s="21"/>
      <c r="Q116" s="17"/>
      <c r="S116" s="21"/>
    </row>
    <row r="117" spans="2:19" ht="13.8" x14ac:dyDescent="0.25">
      <c r="B117" s="20"/>
      <c r="D117" s="20"/>
      <c r="E117" s="20"/>
      <c r="F117" s="28"/>
      <c r="M117" s="21"/>
      <c r="P117" s="21"/>
      <c r="Q117" s="17"/>
      <c r="S117" s="21"/>
    </row>
    <row r="118" spans="2:19" ht="13.8" x14ac:dyDescent="0.25">
      <c r="B118" s="20"/>
      <c r="D118" s="20"/>
      <c r="E118" s="20"/>
      <c r="F118" s="28"/>
      <c r="M118" s="21"/>
      <c r="P118" s="21"/>
      <c r="Q118" s="17"/>
      <c r="S118" s="21"/>
    </row>
    <row r="119" spans="2:19" ht="13.8" x14ac:dyDescent="0.25">
      <c r="B119" s="20"/>
      <c r="D119" s="20"/>
      <c r="E119" s="20"/>
      <c r="F119" s="28"/>
      <c r="M119" s="21"/>
      <c r="P119" s="21"/>
      <c r="Q119" s="17"/>
      <c r="S119" s="21"/>
    </row>
    <row r="120" spans="2:19" ht="13.8" x14ac:dyDescent="0.25">
      <c r="B120" s="20"/>
      <c r="D120" s="20"/>
      <c r="E120" s="20"/>
      <c r="F120" s="28"/>
      <c r="M120" s="21"/>
      <c r="P120" s="21"/>
      <c r="Q120" s="17"/>
      <c r="S120" s="21"/>
    </row>
    <row r="121" spans="2:19" ht="13.8" x14ac:dyDescent="0.25">
      <c r="B121" s="20"/>
      <c r="D121" s="20"/>
      <c r="E121" s="20"/>
      <c r="F121" s="28"/>
      <c r="M121" s="21"/>
      <c r="P121" s="21"/>
      <c r="Q121" s="17"/>
      <c r="S121" s="21"/>
    </row>
    <row r="122" spans="2:19" ht="13.8" x14ac:dyDescent="0.25">
      <c r="B122" s="20"/>
      <c r="D122" s="20"/>
      <c r="E122" s="20"/>
      <c r="F122" s="28"/>
      <c r="M122" s="21"/>
      <c r="P122" s="21"/>
      <c r="Q122" s="17"/>
      <c r="S122" s="21"/>
    </row>
    <row r="123" spans="2:19" ht="13.8" x14ac:dyDescent="0.25">
      <c r="B123" s="20"/>
      <c r="D123" s="20"/>
      <c r="E123" s="20"/>
      <c r="F123" s="28"/>
      <c r="M123" s="21"/>
      <c r="P123" s="21"/>
      <c r="Q123" s="17"/>
      <c r="S123" s="21"/>
    </row>
    <row r="124" spans="2:19" ht="13.8" x14ac:dyDescent="0.25">
      <c r="B124" s="20"/>
      <c r="D124" s="20"/>
      <c r="E124" s="20"/>
      <c r="F124" s="28"/>
      <c r="M124" s="21"/>
      <c r="P124" s="21"/>
      <c r="Q124" s="17"/>
      <c r="S124" s="21"/>
    </row>
    <row r="125" spans="2:19" ht="13.8" x14ac:dyDescent="0.25">
      <c r="B125" s="20"/>
      <c r="D125" s="20"/>
      <c r="E125" s="20"/>
      <c r="F125" s="28"/>
      <c r="M125" s="21"/>
      <c r="P125" s="21"/>
      <c r="Q125" s="17"/>
      <c r="S125" s="21"/>
    </row>
    <row r="126" spans="2:19" ht="13.8" x14ac:dyDescent="0.25">
      <c r="B126" s="20"/>
      <c r="D126" s="20"/>
      <c r="E126" s="20"/>
      <c r="F126" s="28"/>
      <c r="M126" s="21"/>
      <c r="P126" s="21"/>
      <c r="Q126" s="17"/>
      <c r="S126" s="21"/>
    </row>
    <row r="127" spans="2:19" ht="13.8" x14ac:dyDescent="0.25">
      <c r="B127" s="20"/>
      <c r="D127" s="20"/>
      <c r="E127" s="20"/>
      <c r="F127" s="28"/>
      <c r="M127" s="21"/>
      <c r="P127" s="21"/>
      <c r="Q127" s="17"/>
      <c r="S127" s="21"/>
    </row>
    <row r="128" spans="2:19" ht="13.8" x14ac:dyDescent="0.25">
      <c r="B128" s="20"/>
      <c r="D128" s="20"/>
      <c r="E128" s="20"/>
      <c r="F128" s="28"/>
      <c r="M128" s="21"/>
      <c r="P128" s="21"/>
      <c r="Q128" s="17"/>
      <c r="S128" s="21"/>
    </row>
    <row r="129" spans="2:19" ht="13.8" x14ac:dyDescent="0.25">
      <c r="B129" s="20"/>
      <c r="D129" s="20"/>
      <c r="E129" s="20"/>
      <c r="F129" s="28"/>
      <c r="M129" s="21"/>
      <c r="P129" s="21"/>
      <c r="Q129" s="17"/>
      <c r="S129" s="21"/>
    </row>
    <row r="130" spans="2:19" ht="13.8" x14ac:dyDescent="0.25">
      <c r="B130" s="20"/>
      <c r="D130" s="20"/>
      <c r="E130" s="20"/>
      <c r="F130" s="28"/>
      <c r="M130" s="21"/>
      <c r="P130" s="21"/>
      <c r="Q130" s="17"/>
      <c r="S130" s="21"/>
    </row>
    <row r="131" spans="2:19" ht="13.8" x14ac:dyDescent="0.25">
      <c r="B131" s="20"/>
      <c r="D131" s="20"/>
      <c r="E131" s="20"/>
      <c r="F131" s="28"/>
      <c r="M131" s="21"/>
      <c r="P131" s="21"/>
      <c r="Q131" s="17"/>
      <c r="S131" s="21"/>
    </row>
    <row r="132" spans="2:19" ht="13.8" x14ac:dyDescent="0.25">
      <c r="B132" s="20"/>
      <c r="D132" s="20"/>
      <c r="E132" s="20"/>
      <c r="F132" s="28"/>
      <c r="M132" s="21"/>
      <c r="P132" s="21"/>
      <c r="Q132" s="17"/>
      <c r="S132" s="21"/>
    </row>
    <row r="133" spans="2:19" ht="13.8" x14ac:dyDescent="0.25">
      <c r="B133" s="20"/>
      <c r="D133" s="20"/>
      <c r="E133" s="20"/>
      <c r="F133" s="28"/>
      <c r="M133" s="21"/>
      <c r="P133" s="21"/>
      <c r="Q133" s="17"/>
      <c r="S133" s="21"/>
    </row>
    <row r="134" spans="2:19" ht="13.8" x14ac:dyDescent="0.25">
      <c r="B134" s="20"/>
      <c r="D134" s="20"/>
      <c r="E134" s="20"/>
      <c r="F134" s="28"/>
      <c r="M134" s="21"/>
      <c r="P134" s="21"/>
      <c r="Q134" s="17"/>
      <c r="S134" s="21"/>
    </row>
    <row r="135" spans="2:19" ht="13.8" x14ac:dyDescent="0.25">
      <c r="B135" s="20"/>
      <c r="D135" s="20"/>
      <c r="E135" s="20"/>
      <c r="F135" s="28"/>
      <c r="M135" s="21"/>
      <c r="P135" s="21"/>
      <c r="Q135" s="17"/>
      <c r="S135" s="21"/>
    </row>
    <row r="136" spans="2:19" ht="13.8" x14ac:dyDescent="0.25">
      <c r="B136" s="20"/>
      <c r="D136" s="20"/>
      <c r="E136" s="20"/>
      <c r="F136" s="28"/>
      <c r="M136" s="21"/>
      <c r="P136" s="21"/>
      <c r="Q136" s="17"/>
      <c r="S136" s="21"/>
    </row>
    <row r="137" spans="2:19" ht="13.8" x14ac:dyDescent="0.25">
      <c r="B137" s="20"/>
      <c r="D137" s="20"/>
      <c r="E137" s="20"/>
      <c r="F137" s="28"/>
      <c r="M137" s="21"/>
      <c r="P137" s="21"/>
      <c r="Q137" s="17"/>
      <c r="S137" s="21"/>
    </row>
    <row r="138" spans="2:19" ht="13.8" x14ac:dyDescent="0.25">
      <c r="B138" s="20"/>
      <c r="D138" s="20"/>
      <c r="E138" s="20"/>
      <c r="F138" s="28"/>
      <c r="M138" s="21"/>
      <c r="P138" s="21"/>
      <c r="Q138" s="17"/>
      <c r="S138" s="21"/>
    </row>
    <row r="139" spans="2:19" ht="13.8" x14ac:dyDescent="0.25">
      <c r="B139" s="20"/>
      <c r="D139" s="20"/>
      <c r="E139" s="20"/>
      <c r="F139" s="28"/>
      <c r="M139" s="21"/>
      <c r="P139" s="21"/>
      <c r="Q139" s="17"/>
      <c r="S139" s="21"/>
    </row>
    <row r="140" spans="2:19" ht="13.8" x14ac:dyDescent="0.25">
      <c r="B140" s="20"/>
      <c r="D140" s="20"/>
      <c r="E140" s="20"/>
      <c r="F140" s="28"/>
      <c r="M140" s="21"/>
      <c r="P140" s="21"/>
      <c r="Q140" s="17"/>
      <c r="S140" s="21"/>
    </row>
    <row r="141" spans="2:19" ht="13.8" x14ac:dyDescent="0.25">
      <c r="B141" s="20"/>
      <c r="D141" s="20"/>
      <c r="E141" s="20"/>
      <c r="F141" s="28"/>
      <c r="M141" s="21"/>
      <c r="P141" s="21"/>
      <c r="Q141" s="17"/>
      <c r="S141" s="21"/>
    </row>
    <row r="142" spans="2:19" ht="13.8" x14ac:dyDescent="0.25">
      <c r="B142" s="20"/>
      <c r="D142" s="20"/>
      <c r="E142" s="20"/>
      <c r="F142" s="28"/>
      <c r="M142" s="21"/>
      <c r="P142" s="21"/>
      <c r="Q142" s="17"/>
      <c r="S142" s="21"/>
    </row>
    <row r="143" spans="2:19" ht="13.8" x14ac:dyDescent="0.25">
      <c r="B143" s="20"/>
      <c r="D143" s="20"/>
      <c r="E143" s="20"/>
      <c r="F143" s="28"/>
      <c r="M143" s="21"/>
      <c r="P143" s="21"/>
      <c r="Q143" s="17"/>
      <c r="S143" s="21"/>
    </row>
    <row r="144" spans="2:19" ht="13.8" x14ac:dyDescent="0.25">
      <c r="B144" s="20"/>
      <c r="D144" s="20"/>
      <c r="E144" s="20"/>
      <c r="F144" s="28"/>
      <c r="M144" s="21"/>
      <c r="P144" s="21"/>
      <c r="Q144" s="17"/>
      <c r="S144" s="21"/>
    </row>
    <row r="145" spans="2:19" ht="13.8" x14ac:dyDescent="0.25">
      <c r="B145" s="20"/>
      <c r="D145" s="20"/>
      <c r="E145" s="20"/>
      <c r="F145" s="28"/>
      <c r="M145" s="21"/>
      <c r="P145" s="21"/>
      <c r="Q145" s="17"/>
      <c r="S145" s="21"/>
    </row>
    <row r="146" spans="2:19" ht="13.8" x14ac:dyDescent="0.25">
      <c r="B146" s="20"/>
      <c r="D146" s="20"/>
      <c r="E146" s="20"/>
      <c r="F146" s="28"/>
      <c r="M146" s="21"/>
      <c r="P146" s="21"/>
      <c r="Q146" s="17"/>
      <c r="S146" s="21"/>
    </row>
    <row r="147" spans="2:19" ht="13.8" x14ac:dyDescent="0.25">
      <c r="B147" s="20"/>
      <c r="D147" s="20"/>
      <c r="E147" s="20"/>
      <c r="F147" s="28"/>
      <c r="M147" s="21"/>
      <c r="P147" s="21"/>
      <c r="Q147" s="17"/>
      <c r="S147" s="21"/>
    </row>
    <row r="148" spans="2:19" ht="13.8" x14ac:dyDescent="0.25">
      <c r="B148" s="20"/>
      <c r="D148" s="20"/>
      <c r="E148" s="20"/>
      <c r="F148" s="28"/>
      <c r="M148" s="21"/>
      <c r="P148" s="21"/>
      <c r="Q148" s="17"/>
      <c r="S148" s="21"/>
    </row>
    <row r="149" spans="2:19" ht="13.8" x14ac:dyDescent="0.25">
      <c r="B149" s="20"/>
      <c r="C149" s="20"/>
      <c r="D149" s="20"/>
      <c r="E149" s="20"/>
      <c r="F149" s="28"/>
      <c r="M149" s="21"/>
      <c r="P149" s="21"/>
      <c r="Q149" s="17"/>
      <c r="S149" s="21"/>
    </row>
    <row r="150" spans="2:19" ht="13.8" x14ac:dyDescent="0.25">
      <c r="B150" s="20"/>
      <c r="C150" s="20"/>
      <c r="D150" s="20"/>
      <c r="E150" s="20"/>
      <c r="F150" s="28"/>
      <c r="M150" s="21"/>
      <c r="P150" s="21"/>
      <c r="Q150" s="17"/>
      <c r="S150" s="21"/>
    </row>
    <row r="151" spans="2:19" ht="13.8" x14ac:dyDescent="0.25">
      <c r="B151" s="20"/>
      <c r="C151" s="20"/>
      <c r="D151" s="20"/>
      <c r="E151" s="20"/>
      <c r="F151" s="28"/>
      <c r="M151" s="21"/>
      <c r="P151" s="21"/>
      <c r="Q151" s="17"/>
      <c r="S151" s="21"/>
    </row>
    <row r="152" spans="2:19" ht="13.8" x14ac:dyDescent="0.25">
      <c r="B152" s="20"/>
      <c r="C152" s="20"/>
      <c r="D152" s="20"/>
      <c r="E152" s="20"/>
      <c r="F152" s="28"/>
      <c r="M152" s="21"/>
      <c r="P152" s="21"/>
      <c r="Q152" s="17"/>
      <c r="S152" s="21"/>
    </row>
    <row r="153" spans="2:19" ht="13.8" x14ac:dyDescent="0.25">
      <c r="B153" s="20"/>
      <c r="C153" s="20"/>
      <c r="D153" s="20"/>
      <c r="E153" s="20"/>
      <c r="F153" s="28"/>
      <c r="M153" s="21"/>
      <c r="P153" s="21"/>
      <c r="Q153" s="17"/>
      <c r="S153" s="21"/>
    </row>
    <row r="154" spans="2:19" ht="13.8" x14ac:dyDescent="0.25">
      <c r="B154" s="20"/>
      <c r="C154" s="20"/>
      <c r="D154" s="20"/>
      <c r="E154" s="20"/>
      <c r="F154" s="28"/>
      <c r="M154" s="21"/>
      <c r="P154" s="21"/>
      <c r="Q154" s="17"/>
      <c r="S154" s="21"/>
    </row>
    <row r="155" spans="2:19" ht="13.8" x14ac:dyDescent="0.25">
      <c r="B155" s="20"/>
      <c r="C155" s="20"/>
      <c r="D155" s="20"/>
      <c r="E155" s="20"/>
      <c r="F155" s="28"/>
      <c r="M155" s="21"/>
      <c r="P155" s="21"/>
      <c r="Q155" s="17"/>
      <c r="S155" s="21"/>
    </row>
    <row r="156" spans="2:19" ht="13.8" x14ac:dyDescent="0.25">
      <c r="B156" s="20"/>
      <c r="C156" s="20"/>
      <c r="D156" s="20"/>
      <c r="E156" s="20"/>
      <c r="F156" s="28"/>
      <c r="M156" s="21"/>
      <c r="P156" s="21"/>
      <c r="Q156" s="17"/>
      <c r="S156" s="21"/>
    </row>
    <row r="157" spans="2:19" ht="13.8" x14ac:dyDescent="0.25">
      <c r="B157" s="20"/>
      <c r="C157" s="20"/>
      <c r="D157" s="20"/>
      <c r="E157" s="20"/>
      <c r="F157" s="28"/>
      <c r="M157" s="21"/>
      <c r="P157" s="21"/>
      <c r="Q157" s="17"/>
      <c r="S157" s="21"/>
    </row>
    <row r="158" spans="2:19" ht="13.8" x14ac:dyDescent="0.25">
      <c r="B158" s="20"/>
      <c r="C158" s="20"/>
      <c r="D158" s="20"/>
      <c r="E158" s="20"/>
      <c r="F158" s="28"/>
      <c r="M158" s="21"/>
      <c r="P158" s="21"/>
      <c r="Q158" s="17"/>
      <c r="S158" s="21"/>
    </row>
    <row r="159" spans="2:19" ht="13.8" x14ac:dyDescent="0.25">
      <c r="B159" s="20"/>
      <c r="C159" s="20"/>
      <c r="D159" s="20"/>
      <c r="E159" s="20"/>
      <c r="F159" s="28"/>
      <c r="M159" s="21"/>
      <c r="P159" s="21"/>
      <c r="Q159" s="17"/>
      <c r="S159" s="21"/>
    </row>
    <row r="160" spans="2:19" ht="13.8" x14ac:dyDescent="0.25">
      <c r="B160" s="20"/>
      <c r="C160" s="20"/>
      <c r="D160" s="20"/>
      <c r="E160" s="20"/>
      <c r="F160" s="28"/>
      <c r="M160" s="21"/>
      <c r="P160" s="21"/>
      <c r="Q160" s="17"/>
      <c r="S160" s="21"/>
    </row>
    <row r="161" spans="2:19" ht="13.8" x14ac:dyDescent="0.25">
      <c r="B161" s="20"/>
      <c r="C161" s="20"/>
      <c r="D161" s="20"/>
      <c r="E161" s="20"/>
      <c r="F161" s="28"/>
      <c r="M161" s="21"/>
      <c r="P161" s="21"/>
      <c r="Q161" s="17"/>
      <c r="S161" s="21"/>
    </row>
    <row r="162" spans="2:19" ht="13.8" x14ac:dyDescent="0.25">
      <c r="B162" s="20"/>
      <c r="C162" s="20"/>
      <c r="D162" s="20"/>
      <c r="E162" s="20"/>
      <c r="F162" s="28"/>
      <c r="M162" s="21"/>
      <c r="P162" s="21"/>
      <c r="Q162" s="17"/>
      <c r="S162" s="21"/>
    </row>
    <row r="163" spans="2:19" ht="13.8" x14ac:dyDescent="0.25">
      <c r="B163" s="20"/>
      <c r="C163" s="20"/>
      <c r="D163" s="20"/>
      <c r="E163" s="20"/>
      <c r="F163" s="28"/>
      <c r="M163" s="21"/>
      <c r="P163" s="21"/>
      <c r="Q163" s="17"/>
      <c r="S163" s="21"/>
    </row>
    <row r="164" spans="2:19" ht="13.8" x14ac:dyDescent="0.25">
      <c r="B164" s="20"/>
      <c r="C164" s="20"/>
      <c r="D164" s="20"/>
      <c r="E164" s="20"/>
      <c r="F164" s="28"/>
      <c r="M164" s="21"/>
      <c r="P164" s="21"/>
      <c r="Q164" s="17"/>
      <c r="S164" s="21"/>
    </row>
    <row r="165" spans="2:19" ht="13.8" x14ac:dyDescent="0.25">
      <c r="B165" s="20"/>
      <c r="C165" s="20"/>
      <c r="D165" s="20"/>
      <c r="E165" s="20"/>
      <c r="F165" s="28"/>
      <c r="M165" s="21"/>
      <c r="P165" s="21"/>
      <c r="Q165" s="17"/>
      <c r="S165" s="21"/>
    </row>
    <row r="166" spans="2:19" ht="13.8" x14ac:dyDescent="0.25">
      <c r="B166" s="20"/>
      <c r="C166" s="20"/>
      <c r="D166" s="20"/>
      <c r="E166" s="20"/>
      <c r="F166" s="28"/>
      <c r="M166" s="21"/>
      <c r="P166" s="21"/>
      <c r="Q166" s="17"/>
      <c r="S166" s="21"/>
    </row>
    <row r="167" spans="2:19" ht="13.8" x14ac:dyDescent="0.25">
      <c r="B167" s="20"/>
      <c r="C167" s="20"/>
      <c r="D167" s="20"/>
      <c r="E167" s="20"/>
      <c r="F167" s="28"/>
      <c r="M167" s="21"/>
      <c r="P167" s="21"/>
      <c r="Q167" s="17"/>
      <c r="S167" s="21"/>
    </row>
    <row r="168" spans="2:19" ht="13.8" x14ac:dyDescent="0.25">
      <c r="B168" s="20"/>
      <c r="C168" s="20"/>
      <c r="D168" s="20"/>
      <c r="E168" s="20"/>
      <c r="F168" s="28"/>
      <c r="M168" s="21"/>
      <c r="P168" s="21"/>
      <c r="Q168" s="17"/>
      <c r="S168" s="21"/>
    </row>
    <row r="169" spans="2:19" ht="13.8" x14ac:dyDescent="0.25">
      <c r="B169" s="20"/>
      <c r="C169" s="20"/>
      <c r="D169" s="20"/>
      <c r="E169" s="20"/>
      <c r="F169" s="28"/>
      <c r="M169" s="21"/>
      <c r="P169" s="21"/>
      <c r="Q169" s="17"/>
      <c r="S169" s="21"/>
    </row>
    <row r="170" spans="2:19" ht="13.8" x14ac:dyDescent="0.25">
      <c r="B170" s="20"/>
      <c r="C170" s="20"/>
      <c r="D170" s="20"/>
      <c r="E170" s="20"/>
      <c r="F170" s="28"/>
      <c r="M170" s="21"/>
      <c r="P170" s="21"/>
      <c r="Q170" s="17"/>
      <c r="S170" s="21"/>
    </row>
    <row r="171" spans="2:19" ht="13.8" x14ac:dyDescent="0.25">
      <c r="B171" s="20"/>
      <c r="C171" s="20"/>
      <c r="D171" s="20"/>
      <c r="E171" s="20"/>
      <c r="F171" s="28"/>
      <c r="M171" s="21"/>
      <c r="P171" s="21"/>
      <c r="Q171" s="17"/>
      <c r="S171" s="21"/>
    </row>
    <row r="172" spans="2:19" ht="13.8" x14ac:dyDescent="0.25">
      <c r="B172" s="20"/>
      <c r="C172" s="20"/>
      <c r="D172" s="20"/>
      <c r="E172" s="20"/>
      <c r="F172" s="28"/>
      <c r="M172" s="21"/>
      <c r="P172" s="21"/>
      <c r="Q172" s="17"/>
      <c r="S172" s="21"/>
    </row>
    <row r="173" spans="2:19" ht="13.8" x14ac:dyDescent="0.25">
      <c r="B173" s="20"/>
      <c r="C173" s="20"/>
      <c r="D173" s="20"/>
      <c r="E173" s="20"/>
      <c r="F173" s="28"/>
      <c r="M173" s="21"/>
      <c r="P173" s="21"/>
      <c r="Q173" s="17"/>
      <c r="S173" s="21"/>
    </row>
    <row r="174" spans="2:19" ht="13.8" x14ac:dyDescent="0.25">
      <c r="B174" s="20"/>
      <c r="C174" s="20"/>
      <c r="D174" s="20"/>
      <c r="E174" s="20"/>
      <c r="F174" s="28"/>
      <c r="M174" s="21"/>
      <c r="P174" s="21"/>
      <c r="Q174" s="17"/>
      <c r="S174" s="21"/>
    </row>
    <row r="175" spans="2:19" ht="13.8" x14ac:dyDescent="0.25">
      <c r="B175" s="20"/>
      <c r="C175" s="20"/>
      <c r="D175" s="20"/>
      <c r="E175" s="20"/>
      <c r="F175" s="28"/>
      <c r="M175" s="21"/>
      <c r="P175" s="21"/>
      <c r="Q175" s="17"/>
      <c r="S175" s="21"/>
    </row>
    <row r="176" spans="2:19" ht="13.8" x14ac:dyDescent="0.25">
      <c r="B176" s="20"/>
      <c r="C176" s="20"/>
      <c r="D176" s="20"/>
      <c r="E176" s="20"/>
      <c r="F176" s="28"/>
      <c r="M176" s="21"/>
      <c r="P176" s="21"/>
      <c r="Q176" s="17"/>
      <c r="S176" s="21"/>
    </row>
    <row r="177" spans="2:19" ht="13.8" x14ac:dyDescent="0.25">
      <c r="B177" s="20"/>
      <c r="C177" s="20"/>
      <c r="D177" s="20"/>
      <c r="E177" s="20"/>
      <c r="F177" s="28"/>
      <c r="M177" s="21"/>
      <c r="P177" s="21"/>
      <c r="Q177" s="17"/>
      <c r="S177" s="21"/>
    </row>
    <row r="178" spans="2:19" ht="13.8" x14ac:dyDescent="0.25">
      <c r="B178" s="20"/>
      <c r="C178" s="20"/>
      <c r="D178" s="20"/>
      <c r="E178" s="20"/>
      <c r="F178" s="28"/>
      <c r="M178" s="21"/>
      <c r="P178" s="21"/>
      <c r="Q178" s="17"/>
      <c r="S178" s="21"/>
    </row>
    <row r="179" spans="2:19" ht="13.8" x14ac:dyDescent="0.25">
      <c r="B179" s="20"/>
      <c r="C179" s="20"/>
      <c r="D179" s="20"/>
      <c r="E179" s="20"/>
      <c r="F179" s="28"/>
      <c r="M179" s="21"/>
      <c r="P179" s="21"/>
      <c r="Q179" s="17"/>
      <c r="S179" s="21"/>
    </row>
    <row r="180" spans="2:19" ht="13.8" x14ac:dyDescent="0.25">
      <c r="B180" s="20"/>
      <c r="C180" s="20"/>
      <c r="D180" s="20"/>
      <c r="E180" s="20"/>
      <c r="F180" s="28"/>
      <c r="M180" s="21"/>
      <c r="P180" s="21"/>
      <c r="Q180" s="17"/>
      <c r="S180" s="21"/>
    </row>
    <row r="181" spans="2:19" ht="13.8" x14ac:dyDescent="0.25">
      <c r="B181" s="20"/>
      <c r="C181" s="20"/>
      <c r="D181" s="20"/>
      <c r="E181" s="20"/>
      <c r="F181" s="28"/>
      <c r="M181" s="21"/>
      <c r="P181" s="21"/>
      <c r="Q181" s="17"/>
      <c r="S181" s="21"/>
    </row>
    <row r="182" spans="2:19" ht="13.8" x14ac:dyDescent="0.25">
      <c r="B182" s="20"/>
      <c r="C182" s="20"/>
      <c r="D182" s="20"/>
      <c r="E182" s="20"/>
      <c r="F182" s="28"/>
      <c r="M182" s="21"/>
      <c r="P182" s="21"/>
      <c r="Q182" s="17"/>
      <c r="S182" s="21"/>
    </row>
    <row r="183" spans="2:19" ht="13.8" x14ac:dyDescent="0.25">
      <c r="B183" s="20"/>
      <c r="C183" s="20"/>
      <c r="D183" s="20"/>
      <c r="E183" s="20"/>
      <c r="F183" s="28"/>
      <c r="M183" s="21"/>
      <c r="P183" s="21"/>
      <c r="Q183" s="17"/>
      <c r="S183" s="21"/>
    </row>
    <row r="184" spans="2:19" ht="13.8" x14ac:dyDescent="0.25">
      <c r="B184" s="20"/>
      <c r="C184" s="20"/>
      <c r="D184" s="20"/>
      <c r="E184" s="20"/>
      <c r="F184" s="28"/>
      <c r="M184" s="21"/>
      <c r="P184" s="21"/>
      <c r="Q184" s="17"/>
      <c r="S184" s="21"/>
    </row>
    <row r="185" spans="2:19" ht="13.8" x14ac:dyDescent="0.25">
      <c r="B185" s="20"/>
      <c r="C185" s="20"/>
      <c r="D185" s="20"/>
      <c r="E185" s="20"/>
      <c r="F185" s="28"/>
      <c r="M185" s="21"/>
      <c r="P185" s="21"/>
      <c r="Q185" s="17"/>
      <c r="S185" s="21"/>
    </row>
    <row r="186" spans="2:19" ht="13.8" x14ac:dyDescent="0.25">
      <c r="B186" s="20"/>
      <c r="C186" s="20"/>
      <c r="D186" s="20"/>
      <c r="E186" s="20"/>
      <c r="F186" s="28"/>
      <c r="M186" s="21"/>
      <c r="P186" s="21"/>
      <c r="Q186" s="17"/>
      <c r="S186" s="21"/>
    </row>
    <row r="187" spans="2:19" ht="13.8" x14ac:dyDescent="0.25">
      <c r="B187" s="20"/>
      <c r="C187" s="20"/>
      <c r="D187" s="20"/>
      <c r="E187" s="20"/>
      <c r="F187" s="28"/>
      <c r="M187" s="21"/>
      <c r="P187" s="21"/>
      <c r="Q187" s="17"/>
      <c r="S187" s="21"/>
    </row>
    <row r="188" spans="2:19" ht="13.8" x14ac:dyDescent="0.25">
      <c r="B188" s="20"/>
      <c r="C188" s="20"/>
      <c r="D188" s="20"/>
      <c r="E188" s="20"/>
      <c r="F188" s="28"/>
      <c r="M188" s="21"/>
      <c r="P188" s="21"/>
      <c r="Q188" s="17"/>
      <c r="S188" s="21"/>
    </row>
    <row r="189" spans="2:19" ht="13.8" x14ac:dyDescent="0.25">
      <c r="B189" s="20"/>
      <c r="C189" s="20"/>
      <c r="D189" s="20"/>
      <c r="E189" s="20"/>
      <c r="F189" s="28"/>
      <c r="M189" s="21"/>
      <c r="P189" s="21"/>
      <c r="Q189" s="17"/>
      <c r="S189" s="21"/>
    </row>
    <row r="190" spans="2:19" ht="13.8" x14ac:dyDescent="0.25">
      <c r="B190" s="20"/>
      <c r="C190" s="20"/>
      <c r="D190" s="20"/>
      <c r="E190" s="20"/>
      <c r="F190" s="28"/>
      <c r="M190" s="21"/>
      <c r="P190" s="21"/>
      <c r="Q190" s="17"/>
      <c r="S190" s="21"/>
    </row>
    <row r="191" spans="2:19" ht="13.8" x14ac:dyDescent="0.25">
      <c r="B191" s="20"/>
      <c r="C191" s="20"/>
      <c r="D191" s="20"/>
      <c r="E191" s="20"/>
      <c r="F191" s="28"/>
      <c r="M191" s="21"/>
      <c r="P191" s="21"/>
      <c r="Q191" s="17"/>
      <c r="S191" s="21"/>
    </row>
    <row r="192" spans="2:19" ht="13.8" x14ac:dyDescent="0.25">
      <c r="B192" s="20"/>
      <c r="C192" s="20"/>
      <c r="D192" s="20"/>
      <c r="E192" s="20"/>
      <c r="F192" s="28"/>
      <c r="M192" s="21"/>
      <c r="P192" s="21"/>
      <c r="Q192" s="17"/>
      <c r="S192" s="21"/>
    </row>
    <row r="193" spans="2:19" ht="13.8" x14ac:dyDescent="0.25">
      <c r="B193" s="20"/>
      <c r="C193" s="20"/>
      <c r="D193" s="20"/>
      <c r="E193" s="20"/>
      <c r="F193" s="28"/>
      <c r="M193" s="21"/>
      <c r="P193" s="21"/>
      <c r="Q193" s="17"/>
      <c r="S193" s="21"/>
    </row>
    <row r="194" spans="2:19" ht="13.8" x14ac:dyDescent="0.25">
      <c r="B194" s="20"/>
      <c r="C194" s="20"/>
      <c r="D194" s="20"/>
      <c r="E194" s="20"/>
      <c r="F194" s="28"/>
      <c r="M194" s="21"/>
      <c r="P194" s="21"/>
      <c r="Q194" s="17"/>
      <c r="S194" s="21"/>
    </row>
    <row r="195" spans="2:19" ht="13.8" x14ac:dyDescent="0.25">
      <c r="B195" s="20"/>
      <c r="C195" s="20"/>
      <c r="D195" s="20"/>
      <c r="E195" s="20"/>
      <c r="F195" s="28"/>
      <c r="M195" s="21"/>
      <c r="P195" s="21"/>
      <c r="Q195" s="17"/>
      <c r="S195" s="21"/>
    </row>
    <row r="196" spans="2:19" ht="13.8" x14ac:dyDescent="0.25">
      <c r="B196" s="20"/>
      <c r="C196" s="20"/>
      <c r="D196" s="20"/>
      <c r="E196" s="20"/>
      <c r="F196" s="28"/>
      <c r="M196" s="21"/>
      <c r="P196" s="21"/>
      <c r="Q196" s="17"/>
      <c r="S196" s="21"/>
    </row>
    <row r="197" spans="2:19" ht="13.8" x14ac:dyDescent="0.25">
      <c r="B197" s="20"/>
      <c r="C197" s="20"/>
      <c r="D197" s="20"/>
      <c r="E197" s="20"/>
      <c r="F197" s="28"/>
      <c r="M197" s="21"/>
      <c r="P197" s="21"/>
      <c r="Q197" s="17"/>
      <c r="S197" s="21"/>
    </row>
    <row r="198" spans="2:19" ht="13.8" x14ac:dyDescent="0.25">
      <c r="B198" s="20"/>
      <c r="C198" s="20"/>
      <c r="D198" s="20"/>
      <c r="E198" s="20"/>
      <c r="F198" s="28"/>
      <c r="M198" s="21"/>
      <c r="P198" s="21"/>
      <c r="Q198" s="17"/>
      <c r="S198" s="21"/>
    </row>
    <row r="199" spans="2:19" ht="13.8" x14ac:dyDescent="0.25">
      <c r="B199" s="20"/>
      <c r="C199" s="20"/>
      <c r="D199" s="20"/>
      <c r="E199" s="20"/>
      <c r="F199" s="28"/>
      <c r="M199" s="21"/>
      <c r="P199" s="21"/>
      <c r="Q199" s="17"/>
      <c r="S199" s="21"/>
    </row>
    <row r="200" spans="2:19" ht="13.8" x14ac:dyDescent="0.25">
      <c r="B200" s="20"/>
      <c r="C200" s="20"/>
      <c r="D200" s="20"/>
      <c r="E200" s="20"/>
      <c r="F200" s="28"/>
      <c r="M200" s="21"/>
      <c r="P200" s="21"/>
      <c r="Q200" s="17"/>
      <c r="S200" s="21"/>
    </row>
    <row r="201" spans="2:19" ht="13.8" x14ac:dyDescent="0.25">
      <c r="B201" s="20"/>
      <c r="C201" s="20"/>
      <c r="D201" s="20"/>
      <c r="E201" s="20"/>
      <c r="F201" s="28"/>
      <c r="M201" s="21"/>
      <c r="P201" s="21"/>
      <c r="Q201" s="17"/>
      <c r="S201" s="21"/>
    </row>
    <row r="202" spans="2:19" ht="13.8" x14ac:dyDescent="0.25">
      <c r="B202" s="20"/>
      <c r="C202" s="20"/>
      <c r="D202" s="20"/>
      <c r="E202" s="20"/>
      <c r="F202" s="28"/>
      <c r="M202" s="21"/>
      <c r="P202" s="21"/>
      <c r="Q202" s="17"/>
      <c r="S202" s="21"/>
    </row>
    <row r="203" spans="2:19" ht="13.8" x14ac:dyDescent="0.25">
      <c r="B203" s="20"/>
      <c r="C203" s="20"/>
      <c r="D203" s="20"/>
      <c r="E203" s="20"/>
      <c r="F203" s="28"/>
      <c r="M203" s="21"/>
      <c r="P203" s="21"/>
      <c r="Q203" s="17"/>
      <c r="S203" s="21"/>
    </row>
    <row r="204" spans="2:19" ht="13.8" x14ac:dyDescent="0.25">
      <c r="B204" s="20"/>
      <c r="C204" s="20"/>
      <c r="D204" s="20"/>
      <c r="E204" s="20"/>
      <c r="F204" s="28"/>
      <c r="M204" s="21"/>
      <c r="P204" s="21"/>
      <c r="Q204" s="17"/>
      <c r="S204" s="21"/>
    </row>
    <row r="205" spans="2:19" ht="13.8" x14ac:dyDescent="0.25">
      <c r="B205" s="20"/>
      <c r="C205" s="20"/>
      <c r="D205" s="20"/>
      <c r="E205" s="20"/>
      <c r="F205" s="28"/>
      <c r="M205" s="21"/>
      <c r="P205" s="21"/>
      <c r="Q205" s="17"/>
      <c r="S205" s="21"/>
    </row>
    <row r="206" spans="2:19" ht="13.8" x14ac:dyDescent="0.25">
      <c r="B206" s="20"/>
      <c r="C206" s="20"/>
      <c r="D206" s="20"/>
      <c r="E206" s="20"/>
      <c r="F206" s="28"/>
      <c r="M206" s="21"/>
      <c r="P206" s="21"/>
      <c r="Q206" s="17"/>
      <c r="S206" s="21"/>
    </row>
    <row r="207" spans="2:19" ht="13.8" x14ac:dyDescent="0.25">
      <c r="B207" s="20"/>
      <c r="C207" s="20"/>
      <c r="D207" s="20"/>
      <c r="E207" s="20"/>
      <c r="F207" s="28"/>
      <c r="M207" s="21"/>
      <c r="P207" s="21"/>
      <c r="Q207" s="17"/>
      <c r="S207" s="21"/>
    </row>
    <row r="208" spans="2:19" ht="13.8" x14ac:dyDescent="0.25">
      <c r="B208" s="20"/>
      <c r="C208" s="20"/>
      <c r="D208" s="20"/>
      <c r="E208" s="20"/>
      <c r="F208" s="28"/>
      <c r="M208" s="21"/>
      <c r="P208" s="21"/>
      <c r="Q208" s="17"/>
      <c r="S208" s="21"/>
    </row>
    <row r="209" spans="2:19" ht="13.8" x14ac:dyDescent="0.25">
      <c r="B209" s="20"/>
      <c r="C209" s="20"/>
      <c r="D209" s="20"/>
      <c r="E209" s="20"/>
      <c r="F209" s="28"/>
      <c r="M209" s="21"/>
      <c r="P209" s="21"/>
      <c r="Q209" s="17"/>
      <c r="S209" s="21"/>
    </row>
    <row r="210" spans="2:19" ht="13.8" x14ac:dyDescent="0.25">
      <c r="B210" s="20"/>
      <c r="C210" s="20"/>
      <c r="D210" s="20"/>
      <c r="E210" s="20"/>
      <c r="F210" s="28"/>
      <c r="M210" s="21"/>
      <c r="P210" s="21"/>
      <c r="Q210" s="17"/>
      <c r="S210" s="21"/>
    </row>
    <row r="211" spans="2:19" ht="13.8" x14ac:dyDescent="0.25">
      <c r="B211" s="20"/>
      <c r="C211" s="20"/>
      <c r="D211" s="20"/>
      <c r="E211" s="20"/>
      <c r="F211" s="28"/>
      <c r="M211" s="21"/>
      <c r="P211" s="21"/>
      <c r="Q211" s="17"/>
      <c r="S211" s="21"/>
    </row>
    <row r="212" spans="2:19" ht="13.8" x14ac:dyDescent="0.25">
      <c r="B212" s="20"/>
      <c r="C212" s="20"/>
      <c r="D212" s="20"/>
      <c r="E212" s="20"/>
      <c r="F212" s="28"/>
      <c r="M212" s="21"/>
      <c r="P212" s="21"/>
      <c r="Q212" s="17"/>
      <c r="S212" s="21"/>
    </row>
    <row r="213" spans="2:19" ht="13.8" x14ac:dyDescent="0.25">
      <c r="B213" s="20"/>
      <c r="C213" s="20"/>
      <c r="D213" s="20"/>
      <c r="E213" s="20"/>
      <c r="F213" s="28"/>
      <c r="M213" s="21"/>
      <c r="P213" s="21"/>
      <c r="Q213" s="17"/>
      <c r="S213" s="21"/>
    </row>
    <row r="214" spans="2:19" ht="13.8" x14ac:dyDescent="0.25">
      <c r="B214" s="20"/>
      <c r="C214" s="20"/>
      <c r="D214" s="20"/>
      <c r="E214" s="20"/>
      <c r="F214" s="28"/>
      <c r="M214" s="21"/>
      <c r="P214" s="21"/>
      <c r="Q214" s="17"/>
      <c r="S214" s="21"/>
    </row>
    <row r="215" spans="2:19" ht="13.8" x14ac:dyDescent="0.25">
      <c r="B215" s="20"/>
      <c r="C215" s="20"/>
      <c r="D215" s="20"/>
      <c r="E215" s="20"/>
      <c r="F215" s="28"/>
      <c r="M215" s="21"/>
      <c r="P215" s="21"/>
      <c r="Q215" s="17"/>
      <c r="S215" s="21"/>
    </row>
    <row r="216" spans="2:19" ht="13.8" x14ac:dyDescent="0.25">
      <c r="B216" s="20"/>
      <c r="C216" s="20"/>
      <c r="D216" s="20"/>
      <c r="E216" s="20"/>
      <c r="F216" s="28"/>
      <c r="M216" s="21"/>
      <c r="P216" s="21"/>
      <c r="Q216" s="17"/>
      <c r="S216" s="21"/>
    </row>
    <row r="217" spans="2:19" ht="13.8" x14ac:dyDescent="0.25">
      <c r="B217" s="20"/>
      <c r="C217" s="20"/>
      <c r="D217" s="20"/>
      <c r="E217" s="20"/>
      <c r="F217" s="28"/>
      <c r="M217" s="21"/>
      <c r="P217" s="21"/>
      <c r="Q217" s="17"/>
      <c r="S217" s="21"/>
    </row>
    <row r="218" spans="2:19" ht="13.8" x14ac:dyDescent="0.25">
      <c r="B218" s="20"/>
      <c r="C218" s="20"/>
      <c r="D218" s="20"/>
      <c r="E218" s="20"/>
      <c r="F218" s="28"/>
      <c r="M218" s="21"/>
      <c r="P218" s="21"/>
      <c r="Q218" s="17"/>
      <c r="S218" s="21"/>
    </row>
    <row r="219" spans="2:19" ht="13.8" x14ac:dyDescent="0.25">
      <c r="B219" s="20"/>
      <c r="C219" s="20"/>
      <c r="D219" s="20"/>
      <c r="E219" s="20"/>
      <c r="F219" s="28"/>
      <c r="M219" s="21"/>
      <c r="P219" s="21"/>
      <c r="Q219" s="17"/>
      <c r="S219" s="21"/>
    </row>
    <row r="220" spans="2:19" ht="13.8" x14ac:dyDescent="0.25">
      <c r="B220" s="20"/>
      <c r="C220" s="20"/>
      <c r="D220" s="20"/>
      <c r="E220" s="20"/>
      <c r="F220" s="28"/>
      <c r="M220" s="21"/>
      <c r="P220" s="21"/>
      <c r="Q220" s="17"/>
      <c r="S220" s="21"/>
    </row>
    <row r="221" spans="2:19" ht="13.8" x14ac:dyDescent="0.25">
      <c r="B221" s="20"/>
      <c r="C221" s="20"/>
      <c r="D221" s="20"/>
      <c r="E221" s="20"/>
      <c r="F221" s="28"/>
      <c r="M221" s="21"/>
      <c r="P221" s="21"/>
      <c r="Q221" s="17"/>
      <c r="S221" s="21"/>
    </row>
    <row r="222" spans="2:19" ht="13.8" x14ac:dyDescent="0.25">
      <c r="B222" s="20"/>
      <c r="C222" s="20"/>
      <c r="D222" s="20"/>
      <c r="E222" s="20"/>
      <c r="F222" s="28"/>
      <c r="M222" s="21"/>
      <c r="P222" s="21"/>
      <c r="Q222" s="17"/>
      <c r="S222" s="21"/>
    </row>
    <row r="223" spans="2:19" ht="13.8" x14ac:dyDescent="0.25">
      <c r="B223" s="20"/>
      <c r="C223" s="20"/>
      <c r="D223" s="20"/>
      <c r="E223" s="20"/>
      <c r="F223" s="28"/>
      <c r="M223" s="21"/>
      <c r="P223" s="21"/>
      <c r="Q223" s="17"/>
      <c r="S223" s="21"/>
    </row>
    <row r="224" spans="2:19" ht="13.8" x14ac:dyDescent="0.25">
      <c r="B224" s="20"/>
      <c r="C224" s="20"/>
      <c r="D224" s="20"/>
      <c r="E224" s="20"/>
      <c r="F224" s="28"/>
      <c r="M224" s="21"/>
      <c r="P224" s="21"/>
      <c r="Q224" s="17"/>
      <c r="S224" s="21"/>
    </row>
    <row r="225" spans="2:19" ht="13.8" x14ac:dyDescent="0.25">
      <c r="B225" s="20"/>
      <c r="C225" s="20"/>
      <c r="D225" s="20"/>
      <c r="E225" s="20"/>
      <c r="F225" s="28"/>
      <c r="M225" s="21"/>
      <c r="P225" s="21"/>
      <c r="Q225" s="17"/>
      <c r="S225" s="21"/>
    </row>
    <row r="226" spans="2:19" ht="13.8" x14ac:dyDescent="0.25">
      <c r="B226" s="20"/>
      <c r="C226" s="20"/>
      <c r="D226" s="20"/>
      <c r="E226" s="20"/>
      <c r="F226" s="28"/>
      <c r="M226" s="21"/>
      <c r="P226" s="21"/>
      <c r="Q226" s="17"/>
      <c r="S226" s="21"/>
    </row>
    <row r="227" spans="2:19" ht="13.8" x14ac:dyDescent="0.25">
      <c r="B227" s="20"/>
      <c r="C227" s="20"/>
      <c r="D227" s="20"/>
      <c r="E227" s="20"/>
      <c r="F227" s="28"/>
      <c r="M227" s="21"/>
      <c r="P227" s="21"/>
      <c r="Q227" s="17"/>
      <c r="S227" s="21"/>
    </row>
    <row r="228" spans="2:19" ht="13.8" x14ac:dyDescent="0.25">
      <c r="B228" s="20"/>
      <c r="C228" s="20"/>
      <c r="D228" s="20"/>
      <c r="E228" s="20"/>
      <c r="F228" s="28"/>
      <c r="M228" s="21"/>
      <c r="P228" s="21"/>
      <c r="Q228" s="17"/>
      <c r="S228" s="21"/>
    </row>
    <row r="229" spans="2:19" ht="13.8" x14ac:dyDescent="0.25">
      <c r="B229" s="20"/>
      <c r="C229" s="20"/>
      <c r="D229" s="20"/>
      <c r="E229" s="20"/>
      <c r="F229" s="28"/>
      <c r="M229" s="21"/>
      <c r="P229" s="21"/>
      <c r="Q229" s="17"/>
      <c r="S229" s="21"/>
    </row>
    <row r="230" spans="2:19" ht="13.8" x14ac:dyDescent="0.25">
      <c r="B230" s="20"/>
      <c r="C230" s="20"/>
      <c r="D230" s="20"/>
      <c r="E230" s="20"/>
      <c r="F230" s="28"/>
      <c r="M230" s="21"/>
      <c r="P230" s="21"/>
      <c r="Q230" s="17"/>
      <c r="S230" s="21"/>
    </row>
    <row r="231" spans="2:19" ht="13.8" x14ac:dyDescent="0.25">
      <c r="B231" s="20"/>
      <c r="C231" s="20"/>
      <c r="D231" s="20"/>
      <c r="E231" s="20"/>
      <c r="F231" s="28"/>
      <c r="M231" s="21"/>
      <c r="P231" s="21"/>
      <c r="Q231" s="17"/>
      <c r="S231" s="21"/>
    </row>
    <row r="232" spans="2:19" ht="13.8" x14ac:dyDescent="0.25">
      <c r="B232" s="20"/>
      <c r="C232" s="20"/>
      <c r="D232" s="20"/>
      <c r="E232" s="20"/>
      <c r="F232" s="28"/>
      <c r="M232" s="21"/>
      <c r="P232" s="21"/>
      <c r="Q232" s="17"/>
      <c r="S232" s="21"/>
    </row>
    <row r="233" spans="2:19" ht="13.8" x14ac:dyDescent="0.25">
      <c r="B233" s="20"/>
      <c r="C233" s="20"/>
      <c r="D233" s="20"/>
      <c r="E233" s="20"/>
      <c r="F233" s="28"/>
      <c r="M233" s="21"/>
      <c r="P233" s="21"/>
      <c r="Q233" s="17"/>
      <c r="S233" s="21"/>
    </row>
    <row r="234" spans="2:19" ht="13.8" x14ac:dyDescent="0.25">
      <c r="B234" s="20"/>
      <c r="C234" s="20"/>
      <c r="D234" s="20"/>
      <c r="E234" s="20"/>
      <c r="F234" s="28"/>
      <c r="M234" s="21"/>
      <c r="P234" s="21"/>
      <c r="Q234" s="17"/>
      <c r="S234" s="21"/>
    </row>
    <row r="235" spans="2:19" ht="13.8" x14ac:dyDescent="0.25">
      <c r="B235" s="20"/>
      <c r="C235" s="20"/>
      <c r="D235" s="20"/>
      <c r="E235" s="20"/>
      <c r="F235" s="28"/>
      <c r="M235" s="21"/>
      <c r="P235" s="21"/>
      <c r="Q235" s="17"/>
      <c r="S235" s="21"/>
    </row>
    <row r="236" spans="2:19" ht="13.8" x14ac:dyDescent="0.25">
      <c r="B236" s="20"/>
      <c r="C236" s="20"/>
      <c r="D236" s="20"/>
      <c r="E236" s="20"/>
      <c r="F236" s="28"/>
      <c r="M236" s="21"/>
      <c r="P236" s="21"/>
      <c r="Q236" s="17"/>
      <c r="S236" s="21"/>
    </row>
    <row r="237" spans="2:19" ht="13.8" x14ac:dyDescent="0.25">
      <c r="B237" s="20"/>
      <c r="C237" s="20"/>
      <c r="D237" s="20"/>
      <c r="E237" s="20"/>
      <c r="F237" s="28"/>
      <c r="M237" s="21"/>
      <c r="P237" s="21"/>
      <c r="Q237" s="17"/>
      <c r="S237" s="21"/>
    </row>
    <row r="238" spans="2:19" ht="13.8" x14ac:dyDescent="0.25">
      <c r="B238" s="20"/>
      <c r="C238" s="20"/>
      <c r="D238" s="20"/>
      <c r="E238" s="20"/>
      <c r="F238" s="28"/>
      <c r="M238" s="21"/>
      <c r="P238" s="21"/>
      <c r="Q238" s="17"/>
      <c r="S238" s="21"/>
    </row>
    <row r="239" spans="2:19" ht="13.8" x14ac:dyDescent="0.25">
      <c r="B239" s="20"/>
      <c r="C239" s="20"/>
      <c r="D239" s="20"/>
      <c r="E239" s="20"/>
      <c r="F239" s="28"/>
      <c r="M239" s="21"/>
      <c r="P239" s="21"/>
      <c r="Q239" s="17"/>
      <c r="S239" s="21"/>
    </row>
    <row r="240" spans="2:19" ht="13.8" x14ac:dyDescent="0.25">
      <c r="B240" s="20"/>
      <c r="C240" s="20"/>
      <c r="D240" s="20"/>
      <c r="E240" s="20"/>
      <c r="F240" s="28"/>
      <c r="M240" s="21"/>
      <c r="P240" s="21"/>
      <c r="Q240" s="17"/>
      <c r="S240" s="21"/>
    </row>
    <row r="241" spans="2:19" ht="13.8" x14ac:dyDescent="0.25">
      <c r="B241" s="20"/>
      <c r="C241" s="20"/>
      <c r="D241" s="20"/>
      <c r="E241" s="20"/>
      <c r="F241" s="28"/>
      <c r="M241" s="21"/>
      <c r="P241" s="21"/>
      <c r="Q241" s="17"/>
      <c r="S241" s="21"/>
    </row>
    <row r="242" spans="2:19" ht="13.8" x14ac:dyDescent="0.25">
      <c r="B242" s="20"/>
      <c r="C242" s="20"/>
      <c r="D242" s="20"/>
      <c r="E242" s="20"/>
      <c r="F242" s="28"/>
      <c r="M242" s="21"/>
      <c r="P242" s="21"/>
      <c r="Q242" s="17"/>
      <c r="S242" s="21"/>
    </row>
    <row r="243" spans="2:19" ht="13.8" x14ac:dyDescent="0.25">
      <c r="B243" s="20"/>
      <c r="C243" s="20"/>
      <c r="D243" s="20"/>
      <c r="E243" s="20"/>
      <c r="F243" s="28"/>
      <c r="M243" s="21"/>
      <c r="P243" s="21"/>
      <c r="Q243" s="17"/>
      <c r="S243" s="21"/>
    </row>
    <row r="244" spans="2:19" ht="13.8" x14ac:dyDescent="0.25">
      <c r="B244" s="20"/>
      <c r="C244" s="20"/>
      <c r="D244" s="20"/>
      <c r="E244" s="20"/>
      <c r="F244" s="28"/>
      <c r="M244" s="21"/>
      <c r="P244" s="21"/>
      <c r="Q244" s="17"/>
      <c r="S244" s="21"/>
    </row>
    <row r="245" spans="2:19" ht="13.8" x14ac:dyDescent="0.25">
      <c r="B245" s="20"/>
      <c r="C245" s="20"/>
      <c r="D245" s="20"/>
      <c r="E245" s="20"/>
      <c r="F245" s="28"/>
      <c r="M245" s="21"/>
      <c r="P245" s="21"/>
      <c r="Q245" s="17"/>
      <c r="S245" s="21"/>
    </row>
    <row r="246" spans="2:19" ht="13.8" x14ac:dyDescent="0.25">
      <c r="B246" s="20"/>
      <c r="C246" s="20"/>
      <c r="D246" s="20"/>
      <c r="E246" s="20"/>
      <c r="F246" s="28"/>
      <c r="M246" s="21"/>
      <c r="P246" s="21"/>
      <c r="Q246" s="17"/>
      <c r="S246" s="21"/>
    </row>
    <row r="247" spans="2:19" ht="13.8" x14ac:dyDescent="0.25">
      <c r="B247" s="20"/>
      <c r="C247" s="20"/>
      <c r="D247" s="20"/>
      <c r="E247" s="20"/>
      <c r="F247" s="28"/>
      <c r="M247" s="21"/>
      <c r="P247" s="21"/>
      <c r="Q247" s="17"/>
      <c r="S247" s="21"/>
    </row>
    <row r="248" spans="2:19" ht="13.8" x14ac:dyDescent="0.25">
      <c r="B248" s="20"/>
      <c r="C248" s="20"/>
      <c r="D248" s="20"/>
      <c r="E248" s="20"/>
      <c r="F248" s="28"/>
      <c r="M248" s="21"/>
      <c r="P248" s="21"/>
      <c r="Q248" s="17"/>
      <c r="S248" s="21"/>
    </row>
    <row r="249" spans="2:19" ht="13.8" x14ac:dyDescent="0.25">
      <c r="B249" s="20"/>
      <c r="C249" s="20"/>
      <c r="D249" s="20"/>
      <c r="E249" s="20"/>
      <c r="F249" s="28"/>
      <c r="M249" s="21"/>
      <c r="P249" s="21"/>
      <c r="Q249" s="17"/>
      <c r="S249" s="21"/>
    </row>
    <row r="250" spans="2:19" ht="13.8" x14ac:dyDescent="0.25">
      <c r="B250" s="20"/>
      <c r="C250" s="20"/>
      <c r="D250" s="20"/>
      <c r="E250" s="20"/>
      <c r="F250" s="28"/>
      <c r="M250" s="21"/>
      <c r="P250" s="21"/>
      <c r="Q250" s="17"/>
      <c r="S250" s="21"/>
    </row>
    <row r="251" spans="2:19" ht="13.8" x14ac:dyDescent="0.25">
      <c r="B251" s="20"/>
      <c r="C251" s="20"/>
      <c r="D251" s="20"/>
      <c r="E251" s="20"/>
      <c r="F251" s="28"/>
      <c r="M251" s="21"/>
      <c r="P251" s="21"/>
      <c r="Q251" s="17"/>
      <c r="S251" s="21"/>
    </row>
    <row r="252" spans="2:19" ht="13.8" x14ac:dyDescent="0.25">
      <c r="B252" s="20"/>
      <c r="C252" s="20"/>
      <c r="D252" s="20"/>
      <c r="E252" s="20"/>
      <c r="F252" s="28"/>
      <c r="M252" s="21"/>
      <c r="P252" s="21"/>
      <c r="Q252" s="17"/>
      <c r="S252" s="21"/>
    </row>
    <row r="253" spans="2:19" ht="13.8" x14ac:dyDescent="0.25">
      <c r="B253" s="20"/>
      <c r="C253" s="20"/>
      <c r="D253" s="20"/>
      <c r="E253" s="20"/>
      <c r="F253" s="28"/>
      <c r="M253" s="21"/>
      <c r="P253" s="21"/>
      <c r="Q253" s="17"/>
      <c r="S253" s="21"/>
    </row>
    <row r="254" spans="2:19" ht="13.8" x14ac:dyDescent="0.25">
      <c r="B254" s="20"/>
      <c r="C254" s="20"/>
      <c r="D254" s="20"/>
      <c r="E254" s="20"/>
      <c r="F254" s="28"/>
      <c r="M254" s="21"/>
      <c r="P254" s="21"/>
      <c r="Q254" s="17"/>
      <c r="S254" s="21"/>
    </row>
    <row r="255" spans="2:19" ht="13.8" x14ac:dyDescent="0.25">
      <c r="B255" s="20"/>
      <c r="C255" s="20"/>
      <c r="D255" s="20"/>
      <c r="E255" s="20"/>
      <c r="F255" s="28"/>
      <c r="M255" s="21"/>
      <c r="P255" s="21"/>
      <c r="Q255" s="17"/>
      <c r="S255" s="21"/>
    </row>
    <row r="256" spans="2:19" ht="13.8" x14ac:dyDescent="0.25">
      <c r="B256" s="20"/>
      <c r="C256" s="20"/>
      <c r="D256" s="20"/>
      <c r="E256" s="20"/>
      <c r="F256" s="28"/>
      <c r="M256" s="21"/>
      <c r="P256" s="21"/>
      <c r="Q256" s="17"/>
      <c r="S256" s="21"/>
    </row>
    <row r="257" spans="2:19" ht="13.8" x14ac:dyDescent="0.25">
      <c r="B257" s="20"/>
      <c r="C257" s="20"/>
      <c r="D257" s="20"/>
      <c r="E257" s="20"/>
      <c r="F257" s="28"/>
      <c r="M257" s="21"/>
      <c r="P257" s="21"/>
      <c r="Q257" s="17"/>
      <c r="S257" s="21"/>
    </row>
    <row r="258" spans="2:19" ht="13.8" x14ac:dyDescent="0.25">
      <c r="B258" s="20"/>
      <c r="C258" s="20"/>
      <c r="D258" s="20"/>
      <c r="E258" s="20"/>
      <c r="F258" s="28"/>
      <c r="M258" s="21"/>
      <c r="P258" s="21"/>
      <c r="Q258" s="17"/>
      <c r="S258" s="21"/>
    </row>
    <row r="259" spans="2:19" ht="13.8" x14ac:dyDescent="0.25">
      <c r="B259" s="20"/>
      <c r="C259" s="20"/>
      <c r="D259" s="20"/>
      <c r="E259" s="20"/>
      <c r="F259" s="28"/>
      <c r="M259" s="21"/>
      <c r="P259" s="21"/>
      <c r="Q259" s="17"/>
      <c r="S259" s="21"/>
    </row>
    <row r="260" spans="2:19" ht="13.8" x14ac:dyDescent="0.25">
      <c r="B260" s="20"/>
      <c r="C260" s="20"/>
      <c r="D260" s="20"/>
      <c r="E260" s="20"/>
      <c r="F260" s="28"/>
      <c r="M260" s="21"/>
      <c r="P260" s="21"/>
      <c r="Q260" s="17"/>
      <c r="S260" s="21"/>
    </row>
    <row r="261" spans="2:19" ht="13.8" x14ac:dyDescent="0.25">
      <c r="B261" s="20"/>
      <c r="C261" s="20"/>
      <c r="D261" s="20"/>
      <c r="E261" s="20"/>
      <c r="F261" s="28"/>
      <c r="M261" s="21"/>
      <c r="P261" s="21"/>
      <c r="Q261" s="17"/>
      <c r="S261" s="21"/>
    </row>
    <row r="262" spans="2:19" ht="13.8" x14ac:dyDescent="0.25">
      <c r="B262" s="20"/>
      <c r="C262" s="20"/>
      <c r="D262" s="20"/>
      <c r="E262" s="20"/>
      <c r="F262" s="28"/>
      <c r="M262" s="21"/>
      <c r="P262" s="21"/>
      <c r="Q262" s="17"/>
      <c r="S262" s="21"/>
    </row>
    <row r="263" spans="2:19" ht="13.8" x14ac:dyDescent="0.25">
      <c r="B263" s="20"/>
      <c r="C263" s="20"/>
      <c r="D263" s="20"/>
      <c r="E263" s="20"/>
      <c r="F263" s="28"/>
      <c r="M263" s="21"/>
      <c r="P263" s="21"/>
      <c r="Q263" s="17"/>
      <c r="S263" s="21"/>
    </row>
    <row r="264" spans="2:19" ht="13.8" x14ac:dyDescent="0.25">
      <c r="B264" s="20"/>
      <c r="C264" s="20"/>
      <c r="D264" s="20"/>
      <c r="E264" s="20"/>
      <c r="F264" s="28"/>
      <c r="M264" s="21"/>
      <c r="P264" s="21"/>
      <c r="Q264" s="17"/>
      <c r="S264" s="21"/>
    </row>
    <row r="265" spans="2:19" ht="13.8" x14ac:dyDescent="0.25">
      <c r="B265" s="20"/>
      <c r="C265" s="20"/>
      <c r="D265" s="20"/>
      <c r="E265" s="20"/>
      <c r="F265" s="28"/>
      <c r="M265" s="21"/>
      <c r="P265" s="21"/>
      <c r="Q265" s="17"/>
      <c r="S265" s="21"/>
    </row>
    <row r="266" spans="2:19" ht="13.8" x14ac:dyDescent="0.25">
      <c r="B266" s="20"/>
      <c r="C266" s="20"/>
      <c r="D266" s="20"/>
      <c r="E266" s="20"/>
      <c r="F266" s="28"/>
      <c r="M266" s="21"/>
      <c r="P266" s="21"/>
      <c r="Q266" s="17"/>
      <c r="S266" s="21"/>
    </row>
    <row r="267" spans="2:19" ht="13.8" x14ac:dyDescent="0.25">
      <c r="B267" s="20"/>
      <c r="C267" s="20"/>
      <c r="D267" s="20"/>
      <c r="E267" s="20"/>
      <c r="F267" s="28"/>
      <c r="M267" s="21"/>
      <c r="P267" s="21"/>
      <c r="Q267" s="17"/>
      <c r="S267" s="21"/>
    </row>
    <row r="268" spans="2:19" ht="13.8" x14ac:dyDescent="0.25">
      <c r="B268" s="20"/>
      <c r="C268" s="20"/>
      <c r="D268" s="20"/>
      <c r="E268" s="20"/>
      <c r="F268" s="28"/>
      <c r="M268" s="21"/>
      <c r="P268" s="21"/>
      <c r="Q268" s="17"/>
      <c r="S268" s="21"/>
    </row>
    <row r="269" spans="2:19" ht="13.8" x14ac:dyDescent="0.25">
      <c r="B269" s="20"/>
      <c r="C269" s="20"/>
      <c r="D269" s="20"/>
      <c r="E269" s="20"/>
      <c r="F269" s="28"/>
      <c r="M269" s="21"/>
      <c r="P269" s="21"/>
      <c r="Q269" s="17"/>
      <c r="S269" s="21"/>
    </row>
    <row r="270" spans="2:19" ht="13.8" x14ac:dyDescent="0.25">
      <c r="B270" s="20"/>
      <c r="C270" s="20"/>
      <c r="D270" s="20"/>
      <c r="E270" s="20"/>
      <c r="F270" s="28"/>
      <c r="M270" s="21"/>
      <c r="P270" s="21"/>
      <c r="Q270" s="17"/>
      <c r="S270" s="21"/>
    </row>
    <row r="271" spans="2:19" ht="13.8" x14ac:dyDescent="0.25">
      <c r="B271" s="20"/>
      <c r="C271" s="20"/>
      <c r="D271" s="20"/>
      <c r="E271" s="20"/>
      <c r="F271" s="28"/>
      <c r="M271" s="21"/>
      <c r="P271" s="21"/>
      <c r="Q271" s="17"/>
      <c r="S271" s="21"/>
    </row>
    <row r="272" spans="2:19" ht="13.8" x14ac:dyDescent="0.25">
      <c r="B272" s="20"/>
      <c r="C272" s="20"/>
      <c r="D272" s="20"/>
      <c r="E272" s="20"/>
      <c r="F272" s="28"/>
      <c r="M272" s="21"/>
      <c r="P272" s="21"/>
      <c r="Q272" s="17"/>
      <c r="S272" s="21"/>
    </row>
    <row r="273" spans="2:19" ht="13.8" x14ac:dyDescent="0.25">
      <c r="B273" s="20"/>
      <c r="C273" s="20"/>
      <c r="D273" s="20"/>
      <c r="E273" s="20"/>
      <c r="F273" s="28"/>
      <c r="M273" s="21"/>
      <c r="P273" s="21"/>
      <c r="Q273" s="17"/>
      <c r="S273" s="21"/>
    </row>
    <row r="274" spans="2:19" ht="13.8" x14ac:dyDescent="0.25">
      <c r="B274" s="20"/>
      <c r="C274" s="20"/>
      <c r="D274" s="20"/>
      <c r="E274" s="20"/>
      <c r="F274" s="28"/>
      <c r="M274" s="21"/>
      <c r="P274" s="21"/>
      <c r="Q274" s="17"/>
      <c r="S274" s="21"/>
    </row>
    <row r="275" spans="2:19" ht="13.8" x14ac:dyDescent="0.25">
      <c r="B275" s="20"/>
      <c r="C275" s="20"/>
      <c r="D275" s="20"/>
      <c r="E275" s="20"/>
      <c r="F275" s="28"/>
      <c r="M275" s="21"/>
      <c r="P275" s="21"/>
      <c r="Q275" s="17"/>
      <c r="S275" s="21"/>
    </row>
    <row r="276" spans="2:19" ht="13.8" x14ac:dyDescent="0.25">
      <c r="B276" s="20"/>
      <c r="C276" s="20"/>
      <c r="D276" s="20"/>
      <c r="E276" s="20"/>
      <c r="F276" s="28"/>
      <c r="M276" s="21"/>
      <c r="P276" s="21"/>
      <c r="Q276" s="17"/>
      <c r="S276" s="21"/>
    </row>
    <row r="277" spans="2:19" ht="13.8" x14ac:dyDescent="0.25">
      <c r="B277" s="20"/>
      <c r="C277" s="20"/>
      <c r="D277" s="20"/>
      <c r="E277" s="20"/>
      <c r="F277" s="28"/>
      <c r="M277" s="21"/>
      <c r="P277" s="21"/>
      <c r="Q277" s="17"/>
      <c r="S277" s="21"/>
    </row>
    <row r="278" spans="2:19" ht="13.8" x14ac:dyDescent="0.25">
      <c r="B278" s="20"/>
      <c r="C278" s="20"/>
      <c r="D278" s="20"/>
      <c r="E278" s="20"/>
      <c r="F278" s="28"/>
      <c r="M278" s="21"/>
      <c r="P278" s="21"/>
      <c r="Q278" s="17"/>
      <c r="S278" s="21"/>
    </row>
    <row r="279" spans="2:19" ht="13.8" x14ac:dyDescent="0.25">
      <c r="B279" s="20"/>
      <c r="C279" s="20"/>
      <c r="D279" s="20"/>
      <c r="E279" s="20"/>
      <c r="F279" s="28"/>
      <c r="M279" s="21"/>
      <c r="P279" s="21"/>
      <c r="Q279" s="17"/>
      <c r="S279" s="21"/>
    </row>
    <row r="280" spans="2:19" ht="13.8" x14ac:dyDescent="0.25">
      <c r="B280" s="20"/>
      <c r="C280" s="20"/>
      <c r="D280" s="20"/>
      <c r="E280" s="20"/>
      <c r="F280" s="28"/>
      <c r="M280" s="21"/>
      <c r="P280" s="21"/>
      <c r="Q280" s="17"/>
      <c r="S280" s="21"/>
    </row>
    <row r="281" spans="2:19" ht="13.8" x14ac:dyDescent="0.25">
      <c r="B281" s="20"/>
      <c r="C281" s="20"/>
      <c r="D281" s="20"/>
      <c r="E281" s="20"/>
      <c r="F281" s="28"/>
      <c r="M281" s="21"/>
      <c r="P281" s="21"/>
      <c r="Q281" s="17"/>
      <c r="S281" s="21"/>
    </row>
    <row r="282" spans="2:19" ht="13.8" x14ac:dyDescent="0.25">
      <c r="B282" s="20"/>
      <c r="C282" s="20"/>
      <c r="D282" s="20"/>
      <c r="E282" s="20"/>
      <c r="F282" s="28"/>
      <c r="M282" s="21"/>
      <c r="P282" s="21"/>
      <c r="Q282" s="17"/>
      <c r="S282" s="21"/>
    </row>
    <row r="283" spans="2:19" ht="13.8" x14ac:dyDescent="0.25">
      <c r="B283" s="20"/>
      <c r="C283" s="20"/>
      <c r="D283" s="20"/>
      <c r="E283" s="20"/>
      <c r="F283" s="28"/>
      <c r="M283" s="21"/>
      <c r="P283" s="21"/>
      <c r="Q283" s="17"/>
      <c r="S283" s="21"/>
    </row>
    <row r="284" spans="2:19" ht="13.8" x14ac:dyDescent="0.25">
      <c r="B284" s="20"/>
      <c r="C284" s="20"/>
      <c r="D284" s="20"/>
      <c r="E284" s="20"/>
      <c r="F284" s="28"/>
      <c r="M284" s="21"/>
      <c r="P284" s="21"/>
      <c r="Q284" s="17"/>
      <c r="S284" s="21"/>
    </row>
    <row r="285" spans="2:19" ht="13.8" x14ac:dyDescent="0.25">
      <c r="B285" s="20"/>
      <c r="C285" s="20"/>
      <c r="D285" s="20"/>
      <c r="E285" s="20"/>
      <c r="F285" s="28"/>
      <c r="M285" s="21"/>
      <c r="P285" s="21"/>
      <c r="Q285" s="17"/>
      <c r="S285" s="21"/>
    </row>
    <row r="286" spans="2:19" ht="13.8" x14ac:dyDescent="0.25">
      <c r="B286" s="20"/>
      <c r="C286" s="20"/>
      <c r="D286" s="20"/>
      <c r="E286" s="20"/>
      <c r="F286" s="28"/>
      <c r="M286" s="21"/>
      <c r="P286" s="21"/>
      <c r="Q286" s="17"/>
      <c r="S286" s="21"/>
    </row>
    <row r="287" spans="2:19" ht="13.8" x14ac:dyDescent="0.25">
      <c r="B287" s="20"/>
      <c r="C287" s="20"/>
      <c r="D287" s="20"/>
      <c r="E287" s="20"/>
      <c r="F287" s="28"/>
      <c r="M287" s="21"/>
      <c r="P287" s="21"/>
      <c r="Q287" s="17"/>
      <c r="S287" s="21"/>
    </row>
    <row r="288" spans="2:19" ht="13.8" x14ac:dyDescent="0.25">
      <c r="B288" s="20"/>
      <c r="C288" s="20"/>
      <c r="D288" s="20"/>
      <c r="E288" s="20"/>
      <c r="F288" s="28"/>
      <c r="M288" s="21"/>
      <c r="P288" s="21"/>
      <c r="Q288" s="17"/>
      <c r="S288" s="21"/>
    </row>
    <row r="289" spans="2:19" ht="13.8" x14ac:dyDescent="0.25">
      <c r="B289" s="20"/>
      <c r="C289" s="20"/>
      <c r="D289" s="20"/>
      <c r="E289" s="20"/>
      <c r="F289" s="28"/>
      <c r="M289" s="21"/>
      <c r="P289" s="21"/>
      <c r="Q289" s="17"/>
      <c r="S289" s="21"/>
    </row>
    <row r="290" spans="2:19" ht="13.8" x14ac:dyDescent="0.25">
      <c r="B290" s="20"/>
      <c r="C290" s="20"/>
      <c r="D290" s="20"/>
      <c r="E290" s="20"/>
      <c r="F290" s="28"/>
      <c r="M290" s="21"/>
      <c r="P290" s="21"/>
      <c r="Q290" s="17"/>
      <c r="S290" s="21"/>
    </row>
    <row r="291" spans="2:19" ht="13.8" x14ac:dyDescent="0.25">
      <c r="B291" s="20"/>
      <c r="C291" s="20"/>
      <c r="D291" s="20"/>
      <c r="E291" s="20"/>
      <c r="F291" s="28"/>
      <c r="M291" s="21"/>
      <c r="P291" s="21"/>
      <c r="Q291" s="17"/>
      <c r="S291" s="21"/>
    </row>
    <row r="292" spans="2:19" ht="13.8" x14ac:dyDescent="0.25">
      <c r="B292" s="20"/>
      <c r="C292" s="20"/>
      <c r="D292" s="20"/>
      <c r="E292" s="20"/>
      <c r="F292" s="28"/>
      <c r="M292" s="21"/>
      <c r="P292" s="21"/>
      <c r="Q292" s="17"/>
      <c r="S292" s="21"/>
    </row>
    <row r="293" spans="2:19" ht="13.8" x14ac:dyDescent="0.25">
      <c r="B293" s="20"/>
      <c r="C293" s="20"/>
      <c r="D293" s="20"/>
      <c r="E293" s="20"/>
      <c r="F293" s="28"/>
      <c r="M293" s="21"/>
      <c r="P293" s="21"/>
      <c r="Q293" s="17"/>
      <c r="S293" s="21"/>
    </row>
    <row r="294" spans="2:19" ht="13.8" x14ac:dyDescent="0.25">
      <c r="B294" s="20"/>
      <c r="C294" s="20"/>
      <c r="D294" s="20"/>
      <c r="E294" s="20"/>
      <c r="F294" s="28"/>
      <c r="M294" s="21"/>
      <c r="P294" s="21"/>
      <c r="Q294" s="17"/>
      <c r="S294" s="21"/>
    </row>
    <row r="295" spans="2:19" ht="13.8" x14ac:dyDescent="0.25">
      <c r="B295" s="20"/>
      <c r="C295" s="20"/>
      <c r="D295" s="20"/>
      <c r="E295" s="20"/>
      <c r="F295" s="28"/>
      <c r="M295" s="21"/>
      <c r="P295" s="21"/>
      <c r="Q295" s="17"/>
      <c r="S295" s="21"/>
    </row>
    <row r="296" spans="2:19" ht="13.8" x14ac:dyDescent="0.25">
      <c r="B296" s="20"/>
      <c r="C296" s="20"/>
      <c r="D296" s="20"/>
      <c r="E296" s="20"/>
      <c r="F296" s="28"/>
      <c r="M296" s="21"/>
      <c r="P296" s="21"/>
      <c r="Q296" s="17"/>
      <c r="S296" s="21"/>
    </row>
    <row r="297" spans="2:19" ht="13.8" x14ac:dyDescent="0.25">
      <c r="B297" s="20"/>
      <c r="C297" s="20"/>
      <c r="D297" s="20"/>
      <c r="E297" s="20"/>
      <c r="F297" s="28"/>
      <c r="M297" s="21"/>
      <c r="P297" s="21"/>
      <c r="Q297" s="17"/>
      <c r="S297" s="21"/>
    </row>
    <row r="298" spans="2:19" ht="13.8" x14ac:dyDescent="0.25">
      <c r="B298" s="20"/>
      <c r="C298" s="20"/>
      <c r="D298" s="20"/>
      <c r="E298" s="20"/>
      <c r="F298" s="28"/>
      <c r="M298" s="21"/>
      <c r="P298" s="21"/>
      <c r="Q298" s="17"/>
      <c r="S298" s="21"/>
    </row>
    <row r="299" spans="2:19" ht="13.8" x14ac:dyDescent="0.25">
      <c r="B299" s="20"/>
      <c r="C299" s="20"/>
      <c r="D299" s="20"/>
      <c r="E299" s="20"/>
      <c r="F299" s="28"/>
      <c r="M299" s="21"/>
      <c r="P299" s="21"/>
      <c r="Q299" s="17"/>
      <c r="S299" s="21"/>
    </row>
    <row r="300" spans="2:19" ht="13.8" x14ac:dyDescent="0.25">
      <c r="B300" s="20"/>
      <c r="C300" s="20"/>
      <c r="D300" s="20"/>
      <c r="E300" s="20"/>
      <c r="F300" s="28"/>
      <c r="M300" s="21"/>
      <c r="P300" s="21"/>
      <c r="Q300" s="17"/>
      <c r="S300" s="21"/>
    </row>
    <row r="301" spans="2:19" ht="13.8" x14ac:dyDescent="0.25">
      <c r="B301" s="20"/>
      <c r="C301" s="20"/>
      <c r="D301" s="20"/>
      <c r="E301" s="20"/>
      <c r="F301" s="28"/>
      <c r="M301" s="21"/>
      <c r="P301" s="21"/>
      <c r="Q301" s="17"/>
      <c r="S301" s="21"/>
    </row>
    <row r="302" spans="2:19" ht="13.8" x14ac:dyDescent="0.25">
      <c r="B302" s="20"/>
      <c r="C302" s="20"/>
      <c r="D302" s="20"/>
      <c r="E302" s="20"/>
      <c r="F302" s="28"/>
      <c r="M302" s="21"/>
      <c r="P302" s="21"/>
      <c r="Q302" s="17"/>
      <c r="S302" s="21"/>
    </row>
    <row r="303" spans="2:19" ht="13.8" x14ac:dyDescent="0.25">
      <c r="B303" s="20"/>
      <c r="C303" s="20"/>
      <c r="D303" s="20"/>
      <c r="E303" s="20"/>
      <c r="F303" s="28"/>
      <c r="M303" s="21"/>
      <c r="P303" s="21"/>
      <c r="Q303" s="17"/>
      <c r="S303" s="21"/>
    </row>
    <row r="304" spans="2:19" ht="13.8" x14ac:dyDescent="0.25">
      <c r="B304" s="20"/>
      <c r="C304" s="20"/>
      <c r="D304" s="20"/>
      <c r="E304" s="20"/>
      <c r="F304" s="28"/>
      <c r="M304" s="21"/>
      <c r="P304" s="21"/>
      <c r="Q304" s="17"/>
      <c r="S304" s="21"/>
    </row>
    <row r="305" spans="2:19" ht="13.8" x14ac:dyDescent="0.25">
      <c r="B305" s="20"/>
      <c r="C305" s="20"/>
      <c r="D305" s="20"/>
      <c r="E305" s="20"/>
      <c r="F305" s="28"/>
      <c r="M305" s="21"/>
      <c r="P305" s="21"/>
      <c r="Q305" s="17"/>
      <c r="S305" s="21"/>
    </row>
    <row r="306" spans="2:19" ht="13.8" x14ac:dyDescent="0.25">
      <c r="B306" s="20"/>
      <c r="C306" s="20"/>
      <c r="D306" s="20"/>
      <c r="E306" s="20"/>
      <c r="F306" s="28"/>
      <c r="M306" s="21"/>
      <c r="P306" s="21"/>
      <c r="Q306" s="17"/>
      <c r="S306" s="21"/>
    </row>
    <row r="307" spans="2:19" ht="13.8" x14ac:dyDescent="0.25">
      <c r="B307" s="20"/>
      <c r="C307" s="20"/>
      <c r="D307" s="20"/>
      <c r="E307" s="20"/>
      <c r="F307" s="28"/>
      <c r="M307" s="21"/>
      <c r="P307" s="21"/>
      <c r="Q307" s="17"/>
      <c r="S307" s="21"/>
    </row>
    <row r="308" spans="2:19" ht="13.8" x14ac:dyDescent="0.25">
      <c r="B308" s="20"/>
      <c r="C308" s="20"/>
      <c r="D308" s="20"/>
      <c r="E308" s="20"/>
      <c r="F308" s="28"/>
      <c r="M308" s="21"/>
      <c r="P308" s="21"/>
      <c r="Q308" s="17"/>
      <c r="S308" s="21"/>
    </row>
    <row r="309" spans="2:19" ht="13.8" x14ac:dyDescent="0.25">
      <c r="B309" s="20"/>
      <c r="C309" s="20"/>
      <c r="D309" s="20"/>
      <c r="E309" s="20"/>
      <c r="F309" s="28"/>
      <c r="M309" s="21"/>
      <c r="P309" s="21"/>
      <c r="Q309" s="17"/>
      <c r="S309" s="21"/>
    </row>
    <row r="310" spans="2:19" ht="13.8" x14ac:dyDescent="0.25">
      <c r="B310" s="20"/>
      <c r="C310" s="20"/>
      <c r="D310" s="20"/>
      <c r="E310" s="20"/>
      <c r="F310" s="28"/>
      <c r="M310" s="21"/>
      <c r="P310" s="21"/>
      <c r="Q310" s="17"/>
      <c r="S310" s="21"/>
    </row>
    <row r="311" spans="2:19" ht="13.8" x14ac:dyDescent="0.25">
      <c r="B311" s="20"/>
      <c r="C311" s="20"/>
      <c r="D311" s="20"/>
      <c r="E311" s="20"/>
      <c r="F311" s="28"/>
      <c r="M311" s="21"/>
      <c r="P311" s="21"/>
      <c r="Q311" s="17"/>
      <c r="S311" s="21"/>
    </row>
    <row r="312" spans="2:19" ht="13.8" x14ac:dyDescent="0.25">
      <c r="B312" s="20"/>
      <c r="C312" s="20"/>
      <c r="D312" s="20"/>
      <c r="E312" s="20"/>
      <c r="F312" s="28"/>
      <c r="M312" s="21"/>
      <c r="P312" s="21"/>
      <c r="Q312" s="17"/>
      <c r="S312" s="21"/>
    </row>
    <row r="313" spans="2:19" ht="13.8" x14ac:dyDescent="0.25">
      <c r="B313" s="20"/>
      <c r="C313" s="20"/>
      <c r="D313" s="20"/>
      <c r="E313" s="20"/>
      <c r="F313" s="28"/>
      <c r="M313" s="21"/>
      <c r="P313" s="21"/>
      <c r="Q313" s="17"/>
      <c r="S313" s="21"/>
    </row>
    <row r="314" spans="2:19" ht="13.8" x14ac:dyDescent="0.25">
      <c r="B314" s="20"/>
      <c r="C314" s="20"/>
      <c r="D314" s="20"/>
      <c r="E314" s="20"/>
      <c r="F314" s="28"/>
      <c r="M314" s="21"/>
      <c r="P314" s="21"/>
      <c r="Q314" s="17"/>
      <c r="S314" s="21"/>
    </row>
    <row r="315" spans="2:19" ht="13.8" x14ac:dyDescent="0.25">
      <c r="B315" s="20"/>
      <c r="C315" s="20"/>
      <c r="D315" s="20"/>
      <c r="E315" s="20"/>
      <c r="F315" s="28"/>
      <c r="M315" s="21"/>
      <c r="P315" s="21"/>
      <c r="Q315" s="17"/>
      <c r="S315" s="21"/>
    </row>
    <row r="316" spans="2:19" ht="13.8" x14ac:dyDescent="0.25">
      <c r="B316" s="20"/>
      <c r="C316" s="20"/>
      <c r="D316" s="20"/>
      <c r="E316" s="20"/>
      <c r="F316" s="28"/>
      <c r="M316" s="21"/>
      <c r="P316" s="21"/>
      <c r="Q316" s="17"/>
      <c r="S316" s="21"/>
    </row>
    <row r="317" spans="2:19" ht="13.8" x14ac:dyDescent="0.25">
      <c r="B317" s="20"/>
      <c r="C317" s="20"/>
      <c r="D317" s="20"/>
      <c r="E317" s="20"/>
      <c r="F317" s="28"/>
      <c r="M317" s="21"/>
      <c r="P317" s="21"/>
      <c r="Q317" s="17"/>
      <c r="S317" s="21"/>
    </row>
    <row r="318" spans="2:19" ht="13.8" x14ac:dyDescent="0.25">
      <c r="B318" s="20"/>
      <c r="C318" s="20"/>
      <c r="D318" s="20"/>
      <c r="E318" s="20"/>
      <c r="F318" s="28"/>
      <c r="M318" s="21"/>
      <c r="P318" s="21"/>
      <c r="Q318" s="17"/>
      <c r="S318" s="21"/>
    </row>
    <row r="319" spans="2:19" ht="13.8" x14ac:dyDescent="0.25">
      <c r="B319" s="20"/>
      <c r="C319" s="20"/>
      <c r="D319" s="20"/>
      <c r="E319" s="20"/>
      <c r="F319" s="28"/>
      <c r="M319" s="21"/>
      <c r="P319" s="21"/>
      <c r="Q319" s="17"/>
      <c r="S319" s="21"/>
    </row>
    <row r="320" spans="2:19" ht="13.8" x14ac:dyDescent="0.25">
      <c r="B320" s="20"/>
      <c r="C320" s="20"/>
      <c r="D320" s="20"/>
      <c r="E320" s="20"/>
      <c r="F320" s="28"/>
      <c r="M320" s="21"/>
      <c r="P320" s="21"/>
      <c r="Q320" s="17"/>
      <c r="S320" s="21"/>
    </row>
    <row r="321" spans="2:19" ht="13.8" x14ac:dyDescent="0.25">
      <c r="B321" s="20"/>
      <c r="C321" s="20"/>
      <c r="D321" s="20"/>
      <c r="E321" s="20"/>
      <c r="F321" s="28"/>
      <c r="M321" s="21"/>
      <c r="P321" s="21"/>
      <c r="Q321" s="17"/>
      <c r="S321" s="21"/>
    </row>
    <row r="322" spans="2:19" ht="13.8" x14ac:dyDescent="0.25">
      <c r="B322" s="20"/>
      <c r="C322" s="20"/>
      <c r="D322" s="20"/>
      <c r="E322" s="20"/>
      <c r="F322" s="28"/>
      <c r="M322" s="21"/>
      <c r="P322" s="21"/>
      <c r="Q322" s="17"/>
      <c r="S322" s="21"/>
    </row>
    <row r="323" spans="2:19" ht="13.8" x14ac:dyDescent="0.25">
      <c r="B323" s="20"/>
      <c r="C323" s="20"/>
      <c r="D323" s="20"/>
      <c r="E323" s="20"/>
      <c r="F323" s="28"/>
      <c r="M323" s="21"/>
      <c r="P323" s="21"/>
      <c r="Q323" s="17"/>
      <c r="S323" s="21"/>
    </row>
    <row r="324" spans="2:19" ht="13.8" x14ac:dyDescent="0.25">
      <c r="B324" s="20"/>
      <c r="C324" s="20"/>
      <c r="D324" s="20"/>
      <c r="E324" s="20"/>
      <c r="F324" s="28"/>
      <c r="M324" s="21"/>
      <c r="P324" s="21"/>
      <c r="Q324" s="17"/>
      <c r="S324" s="21"/>
    </row>
    <row r="325" spans="2:19" ht="13.8" x14ac:dyDescent="0.25">
      <c r="B325" s="20"/>
      <c r="C325" s="20"/>
      <c r="D325" s="20"/>
      <c r="E325" s="20"/>
      <c r="F325" s="28"/>
      <c r="M325" s="21"/>
      <c r="P325" s="21"/>
      <c r="Q325" s="17"/>
      <c r="S325" s="21"/>
    </row>
    <row r="326" spans="2:19" ht="13.8" x14ac:dyDescent="0.25">
      <c r="B326" s="20"/>
      <c r="C326" s="20"/>
      <c r="D326" s="20"/>
      <c r="E326" s="20"/>
      <c r="F326" s="28"/>
      <c r="M326" s="21"/>
      <c r="P326" s="21"/>
      <c r="Q326" s="17"/>
      <c r="S326" s="21"/>
    </row>
    <row r="327" spans="2:19" ht="13.8" x14ac:dyDescent="0.25">
      <c r="B327" s="20"/>
      <c r="C327" s="20"/>
      <c r="D327" s="20"/>
      <c r="E327" s="20"/>
      <c r="F327" s="28"/>
      <c r="M327" s="21"/>
      <c r="P327" s="21"/>
      <c r="Q327" s="17"/>
      <c r="S327" s="21"/>
    </row>
    <row r="328" spans="2:19" ht="13.8" x14ac:dyDescent="0.25">
      <c r="B328" s="20"/>
      <c r="C328" s="20"/>
      <c r="D328" s="20"/>
      <c r="E328" s="20"/>
      <c r="F328" s="28"/>
      <c r="M328" s="21"/>
      <c r="P328" s="21"/>
      <c r="Q328" s="17"/>
      <c r="S328" s="21"/>
    </row>
    <row r="329" spans="2:19" ht="13.8" x14ac:dyDescent="0.25">
      <c r="B329" s="20"/>
      <c r="C329" s="20"/>
      <c r="D329" s="20"/>
      <c r="E329" s="20"/>
      <c r="F329" s="28"/>
      <c r="M329" s="21"/>
      <c r="P329" s="21"/>
      <c r="Q329" s="17"/>
      <c r="S329" s="21"/>
    </row>
    <row r="330" spans="2:19" ht="13.8" x14ac:dyDescent="0.25">
      <c r="B330" s="20"/>
      <c r="C330" s="20"/>
      <c r="D330" s="20"/>
      <c r="E330" s="20"/>
      <c r="F330" s="28"/>
      <c r="M330" s="21"/>
      <c r="P330" s="21"/>
      <c r="Q330" s="17"/>
      <c r="S330" s="21"/>
    </row>
    <row r="331" spans="2:19" ht="13.8" x14ac:dyDescent="0.25">
      <c r="B331" s="20"/>
      <c r="C331" s="20"/>
      <c r="D331" s="20"/>
      <c r="E331" s="20"/>
      <c r="F331" s="28"/>
      <c r="M331" s="21"/>
      <c r="P331" s="21"/>
      <c r="Q331" s="17"/>
      <c r="S331" s="21"/>
    </row>
    <row r="332" spans="2:19" ht="13.8" x14ac:dyDescent="0.25">
      <c r="B332" s="20"/>
      <c r="C332" s="20"/>
      <c r="D332" s="20"/>
      <c r="E332" s="20"/>
      <c r="F332" s="28"/>
      <c r="M332" s="21"/>
      <c r="P332" s="21"/>
      <c r="Q332" s="17"/>
      <c r="S332" s="21"/>
    </row>
    <row r="333" spans="2:19" ht="13.8" x14ac:dyDescent="0.25">
      <c r="B333" s="20"/>
      <c r="C333" s="20"/>
      <c r="D333" s="20"/>
      <c r="E333" s="20"/>
      <c r="F333" s="28"/>
      <c r="M333" s="21"/>
      <c r="P333" s="21"/>
      <c r="Q333" s="17"/>
      <c r="S333" s="21"/>
    </row>
    <row r="334" spans="2:19" ht="13.8" x14ac:dyDescent="0.25">
      <c r="B334" s="20"/>
      <c r="C334" s="20"/>
      <c r="D334" s="20"/>
      <c r="E334" s="20"/>
      <c r="F334" s="28"/>
      <c r="M334" s="21"/>
      <c r="P334" s="21"/>
      <c r="Q334" s="17"/>
      <c r="S334" s="21"/>
    </row>
    <row r="335" spans="2:19" ht="13.8" x14ac:dyDescent="0.25">
      <c r="B335" s="20"/>
      <c r="C335" s="20"/>
      <c r="D335" s="20"/>
      <c r="E335" s="20"/>
      <c r="F335" s="28"/>
      <c r="M335" s="21"/>
      <c r="P335" s="21"/>
      <c r="Q335" s="17"/>
      <c r="S335" s="21"/>
    </row>
    <row r="336" spans="2:19" ht="13.8" x14ac:dyDescent="0.25">
      <c r="B336" s="20"/>
      <c r="C336" s="20"/>
      <c r="D336" s="20"/>
      <c r="E336" s="20"/>
      <c r="F336" s="28"/>
      <c r="M336" s="21"/>
      <c r="P336" s="21"/>
      <c r="Q336" s="17"/>
      <c r="S336" s="21"/>
    </row>
    <row r="337" spans="2:19" ht="13.8" x14ac:dyDescent="0.25">
      <c r="B337" s="20"/>
      <c r="C337" s="20"/>
      <c r="D337" s="20"/>
      <c r="E337" s="20"/>
      <c r="F337" s="28"/>
      <c r="M337" s="21"/>
      <c r="P337" s="21"/>
      <c r="Q337" s="17"/>
      <c r="S337" s="21"/>
    </row>
    <row r="338" spans="2:19" ht="13.8" x14ac:dyDescent="0.25">
      <c r="B338" s="20"/>
      <c r="C338" s="20"/>
      <c r="D338" s="20"/>
      <c r="E338" s="20"/>
      <c r="F338" s="28"/>
      <c r="M338" s="21"/>
      <c r="P338" s="21"/>
      <c r="Q338" s="17"/>
      <c r="S338" s="21"/>
    </row>
    <row r="339" spans="2:19" ht="13.8" x14ac:dyDescent="0.25">
      <c r="B339" s="20"/>
      <c r="C339" s="20"/>
      <c r="D339" s="20"/>
      <c r="E339" s="20"/>
      <c r="F339" s="28"/>
      <c r="M339" s="21"/>
      <c r="P339" s="21"/>
      <c r="Q339" s="17"/>
      <c r="S339" s="21"/>
    </row>
    <row r="340" spans="2:19" ht="13.8" x14ac:dyDescent="0.25">
      <c r="B340" s="20"/>
      <c r="C340" s="20"/>
      <c r="D340" s="20"/>
      <c r="E340" s="20"/>
      <c r="F340" s="28"/>
      <c r="M340" s="21"/>
      <c r="P340" s="21"/>
      <c r="Q340" s="17"/>
      <c r="S340" s="21"/>
    </row>
    <row r="341" spans="2:19" ht="13.8" x14ac:dyDescent="0.25">
      <c r="B341" s="20"/>
      <c r="C341" s="20"/>
      <c r="D341" s="20"/>
      <c r="E341" s="20"/>
      <c r="F341" s="28"/>
      <c r="M341" s="21"/>
      <c r="P341" s="21"/>
      <c r="Q341" s="17"/>
      <c r="S341" s="21"/>
    </row>
    <row r="342" spans="2:19" ht="13.8" x14ac:dyDescent="0.25">
      <c r="B342" s="20"/>
      <c r="C342" s="20"/>
      <c r="D342" s="20"/>
      <c r="E342" s="20"/>
      <c r="F342" s="28"/>
      <c r="M342" s="21"/>
      <c r="P342" s="21"/>
      <c r="Q342" s="17"/>
      <c r="S342" s="21"/>
    </row>
    <row r="343" spans="2:19" ht="13.8" x14ac:dyDescent="0.25">
      <c r="B343" s="20"/>
      <c r="C343" s="20"/>
      <c r="D343" s="20"/>
      <c r="E343" s="20"/>
      <c r="F343" s="28"/>
      <c r="M343" s="21"/>
      <c r="P343" s="21"/>
      <c r="Q343" s="17"/>
      <c r="S343" s="21"/>
    </row>
    <row r="344" spans="2:19" ht="13.8" x14ac:dyDescent="0.25">
      <c r="B344" s="20"/>
      <c r="C344" s="20"/>
      <c r="D344" s="20"/>
      <c r="E344" s="20"/>
      <c r="F344" s="28"/>
      <c r="M344" s="21"/>
      <c r="P344" s="21"/>
      <c r="Q344" s="17"/>
      <c r="S344" s="21"/>
    </row>
    <row r="345" spans="2:19" ht="13.8" x14ac:dyDescent="0.25">
      <c r="B345" s="20"/>
      <c r="C345" s="20"/>
      <c r="D345" s="20"/>
      <c r="E345" s="20"/>
      <c r="F345" s="28"/>
      <c r="M345" s="21"/>
      <c r="P345" s="21"/>
      <c r="Q345" s="17"/>
      <c r="S345" s="21"/>
    </row>
    <row r="346" spans="2:19" ht="13.8" x14ac:dyDescent="0.25">
      <c r="B346" s="20"/>
      <c r="C346" s="20"/>
      <c r="D346" s="20"/>
      <c r="E346" s="20"/>
      <c r="F346" s="28"/>
      <c r="M346" s="21"/>
      <c r="P346" s="21"/>
      <c r="Q346" s="17"/>
      <c r="S346" s="21"/>
    </row>
    <row r="347" spans="2:19" ht="13.8" x14ac:dyDescent="0.25">
      <c r="B347" s="20"/>
      <c r="C347" s="20"/>
      <c r="D347" s="20"/>
      <c r="E347" s="20"/>
      <c r="F347" s="28"/>
      <c r="M347" s="21"/>
      <c r="P347" s="21"/>
      <c r="Q347" s="17"/>
      <c r="S347" s="21"/>
    </row>
    <row r="348" spans="2:19" ht="13.8" x14ac:dyDescent="0.25">
      <c r="B348" s="20"/>
      <c r="C348" s="20"/>
      <c r="D348" s="20"/>
      <c r="E348" s="20"/>
      <c r="F348" s="28"/>
      <c r="M348" s="21"/>
      <c r="P348" s="21"/>
      <c r="Q348" s="17"/>
      <c r="S348" s="21"/>
    </row>
    <row r="349" spans="2:19" ht="13.8" x14ac:dyDescent="0.25">
      <c r="B349" s="20"/>
      <c r="C349" s="20"/>
      <c r="D349" s="20"/>
      <c r="E349" s="20"/>
      <c r="F349" s="28"/>
      <c r="M349" s="21"/>
      <c r="P349" s="21"/>
      <c r="Q349" s="17"/>
      <c r="S349" s="21"/>
    </row>
    <row r="350" spans="2:19" ht="13.8" x14ac:dyDescent="0.25">
      <c r="B350" s="20"/>
      <c r="C350" s="20"/>
      <c r="D350" s="20"/>
      <c r="E350" s="20"/>
      <c r="F350" s="28"/>
      <c r="M350" s="21"/>
      <c r="P350" s="21"/>
      <c r="Q350" s="17"/>
      <c r="S350" s="21"/>
    </row>
    <row r="351" spans="2:19" ht="13.8" x14ac:dyDescent="0.25">
      <c r="B351" s="20"/>
      <c r="C351" s="20"/>
      <c r="D351" s="20"/>
      <c r="E351" s="20"/>
      <c r="F351" s="28"/>
      <c r="M351" s="21"/>
      <c r="P351" s="21"/>
      <c r="Q351" s="17"/>
      <c r="S351" s="21"/>
    </row>
    <row r="352" spans="2:19" ht="13.8" x14ac:dyDescent="0.25">
      <c r="B352" s="20"/>
      <c r="C352" s="20"/>
      <c r="D352" s="20"/>
      <c r="E352" s="20"/>
      <c r="F352" s="28"/>
      <c r="M352" s="21"/>
      <c r="P352" s="21"/>
      <c r="Q352" s="17"/>
      <c r="S352" s="21"/>
    </row>
    <row r="353" spans="2:19" ht="13.8" x14ac:dyDescent="0.25">
      <c r="B353" s="20"/>
      <c r="C353" s="20"/>
      <c r="D353" s="20"/>
      <c r="E353" s="20"/>
      <c r="F353" s="28"/>
      <c r="M353" s="21"/>
      <c r="P353" s="21"/>
      <c r="Q353" s="17"/>
      <c r="S353" s="21"/>
    </row>
    <row r="354" spans="2:19" ht="13.8" x14ac:dyDescent="0.25">
      <c r="B354" s="20"/>
      <c r="C354" s="20"/>
      <c r="D354" s="20"/>
      <c r="E354" s="20"/>
      <c r="F354" s="28"/>
      <c r="M354" s="21"/>
      <c r="P354" s="21"/>
      <c r="Q354" s="17"/>
      <c r="S354" s="21"/>
    </row>
    <row r="355" spans="2:19" ht="13.8" x14ac:dyDescent="0.25">
      <c r="B355" s="20"/>
      <c r="C355" s="20"/>
      <c r="D355" s="20"/>
      <c r="E355" s="20"/>
      <c r="F355" s="28"/>
      <c r="M355" s="21"/>
      <c r="P355" s="21"/>
      <c r="Q355" s="17"/>
      <c r="S355" s="21"/>
    </row>
    <row r="356" spans="2:19" ht="13.8" x14ac:dyDescent="0.25">
      <c r="B356" s="20"/>
      <c r="C356" s="20"/>
      <c r="D356" s="20"/>
      <c r="E356" s="20"/>
      <c r="F356" s="28"/>
      <c r="M356" s="21"/>
      <c r="P356" s="21"/>
      <c r="Q356" s="17"/>
      <c r="S356" s="21"/>
    </row>
    <row r="357" spans="2:19" ht="13.8" x14ac:dyDescent="0.25">
      <c r="B357" s="20"/>
      <c r="C357" s="20"/>
      <c r="D357" s="20"/>
      <c r="E357" s="20"/>
      <c r="F357" s="28"/>
      <c r="M357" s="21"/>
      <c r="P357" s="21"/>
      <c r="Q357" s="17"/>
      <c r="S357" s="21"/>
    </row>
    <row r="358" spans="2:19" ht="13.8" x14ac:dyDescent="0.25">
      <c r="B358" s="20"/>
      <c r="C358" s="20"/>
      <c r="D358" s="20"/>
      <c r="E358" s="20"/>
      <c r="F358" s="28"/>
      <c r="M358" s="21"/>
      <c r="P358" s="21"/>
      <c r="Q358" s="17"/>
      <c r="S358" s="21"/>
    </row>
    <row r="359" spans="2:19" ht="13.8" x14ac:dyDescent="0.25">
      <c r="B359" s="20"/>
      <c r="C359" s="20"/>
      <c r="D359" s="20"/>
      <c r="E359" s="20"/>
      <c r="F359" s="28"/>
      <c r="M359" s="21"/>
      <c r="P359" s="21"/>
      <c r="Q359" s="17"/>
      <c r="S359" s="21"/>
    </row>
    <row r="360" spans="2:19" ht="13.8" x14ac:dyDescent="0.25">
      <c r="B360" s="20"/>
      <c r="C360" s="20"/>
      <c r="D360" s="20"/>
      <c r="E360" s="20"/>
      <c r="F360" s="28"/>
      <c r="M360" s="21"/>
      <c r="P360" s="21"/>
      <c r="Q360" s="17"/>
      <c r="S360" s="21"/>
    </row>
    <row r="361" spans="2:19" ht="13.8" x14ac:dyDescent="0.25">
      <c r="B361" s="20"/>
      <c r="C361" s="20"/>
      <c r="D361" s="20"/>
      <c r="E361" s="20"/>
      <c r="F361" s="28"/>
      <c r="M361" s="21"/>
      <c r="P361" s="21"/>
      <c r="Q361" s="17"/>
      <c r="S361" s="21"/>
    </row>
    <row r="362" spans="2:19" ht="13.8" x14ac:dyDescent="0.25">
      <c r="B362" s="20"/>
      <c r="C362" s="20"/>
      <c r="D362" s="20"/>
      <c r="E362" s="20"/>
      <c r="F362" s="28"/>
      <c r="M362" s="21"/>
      <c r="P362" s="21"/>
      <c r="Q362" s="17"/>
      <c r="S362" s="21"/>
    </row>
    <row r="363" spans="2:19" ht="13.8" x14ac:dyDescent="0.25">
      <c r="B363" s="20"/>
      <c r="C363" s="20"/>
      <c r="D363" s="20"/>
      <c r="E363" s="20"/>
      <c r="F363" s="28"/>
      <c r="M363" s="21"/>
      <c r="P363" s="21"/>
      <c r="Q363" s="17"/>
      <c r="S363" s="21"/>
    </row>
    <row r="364" spans="2:19" ht="13.8" x14ac:dyDescent="0.25">
      <c r="B364" s="20"/>
      <c r="C364" s="20"/>
      <c r="D364" s="20"/>
      <c r="E364" s="20"/>
      <c r="F364" s="28"/>
      <c r="M364" s="21"/>
      <c r="P364" s="21"/>
      <c r="Q364" s="17"/>
      <c r="S364" s="21"/>
    </row>
    <row r="365" spans="2:19" ht="13.8" x14ac:dyDescent="0.25">
      <c r="B365" s="20"/>
      <c r="C365" s="20"/>
      <c r="D365" s="20"/>
      <c r="E365" s="20"/>
      <c r="F365" s="28"/>
      <c r="M365" s="21"/>
      <c r="P365" s="21"/>
      <c r="Q365" s="17"/>
      <c r="S365" s="21"/>
    </row>
    <row r="366" spans="2:19" ht="13.8" x14ac:dyDescent="0.25">
      <c r="B366" s="20"/>
      <c r="C366" s="20"/>
      <c r="D366" s="20"/>
      <c r="E366" s="20"/>
      <c r="F366" s="28"/>
      <c r="M366" s="21"/>
      <c r="P366" s="21"/>
      <c r="Q366" s="17"/>
      <c r="S366" s="21"/>
    </row>
    <row r="367" spans="2:19" ht="13.8" x14ac:dyDescent="0.25">
      <c r="B367" s="20"/>
      <c r="C367" s="20"/>
      <c r="D367" s="20"/>
      <c r="E367" s="20"/>
      <c r="F367" s="28"/>
      <c r="M367" s="21"/>
      <c r="P367" s="21"/>
      <c r="Q367" s="17"/>
      <c r="S367" s="21"/>
    </row>
    <row r="368" spans="2:19" ht="13.8" x14ac:dyDescent="0.25">
      <c r="B368" s="20"/>
      <c r="C368" s="20"/>
      <c r="D368" s="20"/>
      <c r="E368" s="20"/>
      <c r="F368" s="28"/>
      <c r="M368" s="21"/>
      <c r="P368" s="21"/>
      <c r="Q368" s="17"/>
      <c r="S368" s="21"/>
    </row>
    <row r="369" spans="2:19" ht="13.8" x14ac:dyDescent="0.25">
      <c r="B369" s="20"/>
      <c r="C369" s="20"/>
      <c r="D369" s="20"/>
      <c r="E369" s="20"/>
      <c r="F369" s="28"/>
      <c r="M369" s="21"/>
      <c r="P369" s="21"/>
      <c r="Q369" s="17"/>
      <c r="S369" s="21"/>
    </row>
    <row r="370" spans="2:19" ht="13.8" x14ac:dyDescent="0.25">
      <c r="B370" s="20"/>
      <c r="C370" s="20"/>
      <c r="D370" s="20"/>
      <c r="E370" s="20"/>
      <c r="F370" s="28"/>
      <c r="M370" s="21"/>
      <c r="P370" s="21"/>
      <c r="Q370" s="17"/>
      <c r="S370" s="21"/>
    </row>
    <row r="371" spans="2:19" ht="13.8" x14ac:dyDescent="0.25">
      <c r="B371" s="20"/>
      <c r="C371" s="20"/>
      <c r="D371" s="20"/>
      <c r="E371" s="20"/>
      <c r="F371" s="28"/>
      <c r="M371" s="21"/>
      <c r="P371" s="21"/>
      <c r="Q371" s="17"/>
      <c r="S371" s="21"/>
    </row>
    <row r="372" spans="2:19" ht="13.8" x14ac:dyDescent="0.25">
      <c r="B372" s="20"/>
      <c r="C372" s="20"/>
      <c r="D372" s="20"/>
      <c r="E372" s="20"/>
      <c r="F372" s="28"/>
      <c r="M372" s="21"/>
      <c r="P372" s="21"/>
      <c r="Q372" s="17"/>
      <c r="S372" s="21"/>
    </row>
    <row r="373" spans="2:19" ht="13.8" x14ac:dyDescent="0.25">
      <c r="B373" s="20"/>
      <c r="C373" s="20"/>
      <c r="D373" s="20"/>
      <c r="E373" s="20"/>
      <c r="F373" s="28"/>
      <c r="M373" s="21"/>
      <c r="P373" s="21"/>
      <c r="Q373" s="17"/>
      <c r="S373" s="21"/>
    </row>
    <row r="374" spans="2:19" ht="13.8" x14ac:dyDescent="0.25">
      <c r="B374" s="20"/>
      <c r="C374" s="20"/>
      <c r="D374" s="20"/>
      <c r="E374" s="20"/>
      <c r="F374" s="28"/>
      <c r="M374" s="21"/>
      <c r="P374" s="21"/>
      <c r="Q374" s="17"/>
      <c r="S374" s="21"/>
    </row>
    <row r="375" spans="2:19" ht="13.8" x14ac:dyDescent="0.25">
      <c r="B375" s="20"/>
      <c r="C375" s="20"/>
      <c r="D375" s="20"/>
      <c r="E375" s="20"/>
      <c r="F375" s="28"/>
      <c r="M375" s="21"/>
      <c r="P375" s="21"/>
      <c r="Q375" s="17"/>
      <c r="S375" s="21"/>
    </row>
    <row r="376" spans="2:19" ht="13.8" x14ac:dyDescent="0.25">
      <c r="B376" s="20"/>
      <c r="C376" s="20"/>
      <c r="D376" s="20"/>
      <c r="E376" s="20"/>
      <c r="F376" s="28"/>
      <c r="M376" s="21"/>
      <c r="P376" s="21"/>
      <c r="Q376" s="17"/>
      <c r="S376" s="21"/>
    </row>
    <row r="377" spans="2:19" ht="13.8" x14ac:dyDescent="0.25">
      <c r="B377" s="20"/>
      <c r="C377" s="20"/>
      <c r="D377" s="20"/>
      <c r="E377" s="20"/>
      <c r="F377" s="28"/>
      <c r="M377" s="21"/>
      <c r="P377" s="21"/>
      <c r="Q377" s="17"/>
      <c r="S377" s="21"/>
    </row>
    <row r="378" spans="2:19" ht="13.8" x14ac:dyDescent="0.25">
      <c r="B378" s="20"/>
      <c r="C378" s="20"/>
      <c r="D378" s="20"/>
      <c r="E378" s="20"/>
      <c r="F378" s="28"/>
      <c r="M378" s="21"/>
      <c r="P378" s="21"/>
      <c r="Q378" s="17"/>
      <c r="S378" s="21"/>
    </row>
    <row r="379" spans="2:19" ht="13.8" x14ac:dyDescent="0.25">
      <c r="B379" s="20"/>
      <c r="C379" s="20"/>
      <c r="D379" s="20"/>
      <c r="E379" s="20"/>
      <c r="F379" s="28"/>
      <c r="M379" s="21"/>
      <c r="P379" s="21"/>
      <c r="Q379" s="17"/>
      <c r="S379" s="21"/>
    </row>
    <row r="380" spans="2:19" ht="13.8" x14ac:dyDescent="0.25">
      <c r="B380" s="20"/>
      <c r="C380" s="20"/>
      <c r="D380" s="20"/>
      <c r="E380" s="20"/>
      <c r="F380" s="28"/>
      <c r="M380" s="21"/>
      <c r="P380" s="21"/>
      <c r="Q380" s="17"/>
      <c r="S380" s="21"/>
    </row>
    <row r="381" spans="2:19" ht="13.8" x14ac:dyDescent="0.25">
      <c r="B381" s="20"/>
      <c r="C381" s="20"/>
      <c r="D381" s="20"/>
      <c r="E381" s="20"/>
      <c r="F381" s="28"/>
      <c r="M381" s="21"/>
      <c r="P381" s="21"/>
      <c r="Q381" s="17"/>
      <c r="S381" s="21"/>
    </row>
    <row r="382" spans="2:19" ht="13.8" x14ac:dyDescent="0.25">
      <c r="B382" s="20"/>
      <c r="C382" s="20"/>
      <c r="D382" s="20"/>
      <c r="E382" s="20"/>
      <c r="F382" s="28"/>
      <c r="M382" s="21"/>
      <c r="P382" s="21"/>
      <c r="Q382" s="17"/>
      <c r="S382" s="21"/>
    </row>
    <row r="383" spans="2:19" ht="13.8" x14ac:dyDescent="0.25">
      <c r="B383" s="20"/>
      <c r="C383" s="20"/>
      <c r="D383" s="20"/>
      <c r="E383" s="20"/>
      <c r="F383" s="28"/>
      <c r="M383" s="21"/>
      <c r="P383" s="21"/>
      <c r="Q383" s="17"/>
      <c r="S383" s="21"/>
    </row>
    <row r="384" spans="2:19" ht="13.8" x14ac:dyDescent="0.25">
      <c r="B384" s="20"/>
      <c r="C384" s="20"/>
      <c r="D384" s="20"/>
      <c r="E384" s="20"/>
      <c r="F384" s="28"/>
      <c r="M384" s="21"/>
      <c r="P384" s="21"/>
      <c r="Q384" s="17"/>
      <c r="S384" s="21"/>
    </row>
    <row r="385" spans="2:19" ht="13.8" x14ac:dyDescent="0.25">
      <c r="B385" s="20"/>
      <c r="C385" s="20"/>
      <c r="D385" s="20"/>
      <c r="E385" s="20"/>
      <c r="F385" s="28"/>
      <c r="M385" s="21"/>
      <c r="P385" s="21"/>
      <c r="Q385" s="17"/>
      <c r="S385" s="21"/>
    </row>
    <row r="386" spans="2:19" ht="13.8" x14ac:dyDescent="0.25">
      <c r="B386" s="20"/>
      <c r="C386" s="20"/>
      <c r="D386" s="20"/>
      <c r="E386" s="20"/>
      <c r="F386" s="28"/>
      <c r="M386" s="21"/>
      <c r="P386" s="21"/>
      <c r="Q386" s="17"/>
      <c r="S386" s="21"/>
    </row>
    <row r="387" spans="2:19" ht="13.8" x14ac:dyDescent="0.25">
      <c r="B387" s="20"/>
      <c r="C387" s="20"/>
      <c r="D387" s="20"/>
      <c r="E387" s="20"/>
      <c r="F387" s="28"/>
      <c r="M387" s="21"/>
      <c r="P387" s="21"/>
      <c r="Q387" s="17"/>
      <c r="S387" s="21"/>
    </row>
    <row r="388" spans="2:19" ht="13.8" x14ac:dyDescent="0.25">
      <c r="B388" s="20"/>
      <c r="C388" s="20"/>
      <c r="D388" s="20"/>
      <c r="E388" s="20"/>
      <c r="F388" s="28"/>
      <c r="M388" s="21"/>
      <c r="P388" s="21"/>
      <c r="Q388" s="17"/>
      <c r="S388" s="21"/>
    </row>
    <row r="389" spans="2:19" ht="13.8" x14ac:dyDescent="0.25">
      <c r="B389" s="20"/>
      <c r="C389" s="20"/>
      <c r="D389" s="20"/>
      <c r="E389" s="20"/>
      <c r="F389" s="28"/>
      <c r="M389" s="21"/>
      <c r="P389" s="21"/>
      <c r="Q389" s="17"/>
      <c r="S389" s="21"/>
    </row>
    <row r="390" spans="2:19" ht="13.8" x14ac:dyDescent="0.25">
      <c r="B390" s="20"/>
      <c r="C390" s="20"/>
      <c r="D390" s="20"/>
      <c r="E390" s="20"/>
      <c r="F390" s="28"/>
      <c r="M390" s="21"/>
      <c r="P390" s="21"/>
      <c r="Q390" s="17"/>
      <c r="S390" s="21"/>
    </row>
    <row r="391" spans="2:19" ht="13.8" x14ac:dyDescent="0.25">
      <c r="B391" s="20"/>
      <c r="C391" s="20"/>
      <c r="D391" s="20"/>
      <c r="E391" s="20"/>
      <c r="F391" s="28"/>
      <c r="M391" s="21"/>
      <c r="P391" s="21"/>
      <c r="Q391" s="17"/>
      <c r="S391" s="21"/>
    </row>
    <row r="392" spans="2:19" ht="13.8" x14ac:dyDescent="0.25">
      <c r="B392" s="20"/>
      <c r="C392" s="20"/>
      <c r="D392" s="20"/>
      <c r="E392" s="20"/>
      <c r="F392" s="28"/>
      <c r="M392" s="21"/>
      <c r="P392" s="21"/>
      <c r="Q392" s="17"/>
      <c r="S392" s="21"/>
    </row>
    <row r="393" spans="2:19" ht="13.8" x14ac:dyDescent="0.25">
      <c r="B393" s="20"/>
      <c r="C393" s="20"/>
      <c r="D393" s="20"/>
      <c r="E393" s="20"/>
      <c r="F393" s="28"/>
      <c r="M393" s="21"/>
      <c r="P393" s="21"/>
      <c r="Q393" s="17"/>
      <c r="S393" s="21"/>
    </row>
    <row r="394" spans="2:19" ht="13.8" x14ac:dyDescent="0.25">
      <c r="B394" s="20"/>
      <c r="C394" s="20"/>
      <c r="D394" s="20"/>
      <c r="E394" s="20"/>
      <c r="F394" s="28"/>
      <c r="M394" s="21"/>
      <c r="P394" s="21"/>
      <c r="Q394" s="17"/>
      <c r="S394" s="21"/>
    </row>
    <row r="395" spans="2:19" ht="13.8" x14ac:dyDescent="0.25">
      <c r="B395" s="20"/>
      <c r="C395" s="20"/>
      <c r="D395" s="20"/>
      <c r="E395" s="20"/>
      <c r="F395" s="28"/>
      <c r="M395" s="21"/>
      <c r="P395" s="21"/>
      <c r="Q395" s="17"/>
      <c r="S395" s="21"/>
    </row>
    <row r="396" spans="2:19" ht="13.8" x14ac:dyDescent="0.25">
      <c r="B396" s="20"/>
      <c r="C396" s="20"/>
      <c r="D396" s="20"/>
      <c r="E396" s="20"/>
      <c r="F396" s="28"/>
      <c r="M396" s="21"/>
      <c r="P396" s="21"/>
      <c r="Q396" s="17"/>
      <c r="S396" s="21"/>
    </row>
    <row r="397" spans="2:19" ht="13.8" x14ac:dyDescent="0.25">
      <c r="B397" s="20"/>
      <c r="C397" s="20"/>
      <c r="D397" s="20"/>
      <c r="E397" s="20"/>
      <c r="F397" s="28"/>
      <c r="M397" s="21"/>
      <c r="P397" s="21"/>
      <c r="Q397" s="17"/>
      <c r="S397" s="21"/>
    </row>
    <row r="398" spans="2:19" ht="13.8" x14ac:dyDescent="0.25">
      <c r="B398" s="20"/>
      <c r="C398" s="20"/>
      <c r="D398" s="20"/>
      <c r="E398" s="20"/>
      <c r="F398" s="28"/>
      <c r="M398" s="21"/>
      <c r="P398" s="21"/>
      <c r="Q398" s="17"/>
      <c r="S398" s="21"/>
    </row>
    <row r="399" spans="2:19" ht="13.8" x14ac:dyDescent="0.25">
      <c r="B399" s="20"/>
      <c r="C399" s="20"/>
      <c r="D399" s="20"/>
      <c r="E399" s="20"/>
      <c r="F399" s="28"/>
      <c r="M399" s="21"/>
      <c r="P399" s="21"/>
      <c r="Q399" s="17"/>
      <c r="S399" s="21"/>
    </row>
    <row r="400" spans="2:19" ht="13.8" x14ac:dyDescent="0.25">
      <c r="B400" s="20"/>
      <c r="C400" s="20"/>
      <c r="D400" s="20"/>
      <c r="E400" s="20"/>
      <c r="F400" s="28"/>
      <c r="M400" s="21"/>
      <c r="P400" s="21"/>
      <c r="Q400" s="17"/>
      <c r="S400" s="21"/>
    </row>
    <row r="401" spans="2:19" ht="13.8" x14ac:dyDescent="0.25">
      <c r="B401" s="20"/>
      <c r="C401" s="20"/>
      <c r="D401" s="20"/>
      <c r="E401" s="20"/>
      <c r="F401" s="28"/>
      <c r="M401" s="21"/>
      <c r="P401" s="21"/>
      <c r="Q401" s="17"/>
      <c r="S401" s="21"/>
    </row>
    <row r="402" spans="2:19" ht="13.8" x14ac:dyDescent="0.25">
      <c r="B402" s="20"/>
      <c r="C402" s="20"/>
      <c r="D402" s="20"/>
      <c r="E402" s="20"/>
      <c r="F402" s="28"/>
      <c r="M402" s="21"/>
      <c r="P402" s="21"/>
      <c r="Q402" s="17"/>
      <c r="S402" s="21"/>
    </row>
    <row r="403" spans="2:19" ht="13.8" x14ac:dyDescent="0.25">
      <c r="B403" s="20"/>
      <c r="C403" s="20"/>
      <c r="D403" s="20"/>
      <c r="E403" s="20"/>
      <c r="F403" s="28"/>
      <c r="M403" s="21"/>
      <c r="P403" s="21"/>
      <c r="Q403" s="17"/>
      <c r="S403" s="21"/>
    </row>
    <row r="404" spans="2:19" ht="13.8" x14ac:dyDescent="0.25">
      <c r="B404" s="20"/>
      <c r="C404" s="20"/>
      <c r="D404" s="20"/>
      <c r="E404" s="20"/>
      <c r="F404" s="28"/>
      <c r="M404" s="21"/>
      <c r="P404" s="21"/>
      <c r="Q404" s="17"/>
      <c r="S404" s="21"/>
    </row>
    <row r="405" spans="2:19" ht="13.8" x14ac:dyDescent="0.25">
      <c r="B405" s="20"/>
      <c r="C405" s="20"/>
      <c r="D405" s="20"/>
      <c r="E405" s="20"/>
      <c r="F405" s="28"/>
      <c r="M405" s="21"/>
      <c r="P405" s="21"/>
      <c r="Q405" s="17"/>
      <c r="S405" s="21"/>
    </row>
    <row r="406" spans="2:19" ht="13.8" x14ac:dyDescent="0.25">
      <c r="B406" s="20"/>
      <c r="C406" s="20"/>
      <c r="D406" s="20"/>
      <c r="E406" s="20"/>
      <c r="F406" s="28"/>
      <c r="M406" s="21"/>
      <c r="P406" s="21"/>
      <c r="Q406" s="17"/>
      <c r="S406" s="21"/>
    </row>
    <row r="407" spans="2:19" ht="13.8" x14ac:dyDescent="0.25">
      <c r="B407" s="20"/>
      <c r="C407" s="20"/>
      <c r="D407" s="20"/>
      <c r="E407" s="20"/>
      <c r="F407" s="28"/>
      <c r="M407" s="21"/>
      <c r="P407" s="21"/>
      <c r="Q407" s="17"/>
      <c r="S407" s="21"/>
    </row>
    <row r="408" spans="2:19" ht="13.8" x14ac:dyDescent="0.25">
      <c r="B408" s="20"/>
      <c r="C408" s="20"/>
      <c r="D408" s="20"/>
      <c r="E408" s="20"/>
      <c r="F408" s="28"/>
      <c r="M408" s="21"/>
      <c r="P408" s="21"/>
      <c r="Q408" s="17"/>
      <c r="S408" s="21"/>
    </row>
    <row r="409" spans="2:19" ht="13.8" x14ac:dyDescent="0.25">
      <c r="B409" s="20"/>
      <c r="C409" s="20"/>
      <c r="D409" s="20"/>
      <c r="E409" s="20"/>
      <c r="F409" s="28"/>
      <c r="M409" s="21"/>
      <c r="P409" s="21"/>
      <c r="Q409" s="17"/>
      <c r="S409" s="21"/>
    </row>
    <row r="410" spans="2:19" ht="13.8" x14ac:dyDescent="0.25">
      <c r="B410" s="20"/>
      <c r="C410" s="20"/>
      <c r="D410" s="20"/>
      <c r="E410" s="20"/>
      <c r="F410" s="28"/>
      <c r="M410" s="21"/>
      <c r="P410" s="21"/>
      <c r="Q410" s="17"/>
      <c r="S410" s="21"/>
    </row>
    <row r="411" spans="2:19" ht="13.8" x14ac:dyDescent="0.25">
      <c r="B411" s="20"/>
      <c r="C411" s="20"/>
      <c r="D411" s="20"/>
      <c r="E411" s="20"/>
      <c r="F411" s="28"/>
      <c r="M411" s="21"/>
      <c r="P411" s="21"/>
      <c r="Q411" s="17"/>
      <c r="S411" s="21"/>
    </row>
    <row r="412" spans="2:19" ht="13.8" x14ac:dyDescent="0.25">
      <c r="B412" s="20"/>
      <c r="C412" s="20"/>
      <c r="D412" s="20"/>
      <c r="E412" s="20"/>
      <c r="F412" s="28"/>
      <c r="M412" s="21"/>
      <c r="P412" s="21"/>
      <c r="Q412" s="17"/>
      <c r="S412" s="21"/>
    </row>
    <row r="413" spans="2:19" ht="13.8" x14ac:dyDescent="0.25">
      <c r="B413" s="20"/>
      <c r="C413" s="20"/>
      <c r="D413" s="20"/>
      <c r="E413" s="20"/>
      <c r="F413" s="28"/>
      <c r="M413" s="21"/>
      <c r="P413" s="21"/>
      <c r="Q413" s="17"/>
      <c r="S413" s="21"/>
    </row>
    <row r="414" spans="2:19" ht="13.8" x14ac:dyDescent="0.25">
      <c r="B414" s="20"/>
      <c r="C414" s="20"/>
      <c r="D414" s="20"/>
      <c r="E414" s="20"/>
      <c r="F414" s="28"/>
      <c r="M414" s="21"/>
      <c r="P414" s="21"/>
      <c r="Q414" s="17"/>
      <c r="S414" s="21"/>
    </row>
    <row r="415" spans="2:19" ht="13.8" x14ac:dyDescent="0.25">
      <c r="B415" s="20"/>
      <c r="C415" s="20"/>
      <c r="D415" s="20"/>
      <c r="E415" s="20"/>
      <c r="F415" s="28"/>
      <c r="M415" s="21"/>
      <c r="P415" s="21"/>
      <c r="Q415" s="17"/>
      <c r="S415" s="21"/>
    </row>
    <row r="416" spans="2:19" ht="13.8" x14ac:dyDescent="0.25">
      <c r="B416" s="20"/>
      <c r="C416" s="20"/>
      <c r="D416" s="20"/>
      <c r="E416" s="20"/>
      <c r="F416" s="28"/>
      <c r="M416" s="21"/>
      <c r="P416" s="21"/>
      <c r="Q416" s="17"/>
      <c r="S416" s="21"/>
    </row>
    <row r="417" spans="2:19" ht="13.8" x14ac:dyDescent="0.25">
      <c r="B417" s="20"/>
      <c r="C417" s="20"/>
      <c r="D417" s="20"/>
      <c r="E417" s="20"/>
      <c r="F417" s="28"/>
      <c r="M417" s="21"/>
      <c r="P417" s="21"/>
      <c r="Q417" s="17"/>
      <c r="S417" s="21"/>
    </row>
    <row r="418" spans="2:19" ht="13.8" x14ac:dyDescent="0.25">
      <c r="B418" s="20"/>
      <c r="C418" s="20"/>
      <c r="D418" s="20"/>
      <c r="E418" s="20"/>
      <c r="F418" s="28"/>
      <c r="M418" s="21"/>
      <c r="P418" s="21"/>
      <c r="Q418" s="17"/>
      <c r="S418" s="21"/>
    </row>
    <row r="419" spans="2:19" ht="13.8" x14ac:dyDescent="0.25">
      <c r="B419" s="20"/>
      <c r="C419" s="20"/>
      <c r="D419" s="20"/>
      <c r="E419" s="20"/>
      <c r="F419" s="28"/>
      <c r="M419" s="21"/>
      <c r="P419" s="21"/>
      <c r="Q419" s="17"/>
      <c r="S419" s="21"/>
    </row>
    <row r="420" spans="2:19" ht="13.8" x14ac:dyDescent="0.25">
      <c r="B420" s="20"/>
      <c r="C420" s="20"/>
      <c r="D420" s="20"/>
      <c r="E420" s="20"/>
      <c r="F420" s="28"/>
      <c r="M420" s="21"/>
      <c r="P420" s="21"/>
      <c r="Q420" s="17"/>
      <c r="S420" s="21"/>
    </row>
    <row r="421" spans="2:19" ht="13.8" x14ac:dyDescent="0.25">
      <c r="B421" s="20"/>
      <c r="C421" s="20"/>
      <c r="D421" s="20"/>
      <c r="E421" s="20"/>
      <c r="F421" s="28"/>
      <c r="M421" s="21"/>
      <c r="P421" s="21"/>
      <c r="Q421" s="17"/>
      <c r="S421" s="21"/>
    </row>
    <row r="422" spans="2:19" ht="13.8" x14ac:dyDescent="0.25">
      <c r="B422" s="20"/>
      <c r="C422" s="20"/>
      <c r="D422" s="20"/>
      <c r="E422" s="20"/>
      <c r="F422" s="28"/>
      <c r="M422" s="21"/>
      <c r="P422" s="21"/>
      <c r="Q422" s="17"/>
      <c r="S422" s="21"/>
    </row>
    <row r="423" spans="2:19" ht="13.8" x14ac:dyDescent="0.25">
      <c r="B423" s="20"/>
      <c r="C423" s="20"/>
      <c r="D423" s="20"/>
      <c r="E423" s="20"/>
      <c r="F423" s="28"/>
      <c r="M423" s="21"/>
      <c r="P423" s="21"/>
      <c r="Q423" s="17"/>
      <c r="S423" s="21"/>
    </row>
    <row r="424" spans="2:19" ht="13.8" x14ac:dyDescent="0.25">
      <c r="B424" s="20"/>
      <c r="C424" s="20"/>
      <c r="D424" s="20"/>
      <c r="E424" s="20"/>
      <c r="F424" s="28"/>
      <c r="M424" s="21"/>
      <c r="P424" s="21"/>
      <c r="Q424" s="17"/>
      <c r="S424" s="21"/>
    </row>
    <row r="425" spans="2:19" ht="13.8" x14ac:dyDescent="0.25">
      <c r="B425" s="20"/>
      <c r="C425" s="20"/>
      <c r="D425" s="20"/>
      <c r="E425" s="20"/>
      <c r="F425" s="28"/>
      <c r="M425" s="21"/>
      <c r="P425" s="21"/>
      <c r="Q425" s="17"/>
      <c r="S425" s="21"/>
    </row>
    <row r="426" spans="2:19" ht="13.8" x14ac:dyDescent="0.25">
      <c r="B426" s="20"/>
      <c r="C426" s="20"/>
      <c r="D426" s="20"/>
      <c r="E426" s="20"/>
      <c r="F426" s="28"/>
      <c r="M426" s="21"/>
      <c r="P426" s="21"/>
      <c r="Q426" s="17"/>
      <c r="S426" s="21"/>
    </row>
    <row r="427" spans="2:19" ht="13.8" x14ac:dyDescent="0.25">
      <c r="B427" s="20"/>
      <c r="C427" s="20"/>
      <c r="D427" s="20"/>
      <c r="E427" s="20"/>
      <c r="F427" s="28"/>
      <c r="M427" s="21"/>
      <c r="P427" s="21"/>
      <c r="Q427" s="17"/>
      <c r="S427" s="21"/>
    </row>
    <row r="428" spans="2:19" ht="13.8" x14ac:dyDescent="0.25">
      <c r="B428" s="20"/>
      <c r="C428" s="20"/>
      <c r="D428" s="20"/>
      <c r="E428" s="20"/>
      <c r="F428" s="28"/>
      <c r="M428" s="21"/>
      <c r="P428" s="21"/>
      <c r="Q428" s="17"/>
      <c r="S428" s="21"/>
    </row>
    <row r="429" spans="2:19" ht="13.8" x14ac:dyDescent="0.25">
      <c r="B429" s="20"/>
      <c r="C429" s="20"/>
      <c r="D429" s="20"/>
      <c r="E429" s="20"/>
      <c r="F429" s="28"/>
      <c r="M429" s="21"/>
      <c r="P429" s="21"/>
      <c r="Q429" s="17"/>
      <c r="S429" s="21"/>
    </row>
    <row r="430" spans="2:19" ht="13.8" x14ac:dyDescent="0.25">
      <c r="B430" s="20"/>
      <c r="C430" s="20"/>
      <c r="D430" s="20"/>
      <c r="E430" s="20"/>
      <c r="F430" s="28"/>
      <c r="M430" s="21"/>
      <c r="P430" s="21"/>
      <c r="Q430" s="17"/>
      <c r="S430" s="21"/>
    </row>
    <row r="431" spans="2:19" ht="13.8" x14ac:dyDescent="0.25">
      <c r="B431" s="20"/>
      <c r="C431" s="20"/>
      <c r="D431" s="20"/>
      <c r="E431" s="20"/>
      <c r="F431" s="28"/>
      <c r="M431" s="21"/>
      <c r="P431" s="21"/>
      <c r="Q431" s="17"/>
      <c r="S431" s="21"/>
    </row>
    <row r="432" spans="2:19" ht="13.8" x14ac:dyDescent="0.25">
      <c r="B432" s="20"/>
      <c r="C432" s="20"/>
      <c r="D432" s="20"/>
      <c r="E432" s="20"/>
      <c r="F432" s="28"/>
      <c r="M432" s="21"/>
      <c r="P432" s="21"/>
      <c r="Q432" s="17"/>
      <c r="S432" s="21"/>
    </row>
    <row r="433" spans="2:19" ht="13.8" x14ac:dyDescent="0.25">
      <c r="B433" s="20"/>
      <c r="C433" s="20"/>
      <c r="D433" s="20"/>
      <c r="E433" s="20"/>
      <c r="F433" s="28"/>
      <c r="M433" s="21"/>
      <c r="P433" s="21"/>
      <c r="Q433" s="17"/>
      <c r="S433" s="21"/>
    </row>
    <row r="434" spans="2:19" ht="13.8" x14ac:dyDescent="0.25">
      <c r="B434" s="20"/>
      <c r="C434" s="20"/>
      <c r="D434" s="20"/>
      <c r="E434" s="20"/>
      <c r="F434" s="28"/>
      <c r="M434" s="21"/>
      <c r="P434" s="21"/>
      <c r="Q434" s="17"/>
      <c r="S434" s="21"/>
    </row>
    <row r="435" spans="2:19" ht="13.8" x14ac:dyDescent="0.25">
      <c r="B435" s="20"/>
      <c r="C435" s="20"/>
      <c r="D435" s="20"/>
      <c r="E435" s="20"/>
      <c r="F435" s="28"/>
      <c r="M435" s="21"/>
      <c r="P435" s="21"/>
      <c r="Q435" s="17"/>
      <c r="S435" s="21"/>
    </row>
    <row r="436" spans="2:19" ht="13.8" x14ac:dyDescent="0.25">
      <c r="B436" s="20"/>
      <c r="C436" s="20"/>
      <c r="D436" s="20"/>
      <c r="E436" s="20"/>
      <c r="F436" s="28"/>
      <c r="M436" s="21"/>
      <c r="P436" s="21"/>
      <c r="Q436" s="17"/>
      <c r="S436" s="21"/>
    </row>
    <row r="437" spans="2:19" ht="13.8" x14ac:dyDescent="0.25">
      <c r="B437" s="20"/>
      <c r="C437" s="20"/>
      <c r="D437" s="20"/>
      <c r="E437" s="20"/>
      <c r="F437" s="28"/>
      <c r="M437" s="21"/>
      <c r="P437" s="21"/>
      <c r="Q437" s="17"/>
      <c r="S437" s="21"/>
    </row>
    <row r="438" spans="2:19" ht="13.8" x14ac:dyDescent="0.25">
      <c r="B438" s="20"/>
      <c r="C438" s="20"/>
      <c r="D438" s="20"/>
      <c r="E438" s="20"/>
      <c r="F438" s="28"/>
      <c r="M438" s="21"/>
      <c r="P438" s="21"/>
      <c r="Q438" s="17"/>
      <c r="S438" s="21"/>
    </row>
    <row r="439" spans="2:19" ht="13.8" x14ac:dyDescent="0.25">
      <c r="B439" s="20"/>
      <c r="C439" s="20"/>
      <c r="D439" s="20"/>
      <c r="E439" s="20"/>
      <c r="F439" s="28"/>
      <c r="M439" s="21"/>
      <c r="P439" s="21"/>
      <c r="Q439" s="17"/>
      <c r="S439" s="21"/>
    </row>
    <row r="440" spans="2:19" ht="13.8" x14ac:dyDescent="0.25">
      <c r="B440" s="20"/>
      <c r="C440" s="20"/>
      <c r="D440" s="20"/>
      <c r="E440" s="20"/>
      <c r="F440" s="28"/>
      <c r="M440" s="21"/>
      <c r="P440" s="21"/>
      <c r="Q440" s="17"/>
      <c r="S440" s="21"/>
    </row>
    <row r="441" spans="2:19" ht="13.8" x14ac:dyDescent="0.25">
      <c r="B441" s="20"/>
      <c r="C441" s="20"/>
      <c r="D441" s="20"/>
      <c r="E441" s="20"/>
      <c r="F441" s="28"/>
      <c r="M441" s="21"/>
      <c r="P441" s="21"/>
      <c r="Q441" s="17"/>
      <c r="S441" s="21"/>
    </row>
    <row r="442" spans="2:19" ht="13.8" x14ac:dyDescent="0.25">
      <c r="B442" s="20"/>
      <c r="C442" s="20"/>
      <c r="D442" s="20"/>
      <c r="E442" s="20"/>
      <c r="F442" s="28"/>
      <c r="M442" s="21"/>
      <c r="P442" s="21"/>
      <c r="Q442" s="17"/>
      <c r="S442" s="21"/>
    </row>
    <row r="443" spans="2:19" ht="13.8" x14ac:dyDescent="0.25">
      <c r="B443" s="20"/>
      <c r="C443" s="20"/>
      <c r="D443" s="20"/>
      <c r="E443" s="20"/>
      <c r="F443" s="28"/>
      <c r="M443" s="21"/>
      <c r="P443" s="21"/>
      <c r="Q443" s="17"/>
      <c r="S443" s="21"/>
    </row>
    <row r="444" spans="2:19" ht="13.8" x14ac:dyDescent="0.25">
      <c r="B444" s="20"/>
      <c r="C444" s="20"/>
      <c r="D444" s="20"/>
      <c r="E444" s="20"/>
      <c r="F444" s="28"/>
      <c r="M444" s="21"/>
      <c r="P444" s="21"/>
      <c r="Q444" s="17"/>
      <c r="S444" s="21"/>
    </row>
    <row r="445" spans="2:19" ht="13.8" x14ac:dyDescent="0.25">
      <c r="B445" s="20"/>
      <c r="C445" s="20"/>
      <c r="D445" s="20"/>
      <c r="E445" s="20"/>
      <c r="F445" s="28"/>
      <c r="M445" s="21"/>
      <c r="P445" s="21"/>
      <c r="Q445" s="17"/>
      <c r="S445" s="21"/>
    </row>
    <row r="446" spans="2:19" ht="13.8" x14ac:dyDescent="0.25">
      <c r="B446" s="20"/>
      <c r="C446" s="20"/>
      <c r="D446" s="20"/>
      <c r="E446" s="20"/>
      <c r="F446" s="28"/>
      <c r="M446" s="21"/>
      <c r="P446" s="21"/>
      <c r="Q446" s="17"/>
      <c r="S446" s="21"/>
    </row>
    <row r="447" spans="2:19" ht="13.8" x14ac:dyDescent="0.25">
      <c r="B447" s="20"/>
      <c r="C447" s="20"/>
      <c r="D447" s="20"/>
      <c r="E447" s="20"/>
      <c r="F447" s="28"/>
      <c r="M447" s="21"/>
      <c r="P447" s="21"/>
      <c r="Q447" s="17"/>
      <c r="S447" s="21"/>
    </row>
    <row r="448" spans="2:19" ht="13.8" x14ac:dyDescent="0.25">
      <c r="B448" s="20"/>
      <c r="C448" s="20"/>
      <c r="D448" s="20"/>
      <c r="E448" s="20"/>
      <c r="F448" s="28"/>
      <c r="M448" s="21"/>
      <c r="P448" s="21"/>
      <c r="Q448" s="17"/>
      <c r="S448" s="21"/>
    </row>
    <row r="449" spans="2:19" ht="13.8" x14ac:dyDescent="0.25">
      <c r="B449" s="20"/>
      <c r="C449" s="20"/>
      <c r="D449" s="20"/>
      <c r="E449" s="20"/>
      <c r="F449" s="28"/>
      <c r="M449" s="21"/>
      <c r="P449" s="21"/>
      <c r="Q449" s="17"/>
      <c r="S449" s="21"/>
    </row>
    <row r="450" spans="2:19" ht="13.8" x14ac:dyDescent="0.25">
      <c r="B450" s="20"/>
      <c r="C450" s="20"/>
      <c r="D450" s="20"/>
      <c r="E450" s="20"/>
      <c r="F450" s="28"/>
      <c r="M450" s="21"/>
      <c r="P450" s="21"/>
      <c r="Q450" s="17"/>
      <c r="S450" s="21"/>
    </row>
    <row r="451" spans="2:19" ht="13.8" x14ac:dyDescent="0.25">
      <c r="B451" s="20"/>
      <c r="C451" s="20"/>
      <c r="D451" s="20"/>
      <c r="E451" s="20"/>
      <c r="F451" s="28"/>
      <c r="M451" s="21"/>
      <c r="P451" s="21"/>
      <c r="Q451" s="17"/>
      <c r="S451" s="21"/>
    </row>
    <row r="452" spans="2:19" ht="13.8" x14ac:dyDescent="0.25">
      <c r="B452" s="20"/>
      <c r="C452" s="20"/>
      <c r="D452" s="20"/>
      <c r="E452" s="20"/>
      <c r="F452" s="28"/>
      <c r="M452" s="21"/>
      <c r="P452" s="21"/>
      <c r="Q452" s="17"/>
      <c r="S452" s="21"/>
    </row>
    <row r="453" spans="2:19" ht="13.8" x14ac:dyDescent="0.25">
      <c r="B453" s="20"/>
      <c r="C453" s="20"/>
      <c r="D453" s="20"/>
      <c r="E453" s="20"/>
      <c r="F453" s="28"/>
      <c r="M453" s="21"/>
      <c r="P453" s="21"/>
      <c r="Q453" s="17"/>
      <c r="S453" s="21"/>
    </row>
    <row r="454" spans="2:19" ht="13.8" x14ac:dyDescent="0.25">
      <c r="B454" s="20"/>
      <c r="C454" s="20"/>
      <c r="D454" s="20"/>
      <c r="E454" s="20"/>
      <c r="F454" s="28"/>
      <c r="M454" s="21"/>
      <c r="P454" s="21"/>
      <c r="Q454" s="17"/>
      <c r="S454" s="21"/>
    </row>
    <row r="455" spans="2:19" ht="13.8" x14ac:dyDescent="0.25">
      <c r="B455" s="20"/>
      <c r="C455" s="20"/>
      <c r="D455" s="20"/>
      <c r="E455" s="20"/>
      <c r="F455" s="28"/>
      <c r="M455" s="21"/>
      <c r="P455" s="21"/>
      <c r="Q455" s="17"/>
      <c r="S455" s="21"/>
    </row>
    <row r="456" spans="2:19" ht="13.8" x14ac:dyDescent="0.25">
      <c r="B456" s="20"/>
      <c r="C456" s="20"/>
      <c r="D456" s="20"/>
      <c r="E456" s="20"/>
      <c r="F456" s="28"/>
      <c r="M456" s="21"/>
      <c r="P456" s="21"/>
      <c r="Q456" s="17"/>
      <c r="S456" s="21"/>
    </row>
    <row r="457" spans="2:19" ht="13.8" x14ac:dyDescent="0.25">
      <c r="B457" s="20"/>
      <c r="C457" s="20"/>
      <c r="D457" s="20"/>
      <c r="E457" s="20"/>
      <c r="F457" s="28"/>
      <c r="M457" s="21"/>
      <c r="P457" s="21"/>
      <c r="Q457" s="17"/>
      <c r="S457" s="21"/>
    </row>
    <row r="458" spans="2:19" ht="13.8" x14ac:dyDescent="0.25">
      <c r="B458" s="20"/>
      <c r="C458" s="20"/>
      <c r="D458" s="20"/>
      <c r="E458" s="20"/>
      <c r="F458" s="28"/>
      <c r="M458" s="21"/>
      <c r="P458" s="21"/>
      <c r="Q458" s="17"/>
      <c r="S458" s="21"/>
    </row>
    <row r="459" spans="2:19" ht="13.8" x14ac:dyDescent="0.25">
      <c r="B459" s="20"/>
      <c r="C459" s="20"/>
      <c r="D459" s="20"/>
      <c r="E459" s="20"/>
      <c r="F459" s="28"/>
      <c r="M459" s="21"/>
      <c r="P459" s="21"/>
      <c r="Q459" s="17"/>
      <c r="S459" s="21"/>
    </row>
    <row r="460" spans="2:19" ht="13.8" x14ac:dyDescent="0.25">
      <c r="B460" s="20"/>
      <c r="C460" s="20"/>
      <c r="D460" s="20"/>
      <c r="E460" s="20"/>
      <c r="F460" s="28"/>
      <c r="M460" s="21"/>
      <c r="P460" s="21"/>
      <c r="Q460" s="17"/>
      <c r="S460" s="21"/>
    </row>
    <row r="461" spans="2:19" ht="13.8" x14ac:dyDescent="0.25">
      <c r="B461" s="20"/>
      <c r="C461" s="20"/>
      <c r="D461" s="20"/>
      <c r="E461" s="20"/>
      <c r="F461" s="28"/>
      <c r="M461" s="21"/>
      <c r="P461" s="21"/>
      <c r="Q461" s="17"/>
      <c r="S461" s="21"/>
    </row>
    <row r="462" spans="2:19" ht="13.8" x14ac:dyDescent="0.25">
      <c r="B462" s="20"/>
      <c r="C462" s="20"/>
      <c r="D462" s="20"/>
      <c r="E462" s="20"/>
      <c r="F462" s="28"/>
      <c r="M462" s="21"/>
      <c r="P462" s="21"/>
      <c r="Q462" s="17"/>
      <c r="S462" s="21"/>
    </row>
    <row r="463" spans="2:19" ht="13.8" x14ac:dyDescent="0.25">
      <c r="B463" s="20"/>
      <c r="C463" s="20"/>
      <c r="D463" s="20"/>
      <c r="E463" s="20"/>
      <c r="F463" s="28"/>
      <c r="M463" s="21"/>
      <c r="P463" s="21"/>
      <c r="Q463" s="17"/>
      <c r="S463" s="21"/>
    </row>
    <row r="464" spans="2:19" ht="13.8" x14ac:dyDescent="0.25">
      <c r="B464" s="20"/>
      <c r="C464" s="20"/>
      <c r="D464" s="20"/>
      <c r="E464" s="20"/>
      <c r="F464" s="28"/>
      <c r="M464" s="21"/>
      <c r="P464" s="21"/>
      <c r="Q464" s="17"/>
      <c r="S464" s="21"/>
    </row>
    <row r="465" spans="2:19" ht="13.8" x14ac:dyDescent="0.25">
      <c r="B465" s="20"/>
      <c r="C465" s="20"/>
      <c r="D465" s="20"/>
      <c r="E465" s="20"/>
      <c r="F465" s="28"/>
      <c r="M465" s="21"/>
      <c r="P465" s="21"/>
      <c r="Q465" s="17"/>
      <c r="S465" s="21"/>
    </row>
    <row r="466" spans="2:19" ht="13.8" x14ac:dyDescent="0.25">
      <c r="B466" s="20"/>
      <c r="C466" s="20"/>
      <c r="D466" s="20"/>
      <c r="E466" s="20"/>
      <c r="F466" s="28"/>
      <c r="M466" s="21"/>
      <c r="P466" s="21"/>
      <c r="Q466" s="17"/>
      <c r="S466" s="21"/>
    </row>
    <row r="467" spans="2:19" ht="13.8" x14ac:dyDescent="0.25">
      <c r="B467" s="20"/>
      <c r="C467" s="20"/>
      <c r="D467" s="20"/>
      <c r="E467" s="20"/>
      <c r="F467" s="28"/>
      <c r="M467" s="21"/>
      <c r="P467" s="21"/>
      <c r="Q467" s="17"/>
      <c r="S467" s="21"/>
    </row>
    <row r="468" spans="2:19" ht="13.8" x14ac:dyDescent="0.25">
      <c r="B468" s="20"/>
      <c r="C468" s="20"/>
      <c r="D468" s="20"/>
      <c r="E468" s="20"/>
      <c r="F468" s="28"/>
      <c r="M468" s="21"/>
      <c r="P468" s="21"/>
      <c r="Q468" s="17"/>
      <c r="S468" s="21"/>
    </row>
    <row r="469" spans="2:19" ht="13.8" x14ac:dyDescent="0.25">
      <c r="B469" s="20"/>
      <c r="C469" s="20"/>
      <c r="D469" s="20"/>
      <c r="E469" s="20"/>
      <c r="F469" s="28"/>
      <c r="M469" s="21"/>
      <c r="P469" s="21"/>
      <c r="Q469" s="17"/>
      <c r="S469" s="21"/>
    </row>
    <row r="470" spans="2:19" ht="13.8" x14ac:dyDescent="0.25">
      <c r="B470" s="20"/>
      <c r="C470" s="20"/>
      <c r="D470" s="20"/>
      <c r="E470" s="20"/>
      <c r="F470" s="28"/>
      <c r="M470" s="21"/>
      <c r="P470" s="21"/>
      <c r="Q470" s="17"/>
      <c r="S470" s="21"/>
    </row>
    <row r="471" spans="2:19" ht="13.8" x14ac:dyDescent="0.25">
      <c r="B471" s="20"/>
      <c r="C471" s="20"/>
      <c r="D471" s="20"/>
      <c r="E471" s="20"/>
      <c r="F471" s="28"/>
      <c r="M471" s="21"/>
      <c r="P471" s="21"/>
      <c r="Q471" s="17"/>
      <c r="S471" s="21"/>
    </row>
    <row r="472" spans="2:19" ht="13.8" x14ac:dyDescent="0.25">
      <c r="B472" s="20"/>
      <c r="C472" s="20"/>
      <c r="D472" s="20"/>
      <c r="E472" s="20"/>
      <c r="F472" s="28"/>
      <c r="M472" s="21"/>
      <c r="P472" s="21"/>
      <c r="Q472" s="17"/>
      <c r="S472" s="21"/>
    </row>
    <row r="473" spans="2:19" ht="13.8" x14ac:dyDescent="0.25">
      <c r="B473" s="20"/>
      <c r="C473" s="20"/>
      <c r="D473" s="20"/>
      <c r="E473" s="20"/>
      <c r="F473" s="28"/>
      <c r="M473" s="21"/>
      <c r="P473" s="21"/>
      <c r="Q473" s="17"/>
      <c r="S473" s="21"/>
    </row>
    <row r="474" spans="2:19" ht="13.8" x14ac:dyDescent="0.25">
      <c r="B474" s="20"/>
      <c r="C474" s="20"/>
      <c r="D474" s="20"/>
      <c r="E474" s="20"/>
      <c r="F474" s="28"/>
      <c r="M474" s="21"/>
      <c r="P474" s="21"/>
      <c r="Q474" s="17"/>
      <c r="S474" s="21"/>
    </row>
    <row r="475" spans="2:19" ht="13.8" x14ac:dyDescent="0.25">
      <c r="B475" s="20"/>
      <c r="C475" s="20"/>
      <c r="D475" s="20"/>
      <c r="E475" s="20"/>
      <c r="F475" s="28"/>
      <c r="M475" s="21"/>
      <c r="P475" s="21"/>
      <c r="Q475" s="17"/>
      <c r="S475" s="21"/>
    </row>
    <row r="476" spans="2:19" ht="13.8" x14ac:dyDescent="0.25">
      <c r="B476" s="20"/>
      <c r="C476" s="20"/>
      <c r="D476" s="20"/>
      <c r="E476" s="20"/>
      <c r="F476" s="28"/>
      <c r="M476" s="21"/>
      <c r="P476" s="21"/>
      <c r="Q476" s="17"/>
      <c r="S476" s="21"/>
    </row>
    <row r="477" spans="2:19" ht="13.8" x14ac:dyDescent="0.25">
      <c r="B477" s="20"/>
      <c r="C477" s="20"/>
      <c r="D477" s="20"/>
      <c r="E477" s="20"/>
      <c r="F477" s="28"/>
      <c r="M477" s="21"/>
      <c r="P477" s="21"/>
      <c r="Q477" s="17"/>
      <c r="S477" s="21"/>
    </row>
    <row r="478" spans="2:19" ht="13.8" x14ac:dyDescent="0.25">
      <c r="B478" s="20"/>
      <c r="C478" s="20"/>
      <c r="D478" s="20"/>
      <c r="E478" s="20"/>
      <c r="F478" s="28"/>
      <c r="M478" s="21"/>
      <c r="P478" s="21"/>
      <c r="Q478" s="17"/>
      <c r="S478" s="21"/>
    </row>
    <row r="479" spans="2:19" ht="13.8" x14ac:dyDescent="0.25">
      <c r="B479" s="20"/>
      <c r="C479" s="20"/>
      <c r="D479" s="20"/>
      <c r="E479" s="20"/>
      <c r="F479" s="28"/>
      <c r="M479" s="21"/>
      <c r="P479" s="21"/>
      <c r="Q479" s="17"/>
      <c r="S479" s="21"/>
    </row>
    <row r="480" spans="2:19" ht="13.8" x14ac:dyDescent="0.25">
      <c r="B480" s="20"/>
      <c r="C480" s="20"/>
      <c r="D480" s="20"/>
      <c r="E480" s="20"/>
      <c r="F480" s="28"/>
      <c r="M480" s="21"/>
      <c r="P480" s="21"/>
      <c r="Q480" s="17"/>
      <c r="S480" s="21"/>
    </row>
    <row r="481" spans="2:19" ht="13.8" x14ac:dyDescent="0.25">
      <c r="B481" s="20"/>
      <c r="C481" s="20"/>
      <c r="D481" s="20"/>
      <c r="E481" s="20"/>
      <c r="F481" s="28"/>
      <c r="M481" s="21"/>
      <c r="P481" s="21"/>
      <c r="Q481" s="17"/>
      <c r="S481" s="21"/>
    </row>
    <row r="482" spans="2:19" ht="13.8" x14ac:dyDescent="0.25">
      <c r="B482" s="20"/>
      <c r="C482" s="20"/>
      <c r="D482" s="20"/>
      <c r="E482" s="20"/>
      <c r="F482" s="28"/>
      <c r="M482" s="21"/>
      <c r="P482" s="21"/>
      <c r="Q482" s="17"/>
      <c r="S482" s="21"/>
    </row>
    <row r="483" spans="2:19" ht="13.8" x14ac:dyDescent="0.25">
      <c r="B483" s="20"/>
      <c r="C483" s="20"/>
      <c r="D483" s="20"/>
      <c r="E483" s="20"/>
      <c r="F483" s="28"/>
      <c r="M483" s="21"/>
      <c r="P483" s="21"/>
      <c r="Q483" s="17"/>
      <c r="S483" s="21"/>
    </row>
    <row r="484" spans="2:19" ht="13.8" x14ac:dyDescent="0.25">
      <c r="B484" s="20"/>
      <c r="C484" s="20"/>
      <c r="D484" s="20"/>
      <c r="E484" s="20"/>
      <c r="F484" s="28"/>
      <c r="M484" s="21"/>
      <c r="P484" s="21"/>
      <c r="Q484" s="17"/>
      <c r="S484" s="21"/>
    </row>
    <row r="485" spans="2:19" ht="13.8" x14ac:dyDescent="0.25">
      <c r="B485" s="20"/>
      <c r="C485" s="20"/>
      <c r="D485" s="20"/>
      <c r="E485" s="20"/>
      <c r="F485" s="28"/>
      <c r="M485" s="21"/>
      <c r="P485" s="21"/>
      <c r="Q485" s="17"/>
      <c r="S485" s="21"/>
    </row>
    <row r="486" spans="2:19" ht="13.8" x14ac:dyDescent="0.25">
      <c r="B486" s="20"/>
      <c r="C486" s="20"/>
      <c r="D486" s="20"/>
      <c r="E486" s="20"/>
      <c r="F486" s="28"/>
      <c r="M486" s="21"/>
      <c r="P486" s="21"/>
      <c r="Q486" s="17"/>
      <c r="S486" s="21"/>
    </row>
    <row r="487" spans="2:19" ht="13.8" x14ac:dyDescent="0.25">
      <c r="B487" s="20"/>
      <c r="C487" s="20"/>
      <c r="D487" s="20"/>
      <c r="E487" s="20"/>
      <c r="F487" s="28"/>
      <c r="M487" s="21"/>
      <c r="P487" s="21"/>
      <c r="Q487" s="17"/>
      <c r="S487" s="21"/>
    </row>
    <row r="488" spans="2:19" ht="13.8" x14ac:dyDescent="0.25">
      <c r="B488" s="20"/>
      <c r="C488" s="20"/>
      <c r="D488" s="20"/>
      <c r="E488" s="20"/>
      <c r="F488" s="28"/>
      <c r="M488" s="21"/>
      <c r="P488" s="21"/>
      <c r="Q488" s="17"/>
      <c r="S488" s="21"/>
    </row>
    <row r="489" spans="2:19" ht="13.8" x14ac:dyDescent="0.25">
      <c r="B489" s="20"/>
      <c r="C489" s="20"/>
      <c r="D489" s="20"/>
      <c r="E489" s="20"/>
      <c r="F489" s="28"/>
      <c r="M489" s="21"/>
      <c r="P489" s="21"/>
      <c r="Q489" s="17"/>
      <c r="S489" s="21"/>
    </row>
    <row r="490" spans="2:19" ht="13.8" x14ac:dyDescent="0.25">
      <c r="B490" s="20"/>
      <c r="C490" s="20"/>
      <c r="D490" s="20"/>
      <c r="E490" s="20"/>
      <c r="F490" s="28"/>
      <c r="M490" s="21"/>
      <c r="P490" s="21"/>
      <c r="Q490" s="17"/>
      <c r="S490" s="21"/>
    </row>
    <row r="491" spans="2:19" ht="13.8" x14ac:dyDescent="0.25">
      <c r="B491" s="20"/>
      <c r="C491" s="20"/>
      <c r="D491" s="20"/>
      <c r="E491" s="20"/>
      <c r="F491" s="28"/>
      <c r="M491" s="21"/>
      <c r="P491" s="21"/>
      <c r="Q491" s="17"/>
      <c r="S491" s="21"/>
    </row>
    <row r="492" spans="2:19" ht="13.8" x14ac:dyDescent="0.25">
      <c r="B492" s="20"/>
      <c r="C492" s="20"/>
      <c r="D492" s="20"/>
      <c r="E492" s="20"/>
      <c r="F492" s="28"/>
      <c r="M492" s="21"/>
      <c r="P492" s="21"/>
      <c r="Q492" s="17"/>
      <c r="S492" s="21"/>
    </row>
    <row r="493" spans="2:19" ht="13.8" x14ac:dyDescent="0.25">
      <c r="B493" s="20"/>
      <c r="C493" s="20"/>
      <c r="D493" s="20"/>
      <c r="E493" s="20"/>
      <c r="F493" s="28"/>
      <c r="M493" s="21"/>
      <c r="P493" s="21"/>
      <c r="Q493" s="17"/>
      <c r="S493" s="21"/>
    </row>
    <row r="494" spans="2:19" ht="13.8" x14ac:dyDescent="0.25">
      <c r="B494" s="20"/>
      <c r="C494" s="20"/>
      <c r="D494" s="20"/>
      <c r="E494" s="20"/>
      <c r="F494" s="28"/>
      <c r="M494" s="21"/>
      <c r="P494" s="21"/>
      <c r="Q494" s="17"/>
      <c r="S494" s="21"/>
    </row>
    <row r="495" spans="2:19" ht="13.8" x14ac:dyDescent="0.25">
      <c r="B495" s="20"/>
      <c r="C495" s="20"/>
      <c r="D495" s="20"/>
      <c r="E495" s="20"/>
      <c r="F495" s="28"/>
      <c r="M495" s="21"/>
      <c r="P495" s="21"/>
      <c r="Q495" s="17"/>
      <c r="S495" s="21"/>
    </row>
    <row r="496" spans="2:19" ht="13.8" x14ac:dyDescent="0.25">
      <c r="B496" s="20"/>
      <c r="C496" s="20"/>
      <c r="D496" s="20"/>
      <c r="E496" s="20"/>
      <c r="F496" s="28"/>
      <c r="M496" s="21"/>
      <c r="P496" s="21"/>
      <c r="Q496" s="17"/>
      <c r="S496" s="21"/>
    </row>
    <row r="497" spans="2:19" ht="13.8" x14ac:dyDescent="0.25">
      <c r="B497" s="20"/>
      <c r="C497" s="20"/>
      <c r="D497" s="20"/>
      <c r="E497" s="20"/>
      <c r="F497" s="28"/>
      <c r="M497" s="21"/>
      <c r="P497" s="21"/>
      <c r="Q497" s="17"/>
      <c r="S497" s="21"/>
    </row>
    <row r="498" spans="2:19" ht="13.8" x14ac:dyDescent="0.25">
      <c r="B498" s="20"/>
      <c r="C498" s="20"/>
      <c r="D498" s="20"/>
      <c r="E498" s="20"/>
      <c r="F498" s="28"/>
      <c r="M498" s="21"/>
      <c r="P498" s="21"/>
      <c r="Q498" s="17"/>
      <c r="S498" s="21"/>
    </row>
    <row r="499" spans="2:19" ht="13.8" x14ac:dyDescent="0.25">
      <c r="B499" s="20"/>
      <c r="C499" s="20"/>
      <c r="D499" s="20"/>
      <c r="E499" s="20"/>
      <c r="F499" s="28"/>
      <c r="M499" s="21"/>
      <c r="P499" s="21"/>
      <c r="Q499" s="17"/>
      <c r="S499" s="21"/>
    </row>
    <row r="500" spans="2:19" ht="13.8" x14ac:dyDescent="0.25">
      <c r="B500" s="20"/>
      <c r="C500" s="20"/>
      <c r="D500" s="20"/>
      <c r="E500" s="20"/>
      <c r="F500" s="28"/>
      <c r="M500" s="21"/>
      <c r="P500" s="21"/>
      <c r="Q500" s="17"/>
      <c r="S500" s="21"/>
    </row>
    <row r="501" spans="2:19" ht="13.8" x14ac:dyDescent="0.25">
      <c r="B501" s="20"/>
      <c r="C501" s="20"/>
      <c r="D501" s="20"/>
      <c r="E501" s="20"/>
      <c r="F501" s="28"/>
      <c r="M501" s="21"/>
      <c r="P501" s="21"/>
      <c r="Q501" s="17"/>
      <c r="S501" s="21"/>
    </row>
    <row r="502" spans="2:19" ht="13.8" x14ac:dyDescent="0.25">
      <c r="B502" s="20"/>
      <c r="C502" s="20"/>
      <c r="D502" s="20"/>
      <c r="E502" s="20"/>
      <c r="F502" s="28"/>
      <c r="M502" s="21"/>
      <c r="P502" s="21"/>
      <c r="Q502" s="17"/>
      <c r="S502" s="21"/>
    </row>
    <row r="503" spans="2:19" ht="13.8" x14ac:dyDescent="0.25">
      <c r="B503" s="20"/>
      <c r="C503" s="20"/>
      <c r="D503" s="20"/>
      <c r="E503" s="20"/>
      <c r="F503" s="28"/>
      <c r="M503" s="21"/>
      <c r="P503" s="21"/>
      <c r="Q503" s="17"/>
      <c r="S503" s="21"/>
    </row>
    <row r="504" spans="2:19" ht="13.8" x14ac:dyDescent="0.25">
      <c r="B504" s="20"/>
      <c r="C504" s="20"/>
      <c r="D504" s="20"/>
      <c r="E504" s="20"/>
      <c r="F504" s="28"/>
      <c r="M504" s="21"/>
      <c r="P504" s="21"/>
      <c r="Q504" s="17"/>
      <c r="S504" s="21"/>
    </row>
    <row r="505" spans="2:19" ht="13.8" x14ac:dyDescent="0.25">
      <c r="B505" s="20"/>
      <c r="C505" s="20"/>
      <c r="D505" s="20"/>
      <c r="E505" s="20"/>
      <c r="F505" s="28"/>
      <c r="M505" s="21"/>
      <c r="P505" s="21"/>
      <c r="Q505" s="17"/>
      <c r="S505" s="21"/>
    </row>
    <row r="506" spans="2:19" ht="13.8" x14ac:dyDescent="0.25">
      <c r="B506" s="20"/>
      <c r="C506" s="20"/>
      <c r="D506" s="20"/>
      <c r="E506" s="20"/>
      <c r="F506" s="28"/>
      <c r="M506" s="21"/>
      <c r="P506" s="21"/>
      <c r="Q506" s="17"/>
      <c r="S506" s="21"/>
    </row>
    <row r="507" spans="2:19" ht="13.8" x14ac:dyDescent="0.25">
      <c r="B507" s="20"/>
      <c r="C507" s="20"/>
      <c r="D507" s="20"/>
      <c r="E507" s="20"/>
      <c r="F507" s="28"/>
      <c r="M507" s="21"/>
      <c r="P507" s="21"/>
      <c r="Q507" s="17"/>
      <c r="S507" s="21"/>
    </row>
    <row r="508" spans="2:19" ht="13.8" x14ac:dyDescent="0.25">
      <c r="B508" s="20"/>
      <c r="C508" s="20"/>
      <c r="D508" s="20"/>
      <c r="E508" s="20"/>
      <c r="F508" s="28"/>
      <c r="M508" s="21"/>
      <c r="P508" s="21"/>
      <c r="Q508" s="17"/>
      <c r="S508" s="21"/>
    </row>
    <row r="509" spans="2:19" ht="13.8" x14ac:dyDescent="0.25">
      <c r="B509" s="20"/>
      <c r="C509" s="20"/>
      <c r="D509" s="20"/>
      <c r="E509" s="20"/>
      <c r="F509" s="28"/>
      <c r="M509" s="21"/>
      <c r="P509" s="21"/>
      <c r="Q509" s="17"/>
      <c r="S509" s="21"/>
    </row>
    <row r="510" spans="2:19" ht="13.8" x14ac:dyDescent="0.25">
      <c r="B510" s="20"/>
      <c r="C510" s="20"/>
      <c r="D510" s="20"/>
      <c r="E510" s="20"/>
      <c r="F510" s="28"/>
      <c r="M510" s="21"/>
      <c r="P510" s="21"/>
      <c r="Q510" s="17"/>
      <c r="S510" s="21"/>
    </row>
    <row r="511" spans="2:19" ht="13.8" x14ac:dyDescent="0.25">
      <c r="B511" s="20"/>
      <c r="C511" s="20"/>
      <c r="D511" s="20"/>
      <c r="E511" s="20"/>
      <c r="F511" s="28"/>
      <c r="M511" s="21"/>
      <c r="P511" s="21"/>
      <c r="Q511" s="17"/>
      <c r="S511" s="21"/>
    </row>
    <row r="512" spans="2:19" ht="13.8" x14ac:dyDescent="0.25">
      <c r="B512" s="20"/>
      <c r="C512" s="20"/>
      <c r="D512" s="20"/>
      <c r="E512" s="20"/>
      <c r="F512" s="28"/>
      <c r="M512" s="21"/>
      <c r="P512" s="21"/>
      <c r="Q512" s="17"/>
      <c r="S512" s="21"/>
    </row>
    <row r="513" spans="2:19" ht="13.8" x14ac:dyDescent="0.25">
      <c r="B513" s="20"/>
      <c r="C513" s="20"/>
      <c r="D513" s="20"/>
      <c r="E513" s="20"/>
      <c r="F513" s="28"/>
      <c r="M513" s="21"/>
      <c r="P513" s="21"/>
      <c r="Q513" s="17"/>
      <c r="S513" s="21"/>
    </row>
    <row r="514" spans="2:19" ht="13.8" x14ac:dyDescent="0.25">
      <c r="B514" s="20"/>
      <c r="C514" s="20"/>
      <c r="D514" s="20"/>
      <c r="E514" s="20"/>
      <c r="F514" s="28"/>
      <c r="M514" s="21"/>
      <c r="P514" s="21"/>
      <c r="Q514" s="17"/>
      <c r="S514" s="21"/>
    </row>
    <row r="515" spans="2:19" ht="13.8" x14ac:dyDescent="0.25">
      <c r="B515" s="20"/>
      <c r="C515" s="20"/>
      <c r="D515" s="20"/>
      <c r="E515" s="20"/>
      <c r="F515" s="28"/>
      <c r="M515" s="21"/>
      <c r="P515" s="21"/>
      <c r="Q515" s="17"/>
      <c r="S515" s="21"/>
    </row>
    <row r="516" spans="2:19" ht="13.8" x14ac:dyDescent="0.25">
      <c r="B516" s="20"/>
      <c r="C516" s="20"/>
      <c r="D516" s="20"/>
      <c r="E516" s="20"/>
      <c r="F516" s="28"/>
      <c r="M516" s="21"/>
      <c r="P516" s="21"/>
      <c r="Q516" s="17"/>
      <c r="S516" s="21"/>
    </row>
    <row r="517" spans="2:19" ht="13.8" x14ac:dyDescent="0.25">
      <c r="B517" s="20"/>
      <c r="C517" s="20"/>
      <c r="D517" s="20"/>
      <c r="E517" s="20"/>
      <c r="F517" s="28"/>
      <c r="M517" s="21"/>
      <c r="P517" s="21"/>
      <c r="Q517" s="17"/>
      <c r="S517" s="21"/>
    </row>
    <row r="518" spans="2:19" ht="13.8" x14ac:dyDescent="0.25">
      <c r="B518" s="20"/>
      <c r="C518" s="20"/>
      <c r="D518" s="20"/>
      <c r="E518" s="20"/>
      <c r="F518" s="28"/>
      <c r="M518" s="21"/>
      <c r="P518" s="21"/>
      <c r="Q518" s="17"/>
      <c r="S518" s="21"/>
    </row>
    <row r="519" spans="2:19" ht="13.8" x14ac:dyDescent="0.25">
      <c r="B519" s="20"/>
      <c r="C519" s="20"/>
      <c r="D519" s="20"/>
      <c r="E519" s="20"/>
      <c r="F519" s="28"/>
      <c r="M519" s="21"/>
      <c r="P519" s="21"/>
      <c r="Q519" s="17"/>
      <c r="S519" s="21"/>
    </row>
    <row r="520" spans="2:19" ht="13.8" x14ac:dyDescent="0.25">
      <c r="B520" s="20"/>
      <c r="C520" s="20"/>
      <c r="D520" s="20"/>
      <c r="E520" s="20"/>
      <c r="F520" s="28"/>
      <c r="M520" s="21"/>
      <c r="P520" s="21"/>
      <c r="Q520" s="17"/>
      <c r="S520" s="21"/>
    </row>
    <row r="521" spans="2:19" ht="13.8" x14ac:dyDescent="0.25">
      <c r="B521" s="20"/>
      <c r="C521" s="20"/>
      <c r="D521" s="20"/>
      <c r="E521" s="20"/>
      <c r="F521" s="28"/>
      <c r="M521" s="21"/>
      <c r="P521" s="21"/>
      <c r="Q521" s="17"/>
      <c r="S521" s="21"/>
    </row>
    <row r="522" spans="2:19" ht="13.8" x14ac:dyDescent="0.25">
      <c r="B522" s="20"/>
      <c r="C522" s="20"/>
      <c r="D522" s="20"/>
      <c r="E522" s="20"/>
      <c r="F522" s="28"/>
      <c r="M522" s="21"/>
      <c r="P522" s="21"/>
      <c r="Q522" s="17"/>
      <c r="S522" s="21"/>
    </row>
    <row r="523" spans="2:19" ht="13.8" x14ac:dyDescent="0.25">
      <c r="B523" s="20"/>
      <c r="C523" s="20"/>
      <c r="D523" s="20"/>
      <c r="E523" s="20"/>
      <c r="F523" s="28"/>
      <c r="M523" s="21"/>
      <c r="P523" s="21"/>
      <c r="Q523" s="17"/>
      <c r="S523" s="21"/>
    </row>
    <row r="524" spans="2:19" ht="13.8" x14ac:dyDescent="0.25">
      <c r="B524" s="20"/>
      <c r="C524" s="20"/>
      <c r="D524" s="20"/>
      <c r="E524" s="20"/>
      <c r="F524" s="28"/>
      <c r="M524" s="21"/>
      <c r="P524" s="21"/>
      <c r="Q524" s="17"/>
      <c r="S524" s="21"/>
    </row>
    <row r="525" spans="2:19" ht="13.8" x14ac:dyDescent="0.25">
      <c r="B525" s="20"/>
      <c r="C525" s="20"/>
      <c r="D525" s="20"/>
      <c r="E525" s="20"/>
      <c r="F525" s="28"/>
      <c r="M525" s="21"/>
      <c r="P525" s="21"/>
      <c r="Q525" s="17"/>
      <c r="S525" s="21"/>
    </row>
    <row r="526" spans="2:19" ht="13.8" x14ac:dyDescent="0.25">
      <c r="B526" s="20"/>
      <c r="C526" s="20"/>
      <c r="D526" s="20"/>
      <c r="E526" s="20"/>
      <c r="F526" s="28"/>
      <c r="M526" s="21"/>
      <c r="P526" s="21"/>
      <c r="Q526" s="17"/>
      <c r="S526" s="21"/>
    </row>
    <row r="527" spans="2:19" ht="13.8" x14ac:dyDescent="0.25">
      <c r="B527" s="20"/>
      <c r="C527" s="20"/>
      <c r="D527" s="20"/>
      <c r="E527" s="20"/>
      <c r="F527" s="28"/>
      <c r="M527" s="21"/>
      <c r="P527" s="21"/>
      <c r="Q527" s="17"/>
      <c r="S527" s="21"/>
    </row>
    <row r="528" spans="2:19" ht="13.8" x14ac:dyDescent="0.25">
      <c r="B528" s="20"/>
      <c r="C528" s="20"/>
      <c r="D528" s="20"/>
      <c r="E528" s="20"/>
      <c r="F528" s="28"/>
      <c r="M528" s="21"/>
      <c r="P528" s="21"/>
      <c r="Q528" s="17"/>
      <c r="S528" s="21"/>
    </row>
    <row r="529" spans="2:19" ht="13.8" x14ac:dyDescent="0.25">
      <c r="B529" s="20"/>
      <c r="C529" s="20"/>
      <c r="D529" s="20"/>
      <c r="E529" s="20"/>
      <c r="F529" s="28"/>
      <c r="M529" s="21"/>
      <c r="P529" s="21"/>
      <c r="Q529" s="17"/>
      <c r="S529" s="21"/>
    </row>
    <row r="530" spans="2:19" ht="13.8" x14ac:dyDescent="0.25">
      <c r="B530" s="20"/>
      <c r="C530" s="20"/>
      <c r="D530" s="20"/>
      <c r="E530" s="20"/>
      <c r="F530" s="28"/>
      <c r="M530" s="21"/>
      <c r="P530" s="21"/>
      <c r="Q530" s="17"/>
      <c r="S530" s="21"/>
    </row>
    <row r="531" spans="2:19" ht="13.8" x14ac:dyDescent="0.25">
      <c r="B531" s="20"/>
      <c r="C531" s="20"/>
      <c r="D531" s="20"/>
      <c r="E531" s="20"/>
      <c r="F531" s="28"/>
      <c r="M531" s="21"/>
      <c r="P531" s="21"/>
      <c r="Q531" s="17"/>
      <c r="S531" s="21"/>
    </row>
    <row r="532" spans="2:19" ht="13.8" x14ac:dyDescent="0.25">
      <c r="B532" s="20"/>
      <c r="C532" s="20"/>
      <c r="D532" s="20"/>
      <c r="E532" s="20"/>
      <c r="F532" s="28"/>
      <c r="M532" s="21"/>
      <c r="P532" s="21"/>
      <c r="Q532" s="17"/>
      <c r="S532" s="21"/>
    </row>
    <row r="533" spans="2:19" ht="13.8" x14ac:dyDescent="0.25">
      <c r="B533" s="20"/>
      <c r="C533" s="20"/>
      <c r="D533" s="20"/>
      <c r="E533" s="20"/>
      <c r="F533" s="28"/>
      <c r="M533" s="21"/>
      <c r="P533" s="21"/>
      <c r="Q533" s="17"/>
      <c r="S533" s="21"/>
    </row>
    <row r="534" spans="2:19" ht="13.8" x14ac:dyDescent="0.25">
      <c r="B534" s="20"/>
      <c r="C534" s="20"/>
      <c r="D534" s="20"/>
      <c r="E534" s="20"/>
      <c r="F534" s="28"/>
      <c r="M534" s="21"/>
      <c r="P534" s="21"/>
      <c r="Q534" s="17"/>
      <c r="S534" s="21"/>
    </row>
    <row r="535" spans="2:19" ht="13.8" x14ac:dyDescent="0.25">
      <c r="B535" s="20"/>
      <c r="C535" s="20"/>
      <c r="D535" s="20"/>
      <c r="E535" s="20"/>
      <c r="F535" s="28"/>
      <c r="M535" s="21"/>
      <c r="P535" s="21"/>
      <c r="Q535" s="17"/>
      <c r="S535" s="21"/>
    </row>
    <row r="536" spans="2:19" ht="13.8" x14ac:dyDescent="0.25">
      <c r="B536" s="20"/>
      <c r="C536" s="20"/>
      <c r="D536" s="20"/>
      <c r="E536" s="20"/>
      <c r="F536" s="28"/>
      <c r="M536" s="21"/>
      <c r="P536" s="21"/>
      <c r="Q536" s="17"/>
      <c r="S536" s="21"/>
    </row>
    <row r="537" spans="2:19" ht="13.8" x14ac:dyDescent="0.25">
      <c r="B537" s="20"/>
      <c r="C537" s="20"/>
      <c r="D537" s="20"/>
      <c r="E537" s="20"/>
      <c r="F537" s="28"/>
      <c r="M537" s="21"/>
      <c r="P537" s="21"/>
      <c r="Q537" s="17"/>
      <c r="S537" s="21"/>
    </row>
    <row r="538" spans="2:19" ht="13.8" x14ac:dyDescent="0.25">
      <c r="B538" s="20"/>
      <c r="C538" s="20"/>
      <c r="D538" s="20"/>
      <c r="E538" s="20"/>
      <c r="F538" s="28"/>
      <c r="M538" s="21"/>
      <c r="P538" s="21"/>
      <c r="Q538" s="17"/>
      <c r="S538" s="21"/>
    </row>
    <row r="539" spans="2:19" ht="13.8" x14ac:dyDescent="0.25">
      <c r="B539" s="20"/>
      <c r="C539" s="20"/>
      <c r="D539" s="20"/>
      <c r="E539" s="20"/>
      <c r="F539" s="28"/>
      <c r="M539" s="21"/>
      <c r="P539" s="21"/>
      <c r="Q539" s="17"/>
      <c r="S539" s="21"/>
    </row>
    <row r="540" spans="2:19" ht="13.8" x14ac:dyDescent="0.25">
      <c r="B540" s="20"/>
      <c r="C540" s="20"/>
      <c r="D540" s="20"/>
      <c r="E540" s="20"/>
      <c r="F540" s="28"/>
      <c r="M540" s="21"/>
      <c r="P540" s="21"/>
      <c r="Q540" s="17"/>
      <c r="S540" s="21"/>
    </row>
    <row r="541" spans="2:19" ht="13.8" x14ac:dyDescent="0.25">
      <c r="B541" s="20"/>
      <c r="C541" s="20"/>
      <c r="D541" s="20"/>
      <c r="E541" s="20"/>
      <c r="F541" s="28"/>
      <c r="M541" s="21"/>
      <c r="P541" s="21"/>
      <c r="Q541" s="17"/>
      <c r="S541" s="21"/>
    </row>
    <row r="542" spans="2:19" ht="13.8" x14ac:dyDescent="0.25">
      <c r="B542" s="20"/>
      <c r="C542" s="20"/>
      <c r="D542" s="20"/>
      <c r="E542" s="20"/>
      <c r="F542" s="28"/>
      <c r="M542" s="21"/>
      <c r="P542" s="21"/>
      <c r="Q542" s="17"/>
      <c r="S542" s="21"/>
    </row>
    <row r="543" spans="2:19" ht="13.8" x14ac:dyDescent="0.25">
      <c r="B543" s="20"/>
      <c r="C543" s="20"/>
      <c r="D543" s="20"/>
      <c r="E543" s="20"/>
      <c r="F543" s="28"/>
      <c r="M543" s="21"/>
      <c r="P543" s="21"/>
      <c r="Q543" s="17"/>
      <c r="S543" s="21"/>
    </row>
    <row r="544" spans="2:19" ht="13.8" x14ac:dyDescent="0.25">
      <c r="B544" s="20"/>
      <c r="C544" s="20"/>
      <c r="D544" s="20"/>
      <c r="E544" s="20"/>
      <c r="F544" s="28"/>
      <c r="M544" s="21"/>
      <c r="P544" s="21"/>
      <c r="Q544" s="17"/>
      <c r="S544" s="21"/>
    </row>
    <row r="545" spans="2:19" ht="13.8" x14ac:dyDescent="0.25">
      <c r="B545" s="20"/>
      <c r="C545" s="20"/>
      <c r="D545" s="20"/>
      <c r="E545" s="20"/>
      <c r="F545" s="28"/>
      <c r="M545" s="21"/>
      <c r="P545" s="21"/>
      <c r="Q545" s="17"/>
      <c r="S545" s="21"/>
    </row>
    <row r="546" spans="2:19" ht="13.8" x14ac:dyDescent="0.25">
      <c r="B546" s="20"/>
      <c r="C546" s="20"/>
      <c r="D546" s="20"/>
      <c r="E546" s="20"/>
      <c r="F546" s="28"/>
      <c r="M546" s="21"/>
      <c r="P546" s="21"/>
      <c r="Q546" s="17"/>
      <c r="S546" s="21"/>
    </row>
    <row r="547" spans="2:19" ht="13.8" x14ac:dyDescent="0.25">
      <c r="B547" s="20"/>
      <c r="C547" s="20"/>
      <c r="D547" s="20"/>
      <c r="E547" s="20"/>
      <c r="F547" s="28"/>
      <c r="M547" s="21"/>
      <c r="P547" s="21"/>
      <c r="Q547" s="17"/>
      <c r="S547" s="21"/>
    </row>
    <row r="548" spans="2:19" ht="13.8" x14ac:dyDescent="0.25">
      <c r="B548" s="20"/>
      <c r="C548" s="20"/>
      <c r="D548" s="20"/>
      <c r="E548" s="20"/>
      <c r="F548" s="28"/>
      <c r="M548" s="21"/>
      <c r="P548" s="21"/>
      <c r="Q548" s="17"/>
      <c r="S548" s="21"/>
    </row>
    <row r="549" spans="2:19" ht="13.8" x14ac:dyDescent="0.25">
      <c r="B549" s="20"/>
      <c r="C549" s="20"/>
      <c r="D549" s="20"/>
      <c r="E549" s="20"/>
      <c r="F549" s="28"/>
      <c r="M549" s="21"/>
      <c r="P549" s="21"/>
      <c r="Q549" s="17"/>
      <c r="S549" s="21"/>
    </row>
    <row r="550" spans="2:19" ht="13.8" x14ac:dyDescent="0.25">
      <c r="B550" s="20"/>
      <c r="C550" s="20"/>
      <c r="D550" s="20"/>
      <c r="E550" s="20"/>
      <c r="F550" s="28"/>
      <c r="M550" s="21"/>
      <c r="P550" s="21"/>
      <c r="Q550" s="17"/>
      <c r="S550" s="21"/>
    </row>
    <row r="551" spans="2:19" ht="13.8" x14ac:dyDescent="0.25">
      <c r="B551" s="20"/>
      <c r="C551" s="20"/>
      <c r="D551" s="20"/>
      <c r="E551" s="20"/>
      <c r="F551" s="28"/>
      <c r="M551" s="21"/>
      <c r="P551" s="21"/>
      <c r="Q551" s="17"/>
      <c r="S551" s="21"/>
    </row>
    <row r="552" spans="2:19" ht="13.8" x14ac:dyDescent="0.25">
      <c r="B552" s="20"/>
      <c r="C552" s="20"/>
      <c r="D552" s="20"/>
      <c r="E552" s="20"/>
      <c r="F552" s="28"/>
      <c r="M552" s="21"/>
      <c r="P552" s="21"/>
      <c r="Q552" s="17"/>
      <c r="S552" s="21"/>
    </row>
    <row r="553" spans="2:19" ht="13.8" x14ac:dyDescent="0.25">
      <c r="B553" s="20"/>
      <c r="C553" s="20"/>
      <c r="D553" s="20"/>
      <c r="E553" s="20"/>
      <c r="F553" s="28"/>
      <c r="M553" s="21"/>
      <c r="P553" s="21"/>
      <c r="Q553" s="17"/>
      <c r="S553" s="21"/>
    </row>
    <row r="554" spans="2:19" ht="13.8" x14ac:dyDescent="0.25">
      <c r="B554" s="20"/>
      <c r="C554" s="20"/>
      <c r="D554" s="20"/>
      <c r="E554" s="20"/>
      <c r="F554" s="28"/>
      <c r="M554" s="21"/>
      <c r="P554" s="21"/>
      <c r="Q554" s="17"/>
      <c r="S554" s="21"/>
    </row>
    <row r="555" spans="2:19" ht="13.8" x14ac:dyDescent="0.25">
      <c r="B555" s="20"/>
      <c r="C555" s="20"/>
      <c r="D555" s="20"/>
      <c r="E555" s="20"/>
      <c r="F555" s="28"/>
      <c r="M555" s="21"/>
      <c r="P555" s="21"/>
      <c r="Q555" s="17"/>
      <c r="S555" s="21"/>
    </row>
    <row r="556" spans="2:19" ht="13.8" x14ac:dyDescent="0.25">
      <c r="B556" s="20"/>
      <c r="C556" s="20"/>
      <c r="D556" s="20"/>
      <c r="E556" s="20"/>
      <c r="F556" s="28"/>
      <c r="M556" s="21"/>
      <c r="P556" s="21"/>
      <c r="Q556" s="17"/>
      <c r="S556" s="21"/>
    </row>
    <row r="557" spans="2:19" ht="13.8" x14ac:dyDescent="0.25">
      <c r="B557" s="20"/>
      <c r="C557" s="20"/>
      <c r="D557" s="20"/>
      <c r="E557" s="20"/>
      <c r="F557" s="28"/>
      <c r="M557" s="21"/>
      <c r="P557" s="21"/>
      <c r="Q557" s="17"/>
      <c r="S557" s="21"/>
    </row>
    <row r="558" spans="2:19" ht="13.8" x14ac:dyDescent="0.25">
      <c r="B558" s="20"/>
      <c r="C558" s="20"/>
      <c r="D558" s="20"/>
      <c r="E558" s="20"/>
      <c r="F558" s="28"/>
      <c r="M558" s="21"/>
      <c r="P558" s="21"/>
      <c r="Q558" s="17"/>
      <c r="S558" s="21"/>
    </row>
    <row r="559" spans="2:19" ht="13.8" x14ac:dyDescent="0.25">
      <c r="B559" s="20"/>
      <c r="C559" s="20"/>
      <c r="D559" s="20"/>
      <c r="E559" s="20"/>
      <c r="F559" s="28"/>
      <c r="M559" s="21"/>
      <c r="P559" s="21"/>
      <c r="Q559" s="17"/>
      <c r="S559" s="21"/>
    </row>
    <row r="560" spans="2:19" ht="13.8" x14ac:dyDescent="0.25">
      <c r="B560" s="20"/>
      <c r="C560" s="20"/>
      <c r="D560" s="20"/>
      <c r="E560" s="20"/>
      <c r="F560" s="28"/>
      <c r="M560" s="21"/>
      <c r="P560" s="21"/>
      <c r="Q560" s="17"/>
      <c r="S560" s="21"/>
    </row>
    <row r="561" spans="2:19" ht="13.8" x14ac:dyDescent="0.25">
      <c r="B561" s="20"/>
      <c r="C561" s="20"/>
      <c r="D561" s="20"/>
      <c r="E561" s="20"/>
      <c r="F561" s="28"/>
      <c r="M561" s="21"/>
      <c r="P561" s="21"/>
      <c r="Q561" s="17"/>
      <c r="S561" s="21"/>
    </row>
    <row r="562" spans="2:19" ht="13.8" x14ac:dyDescent="0.25">
      <c r="B562" s="20"/>
      <c r="C562" s="20"/>
      <c r="D562" s="20"/>
      <c r="E562" s="20"/>
      <c r="F562" s="28"/>
      <c r="M562" s="21"/>
      <c r="P562" s="21"/>
      <c r="Q562" s="17"/>
      <c r="S562" s="21"/>
    </row>
    <row r="563" spans="2:19" ht="13.8" x14ac:dyDescent="0.25">
      <c r="B563" s="20"/>
      <c r="C563" s="20"/>
      <c r="D563" s="20"/>
      <c r="E563" s="20"/>
      <c r="F563" s="28"/>
      <c r="M563" s="21"/>
      <c r="P563" s="21"/>
      <c r="Q563" s="17"/>
      <c r="S563" s="21"/>
    </row>
    <row r="564" spans="2:19" ht="13.8" x14ac:dyDescent="0.25">
      <c r="B564" s="20"/>
      <c r="C564" s="20"/>
      <c r="D564" s="20"/>
      <c r="E564" s="20"/>
      <c r="F564" s="28"/>
      <c r="M564" s="21"/>
      <c r="P564" s="21"/>
      <c r="Q564" s="17"/>
      <c r="S564" s="21"/>
    </row>
    <row r="565" spans="2:19" ht="13.8" x14ac:dyDescent="0.25">
      <c r="B565" s="20"/>
      <c r="C565" s="20"/>
      <c r="D565" s="20"/>
      <c r="E565" s="20"/>
      <c r="F565" s="28"/>
      <c r="M565" s="21"/>
      <c r="P565" s="21"/>
      <c r="Q565" s="17"/>
      <c r="S565" s="21"/>
    </row>
    <row r="566" spans="2:19" ht="13.8" x14ac:dyDescent="0.25">
      <c r="B566" s="20"/>
      <c r="C566" s="20"/>
      <c r="D566" s="20"/>
      <c r="E566" s="20"/>
      <c r="F566" s="28"/>
      <c r="M566" s="21"/>
      <c r="P566" s="21"/>
      <c r="Q566" s="17"/>
      <c r="S566" s="21"/>
    </row>
    <row r="567" spans="2:19" ht="13.8" x14ac:dyDescent="0.25">
      <c r="B567" s="20"/>
      <c r="C567" s="20"/>
      <c r="D567" s="20"/>
      <c r="E567" s="20"/>
      <c r="F567" s="28"/>
      <c r="M567" s="21"/>
      <c r="P567" s="21"/>
      <c r="Q567" s="17"/>
      <c r="S567" s="21"/>
    </row>
    <row r="568" spans="2:19" ht="13.8" x14ac:dyDescent="0.25">
      <c r="B568" s="20"/>
      <c r="C568" s="20"/>
      <c r="D568" s="20"/>
      <c r="E568" s="20"/>
      <c r="F568" s="28"/>
      <c r="M568" s="21"/>
      <c r="P568" s="21"/>
      <c r="Q568" s="17"/>
      <c r="S568" s="21"/>
    </row>
    <row r="569" spans="2:19" ht="13.8" x14ac:dyDescent="0.25">
      <c r="B569" s="20"/>
      <c r="C569" s="20"/>
      <c r="D569" s="20"/>
      <c r="E569" s="20"/>
      <c r="F569" s="28"/>
      <c r="M569" s="21"/>
      <c r="P569" s="21"/>
      <c r="Q569" s="17"/>
      <c r="S569" s="21"/>
    </row>
    <row r="570" spans="2:19" ht="13.8" x14ac:dyDescent="0.25">
      <c r="B570" s="20"/>
      <c r="C570" s="20"/>
      <c r="D570" s="20"/>
      <c r="E570" s="20"/>
      <c r="F570" s="28"/>
      <c r="M570" s="21"/>
      <c r="P570" s="21"/>
      <c r="Q570" s="17"/>
      <c r="S570" s="21"/>
    </row>
    <row r="571" spans="2:19" ht="13.8" x14ac:dyDescent="0.25">
      <c r="B571" s="20"/>
      <c r="C571" s="20"/>
      <c r="D571" s="20"/>
      <c r="E571" s="20"/>
      <c r="F571" s="28"/>
      <c r="M571" s="21"/>
      <c r="P571" s="21"/>
      <c r="Q571" s="17"/>
      <c r="S571" s="21"/>
    </row>
    <row r="572" spans="2:19" ht="13.8" x14ac:dyDescent="0.25">
      <c r="B572" s="20"/>
      <c r="C572" s="20"/>
      <c r="D572" s="20"/>
      <c r="E572" s="20"/>
      <c r="F572" s="28"/>
      <c r="M572" s="21"/>
      <c r="P572" s="21"/>
      <c r="Q572" s="17"/>
      <c r="S572" s="21"/>
    </row>
    <row r="573" spans="2:19" ht="13.8" x14ac:dyDescent="0.25">
      <c r="B573" s="20"/>
      <c r="C573" s="20"/>
      <c r="D573" s="20"/>
      <c r="E573" s="20"/>
      <c r="F573" s="28"/>
      <c r="M573" s="21"/>
      <c r="P573" s="21"/>
      <c r="Q573" s="17"/>
      <c r="S573" s="21"/>
    </row>
    <row r="574" spans="2:19" ht="13.8" x14ac:dyDescent="0.25">
      <c r="B574" s="20"/>
      <c r="C574" s="20"/>
      <c r="D574" s="20"/>
      <c r="E574" s="20"/>
      <c r="F574" s="28"/>
      <c r="M574" s="21"/>
      <c r="P574" s="21"/>
      <c r="Q574" s="17"/>
      <c r="S574" s="21"/>
    </row>
    <row r="575" spans="2:19" ht="13.8" x14ac:dyDescent="0.25">
      <c r="B575" s="20"/>
      <c r="C575" s="20"/>
      <c r="D575" s="20"/>
      <c r="E575" s="20"/>
      <c r="F575" s="28"/>
      <c r="M575" s="21"/>
      <c r="P575" s="21"/>
      <c r="Q575" s="17"/>
      <c r="S575" s="21"/>
    </row>
    <row r="576" spans="2:19" ht="13.8" x14ac:dyDescent="0.25">
      <c r="B576" s="20"/>
      <c r="C576" s="20"/>
      <c r="D576" s="20"/>
      <c r="E576" s="20"/>
      <c r="F576" s="28"/>
      <c r="M576" s="21"/>
      <c r="P576" s="21"/>
      <c r="Q576" s="17"/>
      <c r="S576" s="21"/>
    </row>
    <row r="577" spans="2:19" ht="13.8" x14ac:dyDescent="0.25">
      <c r="B577" s="20"/>
      <c r="C577" s="20"/>
      <c r="D577" s="20"/>
      <c r="E577" s="20"/>
      <c r="F577" s="28"/>
      <c r="M577" s="21"/>
      <c r="P577" s="21"/>
      <c r="Q577" s="17"/>
      <c r="S577" s="21"/>
    </row>
    <row r="578" spans="2:19" ht="13.8" x14ac:dyDescent="0.25">
      <c r="B578" s="20"/>
      <c r="C578" s="20"/>
      <c r="D578" s="20"/>
      <c r="E578" s="20"/>
      <c r="F578" s="28"/>
      <c r="M578" s="21"/>
      <c r="P578" s="21"/>
      <c r="Q578" s="17"/>
      <c r="S578" s="21"/>
    </row>
    <row r="579" spans="2:19" ht="13.8" x14ac:dyDescent="0.25">
      <c r="B579" s="20"/>
      <c r="C579" s="20"/>
      <c r="D579" s="20"/>
      <c r="E579" s="20"/>
      <c r="F579" s="28"/>
      <c r="M579" s="21"/>
      <c r="P579" s="21"/>
      <c r="Q579" s="17"/>
      <c r="S579" s="21"/>
    </row>
    <row r="580" spans="2:19" ht="13.8" x14ac:dyDescent="0.25">
      <c r="B580" s="20"/>
      <c r="C580" s="20"/>
      <c r="D580" s="20"/>
      <c r="E580" s="20"/>
      <c r="F580" s="28"/>
      <c r="M580" s="21"/>
      <c r="P580" s="21"/>
      <c r="Q580" s="17"/>
      <c r="S580" s="21"/>
    </row>
    <row r="581" spans="2:19" ht="13.8" x14ac:dyDescent="0.25">
      <c r="B581" s="20"/>
      <c r="C581" s="20"/>
      <c r="D581" s="20"/>
      <c r="E581" s="20"/>
      <c r="F581" s="28"/>
      <c r="M581" s="21"/>
      <c r="P581" s="21"/>
      <c r="Q581" s="17"/>
      <c r="S581" s="21"/>
    </row>
    <row r="582" spans="2:19" ht="13.8" x14ac:dyDescent="0.25">
      <c r="B582" s="20"/>
      <c r="C582" s="20"/>
      <c r="D582" s="20"/>
      <c r="E582" s="20"/>
      <c r="F582" s="28"/>
      <c r="M582" s="21"/>
      <c r="P582" s="21"/>
      <c r="Q582" s="17"/>
      <c r="S582" s="21"/>
    </row>
    <row r="583" spans="2:19" ht="13.8" x14ac:dyDescent="0.25">
      <c r="B583" s="20"/>
      <c r="C583" s="20"/>
      <c r="D583" s="20"/>
      <c r="E583" s="20"/>
      <c r="F583" s="28"/>
      <c r="M583" s="21"/>
      <c r="P583" s="21"/>
      <c r="Q583" s="17"/>
      <c r="S583" s="21"/>
    </row>
    <row r="584" spans="2:19" ht="13.8" x14ac:dyDescent="0.25">
      <c r="B584" s="20"/>
      <c r="C584" s="20"/>
      <c r="D584" s="20"/>
      <c r="E584" s="20"/>
      <c r="F584" s="28"/>
      <c r="M584" s="21"/>
      <c r="P584" s="21"/>
      <c r="Q584" s="17"/>
      <c r="S584" s="21"/>
    </row>
    <row r="585" spans="2:19" ht="13.8" x14ac:dyDescent="0.25">
      <c r="B585" s="20"/>
      <c r="C585" s="20"/>
      <c r="D585" s="20"/>
      <c r="E585" s="20"/>
      <c r="F585" s="28"/>
      <c r="M585" s="21"/>
      <c r="P585" s="21"/>
      <c r="Q585" s="17"/>
      <c r="S585" s="21"/>
    </row>
    <row r="586" spans="2:19" ht="13.8" x14ac:dyDescent="0.25">
      <c r="B586" s="20"/>
      <c r="C586" s="20"/>
      <c r="D586" s="20"/>
      <c r="E586" s="20"/>
      <c r="F586" s="28"/>
      <c r="M586" s="21"/>
      <c r="P586" s="21"/>
      <c r="Q586" s="17"/>
      <c r="S586" s="21"/>
    </row>
    <row r="587" spans="2:19" ht="13.8" x14ac:dyDescent="0.25">
      <c r="B587" s="20"/>
      <c r="C587" s="20"/>
      <c r="D587" s="20"/>
      <c r="E587" s="20"/>
      <c r="F587" s="28"/>
      <c r="M587" s="21"/>
      <c r="P587" s="21"/>
      <c r="Q587" s="17"/>
      <c r="S587" s="21"/>
    </row>
    <row r="588" spans="2:19" ht="13.8" x14ac:dyDescent="0.25">
      <c r="B588" s="20"/>
      <c r="C588" s="20"/>
      <c r="D588" s="20"/>
      <c r="E588" s="20"/>
      <c r="F588" s="28"/>
      <c r="M588" s="21"/>
      <c r="P588" s="21"/>
      <c r="Q588" s="17"/>
      <c r="S588" s="21"/>
    </row>
    <row r="589" spans="2:19" ht="13.8" x14ac:dyDescent="0.25">
      <c r="B589" s="20"/>
      <c r="C589" s="20"/>
      <c r="D589" s="20"/>
      <c r="E589" s="20"/>
      <c r="F589" s="28"/>
      <c r="M589" s="21"/>
      <c r="P589" s="21"/>
      <c r="Q589" s="17"/>
      <c r="S589" s="21"/>
    </row>
    <row r="590" spans="2:19" ht="13.8" x14ac:dyDescent="0.25">
      <c r="B590" s="20"/>
      <c r="C590" s="20"/>
      <c r="D590" s="20"/>
      <c r="E590" s="20"/>
      <c r="F590" s="28"/>
      <c r="M590" s="21"/>
      <c r="P590" s="21"/>
      <c r="Q590" s="17"/>
      <c r="S590" s="21"/>
    </row>
    <row r="591" spans="2:19" ht="13.8" x14ac:dyDescent="0.25">
      <c r="B591" s="20"/>
      <c r="C591" s="20"/>
      <c r="D591" s="20"/>
      <c r="E591" s="20"/>
      <c r="F591" s="28"/>
      <c r="M591" s="21"/>
      <c r="P591" s="21"/>
      <c r="Q591" s="17"/>
      <c r="S591" s="21"/>
    </row>
    <row r="592" spans="2:19" ht="13.8" x14ac:dyDescent="0.25">
      <c r="B592" s="20"/>
      <c r="C592" s="20"/>
      <c r="D592" s="20"/>
      <c r="E592" s="20"/>
      <c r="F592" s="28"/>
      <c r="M592" s="21"/>
      <c r="P592" s="21"/>
      <c r="Q592" s="17"/>
      <c r="S592" s="21"/>
    </row>
    <row r="593" spans="2:19" ht="13.8" x14ac:dyDescent="0.25">
      <c r="B593" s="20"/>
      <c r="C593" s="20"/>
      <c r="D593" s="20"/>
      <c r="E593" s="20"/>
      <c r="F593" s="28"/>
      <c r="M593" s="21"/>
      <c r="P593" s="21"/>
      <c r="Q593" s="17"/>
      <c r="S593" s="21"/>
    </row>
    <row r="594" spans="2:19" ht="13.8" x14ac:dyDescent="0.25">
      <c r="B594" s="20"/>
      <c r="C594" s="20"/>
      <c r="D594" s="20"/>
      <c r="E594" s="20"/>
      <c r="F594" s="28"/>
      <c r="M594" s="21"/>
      <c r="P594" s="21"/>
      <c r="Q594" s="17"/>
      <c r="S594" s="21"/>
    </row>
    <row r="595" spans="2:19" ht="13.8" x14ac:dyDescent="0.25">
      <c r="B595" s="20"/>
      <c r="C595" s="20"/>
      <c r="D595" s="20"/>
      <c r="E595" s="20"/>
      <c r="F595" s="28"/>
      <c r="M595" s="21"/>
      <c r="P595" s="21"/>
      <c r="Q595" s="17"/>
      <c r="S595" s="21"/>
    </row>
    <row r="596" spans="2:19" ht="13.8" x14ac:dyDescent="0.25">
      <c r="B596" s="20"/>
      <c r="C596" s="20"/>
      <c r="D596" s="20"/>
      <c r="E596" s="20"/>
      <c r="F596" s="28"/>
      <c r="M596" s="21"/>
      <c r="P596" s="21"/>
      <c r="Q596" s="17"/>
      <c r="S596" s="21"/>
    </row>
    <row r="597" spans="2:19" ht="13.8" x14ac:dyDescent="0.25">
      <c r="B597" s="20"/>
      <c r="C597" s="20"/>
      <c r="D597" s="20"/>
      <c r="E597" s="20"/>
      <c r="F597" s="28"/>
      <c r="M597" s="21"/>
      <c r="P597" s="21"/>
      <c r="Q597" s="17"/>
      <c r="S597" s="21"/>
    </row>
    <row r="598" spans="2:19" ht="13.8" x14ac:dyDescent="0.25">
      <c r="B598" s="20"/>
      <c r="C598" s="20"/>
      <c r="D598" s="20"/>
      <c r="E598" s="20"/>
      <c r="F598" s="28"/>
      <c r="M598" s="21"/>
      <c r="P598" s="21"/>
      <c r="Q598" s="17"/>
      <c r="S598" s="21"/>
    </row>
    <row r="599" spans="2:19" ht="13.8" x14ac:dyDescent="0.25">
      <c r="B599" s="20"/>
      <c r="C599" s="20"/>
      <c r="D599" s="20"/>
      <c r="E599" s="20"/>
      <c r="F599" s="28"/>
      <c r="M599" s="21"/>
      <c r="P599" s="21"/>
      <c r="Q599" s="17"/>
      <c r="S599" s="21"/>
    </row>
    <row r="600" spans="2:19" ht="13.8" x14ac:dyDescent="0.25">
      <c r="B600" s="20"/>
      <c r="C600" s="20"/>
      <c r="D600" s="20"/>
      <c r="E600" s="20"/>
      <c r="F600" s="28"/>
      <c r="M600" s="21"/>
      <c r="P600" s="21"/>
      <c r="Q600" s="17"/>
      <c r="S600" s="21"/>
    </row>
    <row r="601" spans="2:19" ht="13.8" x14ac:dyDescent="0.25">
      <c r="B601" s="20"/>
      <c r="C601" s="20"/>
      <c r="D601" s="20"/>
      <c r="E601" s="20"/>
      <c r="F601" s="28"/>
      <c r="M601" s="21"/>
      <c r="P601" s="21"/>
      <c r="Q601" s="17"/>
      <c r="S601" s="21"/>
    </row>
    <row r="602" spans="2:19" ht="13.8" x14ac:dyDescent="0.25">
      <c r="B602" s="20"/>
      <c r="C602" s="20"/>
      <c r="D602" s="20"/>
      <c r="E602" s="20"/>
      <c r="F602" s="28"/>
      <c r="M602" s="21"/>
      <c r="P602" s="21"/>
      <c r="Q602" s="17"/>
      <c r="S602" s="21"/>
    </row>
    <row r="603" spans="2:19" ht="13.8" x14ac:dyDescent="0.25">
      <c r="B603" s="20"/>
      <c r="C603" s="20"/>
      <c r="D603" s="20"/>
      <c r="E603" s="20"/>
      <c r="F603" s="28"/>
      <c r="M603" s="21"/>
      <c r="P603" s="21"/>
      <c r="Q603" s="17"/>
      <c r="S603" s="21"/>
    </row>
    <row r="604" spans="2:19" ht="13.8" x14ac:dyDescent="0.25">
      <c r="B604" s="20"/>
      <c r="C604" s="20"/>
      <c r="D604" s="20"/>
      <c r="E604" s="20"/>
      <c r="F604" s="28"/>
      <c r="M604" s="21"/>
      <c r="P604" s="21"/>
      <c r="Q604" s="17"/>
      <c r="S604" s="21"/>
    </row>
    <row r="605" spans="2:19" ht="13.8" x14ac:dyDescent="0.25">
      <c r="B605" s="20"/>
      <c r="C605" s="20"/>
      <c r="D605" s="20"/>
      <c r="E605" s="20"/>
      <c r="F605" s="28"/>
      <c r="M605" s="21"/>
      <c r="P605" s="21"/>
      <c r="Q605" s="17"/>
      <c r="S605" s="21"/>
    </row>
    <row r="606" spans="2:19" ht="13.8" x14ac:dyDescent="0.25">
      <c r="B606" s="20"/>
      <c r="C606" s="20"/>
      <c r="D606" s="20"/>
      <c r="E606" s="20"/>
      <c r="F606" s="28"/>
      <c r="M606" s="21"/>
      <c r="P606" s="21"/>
      <c r="Q606" s="17"/>
      <c r="S606" s="21"/>
    </row>
    <row r="607" spans="2:19" ht="13.8" x14ac:dyDescent="0.25">
      <c r="B607" s="20"/>
      <c r="C607" s="20"/>
      <c r="D607" s="20"/>
      <c r="E607" s="20"/>
      <c r="F607" s="28"/>
      <c r="M607" s="21"/>
      <c r="P607" s="21"/>
      <c r="Q607" s="17"/>
      <c r="S607" s="21"/>
    </row>
    <row r="608" spans="2:19" ht="13.8" x14ac:dyDescent="0.25">
      <c r="B608" s="20"/>
      <c r="C608" s="20"/>
      <c r="D608" s="20"/>
      <c r="E608" s="20"/>
      <c r="F608" s="28"/>
      <c r="M608" s="21"/>
      <c r="P608" s="21"/>
      <c r="Q608" s="17"/>
      <c r="S608" s="21"/>
    </row>
    <row r="609" spans="2:19" ht="13.8" x14ac:dyDescent="0.25">
      <c r="B609" s="20"/>
      <c r="C609" s="20"/>
      <c r="D609" s="20"/>
      <c r="E609" s="20"/>
      <c r="F609" s="28"/>
      <c r="M609" s="21"/>
      <c r="P609" s="21"/>
      <c r="Q609" s="17"/>
      <c r="S609" s="21"/>
    </row>
    <row r="610" spans="2:19" ht="13.8" x14ac:dyDescent="0.25">
      <c r="B610" s="20"/>
      <c r="C610" s="20"/>
      <c r="D610" s="20"/>
      <c r="E610" s="20"/>
      <c r="F610" s="28"/>
      <c r="M610" s="21"/>
      <c r="P610" s="21"/>
      <c r="Q610" s="17"/>
      <c r="S610" s="21"/>
    </row>
    <row r="611" spans="2:19" ht="13.8" x14ac:dyDescent="0.25">
      <c r="B611" s="20"/>
      <c r="C611" s="20"/>
      <c r="D611" s="20"/>
      <c r="E611" s="20"/>
      <c r="F611" s="28"/>
      <c r="M611" s="21"/>
      <c r="P611" s="21"/>
      <c r="Q611" s="17"/>
      <c r="S611" s="21"/>
    </row>
    <row r="612" spans="2:19" ht="13.8" x14ac:dyDescent="0.25">
      <c r="B612" s="20"/>
      <c r="C612" s="20"/>
      <c r="D612" s="20"/>
      <c r="E612" s="20"/>
      <c r="F612" s="28"/>
      <c r="M612" s="21"/>
      <c r="P612" s="21"/>
      <c r="Q612" s="17"/>
      <c r="S612" s="21"/>
    </row>
    <row r="613" spans="2:19" ht="13.8" x14ac:dyDescent="0.25">
      <c r="B613" s="20"/>
      <c r="C613" s="20"/>
      <c r="D613" s="20"/>
      <c r="E613" s="20"/>
      <c r="F613" s="28"/>
      <c r="M613" s="21"/>
      <c r="P613" s="21"/>
      <c r="Q613" s="17"/>
      <c r="S613" s="21"/>
    </row>
    <row r="614" spans="2:19" ht="13.8" x14ac:dyDescent="0.25">
      <c r="B614" s="20"/>
      <c r="C614" s="20"/>
      <c r="D614" s="20"/>
      <c r="E614" s="20"/>
      <c r="F614" s="28"/>
      <c r="M614" s="21"/>
      <c r="P614" s="21"/>
      <c r="Q614" s="17"/>
      <c r="S614" s="21"/>
    </row>
    <row r="615" spans="2:19" ht="13.8" x14ac:dyDescent="0.25">
      <c r="B615" s="20"/>
      <c r="C615" s="20"/>
      <c r="D615" s="20"/>
      <c r="E615" s="20"/>
      <c r="F615" s="28"/>
      <c r="M615" s="21"/>
      <c r="P615" s="21"/>
      <c r="Q615" s="17"/>
      <c r="S615" s="21"/>
    </row>
    <row r="616" spans="2:19" ht="13.8" x14ac:dyDescent="0.25">
      <c r="B616" s="20"/>
      <c r="C616" s="20"/>
      <c r="D616" s="20"/>
      <c r="E616" s="20"/>
      <c r="F616" s="28"/>
      <c r="M616" s="21"/>
      <c r="P616" s="21"/>
      <c r="Q616" s="17"/>
      <c r="S616" s="21"/>
    </row>
    <row r="617" spans="2:19" ht="13.8" x14ac:dyDescent="0.25">
      <c r="B617" s="20"/>
      <c r="C617" s="20"/>
      <c r="D617" s="20"/>
      <c r="E617" s="20"/>
      <c r="F617" s="28"/>
      <c r="M617" s="21"/>
      <c r="P617" s="21"/>
      <c r="Q617" s="17"/>
      <c r="S617" s="21"/>
    </row>
    <row r="618" spans="2:19" ht="13.8" x14ac:dyDescent="0.25">
      <c r="B618" s="20"/>
      <c r="C618" s="20"/>
      <c r="D618" s="20"/>
      <c r="E618" s="20"/>
      <c r="F618" s="28"/>
      <c r="M618" s="21"/>
      <c r="P618" s="21"/>
      <c r="Q618" s="17"/>
      <c r="S618" s="21"/>
    </row>
    <row r="619" spans="2:19" ht="13.8" x14ac:dyDescent="0.25">
      <c r="B619" s="20"/>
      <c r="C619" s="20"/>
      <c r="D619" s="20"/>
      <c r="E619" s="20"/>
      <c r="F619" s="28"/>
      <c r="M619" s="21"/>
      <c r="P619" s="21"/>
      <c r="Q619" s="17"/>
      <c r="S619" s="21"/>
    </row>
    <row r="620" spans="2:19" ht="13.8" x14ac:dyDescent="0.25">
      <c r="B620" s="20"/>
      <c r="C620" s="20"/>
      <c r="D620" s="20"/>
      <c r="E620" s="20"/>
      <c r="F620" s="28"/>
      <c r="M620" s="21"/>
      <c r="P620" s="21"/>
      <c r="Q620" s="17"/>
      <c r="S620" s="21"/>
    </row>
    <row r="621" spans="2:19" ht="13.8" x14ac:dyDescent="0.25">
      <c r="B621" s="20"/>
      <c r="C621" s="20"/>
      <c r="D621" s="20"/>
      <c r="E621" s="20"/>
      <c r="F621" s="28"/>
      <c r="M621" s="21"/>
      <c r="P621" s="21"/>
      <c r="Q621" s="17"/>
      <c r="S621" s="21"/>
    </row>
    <row r="622" spans="2:19" ht="13.8" x14ac:dyDescent="0.25">
      <c r="B622" s="20"/>
      <c r="C622" s="20"/>
      <c r="D622" s="20"/>
      <c r="E622" s="20"/>
      <c r="F622" s="28"/>
      <c r="M622" s="21"/>
      <c r="P622" s="21"/>
      <c r="Q622" s="17"/>
      <c r="S622" s="21"/>
    </row>
    <row r="623" spans="2:19" ht="13.8" x14ac:dyDescent="0.25">
      <c r="B623" s="20"/>
      <c r="C623" s="20"/>
      <c r="D623" s="20"/>
      <c r="E623" s="20"/>
      <c r="F623" s="28"/>
      <c r="M623" s="21"/>
      <c r="P623" s="21"/>
      <c r="Q623" s="17"/>
      <c r="S623" s="21"/>
    </row>
    <row r="624" spans="2:19" ht="13.8" x14ac:dyDescent="0.25">
      <c r="B624" s="20"/>
      <c r="C624" s="20"/>
      <c r="D624" s="20"/>
      <c r="E624" s="20"/>
      <c r="F624" s="28"/>
      <c r="M624" s="21"/>
      <c r="P624" s="21"/>
      <c r="Q624" s="17"/>
      <c r="S624" s="21"/>
    </row>
    <row r="625" spans="2:19" ht="13.8" x14ac:dyDescent="0.25">
      <c r="B625" s="20"/>
      <c r="C625" s="20"/>
      <c r="D625" s="20"/>
      <c r="E625" s="20"/>
      <c r="F625" s="28"/>
      <c r="M625" s="21"/>
      <c r="P625" s="21"/>
      <c r="Q625" s="17"/>
      <c r="S625" s="21"/>
    </row>
    <row r="626" spans="2:19" ht="13.8" x14ac:dyDescent="0.25">
      <c r="B626" s="20"/>
      <c r="C626" s="20"/>
      <c r="D626" s="20"/>
      <c r="E626" s="20"/>
      <c r="F626" s="28"/>
      <c r="M626" s="21"/>
      <c r="P626" s="21"/>
      <c r="Q626" s="17"/>
      <c r="S626" s="21"/>
    </row>
    <row r="627" spans="2:19" ht="13.8" x14ac:dyDescent="0.25">
      <c r="B627" s="20"/>
      <c r="C627" s="20"/>
      <c r="D627" s="20"/>
      <c r="E627" s="20"/>
      <c r="F627" s="28"/>
      <c r="M627" s="21"/>
      <c r="P627" s="21"/>
      <c r="Q627" s="17"/>
      <c r="S627" s="21"/>
    </row>
    <row r="628" spans="2:19" ht="13.8" x14ac:dyDescent="0.25">
      <c r="B628" s="20"/>
      <c r="C628" s="20"/>
      <c r="D628" s="20"/>
      <c r="E628" s="20"/>
      <c r="F628" s="28"/>
      <c r="M628" s="21"/>
      <c r="P628" s="21"/>
      <c r="Q628" s="17"/>
      <c r="S628" s="21"/>
    </row>
    <row r="629" spans="2:19" ht="13.8" x14ac:dyDescent="0.25">
      <c r="B629" s="20"/>
      <c r="C629" s="20"/>
      <c r="D629" s="20"/>
      <c r="E629" s="20"/>
      <c r="F629" s="28"/>
      <c r="M629" s="21"/>
      <c r="P629" s="21"/>
      <c r="Q629" s="17"/>
      <c r="S629" s="21"/>
    </row>
    <row r="630" spans="2:19" ht="13.8" x14ac:dyDescent="0.25">
      <c r="B630" s="20"/>
      <c r="C630" s="20"/>
      <c r="D630" s="20"/>
      <c r="E630" s="20"/>
      <c r="F630" s="28"/>
      <c r="M630" s="21"/>
      <c r="P630" s="21"/>
      <c r="Q630" s="17"/>
      <c r="S630" s="21"/>
    </row>
    <row r="631" spans="2:19" ht="13.8" x14ac:dyDescent="0.25">
      <c r="B631" s="20"/>
      <c r="C631" s="20"/>
      <c r="D631" s="20"/>
      <c r="E631" s="20"/>
      <c r="F631" s="28"/>
      <c r="M631" s="21"/>
      <c r="P631" s="21"/>
      <c r="Q631" s="17"/>
      <c r="S631" s="21"/>
    </row>
    <row r="632" spans="2:19" ht="13.8" x14ac:dyDescent="0.25">
      <c r="B632" s="20"/>
      <c r="C632" s="20"/>
      <c r="D632" s="20"/>
      <c r="E632" s="20"/>
      <c r="F632" s="28"/>
      <c r="M632" s="21"/>
      <c r="P632" s="21"/>
      <c r="Q632" s="17"/>
      <c r="S632" s="21"/>
    </row>
    <row r="633" spans="2:19" ht="13.8" x14ac:dyDescent="0.25">
      <c r="B633" s="20"/>
      <c r="C633" s="20"/>
      <c r="D633" s="20"/>
      <c r="E633" s="20"/>
      <c r="F633" s="28"/>
      <c r="M633" s="21"/>
      <c r="P633" s="21"/>
      <c r="Q633" s="17"/>
      <c r="S633" s="21"/>
    </row>
    <row r="634" spans="2:19" ht="13.8" x14ac:dyDescent="0.25">
      <c r="B634" s="20"/>
      <c r="C634" s="20"/>
      <c r="D634" s="20"/>
      <c r="E634" s="20"/>
      <c r="F634" s="28"/>
      <c r="M634" s="21"/>
      <c r="P634" s="21"/>
      <c r="Q634" s="17"/>
      <c r="S634" s="21"/>
    </row>
    <row r="635" spans="2:19" ht="13.8" x14ac:dyDescent="0.25">
      <c r="B635" s="20"/>
      <c r="C635" s="20"/>
      <c r="D635" s="20"/>
      <c r="E635" s="20"/>
      <c r="F635" s="28"/>
      <c r="M635" s="21"/>
      <c r="P635" s="21"/>
      <c r="Q635" s="17"/>
      <c r="S635" s="21"/>
    </row>
    <row r="636" spans="2:19" ht="13.8" x14ac:dyDescent="0.25">
      <c r="B636" s="20"/>
      <c r="C636" s="20"/>
      <c r="D636" s="20"/>
      <c r="E636" s="20"/>
      <c r="F636" s="28"/>
      <c r="M636" s="21"/>
      <c r="P636" s="21"/>
      <c r="Q636" s="17"/>
      <c r="S636" s="21"/>
    </row>
    <row r="637" spans="2:19" ht="13.8" x14ac:dyDescent="0.25">
      <c r="B637" s="20"/>
      <c r="C637" s="20"/>
      <c r="D637" s="20"/>
      <c r="E637" s="20"/>
      <c r="F637" s="28"/>
      <c r="M637" s="21"/>
      <c r="P637" s="21"/>
      <c r="Q637" s="17"/>
      <c r="S637" s="21"/>
    </row>
    <row r="638" spans="2:19" ht="13.8" x14ac:dyDescent="0.25">
      <c r="B638" s="20"/>
      <c r="C638" s="20"/>
      <c r="D638" s="20"/>
      <c r="E638" s="20"/>
      <c r="F638" s="28"/>
      <c r="M638" s="21"/>
      <c r="P638" s="21"/>
      <c r="Q638" s="17"/>
      <c r="S638" s="21"/>
    </row>
    <row r="639" spans="2:19" ht="13.8" x14ac:dyDescent="0.25">
      <c r="B639" s="20"/>
      <c r="C639" s="20"/>
      <c r="D639" s="20"/>
      <c r="E639" s="20"/>
      <c r="F639" s="28"/>
      <c r="M639" s="21"/>
      <c r="P639" s="21"/>
      <c r="Q639" s="17"/>
      <c r="S639" s="21"/>
    </row>
    <row r="640" spans="2:19" ht="13.8" x14ac:dyDescent="0.25">
      <c r="B640" s="20"/>
      <c r="C640" s="20"/>
      <c r="D640" s="20"/>
      <c r="E640" s="20"/>
      <c r="F640" s="28"/>
      <c r="M640" s="21"/>
      <c r="P640" s="21"/>
      <c r="Q640" s="17"/>
      <c r="S640" s="21"/>
    </row>
    <row r="641" spans="2:19" ht="13.8" x14ac:dyDescent="0.25">
      <c r="B641" s="20"/>
      <c r="C641" s="20"/>
      <c r="D641" s="20"/>
      <c r="E641" s="20"/>
      <c r="F641" s="28"/>
      <c r="M641" s="21"/>
      <c r="P641" s="21"/>
      <c r="Q641" s="17"/>
      <c r="S641" s="21"/>
    </row>
    <row r="642" spans="2:19" ht="13.8" x14ac:dyDescent="0.25">
      <c r="B642" s="20"/>
      <c r="C642" s="20"/>
      <c r="D642" s="20"/>
      <c r="E642" s="20"/>
      <c r="F642" s="28"/>
      <c r="M642" s="21"/>
      <c r="P642" s="21"/>
      <c r="Q642" s="17"/>
      <c r="S642" s="21"/>
    </row>
    <row r="643" spans="2:19" ht="13.8" x14ac:dyDescent="0.25">
      <c r="B643" s="20"/>
      <c r="C643" s="20"/>
      <c r="D643" s="20"/>
      <c r="E643" s="20"/>
      <c r="F643" s="28"/>
      <c r="M643" s="21"/>
      <c r="P643" s="21"/>
      <c r="Q643" s="17"/>
      <c r="S643" s="21"/>
    </row>
    <row r="644" spans="2:19" ht="13.8" x14ac:dyDescent="0.25">
      <c r="B644" s="20"/>
      <c r="C644" s="20"/>
      <c r="D644" s="20"/>
      <c r="E644" s="20"/>
      <c r="F644" s="28"/>
      <c r="M644" s="21"/>
      <c r="P644" s="21"/>
      <c r="Q644" s="17"/>
      <c r="S644" s="21"/>
    </row>
    <row r="645" spans="2:19" ht="13.8" x14ac:dyDescent="0.25">
      <c r="B645" s="20"/>
      <c r="C645" s="20"/>
      <c r="D645" s="20"/>
      <c r="E645" s="20"/>
      <c r="F645" s="28"/>
      <c r="M645" s="21"/>
      <c r="P645" s="21"/>
      <c r="Q645" s="17"/>
      <c r="S645" s="21"/>
    </row>
    <row r="646" spans="2:19" ht="13.8" x14ac:dyDescent="0.25">
      <c r="B646" s="20"/>
      <c r="C646" s="20"/>
      <c r="D646" s="20"/>
      <c r="E646" s="20"/>
      <c r="F646" s="28"/>
      <c r="M646" s="21"/>
      <c r="P646" s="21"/>
      <c r="Q646" s="17"/>
      <c r="S646" s="21"/>
    </row>
    <row r="647" spans="2:19" ht="13.8" x14ac:dyDescent="0.25">
      <c r="B647" s="20"/>
      <c r="C647" s="20"/>
      <c r="D647" s="20"/>
      <c r="E647" s="20"/>
      <c r="F647" s="28"/>
      <c r="M647" s="21"/>
      <c r="P647" s="21"/>
      <c r="Q647" s="17"/>
      <c r="S647" s="21"/>
    </row>
    <row r="648" spans="2:19" ht="13.8" x14ac:dyDescent="0.25">
      <c r="B648" s="20"/>
      <c r="C648" s="20"/>
      <c r="D648" s="20"/>
      <c r="E648" s="20"/>
      <c r="F648" s="28"/>
      <c r="M648" s="21"/>
      <c r="P648" s="21"/>
      <c r="Q648" s="17"/>
      <c r="S648" s="21"/>
    </row>
    <row r="649" spans="2:19" ht="13.8" x14ac:dyDescent="0.25">
      <c r="B649" s="20"/>
      <c r="C649" s="20"/>
      <c r="D649" s="20"/>
      <c r="E649" s="20"/>
      <c r="F649" s="28"/>
      <c r="M649" s="21"/>
      <c r="P649" s="21"/>
      <c r="Q649" s="17"/>
      <c r="S649" s="21"/>
    </row>
    <row r="650" spans="2:19" ht="13.8" x14ac:dyDescent="0.25">
      <c r="B650" s="20"/>
      <c r="C650" s="20"/>
      <c r="D650" s="20"/>
      <c r="E650" s="20"/>
      <c r="F650" s="28"/>
      <c r="M650" s="21"/>
      <c r="P650" s="21"/>
      <c r="Q650" s="17"/>
      <c r="S650" s="21"/>
    </row>
    <row r="651" spans="2:19" ht="13.8" x14ac:dyDescent="0.25">
      <c r="B651" s="20"/>
      <c r="C651" s="20"/>
      <c r="D651" s="20"/>
      <c r="E651" s="20"/>
      <c r="F651" s="28"/>
      <c r="M651" s="21"/>
      <c r="P651" s="21"/>
      <c r="Q651" s="17"/>
      <c r="S651" s="21"/>
    </row>
    <row r="652" spans="2:19" ht="13.8" x14ac:dyDescent="0.25">
      <c r="B652" s="20"/>
      <c r="C652" s="20"/>
      <c r="D652" s="20"/>
      <c r="E652" s="20"/>
      <c r="F652" s="28"/>
      <c r="M652" s="21"/>
      <c r="P652" s="21"/>
      <c r="Q652" s="17"/>
      <c r="S652" s="21"/>
    </row>
    <row r="653" spans="2:19" ht="13.8" x14ac:dyDescent="0.25">
      <c r="B653" s="20"/>
      <c r="C653" s="20"/>
      <c r="D653" s="20"/>
      <c r="E653" s="20"/>
      <c r="F653" s="28"/>
      <c r="M653" s="21"/>
      <c r="P653" s="21"/>
      <c r="Q653" s="17"/>
      <c r="S653" s="21"/>
    </row>
    <row r="654" spans="2:19" ht="13.8" x14ac:dyDescent="0.25">
      <c r="B654" s="20"/>
      <c r="C654" s="20"/>
      <c r="D654" s="20"/>
      <c r="E654" s="20"/>
      <c r="F654" s="28"/>
      <c r="M654" s="21"/>
      <c r="P654" s="21"/>
      <c r="Q654" s="17"/>
      <c r="S654" s="21"/>
    </row>
    <row r="655" spans="2:19" ht="13.8" x14ac:dyDescent="0.25">
      <c r="B655" s="20"/>
      <c r="C655" s="20"/>
      <c r="D655" s="20"/>
      <c r="E655" s="20"/>
      <c r="F655" s="28"/>
      <c r="M655" s="21"/>
      <c r="P655" s="21"/>
      <c r="Q655" s="17"/>
      <c r="S655" s="21"/>
    </row>
    <row r="656" spans="2:19" ht="13.8" x14ac:dyDescent="0.25">
      <c r="B656" s="20"/>
      <c r="C656" s="20"/>
      <c r="D656" s="20"/>
      <c r="E656" s="20"/>
      <c r="F656" s="28"/>
      <c r="M656" s="21"/>
      <c r="P656" s="21"/>
      <c r="Q656" s="17"/>
      <c r="S656" s="21"/>
    </row>
    <row r="657" spans="2:19" ht="13.8" x14ac:dyDescent="0.25">
      <c r="B657" s="20"/>
      <c r="C657" s="20"/>
      <c r="D657" s="20"/>
      <c r="E657" s="20"/>
      <c r="F657" s="28"/>
      <c r="M657" s="21"/>
      <c r="P657" s="21"/>
      <c r="Q657" s="17"/>
      <c r="S657" s="21"/>
    </row>
    <row r="658" spans="2:19" ht="13.8" x14ac:dyDescent="0.25">
      <c r="B658" s="20"/>
      <c r="C658" s="20"/>
      <c r="D658" s="20"/>
      <c r="E658" s="20"/>
      <c r="F658" s="28"/>
      <c r="M658" s="21"/>
      <c r="P658" s="21"/>
      <c r="Q658" s="17"/>
      <c r="S658" s="21"/>
    </row>
    <row r="659" spans="2:19" ht="13.8" x14ac:dyDescent="0.25">
      <c r="B659" s="20"/>
      <c r="C659" s="20"/>
      <c r="D659" s="20"/>
      <c r="E659" s="20"/>
      <c r="F659" s="28"/>
      <c r="M659" s="21"/>
      <c r="P659" s="21"/>
      <c r="Q659" s="17"/>
      <c r="S659" s="21"/>
    </row>
    <row r="660" spans="2:19" ht="13.8" x14ac:dyDescent="0.25">
      <c r="B660" s="20"/>
      <c r="C660" s="20"/>
      <c r="D660" s="20"/>
      <c r="E660" s="20"/>
      <c r="F660" s="28"/>
      <c r="M660" s="21"/>
      <c r="P660" s="21"/>
      <c r="Q660" s="17"/>
      <c r="S660" s="21"/>
    </row>
    <row r="661" spans="2:19" ht="13.8" x14ac:dyDescent="0.25">
      <c r="B661" s="20"/>
      <c r="C661" s="20"/>
      <c r="D661" s="20"/>
      <c r="E661" s="20"/>
      <c r="F661" s="28"/>
      <c r="M661" s="21"/>
      <c r="P661" s="21"/>
      <c r="Q661" s="17"/>
      <c r="S661" s="21"/>
    </row>
    <row r="662" spans="2:19" ht="13.8" x14ac:dyDescent="0.25">
      <c r="B662" s="20"/>
      <c r="C662" s="20"/>
      <c r="D662" s="20"/>
      <c r="E662" s="20"/>
      <c r="F662" s="28"/>
      <c r="M662" s="21"/>
      <c r="P662" s="21"/>
      <c r="Q662" s="17"/>
      <c r="S662" s="21"/>
    </row>
    <row r="663" spans="2:19" ht="13.8" x14ac:dyDescent="0.25">
      <c r="B663" s="20"/>
      <c r="C663" s="20"/>
      <c r="D663" s="20"/>
      <c r="E663" s="20"/>
      <c r="F663" s="28"/>
      <c r="M663" s="21"/>
      <c r="P663" s="21"/>
      <c r="Q663" s="17"/>
      <c r="S663" s="21"/>
    </row>
    <row r="664" spans="2:19" ht="13.8" x14ac:dyDescent="0.25">
      <c r="B664" s="20"/>
      <c r="C664" s="20"/>
      <c r="D664" s="20"/>
      <c r="E664" s="20"/>
      <c r="F664" s="28"/>
      <c r="M664" s="21"/>
      <c r="P664" s="21"/>
      <c r="Q664" s="17"/>
      <c r="S664" s="21"/>
    </row>
    <row r="665" spans="2:19" ht="13.8" x14ac:dyDescent="0.25">
      <c r="B665" s="20"/>
      <c r="C665" s="20"/>
      <c r="D665" s="20"/>
      <c r="E665" s="20"/>
      <c r="F665" s="28"/>
      <c r="M665" s="21"/>
      <c r="P665" s="21"/>
      <c r="Q665" s="17"/>
      <c r="S665" s="21"/>
    </row>
    <row r="666" spans="2:19" ht="13.8" x14ac:dyDescent="0.25">
      <c r="B666" s="20"/>
      <c r="C666" s="20"/>
      <c r="D666" s="20"/>
      <c r="E666" s="20"/>
      <c r="F666" s="28"/>
      <c r="M666" s="21"/>
      <c r="P666" s="21"/>
      <c r="Q666" s="17"/>
      <c r="S666" s="21"/>
    </row>
    <row r="667" spans="2:19" ht="13.8" x14ac:dyDescent="0.25">
      <c r="B667" s="20"/>
      <c r="C667" s="20"/>
      <c r="D667" s="20"/>
      <c r="E667" s="20"/>
      <c r="F667" s="28"/>
      <c r="M667" s="21"/>
      <c r="P667" s="21"/>
      <c r="Q667" s="17"/>
      <c r="S667" s="21"/>
    </row>
    <row r="668" spans="2:19" ht="13.8" x14ac:dyDescent="0.25">
      <c r="B668" s="20"/>
      <c r="C668" s="20"/>
      <c r="D668" s="20"/>
      <c r="E668" s="20"/>
      <c r="F668" s="28"/>
      <c r="M668" s="21"/>
      <c r="P668" s="21"/>
      <c r="Q668" s="17"/>
      <c r="S668" s="21"/>
    </row>
    <row r="669" spans="2:19" ht="13.8" x14ac:dyDescent="0.25">
      <c r="B669" s="20"/>
      <c r="C669" s="20"/>
      <c r="D669" s="20"/>
      <c r="E669" s="20"/>
      <c r="F669" s="28"/>
      <c r="M669" s="21"/>
      <c r="P669" s="21"/>
      <c r="Q669" s="17"/>
      <c r="S669" s="21"/>
    </row>
    <row r="670" spans="2:19" ht="13.8" x14ac:dyDescent="0.25">
      <c r="B670" s="20"/>
      <c r="C670" s="20"/>
      <c r="D670" s="20"/>
      <c r="E670" s="20"/>
      <c r="F670" s="28"/>
      <c r="M670" s="21"/>
      <c r="P670" s="21"/>
      <c r="Q670" s="17"/>
      <c r="S670" s="21"/>
    </row>
    <row r="671" spans="2:19" ht="13.8" x14ac:dyDescent="0.25">
      <c r="B671" s="20"/>
      <c r="C671" s="20"/>
      <c r="D671" s="20"/>
      <c r="E671" s="20"/>
      <c r="F671" s="28"/>
      <c r="M671" s="21"/>
      <c r="P671" s="21"/>
      <c r="Q671" s="17"/>
      <c r="S671" s="21"/>
    </row>
    <row r="672" spans="2:19" ht="13.8" x14ac:dyDescent="0.25">
      <c r="B672" s="20"/>
      <c r="C672" s="20"/>
      <c r="D672" s="20"/>
      <c r="E672" s="20"/>
      <c r="F672" s="28"/>
      <c r="M672" s="21"/>
      <c r="P672" s="21"/>
      <c r="Q672" s="17"/>
      <c r="S672" s="21"/>
    </row>
    <row r="673" spans="2:19" ht="13.8" x14ac:dyDescent="0.25">
      <c r="B673" s="20"/>
      <c r="C673" s="20"/>
      <c r="D673" s="20"/>
      <c r="E673" s="20"/>
      <c r="F673" s="28"/>
      <c r="M673" s="21"/>
      <c r="P673" s="21"/>
      <c r="Q673" s="17"/>
      <c r="S673" s="21"/>
    </row>
    <row r="674" spans="2:19" ht="13.8" x14ac:dyDescent="0.25">
      <c r="B674" s="20"/>
      <c r="C674" s="20"/>
      <c r="D674" s="20"/>
      <c r="E674" s="20"/>
      <c r="F674" s="28"/>
      <c r="M674" s="21"/>
      <c r="P674" s="21"/>
      <c r="Q674" s="17"/>
      <c r="S674" s="21"/>
    </row>
    <row r="675" spans="2:19" ht="13.8" x14ac:dyDescent="0.25">
      <c r="B675" s="20"/>
      <c r="C675" s="20"/>
      <c r="D675" s="20"/>
      <c r="E675" s="20"/>
      <c r="F675" s="28"/>
      <c r="M675" s="21"/>
      <c r="P675" s="21"/>
      <c r="Q675" s="17"/>
      <c r="S675" s="21"/>
    </row>
    <row r="676" spans="2:19" ht="13.8" x14ac:dyDescent="0.25">
      <c r="B676" s="20"/>
      <c r="C676" s="20"/>
      <c r="D676" s="20"/>
      <c r="E676" s="20"/>
      <c r="F676" s="28"/>
      <c r="M676" s="21"/>
      <c r="P676" s="21"/>
      <c r="Q676" s="17"/>
      <c r="S676" s="21"/>
    </row>
    <row r="677" spans="2:19" ht="13.8" x14ac:dyDescent="0.25">
      <c r="B677" s="20"/>
      <c r="C677" s="20"/>
      <c r="D677" s="20"/>
      <c r="E677" s="20"/>
      <c r="F677" s="28"/>
      <c r="M677" s="21"/>
      <c r="P677" s="21"/>
      <c r="Q677" s="17"/>
      <c r="S677" s="21"/>
    </row>
    <row r="678" spans="2:19" ht="13.8" x14ac:dyDescent="0.25">
      <c r="B678" s="20"/>
      <c r="C678" s="20"/>
      <c r="D678" s="20"/>
      <c r="E678" s="20"/>
      <c r="F678" s="28"/>
      <c r="M678" s="21"/>
      <c r="P678" s="21"/>
      <c r="Q678" s="17"/>
      <c r="S678" s="21"/>
    </row>
    <row r="679" spans="2:19" ht="13.8" x14ac:dyDescent="0.25">
      <c r="B679" s="20"/>
      <c r="C679" s="20"/>
      <c r="D679" s="20"/>
      <c r="E679" s="20"/>
      <c r="F679" s="28"/>
      <c r="M679" s="21"/>
      <c r="P679" s="21"/>
      <c r="Q679" s="17"/>
      <c r="S679" s="21"/>
    </row>
    <row r="680" spans="2:19" ht="13.8" x14ac:dyDescent="0.25">
      <c r="B680" s="20"/>
      <c r="C680" s="20"/>
      <c r="D680" s="20"/>
      <c r="E680" s="20"/>
      <c r="F680" s="28"/>
      <c r="M680" s="21"/>
      <c r="P680" s="21"/>
      <c r="Q680" s="17"/>
      <c r="S680" s="21"/>
    </row>
    <row r="681" spans="2:19" ht="13.8" x14ac:dyDescent="0.25">
      <c r="B681" s="20"/>
      <c r="C681" s="20"/>
      <c r="D681" s="20"/>
      <c r="E681" s="20"/>
      <c r="F681" s="28"/>
      <c r="M681" s="21"/>
      <c r="P681" s="21"/>
      <c r="Q681" s="17"/>
      <c r="S681" s="21"/>
    </row>
    <row r="682" spans="2:19" ht="13.8" x14ac:dyDescent="0.25">
      <c r="B682" s="20"/>
      <c r="C682" s="20"/>
      <c r="D682" s="20"/>
      <c r="E682" s="20"/>
      <c r="F682" s="28"/>
      <c r="M682" s="21"/>
      <c r="P682" s="21"/>
      <c r="Q682" s="17"/>
      <c r="S682" s="21"/>
    </row>
    <row r="683" spans="2:19" ht="13.8" x14ac:dyDescent="0.25">
      <c r="B683" s="20"/>
      <c r="C683" s="20"/>
      <c r="D683" s="20"/>
      <c r="E683" s="20"/>
      <c r="F683" s="28"/>
      <c r="M683" s="21"/>
      <c r="P683" s="21"/>
      <c r="Q683" s="17"/>
      <c r="S683" s="21"/>
    </row>
    <row r="684" spans="2:19" ht="13.8" x14ac:dyDescent="0.25">
      <c r="B684" s="20"/>
      <c r="C684" s="20"/>
      <c r="D684" s="20"/>
      <c r="E684" s="20"/>
      <c r="F684" s="28"/>
      <c r="M684" s="21"/>
      <c r="P684" s="21"/>
      <c r="Q684" s="17"/>
      <c r="S684" s="21"/>
    </row>
    <row r="685" spans="2:19" ht="13.8" x14ac:dyDescent="0.25">
      <c r="B685" s="20"/>
      <c r="C685" s="20"/>
      <c r="D685" s="20"/>
      <c r="E685" s="20"/>
      <c r="F685" s="28"/>
      <c r="M685" s="21"/>
      <c r="P685" s="21"/>
      <c r="Q685" s="17"/>
      <c r="S685" s="21"/>
    </row>
    <row r="686" spans="2:19" ht="13.8" x14ac:dyDescent="0.25">
      <c r="B686" s="20"/>
      <c r="C686" s="20"/>
      <c r="D686" s="20"/>
      <c r="E686" s="20"/>
      <c r="F686" s="28"/>
      <c r="M686" s="21"/>
      <c r="P686" s="21"/>
      <c r="Q686" s="17"/>
      <c r="S686" s="21"/>
    </row>
    <row r="687" spans="2:19" ht="13.8" x14ac:dyDescent="0.25">
      <c r="B687" s="20"/>
      <c r="C687" s="20"/>
      <c r="D687" s="20"/>
      <c r="E687" s="20"/>
      <c r="F687" s="28"/>
      <c r="M687" s="21"/>
      <c r="P687" s="21"/>
      <c r="Q687" s="17"/>
      <c r="S687" s="21"/>
    </row>
    <row r="688" spans="2:19" ht="13.8" x14ac:dyDescent="0.25">
      <c r="B688" s="20"/>
      <c r="C688" s="20"/>
      <c r="D688" s="20"/>
      <c r="E688" s="20"/>
      <c r="F688" s="28"/>
      <c r="M688" s="21"/>
      <c r="P688" s="21"/>
      <c r="Q688" s="17"/>
      <c r="S688" s="21"/>
    </row>
    <row r="689" spans="2:19" ht="13.8" x14ac:dyDescent="0.25">
      <c r="B689" s="20"/>
      <c r="C689" s="20"/>
      <c r="D689" s="20"/>
      <c r="E689" s="20"/>
      <c r="F689" s="28"/>
      <c r="M689" s="21"/>
      <c r="P689" s="21"/>
      <c r="Q689" s="17"/>
      <c r="S689" s="21"/>
    </row>
    <row r="690" spans="2:19" ht="13.8" x14ac:dyDescent="0.25">
      <c r="B690" s="20"/>
      <c r="C690" s="20"/>
      <c r="D690" s="20"/>
      <c r="E690" s="20"/>
      <c r="F690" s="28"/>
      <c r="M690" s="21"/>
      <c r="P690" s="21"/>
      <c r="Q690" s="17"/>
      <c r="S690" s="21"/>
    </row>
    <row r="691" spans="2:19" ht="13.8" x14ac:dyDescent="0.25">
      <c r="B691" s="20"/>
      <c r="C691" s="20"/>
      <c r="D691" s="20"/>
      <c r="E691" s="20"/>
      <c r="F691" s="28"/>
      <c r="M691" s="21"/>
      <c r="P691" s="21"/>
      <c r="Q691" s="17"/>
      <c r="S691" s="21"/>
    </row>
    <row r="692" spans="2:19" ht="13.8" x14ac:dyDescent="0.25">
      <c r="B692" s="20"/>
      <c r="C692" s="20"/>
      <c r="D692" s="20"/>
      <c r="E692" s="20"/>
      <c r="F692" s="28"/>
      <c r="M692" s="21"/>
      <c r="P692" s="21"/>
      <c r="Q692" s="17"/>
      <c r="S692" s="21"/>
    </row>
    <row r="693" spans="2:19" ht="13.8" x14ac:dyDescent="0.25">
      <c r="B693" s="20"/>
      <c r="C693" s="20"/>
      <c r="D693" s="20"/>
      <c r="E693" s="20"/>
      <c r="F693" s="28"/>
      <c r="M693" s="21"/>
      <c r="P693" s="21"/>
      <c r="Q693" s="17"/>
      <c r="S693" s="21"/>
    </row>
    <row r="694" spans="2:19" ht="13.8" x14ac:dyDescent="0.25">
      <c r="B694" s="20"/>
      <c r="C694" s="20"/>
      <c r="D694" s="20"/>
      <c r="E694" s="20"/>
      <c r="F694" s="28"/>
      <c r="M694" s="21"/>
      <c r="P694" s="21"/>
      <c r="Q694" s="17"/>
      <c r="S694" s="21"/>
    </row>
    <row r="695" spans="2:19" ht="13.8" x14ac:dyDescent="0.25">
      <c r="B695" s="20"/>
      <c r="C695" s="20"/>
      <c r="D695" s="20"/>
      <c r="E695" s="20"/>
      <c r="F695" s="28"/>
      <c r="M695" s="21"/>
      <c r="P695" s="21"/>
      <c r="Q695" s="17"/>
      <c r="S695" s="21"/>
    </row>
    <row r="696" spans="2:19" ht="13.8" x14ac:dyDescent="0.25">
      <c r="B696" s="20"/>
      <c r="C696" s="20"/>
      <c r="D696" s="20"/>
      <c r="E696" s="20"/>
      <c r="F696" s="28"/>
      <c r="M696" s="21"/>
      <c r="P696" s="21"/>
      <c r="Q696" s="17"/>
      <c r="S696" s="21"/>
    </row>
    <row r="697" spans="2:19" ht="13.8" x14ac:dyDescent="0.25">
      <c r="B697" s="20"/>
      <c r="C697" s="20"/>
      <c r="D697" s="20"/>
      <c r="E697" s="20"/>
      <c r="F697" s="28"/>
      <c r="M697" s="21"/>
      <c r="P697" s="21"/>
      <c r="Q697" s="17"/>
      <c r="S697" s="21"/>
    </row>
    <row r="698" spans="2:19" ht="13.8" x14ac:dyDescent="0.25">
      <c r="B698" s="20"/>
      <c r="C698" s="20"/>
      <c r="D698" s="20"/>
      <c r="E698" s="20"/>
      <c r="F698" s="28"/>
      <c r="M698" s="21"/>
      <c r="P698" s="21"/>
      <c r="Q698" s="17"/>
      <c r="S698" s="21"/>
    </row>
    <row r="699" spans="2:19" ht="13.8" x14ac:dyDescent="0.25">
      <c r="B699" s="20"/>
      <c r="C699" s="20"/>
      <c r="D699" s="20"/>
      <c r="E699" s="20"/>
      <c r="F699" s="28"/>
      <c r="M699" s="21"/>
      <c r="P699" s="21"/>
      <c r="Q699" s="17"/>
      <c r="S699" s="21"/>
    </row>
    <row r="700" spans="2:19" ht="13.8" x14ac:dyDescent="0.25">
      <c r="B700" s="20"/>
      <c r="C700" s="20"/>
      <c r="D700" s="20"/>
      <c r="E700" s="20"/>
      <c r="F700" s="28"/>
      <c r="M700" s="21"/>
      <c r="P700" s="21"/>
      <c r="Q700" s="17"/>
      <c r="S700" s="21"/>
    </row>
    <row r="701" spans="2:19" ht="13.8" x14ac:dyDescent="0.25">
      <c r="B701" s="20"/>
      <c r="C701" s="20"/>
      <c r="D701" s="20"/>
      <c r="E701" s="20"/>
      <c r="F701" s="28"/>
      <c r="M701" s="21"/>
      <c r="P701" s="21"/>
      <c r="Q701" s="17"/>
      <c r="S701" s="21"/>
    </row>
    <row r="702" spans="2:19" ht="13.8" x14ac:dyDescent="0.25">
      <c r="B702" s="20"/>
      <c r="C702" s="20"/>
      <c r="D702" s="20"/>
      <c r="E702" s="20"/>
      <c r="F702" s="28"/>
      <c r="M702" s="21"/>
      <c r="P702" s="21"/>
      <c r="Q702" s="17"/>
      <c r="S702" s="21"/>
    </row>
    <row r="703" spans="2:19" ht="13.8" x14ac:dyDescent="0.25">
      <c r="B703" s="20"/>
      <c r="C703" s="20"/>
      <c r="D703" s="20"/>
      <c r="E703" s="20"/>
      <c r="F703" s="28"/>
      <c r="M703" s="21"/>
      <c r="P703" s="21"/>
      <c r="Q703" s="17"/>
      <c r="S703" s="21"/>
    </row>
    <row r="704" spans="2:19" ht="13.8" x14ac:dyDescent="0.25">
      <c r="B704" s="20"/>
      <c r="C704" s="20"/>
      <c r="D704" s="20"/>
      <c r="E704" s="20"/>
      <c r="F704" s="28"/>
      <c r="M704" s="21"/>
      <c r="P704" s="21"/>
      <c r="Q704" s="17"/>
      <c r="S704" s="21"/>
    </row>
    <row r="705" spans="2:19" ht="13.8" x14ac:dyDescent="0.25">
      <c r="B705" s="20"/>
      <c r="C705" s="20"/>
      <c r="D705" s="20"/>
      <c r="E705" s="20"/>
      <c r="F705" s="28"/>
      <c r="M705" s="21"/>
      <c r="P705" s="21"/>
      <c r="Q705" s="17"/>
      <c r="S705" s="21"/>
    </row>
    <row r="706" spans="2:19" ht="13.8" x14ac:dyDescent="0.25">
      <c r="B706" s="20"/>
      <c r="C706" s="20"/>
      <c r="D706" s="20"/>
      <c r="E706" s="20"/>
      <c r="F706" s="28"/>
      <c r="M706" s="21"/>
      <c r="P706" s="21"/>
      <c r="Q706" s="17"/>
      <c r="S706" s="21"/>
    </row>
    <row r="707" spans="2:19" ht="13.8" x14ac:dyDescent="0.25">
      <c r="B707" s="20"/>
      <c r="C707" s="20"/>
      <c r="D707" s="20"/>
      <c r="E707" s="20"/>
      <c r="F707" s="28"/>
      <c r="M707" s="21"/>
      <c r="P707" s="21"/>
      <c r="Q707" s="17"/>
      <c r="S707" s="21"/>
    </row>
    <row r="708" spans="2:19" ht="13.8" x14ac:dyDescent="0.25">
      <c r="B708" s="20"/>
      <c r="C708" s="20"/>
      <c r="D708" s="20"/>
      <c r="E708" s="20"/>
      <c r="F708" s="28"/>
      <c r="M708" s="21"/>
      <c r="P708" s="21"/>
      <c r="Q708" s="17"/>
      <c r="S708" s="21"/>
    </row>
    <row r="709" spans="2:19" ht="13.8" x14ac:dyDescent="0.25">
      <c r="B709" s="20"/>
      <c r="C709" s="20"/>
      <c r="D709" s="20"/>
      <c r="E709" s="20"/>
      <c r="F709" s="28"/>
      <c r="M709" s="21"/>
      <c r="P709" s="21"/>
      <c r="Q709" s="17"/>
      <c r="S709" s="21"/>
    </row>
    <row r="710" spans="2:19" ht="13.8" x14ac:dyDescent="0.25">
      <c r="B710" s="20"/>
      <c r="C710" s="20"/>
      <c r="D710" s="20"/>
      <c r="E710" s="20"/>
      <c r="F710" s="28"/>
      <c r="M710" s="21"/>
      <c r="P710" s="21"/>
      <c r="Q710" s="17"/>
      <c r="S710" s="21"/>
    </row>
    <row r="711" spans="2:19" ht="13.8" x14ac:dyDescent="0.25">
      <c r="B711" s="20"/>
      <c r="C711" s="20"/>
      <c r="D711" s="20"/>
      <c r="E711" s="20"/>
      <c r="F711" s="28"/>
      <c r="M711" s="21"/>
      <c r="P711" s="21"/>
      <c r="Q711" s="17"/>
      <c r="S711" s="21"/>
    </row>
    <row r="712" spans="2:19" ht="13.8" x14ac:dyDescent="0.25">
      <c r="B712" s="20"/>
      <c r="C712" s="20"/>
      <c r="D712" s="20"/>
      <c r="E712" s="20"/>
      <c r="F712" s="28"/>
      <c r="M712" s="21"/>
      <c r="P712" s="21"/>
      <c r="Q712" s="17"/>
      <c r="S712" s="21"/>
    </row>
    <row r="713" spans="2:19" ht="13.8" x14ac:dyDescent="0.25">
      <c r="B713" s="20"/>
      <c r="C713" s="20"/>
      <c r="D713" s="20"/>
      <c r="E713" s="20"/>
      <c r="F713" s="28"/>
      <c r="M713" s="21"/>
      <c r="P713" s="21"/>
      <c r="Q713" s="17"/>
      <c r="S713" s="21"/>
    </row>
    <row r="714" spans="2:19" ht="13.8" x14ac:dyDescent="0.25">
      <c r="B714" s="20"/>
      <c r="C714" s="20"/>
      <c r="D714" s="20"/>
      <c r="E714" s="20"/>
      <c r="F714" s="28"/>
      <c r="M714" s="21"/>
      <c r="P714" s="21"/>
      <c r="Q714" s="17"/>
      <c r="S714" s="21"/>
    </row>
    <row r="715" spans="2:19" ht="13.8" x14ac:dyDescent="0.25">
      <c r="B715" s="20"/>
      <c r="C715" s="20"/>
      <c r="D715" s="20"/>
      <c r="E715" s="20"/>
      <c r="F715" s="28"/>
      <c r="M715" s="21"/>
      <c r="P715" s="21"/>
      <c r="Q715" s="17"/>
      <c r="S715" s="21"/>
    </row>
    <row r="716" spans="2:19" ht="13.8" x14ac:dyDescent="0.25">
      <c r="B716" s="20"/>
      <c r="C716" s="20"/>
      <c r="D716" s="20"/>
      <c r="E716" s="20"/>
      <c r="F716" s="28"/>
      <c r="M716" s="21"/>
      <c r="P716" s="21"/>
      <c r="Q716" s="17"/>
      <c r="S716" s="21"/>
    </row>
    <row r="717" spans="2:19" ht="13.8" x14ac:dyDescent="0.25">
      <c r="B717" s="20"/>
      <c r="C717" s="20"/>
      <c r="D717" s="20"/>
      <c r="E717" s="20"/>
      <c r="F717" s="28"/>
      <c r="M717" s="21"/>
      <c r="P717" s="21"/>
      <c r="Q717" s="17"/>
      <c r="S717" s="21"/>
    </row>
    <row r="718" spans="2:19" ht="13.8" x14ac:dyDescent="0.25">
      <c r="B718" s="20"/>
      <c r="C718" s="20"/>
      <c r="D718" s="20"/>
      <c r="E718" s="20"/>
      <c r="F718" s="28"/>
      <c r="M718" s="21"/>
      <c r="P718" s="21"/>
      <c r="Q718" s="17"/>
      <c r="S718" s="21"/>
    </row>
    <row r="719" spans="2:19" ht="13.8" x14ac:dyDescent="0.25">
      <c r="B719" s="20"/>
      <c r="C719" s="20"/>
      <c r="D719" s="20"/>
      <c r="E719" s="20"/>
      <c r="F719" s="28"/>
      <c r="M719" s="21"/>
      <c r="P719" s="21"/>
      <c r="Q719" s="17"/>
      <c r="S719" s="21"/>
    </row>
    <row r="720" spans="2:19" ht="13.8" x14ac:dyDescent="0.25">
      <c r="B720" s="20"/>
      <c r="C720" s="20"/>
      <c r="D720" s="20"/>
      <c r="E720" s="20"/>
      <c r="F720" s="28"/>
      <c r="M720" s="21"/>
      <c r="P720" s="21"/>
      <c r="Q720" s="17"/>
      <c r="S720" s="21"/>
    </row>
    <row r="721" spans="2:19" ht="13.8" x14ac:dyDescent="0.25">
      <c r="B721" s="20"/>
      <c r="C721" s="20"/>
      <c r="D721" s="20"/>
      <c r="E721" s="20"/>
      <c r="F721" s="28"/>
      <c r="M721" s="21"/>
      <c r="P721" s="21"/>
      <c r="Q721" s="17"/>
      <c r="S721" s="21"/>
    </row>
    <row r="722" spans="2:19" ht="13.8" x14ac:dyDescent="0.25">
      <c r="B722" s="20"/>
      <c r="C722" s="20"/>
      <c r="D722" s="20"/>
      <c r="E722" s="20"/>
      <c r="F722" s="28"/>
      <c r="M722" s="21"/>
      <c r="P722" s="21"/>
      <c r="Q722" s="17"/>
      <c r="S722" s="21"/>
    </row>
    <row r="723" spans="2:19" ht="13.8" x14ac:dyDescent="0.25">
      <c r="B723" s="20"/>
      <c r="C723" s="20"/>
      <c r="D723" s="20"/>
      <c r="E723" s="20"/>
      <c r="F723" s="28"/>
      <c r="M723" s="21"/>
      <c r="P723" s="21"/>
      <c r="Q723" s="17"/>
      <c r="S723" s="21"/>
    </row>
    <row r="724" spans="2:19" ht="13.8" x14ac:dyDescent="0.25">
      <c r="B724" s="20"/>
      <c r="C724" s="20"/>
      <c r="D724" s="20"/>
      <c r="E724" s="20"/>
      <c r="F724" s="28"/>
      <c r="M724" s="21"/>
      <c r="P724" s="21"/>
      <c r="Q724" s="17"/>
      <c r="S724" s="21"/>
    </row>
    <row r="725" spans="2:19" ht="13.8" x14ac:dyDescent="0.25">
      <c r="B725" s="20"/>
      <c r="C725" s="20"/>
      <c r="D725" s="20"/>
      <c r="E725" s="20"/>
      <c r="F725" s="28"/>
      <c r="M725" s="21"/>
      <c r="P725" s="21"/>
      <c r="Q725" s="17"/>
      <c r="S725" s="21"/>
    </row>
    <row r="726" spans="2:19" ht="13.8" x14ac:dyDescent="0.25">
      <c r="B726" s="20"/>
      <c r="C726" s="20"/>
      <c r="D726" s="20"/>
      <c r="E726" s="20"/>
      <c r="F726" s="28"/>
      <c r="M726" s="21"/>
      <c r="P726" s="21"/>
      <c r="Q726" s="17"/>
      <c r="S726" s="21"/>
    </row>
    <row r="727" spans="2:19" ht="13.8" x14ac:dyDescent="0.25">
      <c r="B727" s="20"/>
      <c r="C727" s="20"/>
      <c r="D727" s="20"/>
      <c r="E727" s="20"/>
      <c r="F727" s="28"/>
      <c r="M727" s="21"/>
      <c r="P727" s="21"/>
      <c r="Q727" s="17"/>
      <c r="S727" s="21"/>
    </row>
    <row r="728" spans="2:19" ht="13.8" x14ac:dyDescent="0.25">
      <c r="B728" s="20"/>
      <c r="C728" s="20"/>
      <c r="D728" s="20"/>
      <c r="E728" s="20"/>
      <c r="F728" s="28"/>
      <c r="M728" s="21"/>
      <c r="P728" s="21"/>
      <c r="Q728" s="17"/>
      <c r="S728" s="21"/>
    </row>
    <row r="729" spans="2:19" ht="13.8" x14ac:dyDescent="0.25">
      <c r="B729" s="20"/>
      <c r="C729" s="20"/>
      <c r="D729" s="20"/>
      <c r="E729" s="20"/>
      <c r="F729" s="28"/>
      <c r="M729" s="21"/>
      <c r="P729" s="21"/>
      <c r="Q729" s="17"/>
      <c r="S729" s="21"/>
    </row>
    <row r="730" spans="2:19" ht="13.8" x14ac:dyDescent="0.25">
      <c r="B730" s="20"/>
      <c r="C730" s="20"/>
      <c r="D730" s="20"/>
      <c r="E730" s="20"/>
      <c r="F730" s="28"/>
      <c r="M730" s="21"/>
      <c r="P730" s="21"/>
      <c r="Q730" s="17"/>
      <c r="S730" s="21"/>
    </row>
    <row r="731" spans="2:19" ht="13.8" x14ac:dyDescent="0.25">
      <c r="B731" s="20"/>
      <c r="C731" s="20"/>
      <c r="D731" s="20"/>
      <c r="E731" s="20"/>
      <c r="F731" s="28"/>
      <c r="M731" s="21"/>
      <c r="P731" s="21"/>
      <c r="Q731" s="17"/>
      <c r="S731" s="21"/>
    </row>
    <row r="732" spans="2:19" ht="13.8" x14ac:dyDescent="0.25">
      <c r="B732" s="20"/>
      <c r="C732" s="20"/>
      <c r="D732" s="20"/>
      <c r="E732" s="20"/>
      <c r="F732" s="28"/>
      <c r="M732" s="21"/>
      <c r="P732" s="21"/>
      <c r="Q732" s="17"/>
      <c r="S732" s="21"/>
    </row>
    <row r="733" spans="2:19" ht="13.8" x14ac:dyDescent="0.25">
      <c r="B733" s="20"/>
      <c r="C733" s="20"/>
      <c r="D733" s="20"/>
      <c r="E733" s="20"/>
      <c r="F733" s="28"/>
      <c r="M733" s="21"/>
      <c r="P733" s="21"/>
      <c r="Q733" s="17"/>
      <c r="S733" s="21"/>
    </row>
    <row r="734" spans="2:19" ht="13.8" x14ac:dyDescent="0.25">
      <c r="B734" s="20"/>
      <c r="C734" s="20"/>
      <c r="D734" s="20"/>
      <c r="E734" s="20"/>
      <c r="F734" s="28"/>
      <c r="M734" s="21"/>
      <c r="P734" s="21"/>
      <c r="Q734" s="17"/>
      <c r="S734" s="21"/>
    </row>
    <row r="735" spans="2:19" ht="13.8" x14ac:dyDescent="0.25">
      <c r="B735" s="20"/>
      <c r="C735" s="20"/>
      <c r="D735" s="20"/>
      <c r="E735" s="20"/>
      <c r="F735" s="28"/>
      <c r="M735" s="21"/>
      <c r="P735" s="21"/>
      <c r="Q735" s="17"/>
      <c r="S735" s="21"/>
    </row>
    <row r="736" spans="2:19" ht="13.8" x14ac:dyDescent="0.25">
      <c r="B736" s="20"/>
      <c r="C736" s="20"/>
      <c r="D736" s="20"/>
      <c r="E736" s="20"/>
      <c r="F736" s="28"/>
      <c r="M736" s="21"/>
      <c r="P736" s="21"/>
      <c r="Q736" s="17"/>
      <c r="S736" s="21"/>
    </row>
    <row r="737" spans="2:19" ht="13.8" x14ac:dyDescent="0.25">
      <c r="B737" s="20"/>
      <c r="C737" s="20"/>
      <c r="D737" s="20"/>
      <c r="E737" s="20"/>
      <c r="F737" s="28"/>
      <c r="M737" s="21"/>
      <c r="P737" s="21"/>
      <c r="Q737" s="17"/>
      <c r="S737" s="21"/>
    </row>
    <row r="738" spans="2:19" ht="13.8" x14ac:dyDescent="0.25">
      <c r="B738" s="20"/>
      <c r="C738" s="20"/>
      <c r="D738" s="20"/>
      <c r="E738" s="20"/>
      <c r="F738" s="28"/>
      <c r="M738" s="21"/>
      <c r="P738" s="21"/>
      <c r="Q738" s="17"/>
      <c r="S738" s="21"/>
    </row>
    <row r="739" spans="2:19" ht="13.8" x14ac:dyDescent="0.25">
      <c r="B739" s="20"/>
      <c r="C739" s="20"/>
      <c r="D739" s="20"/>
      <c r="E739" s="20"/>
      <c r="F739" s="28"/>
      <c r="M739" s="21"/>
      <c r="P739" s="21"/>
      <c r="Q739" s="17"/>
      <c r="S739" s="21"/>
    </row>
    <row r="740" spans="2:19" ht="13.8" x14ac:dyDescent="0.25">
      <c r="B740" s="20"/>
      <c r="C740" s="20"/>
      <c r="D740" s="20"/>
      <c r="E740" s="20"/>
      <c r="F740" s="28"/>
      <c r="M740" s="21"/>
      <c r="P740" s="21"/>
      <c r="Q740" s="17"/>
      <c r="S740" s="21"/>
    </row>
    <row r="741" spans="2:19" ht="13.8" x14ac:dyDescent="0.25">
      <c r="B741" s="20"/>
      <c r="C741" s="20"/>
      <c r="D741" s="20"/>
      <c r="E741" s="20"/>
      <c r="F741" s="28"/>
      <c r="M741" s="21"/>
      <c r="P741" s="21"/>
      <c r="Q741" s="17"/>
      <c r="S741" s="21"/>
    </row>
    <row r="742" spans="2:19" ht="13.8" x14ac:dyDescent="0.25">
      <c r="B742" s="20"/>
      <c r="C742" s="20"/>
      <c r="D742" s="20"/>
      <c r="E742" s="20"/>
      <c r="F742" s="28"/>
      <c r="M742" s="21"/>
      <c r="P742" s="21"/>
      <c r="Q742" s="17"/>
      <c r="S742" s="21"/>
    </row>
    <row r="743" spans="2:19" ht="13.8" x14ac:dyDescent="0.25">
      <c r="B743" s="20"/>
      <c r="C743" s="20"/>
      <c r="D743" s="20"/>
      <c r="E743" s="20"/>
      <c r="F743" s="28"/>
      <c r="M743" s="21"/>
      <c r="P743" s="21"/>
      <c r="Q743" s="17"/>
      <c r="S743" s="21"/>
    </row>
    <row r="744" spans="2:19" ht="13.8" x14ac:dyDescent="0.25">
      <c r="B744" s="20"/>
      <c r="C744" s="20"/>
      <c r="D744" s="20"/>
      <c r="E744" s="20"/>
      <c r="F744" s="28"/>
      <c r="M744" s="21"/>
      <c r="P744" s="21"/>
      <c r="Q744" s="17"/>
      <c r="S744" s="21"/>
    </row>
    <row r="745" spans="2:19" ht="13.8" x14ac:dyDescent="0.25">
      <c r="B745" s="20"/>
      <c r="C745" s="20"/>
      <c r="D745" s="20"/>
      <c r="E745" s="20"/>
      <c r="F745" s="28"/>
      <c r="M745" s="21"/>
      <c r="P745" s="21"/>
      <c r="Q745" s="17"/>
      <c r="S745" s="21"/>
    </row>
    <row r="746" spans="2:19" ht="13.8" x14ac:dyDescent="0.25">
      <c r="B746" s="20"/>
      <c r="C746" s="20"/>
      <c r="D746" s="20"/>
      <c r="E746" s="20"/>
      <c r="F746" s="28"/>
      <c r="M746" s="21"/>
      <c r="P746" s="21"/>
      <c r="Q746" s="17"/>
      <c r="S746" s="21"/>
    </row>
    <row r="747" spans="2:19" ht="13.8" x14ac:dyDescent="0.25">
      <c r="B747" s="20"/>
      <c r="C747" s="20"/>
      <c r="D747" s="20"/>
      <c r="E747" s="20"/>
      <c r="F747" s="28"/>
      <c r="M747" s="21"/>
      <c r="P747" s="21"/>
      <c r="Q747" s="17"/>
      <c r="S747" s="21"/>
    </row>
    <row r="748" spans="2:19" ht="13.8" x14ac:dyDescent="0.25">
      <c r="B748" s="20"/>
      <c r="C748" s="20"/>
      <c r="D748" s="20"/>
      <c r="E748" s="20"/>
      <c r="F748" s="28"/>
      <c r="M748" s="21"/>
      <c r="P748" s="21"/>
      <c r="Q748" s="17"/>
      <c r="S748" s="21"/>
    </row>
    <row r="749" spans="2:19" ht="13.8" x14ac:dyDescent="0.25">
      <c r="B749" s="20"/>
      <c r="C749" s="20"/>
      <c r="D749" s="20"/>
      <c r="E749" s="20"/>
      <c r="F749" s="28"/>
      <c r="M749" s="21"/>
      <c r="P749" s="21"/>
      <c r="Q749" s="17"/>
      <c r="S749" s="21"/>
    </row>
    <row r="750" spans="2:19" ht="13.8" x14ac:dyDescent="0.25">
      <c r="B750" s="20"/>
      <c r="C750" s="20"/>
      <c r="D750" s="20"/>
      <c r="E750" s="20"/>
      <c r="F750" s="28"/>
      <c r="M750" s="21"/>
      <c r="P750" s="21"/>
      <c r="Q750" s="17"/>
      <c r="S750" s="21"/>
    </row>
    <row r="751" spans="2:19" ht="13.8" x14ac:dyDescent="0.25">
      <c r="B751" s="20"/>
      <c r="C751" s="20"/>
      <c r="D751" s="20"/>
      <c r="E751" s="20"/>
      <c r="F751" s="28"/>
      <c r="M751" s="21"/>
      <c r="P751" s="21"/>
      <c r="Q751" s="17"/>
      <c r="S751" s="21"/>
    </row>
    <row r="752" spans="2:19" ht="13.8" x14ac:dyDescent="0.25">
      <c r="B752" s="20"/>
      <c r="C752" s="20"/>
      <c r="D752" s="20"/>
      <c r="E752" s="20"/>
      <c r="F752" s="28"/>
      <c r="M752" s="21"/>
      <c r="P752" s="21"/>
      <c r="Q752" s="17"/>
      <c r="S752" s="21"/>
    </row>
    <row r="753" spans="2:19" ht="13.8" x14ac:dyDescent="0.25">
      <c r="B753" s="20"/>
      <c r="C753" s="20"/>
      <c r="D753" s="20"/>
      <c r="E753" s="20"/>
      <c r="F753" s="28"/>
      <c r="M753" s="21"/>
      <c r="P753" s="21"/>
      <c r="Q753" s="17"/>
      <c r="S753" s="21"/>
    </row>
    <row r="754" spans="2:19" ht="13.8" x14ac:dyDescent="0.25">
      <c r="B754" s="20"/>
      <c r="C754" s="20"/>
      <c r="D754" s="20"/>
      <c r="E754" s="20"/>
      <c r="F754" s="28"/>
      <c r="M754" s="21"/>
      <c r="P754" s="21"/>
      <c r="Q754" s="17"/>
      <c r="S754" s="21"/>
    </row>
    <row r="755" spans="2:19" ht="13.8" x14ac:dyDescent="0.25">
      <c r="B755" s="20"/>
      <c r="C755" s="20"/>
      <c r="D755" s="20"/>
      <c r="E755" s="20"/>
      <c r="F755" s="28"/>
      <c r="M755" s="21"/>
      <c r="P755" s="21"/>
      <c r="Q755" s="17"/>
      <c r="S755" s="21"/>
    </row>
    <row r="756" spans="2:19" ht="13.8" x14ac:dyDescent="0.25">
      <c r="B756" s="20"/>
      <c r="C756" s="20"/>
      <c r="D756" s="20"/>
      <c r="E756" s="20"/>
      <c r="F756" s="28"/>
      <c r="M756" s="21"/>
      <c r="P756" s="21"/>
      <c r="Q756" s="17"/>
      <c r="S756" s="21"/>
    </row>
    <row r="757" spans="2:19" ht="13.8" x14ac:dyDescent="0.25">
      <c r="B757" s="20"/>
      <c r="C757" s="20"/>
      <c r="D757" s="20"/>
      <c r="E757" s="20"/>
      <c r="F757" s="28"/>
      <c r="M757" s="21"/>
      <c r="P757" s="21"/>
      <c r="Q757" s="17"/>
      <c r="S757" s="21"/>
    </row>
    <row r="758" spans="2:19" ht="13.8" x14ac:dyDescent="0.25">
      <c r="B758" s="20"/>
      <c r="C758" s="20"/>
      <c r="D758" s="20"/>
      <c r="E758" s="20"/>
      <c r="F758" s="28"/>
      <c r="M758" s="21"/>
      <c r="P758" s="21"/>
      <c r="Q758" s="17"/>
      <c r="S758" s="21"/>
    </row>
    <row r="759" spans="2:19" ht="13.8" x14ac:dyDescent="0.25">
      <c r="B759" s="20"/>
      <c r="C759" s="20"/>
      <c r="D759" s="20"/>
      <c r="E759" s="20"/>
      <c r="F759" s="28"/>
      <c r="M759" s="21"/>
      <c r="P759" s="21"/>
      <c r="Q759" s="17"/>
      <c r="S759" s="21"/>
    </row>
    <row r="760" spans="2:19" ht="13.8" x14ac:dyDescent="0.25">
      <c r="B760" s="20"/>
      <c r="C760" s="20"/>
      <c r="D760" s="20"/>
      <c r="E760" s="20"/>
      <c r="F760" s="28"/>
      <c r="M760" s="21"/>
      <c r="P760" s="21"/>
      <c r="Q760" s="17"/>
      <c r="S760" s="21"/>
    </row>
    <row r="761" spans="2:19" ht="13.8" x14ac:dyDescent="0.25">
      <c r="B761" s="20"/>
      <c r="C761" s="20"/>
      <c r="D761" s="20"/>
      <c r="E761" s="20"/>
      <c r="F761" s="28"/>
      <c r="M761" s="21"/>
      <c r="P761" s="21"/>
      <c r="Q761" s="17"/>
      <c r="S761" s="21"/>
    </row>
    <row r="762" spans="2:19" ht="13.8" x14ac:dyDescent="0.25">
      <c r="B762" s="20"/>
      <c r="C762" s="20"/>
      <c r="D762" s="20"/>
      <c r="E762" s="20"/>
      <c r="F762" s="28"/>
      <c r="M762" s="21"/>
      <c r="P762" s="21"/>
      <c r="Q762" s="17"/>
      <c r="S762" s="21"/>
    </row>
    <row r="763" spans="2:19" ht="13.8" x14ac:dyDescent="0.25">
      <c r="B763" s="20"/>
      <c r="C763" s="20"/>
      <c r="D763" s="20"/>
      <c r="E763" s="20"/>
      <c r="F763" s="28"/>
      <c r="M763" s="21"/>
      <c r="P763" s="21"/>
      <c r="Q763" s="17"/>
      <c r="S763" s="21"/>
    </row>
    <row r="764" spans="2:19" ht="13.8" x14ac:dyDescent="0.25">
      <c r="B764" s="20"/>
      <c r="C764" s="20"/>
      <c r="D764" s="20"/>
      <c r="E764" s="20"/>
      <c r="F764" s="28"/>
      <c r="M764" s="21"/>
      <c r="P764" s="21"/>
      <c r="Q764" s="17"/>
      <c r="S764" s="21"/>
    </row>
    <row r="765" spans="2:19" ht="13.8" x14ac:dyDescent="0.25">
      <c r="B765" s="20"/>
      <c r="C765" s="20"/>
      <c r="D765" s="20"/>
      <c r="E765" s="20"/>
      <c r="F765" s="28"/>
      <c r="M765" s="21"/>
      <c r="P765" s="21"/>
      <c r="Q765" s="17"/>
      <c r="S765" s="21"/>
    </row>
    <row r="766" spans="2:19" ht="13.8" x14ac:dyDescent="0.25">
      <c r="B766" s="20"/>
      <c r="C766" s="20"/>
      <c r="D766" s="20"/>
      <c r="E766" s="20"/>
      <c r="F766" s="28"/>
      <c r="M766" s="21"/>
      <c r="P766" s="21"/>
      <c r="Q766" s="17"/>
      <c r="S766" s="21"/>
    </row>
    <row r="767" spans="2:19" ht="13.8" x14ac:dyDescent="0.25">
      <c r="B767" s="20"/>
      <c r="C767" s="20"/>
      <c r="D767" s="20"/>
      <c r="E767" s="20"/>
      <c r="F767" s="28"/>
      <c r="M767" s="21"/>
      <c r="P767" s="21"/>
      <c r="Q767" s="17"/>
      <c r="S767" s="21"/>
    </row>
    <row r="768" spans="2:19" ht="13.8" x14ac:dyDescent="0.25">
      <c r="B768" s="20"/>
      <c r="C768" s="20"/>
      <c r="D768" s="20"/>
      <c r="E768" s="20"/>
      <c r="F768" s="28"/>
      <c r="M768" s="21"/>
      <c r="P768" s="21"/>
      <c r="Q768" s="17"/>
      <c r="S768" s="21"/>
    </row>
    <row r="769" spans="2:19" ht="13.8" x14ac:dyDescent="0.25">
      <c r="B769" s="20"/>
      <c r="C769" s="20"/>
      <c r="D769" s="20"/>
      <c r="E769" s="20"/>
      <c r="F769" s="28"/>
      <c r="M769" s="21"/>
      <c r="P769" s="21"/>
      <c r="Q769" s="17"/>
      <c r="S769" s="21"/>
    </row>
    <row r="770" spans="2:19" ht="13.8" x14ac:dyDescent="0.25">
      <c r="B770" s="20"/>
      <c r="C770" s="20"/>
      <c r="D770" s="20"/>
      <c r="E770" s="20"/>
      <c r="F770" s="28"/>
      <c r="M770" s="21"/>
      <c r="P770" s="21"/>
      <c r="Q770" s="17"/>
      <c r="S770" s="21"/>
    </row>
    <row r="771" spans="2:19" ht="13.8" x14ac:dyDescent="0.25">
      <c r="B771" s="20"/>
      <c r="C771" s="20"/>
      <c r="D771" s="20"/>
      <c r="E771" s="20"/>
      <c r="F771" s="28"/>
      <c r="M771" s="21"/>
      <c r="P771" s="21"/>
      <c r="Q771" s="17"/>
      <c r="S771" s="21"/>
    </row>
    <row r="772" spans="2:19" ht="13.8" x14ac:dyDescent="0.25">
      <c r="B772" s="20"/>
      <c r="C772" s="20"/>
      <c r="D772" s="20"/>
      <c r="E772" s="20"/>
      <c r="F772" s="28"/>
      <c r="M772" s="21"/>
      <c r="P772" s="21"/>
      <c r="Q772" s="17"/>
      <c r="S772" s="21"/>
    </row>
    <row r="773" spans="2:19" ht="13.8" x14ac:dyDescent="0.25">
      <c r="B773" s="20"/>
      <c r="C773" s="20"/>
      <c r="D773" s="20"/>
      <c r="E773" s="20"/>
      <c r="F773" s="28"/>
      <c r="M773" s="21"/>
      <c r="P773" s="21"/>
      <c r="Q773" s="17"/>
      <c r="S773" s="21"/>
    </row>
    <row r="774" spans="2:19" ht="13.8" x14ac:dyDescent="0.25">
      <c r="B774" s="20"/>
      <c r="C774" s="20"/>
      <c r="D774" s="20"/>
      <c r="E774" s="20"/>
      <c r="F774" s="28"/>
      <c r="M774" s="21"/>
      <c r="P774" s="21"/>
      <c r="Q774" s="17"/>
      <c r="S774" s="21"/>
    </row>
    <row r="775" spans="2:19" ht="13.8" x14ac:dyDescent="0.25">
      <c r="B775" s="20"/>
      <c r="C775" s="20"/>
      <c r="D775" s="20"/>
      <c r="E775" s="20"/>
      <c r="F775" s="28"/>
      <c r="M775" s="21"/>
      <c r="P775" s="21"/>
      <c r="Q775" s="17"/>
      <c r="S775" s="21"/>
    </row>
    <row r="776" spans="2:19" ht="13.8" x14ac:dyDescent="0.25">
      <c r="B776" s="20"/>
      <c r="C776" s="20"/>
      <c r="D776" s="20"/>
      <c r="E776" s="20"/>
      <c r="F776" s="28"/>
      <c r="M776" s="21"/>
      <c r="P776" s="21"/>
      <c r="Q776" s="17"/>
      <c r="S776" s="21"/>
    </row>
    <row r="777" spans="2:19" ht="13.8" x14ac:dyDescent="0.25">
      <c r="B777" s="20"/>
      <c r="C777" s="20"/>
      <c r="D777" s="20"/>
      <c r="E777" s="20"/>
      <c r="F777" s="28"/>
      <c r="M777" s="21"/>
      <c r="P777" s="21"/>
      <c r="Q777" s="17"/>
      <c r="S777" s="21"/>
    </row>
    <row r="778" spans="2:19" ht="13.8" x14ac:dyDescent="0.25">
      <c r="B778" s="20"/>
      <c r="C778" s="20"/>
      <c r="D778" s="20"/>
      <c r="E778" s="20"/>
      <c r="F778" s="28"/>
      <c r="M778" s="21"/>
      <c r="P778" s="21"/>
      <c r="Q778" s="17"/>
      <c r="S778" s="21"/>
    </row>
    <row r="779" spans="2:19" ht="13.8" x14ac:dyDescent="0.25">
      <c r="B779" s="20"/>
      <c r="C779" s="20"/>
      <c r="D779" s="20"/>
      <c r="E779" s="20"/>
      <c r="F779" s="28"/>
      <c r="M779" s="21"/>
      <c r="P779" s="21"/>
      <c r="Q779" s="17"/>
      <c r="S779" s="21"/>
    </row>
    <row r="780" spans="2:19" ht="13.8" x14ac:dyDescent="0.25">
      <c r="B780" s="20"/>
      <c r="C780" s="20"/>
      <c r="D780" s="20"/>
      <c r="E780" s="20"/>
      <c r="F780" s="28"/>
      <c r="M780" s="21"/>
      <c r="P780" s="21"/>
      <c r="Q780" s="17"/>
      <c r="S780" s="21"/>
    </row>
    <row r="781" spans="2:19" ht="13.8" x14ac:dyDescent="0.25">
      <c r="B781" s="20"/>
      <c r="C781" s="20"/>
      <c r="D781" s="20"/>
      <c r="E781" s="20"/>
      <c r="F781" s="28"/>
      <c r="M781" s="21"/>
      <c r="P781" s="21"/>
      <c r="Q781" s="17"/>
      <c r="S781" s="21"/>
    </row>
    <row r="782" spans="2:19" ht="13.8" x14ac:dyDescent="0.25">
      <c r="B782" s="20"/>
      <c r="C782" s="20"/>
      <c r="D782" s="20"/>
      <c r="E782" s="20"/>
      <c r="F782" s="28"/>
      <c r="M782" s="21"/>
      <c r="P782" s="21"/>
      <c r="Q782" s="17"/>
      <c r="S782" s="21"/>
    </row>
    <row r="783" spans="2:19" ht="13.8" x14ac:dyDescent="0.25">
      <c r="B783" s="20"/>
      <c r="C783" s="20"/>
      <c r="D783" s="20"/>
      <c r="E783" s="20"/>
      <c r="F783" s="28"/>
      <c r="M783" s="21"/>
      <c r="P783" s="21"/>
      <c r="Q783" s="17"/>
      <c r="S783" s="21"/>
    </row>
    <row r="784" spans="2:19" ht="13.8" x14ac:dyDescent="0.25">
      <c r="B784" s="20"/>
      <c r="C784" s="20"/>
      <c r="D784" s="20"/>
      <c r="E784" s="20"/>
      <c r="F784" s="28"/>
      <c r="M784" s="21"/>
      <c r="P784" s="21"/>
      <c r="Q784" s="17"/>
      <c r="S784" s="21"/>
    </row>
    <row r="785" spans="2:19" ht="13.8" x14ac:dyDescent="0.25">
      <c r="B785" s="20"/>
      <c r="C785" s="20"/>
      <c r="D785" s="20"/>
      <c r="E785" s="20"/>
      <c r="F785" s="28"/>
      <c r="M785" s="21"/>
      <c r="P785" s="21"/>
      <c r="Q785" s="17"/>
      <c r="S785" s="21"/>
    </row>
    <row r="786" spans="2:19" ht="13.8" x14ac:dyDescent="0.25">
      <c r="B786" s="20"/>
      <c r="C786" s="20"/>
      <c r="D786" s="20"/>
      <c r="E786" s="20"/>
      <c r="F786" s="28"/>
      <c r="M786" s="21"/>
      <c r="P786" s="21"/>
      <c r="Q786" s="17"/>
      <c r="S786" s="21"/>
    </row>
    <row r="787" spans="2:19" ht="13.8" x14ac:dyDescent="0.25">
      <c r="B787" s="20"/>
      <c r="C787" s="20"/>
      <c r="D787" s="20"/>
      <c r="E787" s="20"/>
      <c r="F787" s="28"/>
      <c r="M787" s="21"/>
      <c r="P787" s="21"/>
      <c r="Q787" s="17"/>
      <c r="S787" s="21"/>
    </row>
    <row r="788" spans="2:19" ht="13.8" x14ac:dyDescent="0.25">
      <c r="B788" s="20"/>
      <c r="C788" s="20"/>
      <c r="D788" s="20"/>
      <c r="E788" s="20"/>
      <c r="F788" s="28"/>
      <c r="M788" s="21"/>
      <c r="P788" s="21"/>
      <c r="Q788" s="17"/>
      <c r="S788" s="21"/>
    </row>
    <row r="789" spans="2:19" ht="13.8" x14ac:dyDescent="0.25">
      <c r="B789" s="20"/>
      <c r="C789" s="20"/>
      <c r="D789" s="20"/>
      <c r="E789" s="20"/>
      <c r="F789" s="28"/>
      <c r="M789" s="21"/>
      <c r="P789" s="21"/>
      <c r="Q789" s="17"/>
      <c r="S789" s="21"/>
    </row>
    <row r="790" spans="2:19" ht="13.8" x14ac:dyDescent="0.25">
      <c r="B790" s="20"/>
      <c r="C790" s="20"/>
      <c r="D790" s="20"/>
      <c r="E790" s="20"/>
      <c r="F790" s="28"/>
      <c r="M790" s="21"/>
      <c r="P790" s="21"/>
      <c r="Q790" s="17"/>
      <c r="S790" s="21"/>
    </row>
    <row r="791" spans="2:19" ht="13.8" x14ac:dyDescent="0.25">
      <c r="B791" s="20"/>
      <c r="C791" s="20"/>
      <c r="D791" s="20"/>
      <c r="E791" s="20"/>
      <c r="F791" s="28"/>
      <c r="M791" s="21"/>
      <c r="P791" s="21"/>
      <c r="Q791" s="17"/>
      <c r="S791" s="21"/>
    </row>
    <row r="792" spans="2:19" ht="13.8" x14ac:dyDescent="0.25">
      <c r="B792" s="20"/>
      <c r="C792" s="20"/>
      <c r="D792" s="20"/>
      <c r="E792" s="20"/>
      <c r="F792" s="28"/>
      <c r="M792" s="21"/>
      <c r="P792" s="21"/>
      <c r="Q792" s="17"/>
      <c r="S792" s="21"/>
    </row>
    <row r="793" spans="2:19" ht="13.8" x14ac:dyDescent="0.25">
      <c r="B793" s="20"/>
      <c r="C793" s="20"/>
      <c r="D793" s="20"/>
      <c r="E793" s="20"/>
      <c r="F793" s="28"/>
      <c r="M793" s="21"/>
      <c r="P793" s="21"/>
      <c r="Q793" s="17"/>
      <c r="S793" s="21"/>
    </row>
    <row r="794" spans="2:19" ht="13.8" x14ac:dyDescent="0.25">
      <c r="B794" s="20"/>
      <c r="C794" s="20"/>
      <c r="D794" s="20"/>
      <c r="E794" s="20"/>
      <c r="F794" s="28"/>
      <c r="M794" s="21"/>
      <c r="P794" s="21"/>
      <c r="Q794" s="17"/>
      <c r="S794" s="21"/>
    </row>
    <row r="795" spans="2:19" ht="13.8" x14ac:dyDescent="0.25">
      <c r="B795" s="20"/>
      <c r="C795" s="20"/>
      <c r="D795" s="20"/>
      <c r="E795" s="20"/>
      <c r="F795" s="28"/>
      <c r="M795" s="21"/>
      <c r="P795" s="21"/>
      <c r="Q795" s="17"/>
      <c r="S795" s="21"/>
    </row>
    <row r="796" spans="2:19" ht="13.8" x14ac:dyDescent="0.25">
      <c r="B796" s="20"/>
      <c r="C796" s="20"/>
      <c r="D796" s="20"/>
      <c r="E796" s="20"/>
      <c r="F796" s="28"/>
      <c r="M796" s="21"/>
      <c r="P796" s="21"/>
      <c r="Q796" s="17"/>
      <c r="S796" s="21"/>
    </row>
    <row r="797" spans="2:19" ht="13.8" x14ac:dyDescent="0.25">
      <c r="B797" s="20"/>
      <c r="C797" s="20"/>
      <c r="D797" s="20"/>
      <c r="E797" s="20"/>
      <c r="F797" s="28"/>
      <c r="M797" s="21"/>
      <c r="P797" s="21"/>
      <c r="Q797" s="17"/>
      <c r="S797" s="21"/>
    </row>
    <row r="798" spans="2:19" ht="13.8" x14ac:dyDescent="0.25">
      <c r="B798" s="20"/>
      <c r="C798" s="20"/>
      <c r="D798" s="20"/>
      <c r="E798" s="20"/>
      <c r="F798" s="28"/>
      <c r="M798" s="21"/>
      <c r="P798" s="21"/>
      <c r="Q798" s="17"/>
      <c r="S798" s="21"/>
    </row>
    <row r="799" spans="2:19" ht="13.8" x14ac:dyDescent="0.25">
      <c r="B799" s="20"/>
      <c r="C799" s="20"/>
      <c r="D799" s="20"/>
      <c r="E799" s="20"/>
      <c r="F799" s="28"/>
      <c r="M799" s="21"/>
      <c r="P799" s="21"/>
      <c r="Q799" s="17"/>
      <c r="S799" s="21"/>
    </row>
    <row r="800" spans="2:19" ht="13.8" x14ac:dyDescent="0.25">
      <c r="B800" s="20"/>
      <c r="C800" s="20"/>
      <c r="D800" s="20"/>
      <c r="E800" s="20"/>
      <c r="F800" s="28"/>
      <c r="M800" s="21"/>
      <c r="P800" s="21"/>
      <c r="Q800" s="17"/>
      <c r="S800" s="21"/>
    </row>
    <row r="801" spans="2:19" ht="13.8" x14ac:dyDescent="0.25">
      <c r="B801" s="20"/>
      <c r="C801" s="20"/>
      <c r="D801" s="20"/>
      <c r="E801" s="20"/>
      <c r="F801" s="28"/>
      <c r="M801" s="21"/>
      <c r="P801" s="21"/>
      <c r="Q801" s="17"/>
      <c r="S801" s="21"/>
    </row>
    <row r="802" spans="2:19" ht="13.8" x14ac:dyDescent="0.25">
      <c r="B802" s="20"/>
      <c r="C802" s="20"/>
      <c r="D802" s="20"/>
      <c r="E802" s="20"/>
      <c r="F802" s="28"/>
      <c r="M802" s="21"/>
      <c r="P802" s="21"/>
      <c r="Q802" s="17"/>
      <c r="S802" s="21"/>
    </row>
    <row r="803" spans="2:19" ht="13.8" x14ac:dyDescent="0.25">
      <c r="B803" s="20"/>
      <c r="C803" s="20"/>
      <c r="D803" s="20"/>
      <c r="E803" s="20"/>
      <c r="F803" s="28"/>
      <c r="M803" s="21"/>
      <c r="P803" s="21"/>
      <c r="Q803" s="17"/>
      <c r="S803" s="21"/>
    </row>
    <row r="804" spans="2:19" ht="13.8" x14ac:dyDescent="0.25">
      <c r="B804" s="20"/>
      <c r="C804" s="20"/>
      <c r="D804" s="20"/>
      <c r="E804" s="20"/>
      <c r="F804" s="28"/>
      <c r="M804" s="21"/>
      <c r="P804" s="21"/>
      <c r="Q804" s="17"/>
      <c r="S804" s="21"/>
    </row>
    <row r="805" spans="2:19" ht="13.8" x14ac:dyDescent="0.25">
      <c r="B805" s="20"/>
      <c r="C805" s="20"/>
      <c r="D805" s="20"/>
      <c r="E805" s="20"/>
      <c r="F805" s="28"/>
      <c r="M805" s="21"/>
      <c r="P805" s="21"/>
      <c r="Q805" s="17"/>
      <c r="S805" s="21"/>
    </row>
    <row r="806" spans="2:19" ht="13.8" x14ac:dyDescent="0.25">
      <c r="B806" s="20"/>
      <c r="C806" s="20"/>
      <c r="D806" s="20"/>
      <c r="E806" s="20"/>
      <c r="F806" s="28"/>
      <c r="M806" s="21"/>
      <c r="P806" s="21"/>
      <c r="Q806" s="17"/>
      <c r="S806" s="21"/>
    </row>
    <row r="807" spans="2:19" ht="13.8" x14ac:dyDescent="0.25">
      <c r="B807" s="20"/>
      <c r="C807" s="20"/>
      <c r="D807" s="20"/>
      <c r="E807" s="20"/>
      <c r="F807" s="28"/>
      <c r="M807" s="21"/>
      <c r="P807" s="21"/>
      <c r="Q807" s="17"/>
      <c r="S807" s="21"/>
    </row>
    <row r="808" spans="2:19" ht="13.8" x14ac:dyDescent="0.25">
      <c r="B808" s="20"/>
      <c r="C808" s="20"/>
      <c r="D808" s="20"/>
      <c r="E808" s="20"/>
      <c r="F808" s="28"/>
      <c r="M808" s="21"/>
      <c r="P808" s="21"/>
      <c r="Q808" s="17"/>
      <c r="S808" s="21"/>
    </row>
    <row r="809" spans="2:19" ht="13.8" x14ac:dyDescent="0.25">
      <c r="B809" s="20"/>
      <c r="C809" s="20"/>
      <c r="D809" s="20"/>
      <c r="E809" s="20"/>
      <c r="F809" s="28"/>
      <c r="M809" s="21"/>
      <c r="P809" s="21"/>
      <c r="Q809" s="17"/>
      <c r="S809" s="21"/>
    </row>
    <row r="810" spans="2:19" ht="13.8" x14ac:dyDescent="0.25">
      <c r="B810" s="20"/>
      <c r="C810" s="20"/>
      <c r="D810" s="20"/>
      <c r="E810" s="20"/>
      <c r="F810" s="28"/>
      <c r="M810" s="21"/>
      <c r="P810" s="21"/>
      <c r="Q810" s="17"/>
      <c r="S810" s="21"/>
    </row>
    <row r="811" spans="2:19" ht="13.8" x14ac:dyDescent="0.25">
      <c r="B811" s="20"/>
      <c r="C811" s="20"/>
      <c r="D811" s="20"/>
      <c r="E811" s="20"/>
      <c r="F811" s="28"/>
      <c r="M811" s="21"/>
      <c r="P811" s="21"/>
      <c r="Q811" s="17"/>
      <c r="S811" s="21"/>
    </row>
    <row r="812" spans="2:19" ht="13.8" x14ac:dyDescent="0.25">
      <c r="B812" s="20"/>
      <c r="C812" s="20"/>
      <c r="D812" s="20"/>
      <c r="E812" s="20"/>
      <c r="F812" s="28"/>
      <c r="M812" s="21"/>
      <c r="P812" s="21"/>
      <c r="Q812" s="17"/>
      <c r="S812" s="21"/>
    </row>
    <row r="813" spans="2:19" ht="13.8" x14ac:dyDescent="0.25">
      <c r="B813" s="20"/>
      <c r="C813" s="20"/>
      <c r="D813" s="20"/>
      <c r="E813" s="20"/>
      <c r="F813" s="28"/>
      <c r="M813" s="21"/>
      <c r="P813" s="21"/>
      <c r="Q813" s="17"/>
      <c r="S813" s="21"/>
    </row>
    <row r="814" spans="2:19" ht="13.8" x14ac:dyDescent="0.25">
      <c r="B814" s="20"/>
      <c r="C814" s="20"/>
      <c r="D814" s="20"/>
      <c r="E814" s="20"/>
      <c r="F814" s="28"/>
      <c r="M814" s="21"/>
      <c r="P814" s="21"/>
      <c r="Q814" s="17"/>
      <c r="S814" s="21"/>
    </row>
    <row r="815" spans="2:19" ht="13.8" x14ac:dyDescent="0.25">
      <c r="B815" s="20"/>
      <c r="C815" s="20"/>
      <c r="D815" s="20"/>
      <c r="E815" s="20"/>
      <c r="F815" s="28"/>
      <c r="M815" s="21"/>
      <c r="P815" s="21"/>
      <c r="Q815" s="17"/>
      <c r="S815" s="21"/>
    </row>
    <row r="816" spans="2:19" ht="13.8" x14ac:dyDescent="0.25">
      <c r="B816" s="20"/>
      <c r="C816" s="20"/>
      <c r="D816" s="20"/>
      <c r="E816" s="20"/>
      <c r="F816" s="28"/>
      <c r="M816" s="21"/>
      <c r="P816" s="21"/>
      <c r="Q816" s="17"/>
      <c r="S816" s="21"/>
    </row>
    <row r="817" spans="2:19" ht="13.8" x14ac:dyDescent="0.25">
      <c r="B817" s="20"/>
      <c r="C817" s="20"/>
      <c r="D817" s="20"/>
      <c r="E817" s="20"/>
      <c r="F817" s="28"/>
      <c r="M817" s="21"/>
      <c r="P817" s="21"/>
      <c r="Q817" s="17"/>
      <c r="S817" s="21"/>
    </row>
    <row r="818" spans="2:19" ht="13.8" x14ac:dyDescent="0.25">
      <c r="B818" s="20"/>
      <c r="C818" s="20"/>
      <c r="D818" s="20"/>
      <c r="E818" s="20"/>
      <c r="F818" s="28"/>
      <c r="M818" s="21"/>
      <c r="P818" s="21"/>
      <c r="Q818" s="17"/>
      <c r="S818" s="21"/>
    </row>
    <row r="819" spans="2:19" ht="13.8" x14ac:dyDescent="0.25">
      <c r="B819" s="20"/>
      <c r="C819" s="20"/>
      <c r="D819" s="20"/>
      <c r="E819" s="20"/>
      <c r="F819" s="28"/>
      <c r="M819" s="21"/>
      <c r="P819" s="21"/>
      <c r="Q819" s="17"/>
      <c r="S819" s="21"/>
    </row>
    <row r="820" spans="2:19" ht="13.8" x14ac:dyDescent="0.25">
      <c r="B820" s="20"/>
      <c r="C820" s="20"/>
      <c r="D820" s="20"/>
      <c r="E820" s="20"/>
      <c r="F820" s="28"/>
      <c r="M820" s="21"/>
      <c r="P820" s="21"/>
      <c r="Q820" s="17"/>
      <c r="S820" s="21"/>
    </row>
    <row r="821" spans="2:19" ht="13.8" x14ac:dyDescent="0.25">
      <c r="B821" s="20"/>
      <c r="C821" s="20"/>
      <c r="D821" s="20"/>
      <c r="E821" s="20"/>
      <c r="F821" s="28"/>
      <c r="M821" s="21"/>
      <c r="P821" s="21"/>
      <c r="Q821" s="17"/>
      <c r="S821" s="21"/>
    </row>
    <row r="822" spans="2:19" ht="13.8" x14ac:dyDescent="0.25">
      <c r="B822" s="20"/>
      <c r="C822" s="20"/>
      <c r="D822" s="20"/>
      <c r="E822" s="20"/>
      <c r="F822" s="28"/>
      <c r="M822" s="21"/>
      <c r="P822" s="21"/>
      <c r="Q822" s="17"/>
      <c r="S822" s="21"/>
    </row>
    <row r="823" spans="2:19" ht="13.8" x14ac:dyDescent="0.25">
      <c r="B823" s="20"/>
      <c r="C823" s="20"/>
      <c r="D823" s="20"/>
      <c r="E823" s="20"/>
      <c r="F823" s="28"/>
      <c r="M823" s="21"/>
      <c r="P823" s="21"/>
      <c r="Q823" s="17"/>
      <c r="S823" s="21"/>
    </row>
    <row r="824" spans="2:19" ht="13.8" x14ac:dyDescent="0.25">
      <c r="B824" s="20"/>
      <c r="C824" s="20"/>
      <c r="D824" s="20"/>
      <c r="E824" s="20"/>
      <c r="F824" s="28"/>
      <c r="M824" s="21"/>
      <c r="P824" s="21"/>
      <c r="Q824" s="17"/>
      <c r="S824" s="21"/>
    </row>
    <row r="825" spans="2:19" ht="13.8" x14ac:dyDescent="0.25">
      <c r="B825" s="20"/>
      <c r="C825" s="20"/>
      <c r="D825" s="20"/>
      <c r="E825" s="20"/>
      <c r="F825" s="28"/>
      <c r="M825" s="21"/>
      <c r="P825" s="21"/>
      <c r="Q825" s="17"/>
      <c r="S825" s="21"/>
    </row>
    <row r="826" spans="2:19" ht="13.8" x14ac:dyDescent="0.25">
      <c r="B826" s="20"/>
      <c r="C826" s="20"/>
      <c r="D826" s="20"/>
      <c r="E826" s="20"/>
      <c r="F826" s="28"/>
      <c r="M826" s="21"/>
      <c r="P826" s="21"/>
      <c r="Q826" s="17"/>
      <c r="S826" s="21"/>
    </row>
    <row r="827" spans="2:19" ht="13.8" x14ac:dyDescent="0.25">
      <c r="B827" s="20"/>
      <c r="C827" s="20"/>
      <c r="D827" s="20"/>
      <c r="E827" s="20"/>
      <c r="F827" s="28"/>
      <c r="M827" s="21"/>
      <c r="P827" s="21"/>
      <c r="Q827" s="17"/>
      <c r="S827" s="21"/>
    </row>
    <row r="828" spans="2:19" ht="13.8" x14ac:dyDescent="0.25">
      <c r="B828" s="20"/>
      <c r="C828" s="20"/>
      <c r="D828" s="20"/>
      <c r="E828" s="20"/>
      <c r="F828" s="28"/>
      <c r="M828" s="21"/>
      <c r="P828" s="21"/>
      <c r="Q828" s="17"/>
      <c r="S828" s="21"/>
    </row>
    <row r="829" spans="2:19" ht="13.8" x14ac:dyDescent="0.25">
      <c r="B829" s="20"/>
      <c r="C829" s="20"/>
      <c r="D829" s="20"/>
      <c r="E829" s="20"/>
      <c r="F829" s="28"/>
      <c r="M829" s="21"/>
      <c r="P829" s="21"/>
      <c r="Q829" s="17"/>
      <c r="S829" s="21"/>
    </row>
    <row r="830" spans="2:19" ht="13.8" x14ac:dyDescent="0.25">
      <c r="B830" s="20"/>
      <c r="C830" s="20"/>
      <c r="D830" s="20"/>
      <c r="E830" s="20"/>
      <c r="F830" s="28"/>
      <c r="M830" s="21"/>
      <c r="P830" s="21"/>
      <c r="Q830" s="17"/>
      <c r="S830" s="21"/>
    </row>
    <row r="831" spans="2:19" ht="13.8" x14ac:dyDescent="0.25">
      <c r="B831" s="20"/>
      <c r="C831" s="20"/>
      <c r="D831" s="20"/>
      <c r="E831" s="20"/>
      <c r="F831" s="28"/>
      <c r="M831" s="21"/>
      <c r="P831" s="21"/>
      <c r="Q831" s="17"/>
      <c r="S831" s="21"/>
    </row>
    <row r="832" spans="2:19" ht="13.8" x14ac:dyDescent="0.25">
      <c r="B832" s="20"/>
      <c r="C832" s="20"/>
      <c r="D832" s="20"/>
      <c r="E832" s="20"/>
      <c r="F832" s="28"/>
      <c r="M832" s="21"/>
      <c r="P832" s="21"/>
      <c r="Q832" s="17"/>
      <c r="S832" s="21"/>
    </row>
    <row r="833" spans="2:19" ht="13.8" x14ac:dyDescent="0.25">
      <c r="B833" s="20"/>
      <c r="C833" s="20"/>
      <c r="D833" s="20"/>
      <c r="E833" s="20"/>
      <c r="F833" s="28"/>
      <c r="M833" s="21"/>
      <c r="P833" s="21"/>
      <c r="Q833" s="17"/>
      <c r="S833" s="21"/>
    </row>
    <row r="834" spans="2:19" ht="13.8" x14ac:dyDescent="0.25">
      <c r="B834" s="20"/>
      <c r="C834" s="20"/>
      <c r="D834" s="20"/>
      <c r="E834" s="20"/>
      <c r="F834" s="28"/>
      <c r="M834" s="21"/>
      <c r="P834" s="21"/>
      <c r="Q834" s="17"/>
      <c r="S834" s="21"/>
    </row>
    <row r="835" spans="2:19" ht="13.8" x14ac:dyDescent="0.25">
      <c r="B835" s="20"/>
      <c r="C835" s="20"/>
      <c r="D835" s="20"/>
      <c r="E835" s="20"/>
      <c r="F835" s="28"/>
      <c r="M835" s="21"/>
      <c r="P835" s="21"/>
      <c r="Q835" s="17"/>
      <c r="S835" s="21"/>
    </row>
    <row r="836" spans="2:19" ht="13.8" x14ac:dyDescent="0.25">
      <c r="B836" s="20"/>
      <c r="C836" s="20"/>
      <c r="D836" s="20"/>
      <c r="E836" s="20"/>
      <c r="F836" s="28"/>
      <c r="M836" s="21"/>
      <c r="P836" s="21"/>
      <c r="Q836" s="17"/>
      <c r="S836" s="21"/>
    </row>
    <row r="837" spans="2:19" ht="13.8" x14ac:dyDescent="0.25">
      <c r="B837" s="20"/>
      <c r="C837" s="20"/>
      <c r="D837" s="20"/>
      <c r="E837" s="20"/>
      <c r="F837" s="28"/>
      <c r="M837" s="21"/>
      <c r="P837" s="21"/>
      <c r="Q837" s="17"/>
      <c r="S837" s="21"/>
    </row>
    <row r="838" spans="2:19" ht="13.8" x14ac:dyDescent="0.25">
      <c r="B838" s="20"/>
      <c r="C838" s="20"/>
      <c r="D838" s="20"/>
      <c r="E838" s="20"/>
      <c r="F838" s="28"/>
      <c r="M838" s="21"/>
      <c r="P838" s="21"/>
      <c r="Q838" s="17"/>
      <c r="S838" s="21"/>
    </row>
    <row r="839" spans="2:19" ht="13.8" x14ac:dyDescent="0.25">
      <c r="B839" s="20"/>
      <c r="C839" s="20"/>
      <c r="D839" s="20"/>
      <c r="E839" s="20"/>
      <c r="F839" s="28"/>
      <c r="M839" s="21"/>
      <c r="P839" s="21"/>
      <c r="Q839" s="17"/>
      <c r="S839" s="21"/>
    </row>
    <row r="840" spans="2:19" ht="13.8" x14ac:dyDescent="0.25">
      <c r="B840" s="20"/>
      <c r="C840" s="20"/>
      <c r="D840" s="20"/>
      <c r="E840" s="20"/>
      <c r="F840" s="28"/>
      <c r="M840" s="21"/>
      <c r="P840" s="21"/>
      <c r="Q840" s="17"/>
      <c r="S840" s="21"/>
    </row>
    <row r="841" spans="2:19" ht="13.8" x14ac:dyDescent="0.25">
      <c r="B841" s="20"/>
      <c r="C841" s="20"/>
      <c r="D841" s="20"/>
      <c r="E841" s="20"/>
      <c r="F841" s="28"/>
      <c r="M841" s="21"/>
      <c r="P841" s="21"/>
      <c r="Q841" s="17"/>
      <c r="S841" s="21"/>
    </row>
    <row r="842" spans="2:19" ht="13.8" x14ac:dyDescent="0.25">
      <c r="B842" s="20"/>
      <c r="C842" s="20"/>
      <c r="D842" s="20"/>
      <c r="E842" s="20"/>
      <c r="F842" s="28"/>
      <c r="M842" s="21"/>
      <c r="P842" s="21"/>
      <c r="Q842" s="17"/>
      <c r="S842" s="21"/>
    </row>
    <row r="843" spans="2:19" ht="13.8" x14ac:dyDescent="0.25">
      <c r="B843" s="20"/>
      <c r="C843" s="20"/>
      <c r="D843" s="20"/>
      <c r="E843" s="20"/>
      <c r="F843" s="28"/>
      <c r="M843" s="21"/>
      <c r="P843" s="21"/>
      <c r="Q843" s="17"/>
      <c r="S843" s="21"/>
    </row>
    <row r="844" spans="2:19" ht="13.8" x14ac:dyDescent="0.25">
      <c r="B844" s="20"/>
      <c r="C844" s="20"/>
      <c r="D844" s="20"/>
      <c r="E844" s="20"/>
      <c r="F844" s="28"/>
      <c r="M844" s="21"/>
      <c r="P844" s="21"/>
      <c r="Q844" s="17"/>
      <c r="S844" s="21"/>
    </row>
    <row r="845" spans="2:19" ht="13.8" x14ac:dyDescent="0.25">
      <c r="B845" s="20"/>
      <c r="C845" s="20"/>
      <c r="D845" s="20"/>
      <c r="E845" s="20"/>
      <c r="F845" s="28"/>
      <c r="M845" s="21"/>
      <c r="P845" s="21"/>
      <c r="Q845" s="17"/>
      <c r="S845" s="21"/>
    </row>
    <row r="846" spans="2:19" ht="13.8" x14ac:dyDescent="0.25">
      <c r="B846" s="20"/>
      <c r="C846" s="20"/>
      <c r="D846" s="20"/>
      <c r="E846" s="20"/>
      <c r="F846" s="28"/>
      <c r="M846" s="21"/>
      <c r="P846" s="21"/>
      <c r="Q846" s="17"/>
      <c r="S846" s="21"/>
    </row>
    <row r="847" spans="2:19" ht="13.8" x14ac:dyDescent="0.25">
      <c r="B847" s="20"/>
      <c r="C847" s="20"/>
      <c r="D847" s="20"/>
      <c r="E847" s="20"/>
      <c r="F847" s="28"/>
      <c r="M847" s="21"/>
      <c r="P847" s="21"/>
      <c r="Q847" s="17"/>
      <c r="S847" s="21"/>
    </row>
    <row r="848" spans="2:19" ht="13.8" x14ac:dyDescent="0.25">
      <c r="B848" s="20"/>
      <c r="C848" s="20"/>
      <c r="D848" s="20"/>
      <c r="E848" s="20"/>
      <c r="F848" s="28"/>
      <c r="M848" s="21"/>
      <c r="P848" s="21"/>
      <c r="Q848" s="17"/>
      <c r="S848" s="21"/>
    </row>
    <row r="849" spans="2:19" ht="13.8" x14ac:dyDescent="0.25">
      <c r="B849" s="20"/>
      <c r="C849" s="20"/>
      <c r="D849" s="20"/>
      <c r="E849" s="20"/>
      <c r="F849" s="28"/>
      <c r="M849" s="21"/>
      <c r="P849" s="21"/>
      <c r="Q849" s="17"/>
      <c r="S849" s="21"/>
    </row>
    <row r="850" spans="2:19" ht="13.8" x14ac:dyDescent="0.25">
      <c r="B850" s="20"/>
      <c r="C850" s="20"/>
      <c r="D850" s="20"/>
      <c r="E850" s="20"/>
      <c r="F850" s="28"/>
      <c r="M850" s="21"/>
      <c r="P850" s="21"/>
      <c r="Q850" s="17"/>
      <c r="S850" s="21"/>
    </row>
    <row r="851" spans="2:19" ht="13.8" x14ac:dyDescent="0.25">
      <c r="B851" s="20"/>
      <c r="C851" s="20"/>
      <c r="D851" s="20"/>
      <c r="E851" s="20"/>
      <c r="F851" s="28"/>
      <c r="M851" s="21"/>
      <c r="P851" s="21"/>
      <c r="Q851" s="17"/>
      <c r="S851" s="21"/>
    </row>
    <row r="852" spans="2:19" ht="13.8" x14ac:dyDescent="0.25">
      <c r="B852" s="20"/>
      <c r="C852" s="20"/>
      <c r="D852" s="20"/>
      <c r="E852" s="20"/>
      <c r="F852" s="28"/>
      <c r="M852" s="21"/>
      <c r="P852" s="21"/>
      <c r="Q852" s="17"/>
      <c r="S852" s="21"/>
    </row>
    <row r="853" spans="2:19" ht="13.8" x14ac:dyDescent="0.25">
      <c r="B853" s="20"/>
      <c r="C853" s="20"/>
      <c r="D853" s="20"/>
      <c r="E853" s="20"/>
      <c r="F853" s="28"/>
      <c r="M853" s="21"/>
      <c r="P853" s="21"/>
      <c r="Q853" s="17"/>
      <c r="S853" s="21"/>
    </row>
    <row r="854" spans="2:19" ht="13.8" x14ac:dyDescent="0.25">
      <c r="B854" s="20"/>
      <c r="C854" s="20"/>
      <c r="D854" s="20"/>
      <c r="E854" s="20"/>
      <c r="F854" s="28"/>
      <c r="M854" s="21"/>
      <c r="P854" s="21"/>
      <c r="Q854" s="17"/>
      <c r="S854" s="21"/>
    </row>
    <row r="855" spans="2:19" ht="13.8" x14ac:dyDescent="0.25">
      <c r="B855" s="20"/>
      <c r="C855" s="20"/>
      <c r="D855" s="20"/>
      <c r="E855" s="20"/>
      <c r="F855" s="28"/>
      <c r="M855" s="21"/>
      <c r="P855" s="21"/>
      <c r="Q855" s="17"/>
      <c r="S855" s="21"/>
    </row>
    <row r="856" spans="2:19" ht="13.8" x14ac:dyDescent="0.25">
      <c r="B856" s="20"/>
      <c r="C856" s="20"/>
      <c r="D856" s="20"/>
      <c r="E856" s="20"/>
      <c r="F856" s="28"/>
      <c r="M856" s="21"/>
      <c r="P856" s="21"/>
      <c r="Q856" s="17"/>
      <c r="S856" s="21"/>
    </row>
    <row r="857" spans="2:19" ht="13.8" x14ac:dyDescent="0.25">
      <c r="B857" s="20"/>
      <c r="C857" s="20"/>
      <c r="D857" s="20"/>
      <c r="E857" s="20"/>
      <c r="F857" s="28"/>
      <c r="M857" s="21"/>
      <c r="P857" s="21"/>
      <c r="Q857" s="17"/>
      <c r="S857" s="21"/>
    </row>
    <row r="858" spans="2:19" ht="13.8" x14ac:dyDescent="0.25">
      <c r="B858" s="20"/>
      <c r="C858" s="20"/>
      <c r="D858" s="20"/>
      <c r="E858" s="20"/>
      <c r="F858" s="28"/>
      <c r="M858" s="21"/>
      <c r="P858" s="21"/>
      <c r="Q858" s="17"/>
      <c r="S858" s="21"/>
    </row>
    <row r="859" spans="2:19" ht="13.8" x14ac:dyDescent="0.25">
      <c r="B859" s="20"/>
      <c r="C859" s="20"/>
      <c r="D859" s="20"/>
      <c r="E859" s="20"/>
      <c r="F859" s="28"/>
      <c r="M859" s="21"/>
      <c r="P859" s="21"/>
      <c r="Q859" s="17"/>
      <c r="S859" s="21"/>
    </row>
    <row r="860" spans="2:19" ht="13.8" x14ac:dyDescent="0.25">
      <c r="B860" s="20"/>
      <c r="C860" s="20"/>
      <c r="D860" s="20"/>
      <c r="E860" s="20"/>
      <c r="F860" s="28"/>
      <c r="M860" s="21"/>
      <c r="P860" s="21"/>
      <c r="Q860" s="17"/>
      <c r="S860" s="21"/>
    </row>
    <row r="861" spans="2:19" ht="13.8" x14ac:dyDescent="0.25">
      <c r="B861" s="20"/>
      <c r="C861" s="20"/>
      <c r="D861" s="20"/>
      <c r="E861" s="20"/>
      <c r="F861" s="28"/>
      <c r="M861" s="21"/>
      <c r="P861" s="21"/>
      <c r="Q861" s="17"/>
      <c r="S861" s="21"/>
    </row>
    <row r="862" spans="2:19" ht="13.8" x14ac:dyDescent="0.25">
      <c r="B862" s="20"/>
      <c r="C862" s="20"/>
      <c r="D862" s="20"/>
      <c r="E862" s="20"/>
      <c r="F862" s="28"/>
      <c r="M862" s="21"/>
      <c r="P862" s="21"/>
      <c r="Q862" s="17"/>
      <c r="S862" s="21"/>
    </row>
    <row r="863" spans="2:19" ht="13.8" x14ac:dyDescent="0.25">
      <c r="B863" s="20"/>
      <c r="C863" s="20"/>
      <c r="D863" s="20"/>
      <c r="E863" s="20"/>
      <c r="F863" s="28"/>
      <c r="M863" s="21"/>
      <c r="P863" s="21"/>
      <c r="Q863" s="17"/>
      <c r="S863" s="21"/>
    </row>
    <row r="864" spans="2:19" ht="13.8" x14ac:dyDescent="0.25">
      <c r="B864" s="20"/>
      <c r="C864" s="20"/>
      <c r="D864" s="20"/>
      <c r="E864" s="20"/>
      <c r="F864" s="28"/>
      <c r="M864" s="21"/>
      <c r="P864" s="21"/>
      <c r="Q864" s="17"/>
      <c r="S864" s="21"/>
    </row>
    <row r="865" spans="2:19" ht="13.8" x14ac:dyDescent="0.25">
      <c r="B865" s="20"/>
      <c r="C865" s="20"/>
      <c r="D865" s="20"/>
      <c r="E865" s="20"/>
      <c r="F865" s="28"/>
      <c r="M865" s="21"/>
      <c r="P865" s="21"/>
      <c r="Q865" s="17"/>
      <c r="S865" s="21"/>
    </row>
    <row r="866" spans="2:19" ht="13.8" x14ac:dyDescent="0.25">
      <c r="B866" s="20"/>
      <c r="C866" s="20"/>
      <c r="D866" s="20"/>
      <c r="E866" s="20"/>
      <c r="F866" s="28"/>
      <c r="M866" s="21"/>
      <c r="P866" s="21"/>
      <c r="Q866" s="17"/>
      <c r="S866" s="21"/>
    </row>
    <row r="867" spans="2:19" ht="13.8" x14ac:dyDescent="0.25">
      <c r="B867" s="20"/>
      <c r="C867" s="20"/>
      <c r="D867" s="20"/>
      <c r="E867" s="20"/>
      <c r="F867" s="28"/>
      <c r="M867" s="21"/>
      <c r="P867" s="21"/>
      <c r="Q867" s="17"/>
      <c r="S867" s="21"/>
    </row>
    <row r="868" spans="2:19" ht="13.8" x14ac:dyDescent="0.25">
      <c r="B868" s="20"/>
      <c r="C868" s="20"/>
      <c r="D868" s="20"/>
      <c r="E868" s="20"/>
      <c r="F868" s="28"/>
      <c r="M868" s="21"/>
      <c r="P868" s="21"/>
      <c r="Q868" s="17"/>
      <c r="S868" s="21"/>
    </row>
    <row r="869" spans="2:19" ht="13.8" x14ac:dyDescent="0.25">
      <c r="B869" s="20"/>
      <c r="C869" s="20"/>
      <c r="D869" s="20"/>
      <c r="E869" s="20"/>
      <c r="F869" s="28"/>
      <c r="M869" s="21"/>
      <c r="P869" s="21"/>
      <c r="Q869" s="17"/>
      <c r="S869" s="21"/>
    </row>
    <row r="870" spans="2:19" ht="13.8" x14ac:dyDescent="0.25">
      <c r="B870" s="20"/>
      <c r="C870" s="20"/>
      <c r="D870" s="20"/>
      <c r="E870" s="20"/>
      <c r="F870" s="28"/>
      <c r="M870" s="21"/>
      <c r="P870" s="21"/>
      <c r="Q870" s="17"/>
      <c r="S870" s="21"/>
    </row>
    <row r="871" spans="2:19" ht="13.8" x14ac:dyDescent="0.25">
      <c r="B871" s="20"/>
      <c r="C871" s="20"/>
      <c r="D871" s="20"/>
      <c r="E871" s="20"/>
      <c r="F871" s="28"/>
      <c r="M871" s="21"/>
      <c r="P871" s="21"/>
      <c r="Q871" s="17"/>
      <c r="S871" s="21"/>
    </row>
    <row r="872" spans="2:19" ht="13.8" x14ac:dyDescent="0.25">
      <c r="B872" s="20"/>
      <c r="C872" s="20"/>
      <c r="D872" s="20"/>
      <c r="E872" s="20"/>
      <c r="F872" s="28"/>
      <c r="M872" s="21"/>
      <c r="P872" s="21"/>
      <c r="Q872" s="17"/>
      <c r="S872" s="21"/>
    </row>
    <row r="873" spans="2:19" ht="13.8" x14ac:dyDescent="0.25">
      <c r="B873" s="20"/>
      <c r="C873" s="20"/>
      <c r="D873" s="20"/>
      <c r="E873" s="20"/>
      <c r="F873" s="28"/>
      <c r="M873" s="21"/>
      <c r="P873" s="21"/>
      <c r="Q873" s="17"/>
      <c r="S873" s="21"/>
    </row>
    <row r="874" spans="2:19" ht="13.8" x14ac:dyDescent="0.25">
      <c r="B874" s="20"/>
      <c r="C874" s="20"/>
      <c r="D874" s="20"/>
      <c r="E874" s="20"/>
      <c r="F874" s="28"/>
      <c r="M874" s="21"/>
      <c r="P874" s="21"/>
      <c r="Q874" s="17"/>
      <c r="S874" s="21"/>
    </row>
    <row r="875" spans="2:19" ht="13.8" x14ac:dyDescent="0.25">
      <c r="B875" s="20"/>
      <c r="C875" s="20"/>
      <c r="D875" s="20"/>
      <c r="E875" s="20"/>
      <c r="F875" s="28"/>
      <c r="M875" s="21"/>
      <c r="P875" s="21"/>
      <c r="Q875" s="17"/>
      <c r="S875" s="21"/>
    </row>
    <row r="876" spans="2:19" ht="13.8" x14ac:dyDescent="0.25">
      <c r="B876" s="20"/>
      <c r="C876" s="20"/>
      <c r="D876" s="20"/>
      <c r="E876" s="20"/>
      <c r="F876" s="28"/>
      <c r="M876" s="21"/>
      <c r="P876" s="21"/>
      <c r="Q876" s="17"/>
      <c r="S876" s="21"/>
    </row>
    <row r="877" spans="2:19" ht="13.8" x14ac:dyDescent="0.25">
      <c r="B877" s="20"/>
      <c r="C877" s="20"/>
      <c r="D877" s="20"/>
      <c r="E877" s="20"/>
      <c r="F877" s="28"/>
      <c r="M877" s="21"/>
      <c r="P877" s="21"/>
      <c r="Q877" s="17"/>
      <c r="S877" s="21"/>
    </row>
    <row r="878" spans="2:19" ht="13.8" x14ac:dyDescent="0.25">
      <c r="B878" s="20"/>
      <c r="C878" s="20"/>
      <c r="D878" s="20"/>
      <c r="E878" s="20"/>
      <c r="F878" s="28"/>
      <c r="M878" s="21"/>
      <c r="P878" s="21"/>
      <c r="Q878" s="17"/>
      <c r="S878" s="21"/>
    </row>
    <row r="879" spans="2:19" ht="13.8" x14ac:dyDescent="0.25">
      <c r="B879" s="20"/>
      <c r="C879" s="20"/>
      <c r="D879" s="20"/>
      <c r="E879" s="20"/>
      <c r="F879" s="28"/>
      <c r="M879" s="21"/>
      <c r="P879" s="21"/>
      <c r="Q879" s="17"/>
      <c r="S879" s="21"/>
    </row>
    <row r="880" spans="2:19" ht="13.8" x14ac:dyDescent="0.25">
      <c r="B880" s="20"/>
      <c r="C880" s="20"/>
      <c r="D880" s="20"/>
      <c r="E880" s="20"/>
      <c r="F880" s="28"/>
      <c r="M880" s="21"/>
      <c r="P880" s="21"/>
      <c r="Q880" s="17"/>
      <c r="S880" s="21"/>
    </row>
    <row r="881" spans="2:19" ht="13.8" x14ac:dyDescent="0.25">
      <c r="B881" s="20"/>
      <c r="C881" s="20"/>
      <c r="D881" s="20"/>
      <c r="E881" s="20"/>
      <c r="F881" s="28"/>
      <c r="M881" s="21"/>
      <c r="P881" s="21"/>
      <c r="Q881" s="17"/>
      <c r="S881" s="21"/>
    </row>
    <row r="882" spans="2:19" ht="13.8" x14ac:dyDescent="0.25">
      <c r="B882" s="20"/>
      <c r="C882" s="20"/>
      <c r="D882" s="20"/>
      <c r="E882" s="20"/>
      <c r="F882" s="28"/>
      <c r="M882" s="21"/>
      <c r="P882" s="21"/>
      <c r="Q882" s="17"/>
      <c r="S882" s="21"/>
    </row>
    <row r="883" spans="2:19" ht="13.8" x14ac:dyDescent="0.25">
      <c r="B883" s="20"/>
      <c r="C883" s="20"/>
      <c r="D883" s="20"/>
      <c r="E883" s="20"/>
      <c r="F883" s="28"/>
      <c r="M883" s="21"/>
      <c r="P883" s="21"/>
      <c r="Q883" s="17"/>
      <c r="S883" s="21"/>
    </row>
    <row r="884" spans="2:19" ht="13.8" x14ac:dyDescent="0.25">
      <c r="B884" s="20"/>
      <c r="C884" s="20"/>
      <c r="D884" s="20"/>
      <c r="E884" s="20"/>
      <c r="F884" s="28"/>
      <c r="M884" s="21"/>
      <c r="P884" s="21"/>
      <c r="Q884" s="17"/>
      <c r="S884" s="21"/>
    </row>
    <row r="885" spans="2:19" ht="13.8" x14ac:dyDescent="0.25">
      <c r="B885" s="20"/>
      <c r="C885" s="20"/>
      <c r="D885" s="20"/>
      <c r="E885" s="20"/>
      <c r="F885" s="28"/>
      <c r="M885" s="21"/>
      <c r="P885" s="21"/>
      <c r="Q885" s="17"/>
      <c r="S885" s="21"/>
    </row>
    <row r="886" spans="2:19" ht="13.8" x14ac:dyDescent="0.25">
      <c r="B886" s="20"/>
      <c r="C886" s="20"/>
      <c r="D886" s="20"/>
      <c r="E886" s="20"/>
      <c r="F886" s="28"/>
      <c r="M886" s="21"/>
      <c r="P886" s="21"/>
      <c r="Q886" s="17"/>
      <c r="S886" s="21"/>
    </row>
    <row r="887" spans="2:19" ht="13.8" x14ac:dyDescent="0.25">
      <c r="B887" s="20"/>
      <c r="C887" s="20"/>
      <c r="D887" s="20"/>
      <c r="E887" s="20"/>
      <c r="F887" s="28"/>
      <c r="M887" s="21"/>
      <c r="P887" s="21"/>
      <c r="Q887" s="17"/>
      <c r="S887" s="21"/>
    </row>
    <row r="888" spans="2:19" ht="13.8" x14ac:dyDescent="0.25">
      <c r="B888" s="20"/>
      <c r="C888" s="20"/>
      <c r="D888" s="20"/>
      <c r="E888" s="20"/>
      <c r="F888" s="28"/>
      <c r="M888" s="21"/>
      <c r="P888" s="21"/>
      <c r="Q888" s="17"/>
      <c r="S888" s="21"/>
    </row>
    <row r="889" spans="2:19" ht="13.8" x14ac:dyDescent="0.25">
      <c r="B889" s="20"/>
      <c r="C889" s="20"/>
      <c r="D889" s="20"/>
      <c r="E889" s="20"/>
      <c r="F889" s="28"/>
      <c r="M889" s="21"/>
      <c r="P889" s="21"/>
      <c r="Q889" s="17"/>
      <c r="S889" s="21"/>
    </row>
    <row r="890" spans="2:19" ht="13.8" x14ac:dyDescent="0.25">
      <c r="B890" s="20"/>
      <c r="C890" s="20"/>
      <c r="D890" s="20"/>
      <c r="E890" s="20"/>
      <c r="F890" s="28"/>
      <c r="M890" s="21"/>
      <c r="P890" s="21"/>
      <c r="Q890" s="17"/>
      <c r="S890" s="21"/>
    </row>
    <row r="891" spans="2:19" ht="13.8" x14ac:dyDescent="0.25">
      <c r="B891" s="20"/>
      <c r="C891" s="20"/>
      <c r="D891" s="20"/>
      <c r="E891" s="20"/>
      <c r="F891" s="28"/>
      <c r="M891" s="21"/>
      <c r="P891" s="21"/>
      <c r="Q891" s="17"/>
      <c r="S891" s="21"/>
    </row>
    <row r="892" spans="2:19" ht="13.8" x14ac:dyDescent="0.25">
      <c r="B892" s="20"/>
      <c r="C892" s="20"/>
      <c r="D892" s="20"/>
      <c r="E892" s="20"/>
      <c r="F892" s="28"/>
      <c r="M892" s="21"/>
      <c r="P892" s="21"/>
      <c r="Q892" s="17"/>
      <c r="S892" s="21"/>
    </row>
    <row r="893" spans="2:19" ht="13.8" x14ac:dyDescent="0.25">
      <c r="B893" s="20"/>
      <c r="C893" s="20"/>
      <c r="D893" s="20"/>
      <c r="E893" s="20"/>
      <c r="F893" s="28"/>
      <c r="M893" s="21"/>
      <c r="P893" s="21"/>
      <c r="Q893" s="17"/>
      <c r="S893" s="21"/>
    </row>
    <row r="894" spans="2:19" ht="13.8" x14ac:dyDescent="0.25">
      <c r="B894" s="20"/>
      <c r="C894" s="20"/>
      <c r="D894" s="20"/>
      <c r="E894" s="20"/>
      <c r="F894" s="28"/>
      <c r="M894" s="21"/>
      <c r="P894" s="21"/>
      <c r="Q894" s="17"/>
      <c r="S894" s="21"/>
    </row>
    <row r="895" spans="2:19" ht="13.8" x14ac:dyDescent="0.25">
      <c r="B895" s="20"/>
      <c r="C895" s="20"/>
      <c r="D895" s="20"/>
      <c r="E895" s="20"/>
      <c r="F895" s="28"/>
      <c r="M895" s="21"/>
      <c r="P895" s="21"/>
      <c r="Q895" s="17"/>
      <c r="S895" s="21"/>
    </row>
    <row r="896" spans="2:19" ht="13.8" x14ac:dyDescent="0.25">
      <c r="B896" s="20"/>
      <c r="C896" s="20"/>
      <c r="D896" s="20"/>
      <c r="E896" s="20"/>
      <c r="F896" s="28"/>
      <c r="M896" s="21"/>
      <c r="P896" s="21"/>
      <c r="Q896" s="17"/>
      <c r="S896" s="21"/>
    </row>
    <row r="897" spans="2:19" ht="13.8" x14ac:dyDescent="0.25">
      <c r="B897" s="20"/>
      <c r="C897" s="20"/>
      <c r="D897" s="20"/>
      <c r="E897" s="20"/>
      <c r="F897" s="28"/>
      <c r="M897" s="21"/>
      <c r="P897" s="21"/>
      <c r="Q897" s="17"/>
      <c r="S897" s="21"/>
    </row>
    <row r="898" spans="2:19" ht="13.8" x14ac:dyDescent="0.25">
      <c r="B898" s="20"/>
      <c r="C898" s="20"/>
      <c r="D898" s="20"/>
      <c r="E898" s="20"/>
      <c r="F898" s="28"/>
      <c r="M898" s="21"/>
      <c r="P898" s="21"/>
      <c r="Q898" s="17"/>
      <c r="S898" s="21"/>
    </row>
    <row r="899" spans="2:19" ht="13.8" x14ac:dyDescent="0.25">
      <c r="B899" s="20"/>
      <c r="C899" s="20"/>
      <c r="D899" s="20"/>
      <c r="E899" s="20"/>
      <c r="F899" s="28"/>
      <c r="M899" s="21"/>
      <c r="P899" s="21"/>
      <c r="Q899" s="17"/>
      <c r="S899" s="21"/>
    </row>
    <row r="900" spans="2:19" ht="13.8" x14ac:dyDescent="0.25">
      <c r="B900" s="20"/>
      <c r="C900" s="20"/>
      <c r="D900" s="20"/>
      <c r="E900" s="20"/>
      <c r="F900" s="28"/>
      <c r="M900" s="21"/>
      <c r="P900" s="21"/>
      <c r="Q900" s="17"/>
      <c r="S900" s="21"/>
    </row>
    <row r="901" spans="2:19" ht="13.8" x14ac:dyDescent="0.25">
      <c r="B901" s="20"/>
      <c r="C901" s="20"/>
      <c r="D901" s="20"/>
      <c r="E901" s="20"/>
      <c r="F901" s="28"/>
      <c r="M901" s="21"/>
      <c r="P901" s="21"/>
      <c r="Q901" s="17"/>
      <c r="S901" s="21"/>
    </row>
    <row r="902" spans="2:19" ht="13.8" x14ac:dyDescent="0.25">
      <c r="B902" s="20"/>
      <c r="C902" s="20"/>
      <c r="D902" s="20"/>
      <c r="E902" s="20"/>
      <c r="F902" s="28"/>
      <c r="M902" s="21"/>
      <c r="P902" s="21"/>
      <c r="Q902" s="17"/>
      <c r="S902" s="21"/>
    </row>
    <row r="903" spans="2:19" ht="13.8" x14ac:dyDescent="0.25">
      <c r="B903" s="20"/>
      <c r="C903" s="20"/>
      <c r="D903" s="20"/>
      <c r="E903" s="20"/>
      <c r="F903" s="28"/>
      <c r="M903" s="21"/>
      <c r="P903" s="21"/>
      <c r="Q903" s="17"/>
      <c r="S903" s="21"/>
    </row>
    <row r="904" spans="2:19" ht="13.8" x14ac:dyDescent="0.25">
      <c r="B904" s="20"/>
      <c r="C904" s="20"/>
      <c r="D904" s="20"/>
      <c r="E904" s="20"/>
      <c r="F904" s="28"/>
      <c r="M904" s="21"/>
      <c r="P904" s="21"/>
      <c r="Q904" s="17"/>
      <c r="S904" s="21"/>
    </row>
    <row r="905" spans="2:19" ht="13.8" x14ac:dyDescent="0.25">
      <c r="B905" s="20"/>
      <c r="C905" s="20"/>
      <c r="D905" s="20"/>
      <c r="E905" s="20"/>
      <c r="F905" s="28"/>
      <c r="M905" s="21"/>
      <c r="P905" s="21"/>
      <c r="Q905" s="17"/>
      <c r="S905" s="21"/>
    </row>
    <row r="906" spans="2:19" ht="13.8" x14ac:dyDescent="0.25">
      <c r="B906" s="20"/>
      <c r="C906" s="20"/>
      <c r="D906" s="20"/>
      <c r="E906" s="20"/>
      <c r="F906" s="28"/>
      <c r="M906" s="21"/>
      <c r="P906" s="21"/>
      <c r="Q906" s="17"/>
      <c r="S906" s="21"/>
    </row>
    <row r="907" spans="2:19" ht="13.8" x14ac:dyDescent="0.25">
      <c r="B907" s="20"/>
      <c r="C907" s="20"/>
      <c r="D907" s="20"/>
      <c r="E907" s="20"/>
      <c r="F907" s="28"/>
      <c r="M907" s="21"/>
      <c r="P907" s="21"/>
      <c r="Q907" s="17"/>
      <c r="S907" s="21"/>
    </row>
    <row r="908" spans="2:19" ht="13.8" x14ac:dyDescent="0.25">
      <c r="B908" s="20"/>
      <c r="C908" s="20"/>
      <c r="D908" s="20"/>
      <c r="E908" s="20"/>
      <c r="F908" s="28"/>
      <c r="M908" s="21"/>
      <c r="P908" s="21"/>
      <c r="Q908" s="17"/>
      <c r="S908" s="21"/>
    </row>
    <row r="909" spans="2:19" ht="13.8" x14ac:dyDescent="0.25">
      <c r="B909" s="20"/>
      <c r="C909" s="20"/>
      <c r="D909" s="20"/>
      <c r="E909" s="20"/>
      <c r="F909" s="28"/>
      <c r="M909" s="21"/>
      <c r="P909" s="21"/>
      <c r="Q909" s="17"/>
      <c r="S909" s="21"/>
    </row>
    <row r="910" spans="2:19" ht="13.8" x14ac:dyDescent="0.25">
      <c r="B910" s="20"/>
      <c r="C910" s="20"/>
      <c r="D910" s="20"/>
      <c r="E910" s="20"/>
      <c r="F910" s="28"/>
      <c r="M910" s="21"/>
      <c r="P910" s="21"/>
      <c r="Q910" s="17"/>
      <c r="S910" s="21"/>
    </row>
    <row r="911" spans="2:19" ht="13.8" x14ac:dyDescent="0.25">
      <c r="B911" s="20"/>
      <c r="C911" s="20"/>
      <c r="D911" s="20"/>
      <c r="E911" s="20"/>
      <c r="F911" s="28"/>
      <c r="M911" s="21"/>
      <c r="P911" s="21"/>
      <c r="Q911" s="17"/>
      <c r="S911" s="21"/>
    </row>
    <row r="912" spans="2:19" ht="13.8" x14ac:dyDescent="0.25">
      <c r="B912" s="20"/>
      <c r="C912" s="20"/>
      <c r="D912" s="20"/>
      <c r="E912" s="20"/>
      <c r="F912" s="28"/>
      <c r="M912" s="21"/>
      <c r="P912" s="21"/>
      <c r="Q912" s="17"/>
      <c r="S912" s="21"/>
    </row>
    <row r="913" spans="2:19" ht="13.8" x14ac:dyDescent="0.25">
      <c r="B913" s="20"/>
      <c r="C913" s="20"/>
      <c r="D913" s="20"/>
      <c r="E913" s="20"/>
      <c r="F913" s="28"/>
      <c r="M913" s="21"/>
      <c r="P913" s="21"/>
      <c r="Q913" s="17"/>
      <c r="S913" s="21"/>
    </row>
    <row r="914" spans="2:19" ht="13.8" x14ac:dyDescent="0.25">
      <c r="B914" s="20"/>
      <c r="C914" s="20"/>
      <c r="D914" s="20"/>
      <c r="E914" s="20"/>
      <c r="F914" s="28"/>
      <c r="M914" s="21"/>
      <c r="P914" s="21"/>
      <c r="Q914" s="17"/>
      <c r="S914" s="21"/>
    </row>
    <row r="915" spans="2:19" ht="13.8" x14ac:dyDescent="0.25">
      <c r="B915" s="20"/>
      <c r="C915" s="20"/>
      <c r="D915" s="20"/>
      <c r="E915" s="20"/>
      <c r="F915" s="28"/>
      <c r="M915" s="21"/>
      <c r="P915" s="21"/>
      <c r="Q915" s="17"/>
      <c r="S915" s="21"/>
    </row>
    <row r="916" spans="2:19" ht="13.8" x14ac:dyDescent="0.25">
      <c r="B916" s="20"/>
      <c r="C916" s="20"/>
      <c r="D916" s="20"/>
      <c r="E916" s="20"/>
      <c r="F916" s="28"/>
      <c r="M916" s="21"/>
      <c r="P916" s="21"/>
      <c r="Q916" s="17"/>
      <c r="S916" s="21"/>
    </row>
    <row r="917" spans="2:19" ht="13.8" x14ac:dyDescent="0.25">
      <c r="B917" s="20"/>
      <c r="C917" s="20"/>
      <c r="D917" s="20"/>
      <c r="E917" s="20"/>
      <c r="F917" s="28"/>
      <c r="M917" s="21"/>
      <c r="P917" s="21"/>
      <c r="Q917" s="17"/>
      <c r="S917" s="21"/>
    </row>
    <row r="918" spans="2:19" ht="13.8" x14ac:dyDescent="0.25">
      <c r="B918" s="20"/>
      <c r="C918" s="20"/>
      <c r="D918" s="20"/>
      <c r="E918" s="20"/>
      <c r="F918" s="28"/>
      <c r="M918" s="21"/>
      <c r="P918" s="21"/>
      <c r="Q918" s="17"/>
      <c r="S918" s="21"/>
    </row>
    <row r="919" spans="2:19" ht="13.8" x14ac:dyDescent="0.25">
      <c r="B919" s="20"/>
      <c r="C919" s="20"/>
      <c r="D919" s="20"/>
      <c r="E919" s="20"/>
      <c r="F919" s="28"/>
      <c r="M919" s="21"/>
      <c r="P919" s="21"/>
      <c r="Q919" s="17"/>
      <c r="S919" s="21"/>
    </row>
    <row r="920" spans="2:19" ht="13.8" x14ac:dyDescent="0.25">
      <c r="B920" s="20"/>
      <c r="C920" s="20"/>
      <c r="D920" s="20"/>
      <c r="E920" s="20"/>
      <c r="F920" s="28"/>
      <c r="M920" s="21"/>
      <c r="P920" s="21"/>
      <c r="Q920" s="17"/>
      <c r="S920" s="21"/>
    </row>
    <row r="921" spans="2:19" ht="13.8" x14ac:dyDescent="0.25">
      <c r="B921" s="20"/>
      <c r="C921" s="20"/>
      <c r="D921" s="20"/>
      <c r="E921" s="20"/>
      <c r="F921" s="28"/>
      <c r="M921" s="21"/>
      <c r="P921" s="21"/>
      <c r="Q921" s="17"/>
      <c r="S921" s="21"/>
    </row>
    <row r="922" spans="2:19" ht="13.8" x14ac:dyDescent="0.25">
      <c r="B922" s="20"/>
      <c r="C922" s="20"/>
      <c r="D922" s="20"/>
      <c r="E922" s="20"/>
      <c r="F922" s="28"/>
      <c r="M922" s="21"/>
      <c r="P922" s="21"/>
      <c r="Q922" s="17"/>
      <c r="S922" s="21"/>
    </row>
    <row r="923" spans="2:19" ht="13.8" x14ac:dyDescent="0.25">
      <c r="B923" s="20"/>
      <c r="C923" s="20"/>
      <c r="D923" s="20"/>
      <c r="E923" s="20"/>
      <c r="F923" s="28"/>
      <c r="M923" s="21"/>
      <c r="P923" s="21"/>
      <c r="Q923" s="17"/>
      <c r="S923" s="21"/>
    </row>
    <row r="924" spans="2:19" ht="13.8" x14ac:dyDescent="0.25">
      <c r="B924" s="20"/>
      <c r="C924" s="20"/>
      <c r="D924" s="20"/>
      <c r="E924" s="20"/>
      <c r="F924" s="28"/>
      <c r="M924" s="21"/>
      <c r="P924" s="21"/>
      <c r="Q924" s="17"/>
      <c r="S924" s="21"/>
    </row>
    <row r="925" spans="2:19" ht="13.8" x14ac:dyDescent="0.25">
      <c r="B925" s="20"/>
      <c r="C925" s="20"/>
      <c r="D925" s="20"/>
      <c r="E925" s="20"/>
      <c r="F925" s="28"/>
      <c r="M925" s="21"/>
      <c r="P925" s="21"/>
      <c r="Q925" s="17"/>
      <c r="S925" s="21"/>
    </row>
    <row r="926" spans="2:19" ht="13.8" x14ac:dyDescent="0.25">
      <c r="B926" s="20"/>
      <c r="C926" s="20"/>
      <c r="D926" s="20"/>
      <c r="E926" s="20"/>
      <c r="F926" s="28"/>
      <c r="M926" s="21"/>
      <c r="P926" s="21"/>
      <c r="Q926" s="17"/>
      <c r="S926" s="21"/>
    </row>
    <row r="927" spans="2:19" ht="13.8" x14ac:dyDescent="0.25">
      <c r="B927" s="20"/>
      <c r="C927" s="20"/>
      <c r="D927" s="20"/>
      <c r="E927" s="20"/>
      <c r="F927" s="28"/>
      <c r="M927" s="21"/>
      <c r="P927" s="21"/>
      <c r="Q927" s="17"/>
      <c r="S927" s="21"/>
    </row>
    <row r="928" spans="2:19" ht="13.8" x14ac:dyDescent="0.25">
      <c r="B928" s="20"/>
      <c r="C928" s="20"/>
      <c r="D928" s="20"/>
      <c r="E928" s="20"/>
      <c r="F928" s="28"/>
      <c r="M928" s="21"/>
      <c r="P928" s="21"/>
      <c r="Q928" s="17"/>
      <c r="S928" s="21"/>
    </row>
    <row r="929" spans="2:19" ht="13.8" x14ac:dyDescent="0.25">
      <c r="B929" s="20"/>
      <c r="C929" s="20"/>
      <c r="D929" s="20"/>
      <c r="E929" s="20"/>
      <c r="F929" s="28"/>
      <c r="M929" s="21"/>
      <c r="P929" s="21"/>
      <c r="Q929" s="17"/>
      <c r="S929" s="21"/>
    </row>
    <row r="930" spans="2:19" ht="13.8" x14ac:dyDescent="0.25">
      <c r="B930" s="20"/>
      <c r="C930" s="20"/>
      <c r="D930" s="20"/>
      <c r="E930" s="20"/>
      <c r="F930" s="28"/>
      <c r="M930" s="21"/>
      <c r="P930" s="21"/>
      <c r="Q930" s="17"/>
      <c r="S930" s="21"/>
    </row>
    <row r="931" spans="2:19" ht="13.8" x14ac:dyDescent="0.25">
      <c r="B931" s="20"/>
      <c r="C931" s="20"/>
      <c r="D931" s="20"/>
      <c r="E931" s="20"/>
      <c r="F931" s="28"/>
      <c r="M931" s="21"/>
      <c r="P931" s="21"/>
      <c r="Q931" s="17"/>
      <c r="S931" s="21"/>
    </row>
    <row r="932" spans="2:19" ht="13.8" x14ac:dyDescent="0.25">
      <c r="B932" s="20"/>
      <c r="C932" s="20"/>
      <c r="D932" s="20"/>
      <c r="E932" s="20"/>
      <c r="F932" s="28"/>
      <c r="M932" s="21"/>
      <c r="P932" s="21"/>
      <c r="Q932" s="17"/>
      <c r="S932" s="21"/>
    </row>
    <row r="933" spans="2:19" ht="13.8" x14ac:dyDescent="0.25">
      <c r="B933" s="20"/>
      <c r="C933" s="20"/>
      <c r="D933" s="20"/>
      <c r="E933" s="20"/>
      <c r="F933" s="28"/>
      <c r="M933" s="21"/>
      <c r="P933" s="21"/>
      <c r="Q933" s="17"/>
      <c r="S933" s="21"/>
    </row>
    <row r="934" spans="2:19" ht="13.8" x14ac:dyDescent="0.25">
      <c r="B934" s="20"/>
      <c r="C934" s="20"/>
      <c r="D934" s="20"/>
      <c r="E934" s="20"/>
      <c r="F934" s="28"/>
      <c r="M934" s="21"/>
      <c r="P934" s="21"/>
      <c r="Q934" s="17"/>
      <c r="S934" s="21"/>
    </row>
    <row r="935" spans="2:19" ht="13.8" x14ac:dyDescent="0.25">
      <c r="B935" s="20"/>
      <c r="C935" s="20"/>
      <c r="D935" s="20"/>
      <c r="E935" s="20"/>
      <c r="F935" s="28"/>
      <c r="M935" s="21"/>
      <c r="P935" s="21"/>
      <c r="Q935" s="17"/>
      <c r="S935" s="21"/>
    </row>
    <row r="936" spans="2:19" ht="13.8" x14ac:dyDescent="0.25">
      <c r="B936" s="20"/>
      <c r="C936" s="20"/>
      <c r="D936" s="20"/>
      <c r="E936" s="20"/>
      <c r="F936" s="28"/>
      <c r="M936" s="21"/>
      <c r="P936" s="21"/>
      <c r="Q936" s="17"/>
      <c r="S936" s="21"/>
    </row>
    <row r="937" spans="2:19" ht="13.8" x14ac:dyDescent="0.25">
      <c r="B937" s="20"/>
      <c r="C937" s="20"/>
      <c r="D937" s="20"/>
      <c r="E937" s="20"/>
      <c r="F937" s="28"/>
      <c r="M937" s="21"/>
      <c r="P937" s="21"/>
      <c r="Q937" s="17"/>
      <c r="S937" s="21"/>
    </row>
    <row r="938" spans="2:19" ht="13.8" x14ac:dyDescent="0.25">
      <c r="B938" s="20"/>
      <c r="C938" s="20"/>
      <c r="D938" s="20"/>
      <c r="E938" s="20"/>
      <c r="F938" s="28"/>
      <c r="M938" s="21"/>
      <c r="P938" s="21"/>
      <c r="Q938" s="17"/>
      <c r="S938" s="21"/>
    </row>
    <row r="939" spans="2:19" ht="13.8" x14ac:dyDescent="0.25">
      <c r="B939" s="20"/>
      <c r="C939" s="20"/>
      <c r="D939" s="20"/>
      <c r="E939" s="20"/>
      <c r="F939" s="28"/>
      <c r="M939" s="21"/>
      <c r="P939" s="21"/>
      <c r="Q939" s="17"/>
      <c r="S939" s="21"/>
    </row>
    <row r="940" spans="2:19" ht="13.8" x14ac:dyDescent="0.25">
      <c r="B940" s="20"/>
      <c r="C940" s="20"/>
      <c r="D940" s="20"/>
      <c r="E940" s="20"/>
      <c r="F940" s="28"/>
      <c r="M940" s="21"/>
      <c r="P940" s="21"/>
      <c r="Q940" s="17"/>
      <c r="S940" s="21"/>
    </row>
    <row r="941" spans="2:19" ht="13.8" x14ac:dyDescent="0.25">
      <c r="B941" s="20"/>
      <c r="C941" s="20"/>
      <c r="D941" s="20"/>
      <c r="E941" s="20"/>
      <c r="F941" s="28"/>
      <c r="M941" s="21"/>
      <c r="P941" s="21"/>
      <c r="Q941" s="17"/>
      <c r="S941" s="21"/>
    </row>
    <row r="942" spans="2:19" ht="13.8" x14ac:dyDescent="0.25">
      <c r="B942" s="20"/>
      <c r="C942" s="20"/>
      <c r="D942" s="20"/>
      <c r="E942" s="20"/>
      <c r="F942" s="28"/>
      <c r="M942" s="21"/>
      <c r="P942" s="21"/>
      <c r="Q942" s="17"/>
      <c r="S942" s="21"/>
    </row>
    <row r="943" spans="2:19" ht="13.8" x14ac:dyDescent="0.25">
      <c r="B943" s="20"/>
      <c r="C943" s="20"/>
      <c r="D943" s="20"/>
      <c r="E943" s="20"/>
      <c r="F943" s="28"/>
      <c r="M943" s="21"/>
      <c r="P943" s="21"/>
      <c r="Q943" s="17"/>
      <c r="S943" s="21"/>
    </row>
    <row r="944" spans="2:19" ht="13.8" x14ac:dyDescent="0.25">
      <c r="B944" s="20"/>
      <c r="C944" s="20"/>
      <c r="D944" s="20"/>
      <c r="E944" s="20"/>
      <c r="F944" s="28"/>
      <c r="M944" s="21"/>
      <c r="P944" s="21"/>
      <c r="Q944" s="17"/>
      <c r="S944" s="21"/>
    </row>
    <row r="945" spans="2:19" ht="13.8" x14ac:dyDescent="0.25">
      <c r="B945" s="20"/>
      <c r="C945" s="20"/>
      <c r="D945" s="20"/>
      <c r="E945" s="20"/>
      <c r="F945" s="28"/>
      <c r="M945" s="21"/>
      <c r="P945" s="21"/>
      <c r="Q945" s="17"/>
      <c r="S945" s="21"/>
    </row>
    <row r="946" spans="2:19" ht="13.8" x14ac:dyDescent="0.25">
      <c r="B946" s="20"/>
      <c r="C946" s="20"/>
      <c r="D946" s="20"/>
      <c r="E946" s="20"/>
      <c r="F946" s="28"/>
      <c r="M946" s="21"/>
      <c r="P946" s="21"/>
      <c r="Q946" s="17"/>
      <c r="S946" s="21"/>
    </row>
    <row r="947" spans="2:19" ht="13.8" x14ac:dyDescent="0.25">
      <c r="B947" s="20"/>
      <c r="C947" s="20"/>
      <c r="D947" s="20"/>
      <c r="E947" s="20"/>
      <c r="F947" s="28"/>
      <c r="M947" s="21"/>
      <c r="P947" s="21"/>
      <c r="Q947" s="17"/>
      <c r="S947" s="21"/>
    </row>
    <row r="948" spans="2:19" ht="13.8" x14ac:dyDescent="0.25">
      <c r="B948" s="20"/>
      <c r="C948" s="20"/>
      <c r="D948" s="20"/>
      <c r="E948" s="20"/>
      <c r="F948" s="28"/>
      <c r="M948" s="21"/>
      <c r="P948" s="21"/>
      <c r="Q948" s="17"/>
      <c r="S948" s="21"/>
    </row>
    <row r="949" spans="2:19" ht="13.8" x14ac:dyDescent="0.25">
      <c r="B949" s="20"/>
      <c r="C949" s="20"/>
      <c r="D949" s="20"/>
      <c r="E949" s="20"/>
      <c r="F949" s="28"/>
      <c r="M949" s="21"/>
      <c r="P949" s="21"/>
      <c r="Q949" s="17"/>
      <c r="S949" s="21"/>
    </row>
    <row r="950" spans="2:19" ht="13.8" x14ac:dyDescent="0.25">
      <c r="B950" s="20"/>
      <c r="C950" s="20"/>
      <c r="D950" s="20"/>
      <c r="E950" s="20"/>
      <c r="F950" s="28"/>
      <c r="M950" s="21"/>
      <c r="P950" s="21"/>
      <c r="Q950" s="17"/>
      <c r="S950" s="21"/>
    </row>
    <row r="951" spans="2:19" ht="13.8" x14ac:dyDescent="0.25">
      <c r="B951" s="20"/>
      <c r="C951" s="20"/>
      <c r="D951" s="20"/>
      <c r="E951" s="20"/>
      <c r="F951" s="28"/>
      <c r="M951" s="21"/>
      <c r="P951" s="21"/>
      <c r="Q951" s="17"/>
      <c r="S951" s="21"/>
    </row>
    <row r="952" spans="2:19" ht="13.8" x14ac:dyDescent="0.25">
      <c r="B952" s="20"/>
      <c r="C952" s="20"/>
      <c r="D952" s="20"/>
      <c r="E952" s="20"/>
      <c r="F952" s="28"/>
      <c r="M952" s="21"/>
      <c r="P952" s="21"/>
      <c r="Q952" s="17"/>
      <c r="S952" s="21"/>
    </row>
    <row r="953" spans="2:19" ht="13.8" x14ac:dyDescent="0.25">
      <c r="B953" s="20"/>
      <c r="C953" s="20"/>
      <c r="D953" s="20"/>
      <c r="E953" s="20"/>
      <c r="F953" s="28"/>
      <c r="M953" s="21"/>
      <c r="P953" s="21"/>
      <c r="Q953" s="17"/>
      <c r="S953" s="21"/>
    </row>
    <row r="954" spans="2:19" ht="13.8" x14ac:dyDescent="0.25">
      <c r="B954" s="20"/>
      <c r="C954" s="20"/>
      <c r="D954" s="20"/>
      <c r="E954" s="20"/>
      <c r="F954" s="28"/>
      <c r="M954" s="21"/>
      <c r="P954" s="21"/>
      <c r="Q954" s="17"/>
      <c r="S954" s="21"/>
    </row>
    <row r="955" spans="2:19" ht="13.8" x14ac:dyDescent="0.25">
      <c r="B955" s="20"/>
      <c r="C955" s="20"/>
      <c r="D955" s="20"/>
      <c r="E955" s="20"/>
      <c r="F955" s="28"/>
      <c r="M955" s="21"/>
      <c r="P955" s="21"/>
      <c r="Q955" s="17"/>
      <c r="S955" s="21"/>
    </row>
    <row r="956" spans="2:19" ht="13.8" x14ac:dyDescent="0.25">
      <c r="B956" s="20"/>
      <c r="C956" s="20"/>
      <c r="D956" s="20"/>
      <c r="E956" s="20"/>
      <c r="F956" s="28"/>
      <c r="M956" s="21"/>
      <c r="P956" s="21"/>
      <c r="Q956" s="17"/>
      <c r="S956" s="21"/>
    </row>
    <row r="957" spans="2:19" ht="13.8" x14ac:dyDescent="0.25">
      <c r="B957" s="20"/>
      <c r="C957" s="20"/>
      <c r="D957" s="20"/>
      <c r="E957" s="20"/>
      <c r="F957" s="28"/>
      <c r="M957" s="21"/>
      <c r="P957" s="21"/>
      <c r="Q957" s="17"/>
      <c r="S957" s="21"/>
    </row>
    <row r="958" spans="2:19" ht="13.8" x14ac:dyDescent="0.25">
      <c r="B958" s="20"/>
      <c r="C958" s="20"/>
      <c r="D958" s="20"/>
      <c r="E958" s="20"/>
      <c r="F958" s="28"/>
      <c r="M958" s="21"/>
      <c r="P958" s="21"/>
      <c r="Q958" s="17"/>
      <c r="S958" s="21"/>
    </row>
    <row r="959" spans="2:19" ht="13.8" x14ac:dyDescent="0.25">
      <c r="B959" s="20"/>
      <c r="C959" s="20"/>
      <c r="D959" s="20"/>
      <c r="E959" s="20"/>
      <c r="F959" s="28"/>
      <c r="M959" s="21"/>
      <c r="P959" s="21"/>
      <c r="Q959" s="17"/>
      <c r="S959" s="21"/>
    </row>
    <row r="960" spans="2:19" ht="13.8" x14ac:dyDescent="0.25">
      <c r="B960" s="20"/>
      <c r="C960" s="20"/>
      <c r="D960" s="20"/>
      <c r="E960" s="20"/>
      <c r="F960" s="28"/>
      <c r="M960" s="21"/>
      <c r="P960" s="21"/>
      <c r="Q960" s="17"/>
      <c r="S960" s="21"/>
    </row>
    <row r="961" spans="2:19" ht="13.8" x14ac:dyDescent="0.25">
      <c r="B961" s="20"/>
      <c r="C961" s="20"/>
      <c r="D961" s="20"/>
      <c r="E961" s="20"/>
      <c r="F961" s="28"/>
      <c r="M961" s="21"/>
      <c r="P961" s="21"/>
      <c r="Q961" s="17"/>
      <c r="S961" s="21"/>
    </row>
    <row r="962" spans="2:19" ht="13.8" x14ac:dyDescent="0.25">
      <c r="B962" s="20"/>
      <c r="C962" s="20"/>
      <c r="D962" s="20"/>
      <c r="E962" s="20"/>
      <c r="F962" s="28"/>
      <c r="M962" s="21"/>
      <c r="P962" s="21"/>
      <c r="Q962" s="17"/>
      <c r="S962" s="21"/>
    </row>
    <row r="963" spans="2:19" ht="13.8" x14ac:dyDescent="0.25">
      <c r="B963" s="20"/>
      <c r="C963" s="20"/>
      <c r="D963" s="20"/>
      <c r="E963" s="20"/>
      <c r="F963" s="28"/>
      <c r="M963" s="21"/>
      <c r="P963" s="21"/>
      <c r="Q963" s="17"/>
      <c r="S963" s="21"/>
    </row>
    <row r="964" spans="2:19" ht="13.8" x14ac:dyDescent="0.25">
      <c r="B964" s="20"/>
      <c r="C964" s="20"/>
      <c r="D964" s="20"/>
      <c r="E964" s="20"/>
      <c r="F964" s="28"/>
      <c r="M964" s="21"/>
      <c r="P964" s="21"/>
      <c r="Q964" s="17"/>
      <c r="S964" s="21"/>
    </row>
    <row r="965" spans="2:19" ht="13.8" x14ac:dyDescent="0.25">
      <c r="B965" s="20"/>
      <c r="C965" s="20"/>
      <c r="D965" s="20"/>
      <c r="E965" s="20"/>
      <c r="F965" s="28"/>
      <c r="M965" s="21"/>
      <c r="P965" s="21"/>
      <c r="Q965" s="17"/>
      <c r="S965" s="21"/>
    </row>
    <row r="966" spans="2:19" ht="13.8" x14ac:dyDescent="0.25">
      <c r="B966" s="20"/>
      <c r="C966" s="20"/>
      <c r="D966" s="20"/>
      <c r="E966" s="20"/>
      <c r="F966" s="28"/>
      <c r="M966" s="21"/>
      <c r="P966" s="21"/>
      <c r="Q966" s="17"/>
      <c r="S966" s="21"/>
    </row>
    <row r="967" spans="2:19" ht="13.8" x14ac:dyDescent="0.25">
      <c r="B967" s="20"/>
      <c r="C967" s="20"/>
      <c r="D967" s="20"/>
      <c r="E967" s="20"/>
      <c r="F967" s="28"/>
      <c r="M967" s="21"/>
      <c r="P967" s="21"/>
      <c r="Q967" s="17"/>
      <c r="S967" s="21"/>
    </row>
    <row r="968" spans="2:19" ht="13.8" x14ac:dyDescent="0.25">
      <c r="B968" s="20"/>
      <c r="C968" s="20"/>
      <c r="D968" s="20"/>
      <c r="E968" s="20"/>
      <c r="F968" s="28"/>
      <c r="M968" s="21"/>
      <c r="P968" s="21"/>
      <c r="Q968" s="17"/>
      <c r="S968" s="21"/>
    </row>
    <row r="969" spans="2:19" ht="13.8" x14ac:dyDescent="0.25">
      <c r="B969" s="20"/>
      <c r="C969" s="20"/>
      <c r="D969" s="20"/>
      <c r="E969" s="20"/>
      <c r="F969" s="28"/>
      <c r="M969" s="21"/>
      <c r="P969" s="21"/>
      <c r="Q969" s="17"/>
      <c r="S969" s="21"/>
    </row>
    <row r="970" spans="2:19" ht="13.8" x14ac:dyDescent="0.25">
      <c r="B970" s="20"/>
      <c r="C970" s="20"/>
      <c r="D970" s="20"/>
      <c r="E970" s="20"/>
      <c r="F970" s="28"/>
      <c r="M970" s="21"/>
      <c r="P970" s="21"/>
      <c r="Q970" s="17"/>
      <c r="S970" s="21"/>
    </row>
    <row r="971" spans="2:19" ht="13.8" x14ac:dyDescent="0.25">
      <c r="B971" s="20"/>
      <c r="C971" s="20"/>
      <c r="D971" s="20"/>
      <c r="E971" s="20"/>
      <c r="F971" s="28"/>
      <c r="M971" s="21"/>
      <c r="P971" s="21"/>
      <c r="Q971" s="17"/>
      <c r="S971" s="21"/>
    </row>
    <row r="972" spans="2:19" ht="13.8" x14ac:dyDescent="0.25">
      <c r="B972" s="20"/>
      <c r="C972" s="20"/>
      <c r="D972" s="20"/>
      <c r="E972" s="20"/>
      <c r="F972" s="28"/>
      <c r="M972" s="21"/>
      <c r="P972" s="21"/>
      <c r="Q972" s="17"/>
      <c r="S972" s="21"/>
    </row>
    <row r="973" spans="2:19" ht="13.8" x14ac:dyDescent="0.25">
      <c r="B973" s="20"/>
      <c r="C973" s="20"/>
      <c r="D973" s="20"/>
      <c r="E973" s="20"/>
      <c r="F973" s="28"/>
      <c r="M973" s="21"/>
      <c r="P973" s="21"/>
      <c r="Q973" s="17"/>
      <c r="S973" s="21"/>
    </row>
    <row r="974" spans="2:19" ht="13.8" x14ac:dyDescent="0.25">
      <c r="B974" s="20"/>
      <c r="C974" s="20"/>
      <c r="D974" s="20"/>
      <c r="E974" s="20"/>
      <c r="F974" s="28"/>
      <c r="M974" s="21"/>
      <c r="P974" s="21"/>
      <c r="Q974" s="17"/>
      <c r="S974" s="21"/>
    </row>
    <row r="975" spans="2:19" ht="13.8" x14ac:dyDescent="0.25">
      <c r="B975" s="20"/>
      <c r="C975" s="20"/>
      <c r="D975" s="20"/>
      <c r="E975" s="20"/>
      <c r="F975" s="28"/>
      <c r="M975" s="21"/>
      <c r="P975" s="21"/>
      <c r="Q975" s="17"/>
      <c r="S975" s="21"/>
    </row>
    <row r="976" spans="2:19" ht="13.8" x14ac:dyDescent="0.25">
      <c r="B976" s="20"/>
      <c r="C976" s="20"/>
      <c r="D976" s="20"/>
      <c r="E976" s="20"/>
      <c r="F976" s="28"/>
      <c r="M976" s="21"/>
      <c r="P976" s="21"/>
      <c r="Q976" s="17"/>
      <c r="S976" s="21"/>
    </row>
    <row r="977" spans="2:19" ht="13.8" x14ac:dyDescent="0.25">
      <c r="B977" s="20"/>
      <c r="C977" s="20"/>
      <c r="D977" s="20"/>
      <c r="E977" s="20"/>
      <c r="F977" s="28"/>
      <c r="M977" s="21"/>
      <c r="P977" s="21"/>
      <c r="Q977" s="17"/>
      <c r="S977" s="21"/>
    </row>
    <row r="978" spans="2:19" ht="13.8" x14ac:dyDescent="0.25">
      <c r="B978" s="20"/>
      <c r="C978" s="20"/>
      <c r="D978" s="20"/>
      <c r="E978" s="20"/>
      <c r="F978" s="28"/>
      <c r="M978" s="21"/>
      <c r="P978" s="21"/>
      <c r="Q978" s="17"/>
      <c r="S978" s="21"/>
    </row>
    <row r="979" spans="2:19" ht="13.8" x14ac:dyDescent="0.25">
      <c r="B979" s="20"/>
      <c r="C979" s="20"/>
      <c r="D979" s="20"/>
      <c r="E979" s="20"/>
      <c r="F979" s="28"/>
      <c r="M979" s="21"/>
      <c r="P979" s="21"/>
      <c r="Q979" s="17"/>
      <c r="S979" s="21"/>
    </row>
    <row r="980" spans="2:19" ht="13.8" x14ac:dyDescent="0.25">
      <c r="B980" s="20"/>
      <c r="C980" s="20"/>
      <c r="D980" s="20"/>
      <c r="E980" s="20"/>
      <c r="F980" s="28"/>
      <c r="M980" s="21"/>
      <c r="P980" s="21"/>
      <c r="Q980" s="17"/>
      <c r="S980" s="21"/>
    </row>
    <row r="981" spans="2:19" ht="13.8" x14ac:dyDescent="0.25">
      <c r="B981" s="20"/>
      <c r="C981" s="20"/>
      <c r="D981" s="20"/>
      <c r="E981" s="20"/>
      <c r="F981" s="28"/>
      <c r="M981" s="21"/>
      <c r="P981" s="21"/>
      <c r="Q981" s="17"/>
      <c r="S981" s="21"/>
    </row>
    <row r="982" spans="2:19" ht="13.8" x14ac:dyDescent="0.25">
      <c r="B982" s="20"/>
      <c r="C982" s="20"/>
      <c r="D982" s="20"/>
      <c r="E982" s="20"/>
      <c r="F982" s="28"/>
      <c r="M982" s="21"/>
      <c r="P982" s="21"/>
      <c r="Q982" s="17"/>
      <c r="S982" s="21"/>
    </row>
    <row r="983" spans="2:19" ht="13.8" x14ac:dyDescent="0.25">
      <c r="B983" s="20"/>
      <c r="C983" s="20"/>
      <c r="D983" s="20"/>
      <c r="E983" s="20"/>
      <c r="F983" s="28"/>
      <c r="M983" s="21"/>
      <c r="P983" s="21"/>
      <c r="Q983" s="17"/>
      <c r="S983" s="21"/>
    </row>
    <row r="984" spans="2:19" ht="13.8" x14ac:dyDescent="0.25">
      <c r="B984" s="20"/>
      <c r="C984" s="20"/>
      <c r="D984" s="20"/>
      <c r="E984" s="20"/>
      <c r="F984" s="28"/>
      <c r="M984" s="21"/>
      <c r="P984" s="21"/>
      <c r="Q984" s="17"/>
      <c r="S984" s="21"/>
    </row>
    <row r="985" spans="2:19" ht="13.8" x14ac:dyDescent="0.25">
      <c r="B985" s="20"/>
      <c r="C985" s="20"/>
      <c r="D985" s="20"/>
      <c r="E985" s="20"/>
      <c r="F985" s="28"/>
      <c r="M985" s="21"/>
      <c r="P985" s="21"/>
      <c r="Q985" s="17"/>
      <c r="S985" s="21"/>
    </row>
    <row r="986" spans="2:19" ht="13.8" x14ac:dyDescent="0.25">
      <c r="B986" s="20"/>
      <c r="C986" s="20"/>
      <c r="D986" s="20"/>
      <c r="E986" s="20"/>
      <c r="F986" s="28"/>
      <c r="M986" s="21"/>
      <c r="P986" s="21"/>
      <c r="Q986" s="17"/>
      <c r="S986" s="21"/>
    </row>
    <row r="987" spans="2:19" ht="13.8" x14ac:dyDescent="0.25">
      <c r="B987" s="20"/>
      <c r="C987" s="20"/>
      <c r="D987" s="20"/>
      <c r="E987" s="20"/>
      <c r="F987" s="28"/>
      <c r="M987" s="21"/>
      <c r="P987" s="21"/>
      <c r="Q987" s="17"/>
      <c r="S987" s="21"/>
    </row>
    <row r="988" spans="2:19" ht="13.8" x14ac:dyDescent="0.25">
      <c r="B988" s="20"/>
      <c r="C988" s="20"/>
      <c r="D988" s="20"/>
      <c r="E988" s="20"/>
      <c r="F988" s="28"/>
      <c r="M988" s="21"/>
      <c r="P988" s="21"/>
      <c r="Q988" s="17"/>
      <c r="S988" s="21"/>
    </row>
    <row r="989" spans="2:19" ht="13.8" x14ac:dyDescent="0.25">
      <c r="B989" s="20"/>
      <c r="C989" s="20"/>
      <c r="D989" s="20"/>
      <c r="E989" s="20"/>
      <c r="F989" s="28"/>
      <c r="M989" s="21"/>
      <c r="P989" s="21"/>
      <c r="Q989" s="17"/>
      <c r="S989" s="21"/>
    </row>
    <row r="990" spans="2:19" ht="13.8" x14ac:dyDescent="0.25">
      <c r="B990" s="20"/>
      <c r="C990" s="20"/>
      <c r="D990" s="20"/>
      <c r="E990" s="20"/>
      <c r="F990" s="28"/>
      <c r="M990" s="21"/>
      <c r="P990" s="21"/>
      <c r="Q990" s="17"/>
      <c r="S990" s="21"/>
    </row>
    <row r="991" spans="2:19" ht="13.8" x14ac:dyDescent="0.25">
      <c r="B991" s="20"/>
      <c r="C991" s="20"/>
      <c r="D991" s="20"/>
      <c r="E991" s="20"/>
      <c r="F991" s="28"/>
      <c r="M991" s="21"/>
      <c r="P991" s="21"/>
      <c r="Q991" s="17"/>
      <c r="S991" s="21"/>
    </row>
    <row r="992" spans="2:19" ht="13.8" x14ac:dyDescent="0.25">
      <c r="B992" s="20"/>
      <c r="C992" s="20"/>
      <c r="D992" s="20"/>
      <c r="E992" s="20"/>
      <c r="F992" s="28"/>
      <c r="M992" s="21"/>
      <c r="P992" s="21"/>
      <c r="Q992" s="17"/>
      <c r="S992" s="21"/>
    </row>
    <row r="993" spans="2:19" ht="13.8" x14ac:dyDescent="0.25">
      <c r="B993" s="20"/>
      <c r="C993" s="20"/>
      <c r="D993" s="20"/>
      <c r="E993" s="20"/>
      <c r="F993" s="28"/>
      <c r="M993" s="21"/>
      <c r="P993" s="21"/>
      <c r="Q993" s="17"/>
      <c r="S993" s="21"/>
    </row>
    <row r="994" spans="2:19" ht="13.8" x14ac:dyDescent="0.25">
      <c r="B994" s="20"/>
      <c r="C994" s="20"/>
      <c r="D994" s="20"/>
      <c r="E994" s="20"/>
      <c r="F994" s="28"/>
      <c r="M994" s="21"/>
      <c r="P994" s="21"/>
      <c r="Q994" s="17"/>
      <c r="S994" s="21"/>
    </row>
    <row r="995" spans="2:19" ht="13.8" x14ac:dyDescent="0.25">
      <c r="B995" s="20"/>
      <c r="C995" s="20"/>
      <c r="D995" s="20"/>
      <c r="E995" s="20"/>
      <c r="F995" s="28"/>
      <c r="M995" s="21"/>
      <c r="P995" s="21"/>
      <c r="Q995" s="17"/>
      <c r="S995" s="21"/>
    </row>
    <row r="996" spans="2:19" ht="13.8" x14ac:dyDescent="0.25">
      <c r="B996" s="20"/>
      <c r="C996" s="20"/>
      <c r="D996" s="20"/>
      <c r="E996" s="20"/>
      <c r="F996" s="28"/>
      <c r="M996" s="21"/>
      <c r="P996" s="21"/>
      <c r="Q996" s="17"/>
      <c r="S996" s="21"/>
    </row>
    <row r="997" spans="2:19" ht="13.8" x14ac:dyDescent="0.25">
      <c r="B997" s="20"/>
      <c r="C997" s="20"/>
      <c r="D997" s="20"/>
      <c r="E997" s="20"/>
      <c r="F997" s="28"/>
      <c r="M997" s="21"/>
      <c r="P997" s="21"/>
      <c r="Q997" s="17"/>
      <c r="S997" s="21"/>
    </row>
    <row r="998" spans="2:19" ht="13.8" x14ac:dyDescent="0.25">
      <c r="B998" s="20"/>
      <c r="C998" s="20"/>
      <c r="D998" s="20"/>
      <c r="E998" s="20"/>
      <c r="F998" s="28"/>
      <c r="M998" s="21"/>
      <c r="P998" s="21"/>
      <c r="Q998" s="17"/>
      <c r="S998" s="21"/>
    </row>
  </sheetData>
  <hyperlinks>
    <hyperlink ref="A3" r:id="rId1"/>
  </hyperlinks>
  <pageMargins left="0.74791666666666701" right="0.74791666666666701" top="0.98402777777777795" bottom="0.9840277777777779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9"/>
  <sheetViews>
    <sheetView zoomScaleNormal="100" workbookViewId="0"/>
  </sheetViews>
  <sheetFormatPr defaultColWidth="12.6640625" defaultRowHeight="13.2" x14ac:dyDescent="0.25"/>
  <cols>
    <col min="1" max="2" width="19.21875" customWidth="1"/>
    <col min="3" max="3" width="19.21875" hidden="1" customWidth="1"/>
  </cols>
  <sheetData>
    <row r="1" spans="1:14" ht="14.4" x14ac:dyDescent="0.3">
      <c r="A1" s="31" t="s">
        <v>868</v>
      </c>
      <c r="B1" s="31" t="s">
        <v>869</v>
      </c>
      <c r="C1" s="32" t="s">
        <v>870</v>
      </c>
      <c r="D1" s="18" t="s">
        <v>871</v>
      </c>
      <c r="E1" s="18" t="s">
        <v>872</v>
      </c>
      <c r="F1" s="10">
        <v>1</v>
      </c>
      <c r="G1" s="10">
        <v>2</v>
      </c>
      <c r="H1" s="10">
        <v>3</v>
      </c>
      <c r="I1" s="10">
        <v>4</v>
      </c>
      <c r="J1" s="18" t="s">
        <v>873</v>
      </c>
      <c r="K1" s="18" t="s">
        <v>874</v>
      </c>
      <c r="M1" s="33"/>
      <c r="N1" s="34"/>
    </row>
    <row r="2" spans="1:14" ht="14.4" x14ac:dyDescent="0.3">
      <c r="A2" s="35">
        <v>1</v>
      </c>
      <c r="B2" s="36" t="s">
        <v>875</v>
      </c>
      <c r="C2" s="37">
        <v>0</v>
      </c>
      <c r="D2" s="38">
        <f>COUNTIFS(Summary!$R:$R,B2)</f>
        <v>1</v>
      </c>
      <c r="E2" s="39">
        <f t="shared" ref="E2:E8" si="0">D2/SUM($D$2:$D$8)</f>
        <v>2.8571428571428571E-2</v>
      </c>
      <c r="F2" s="9">
        <f>COUNTIFS(Summary!$G:$G,F$1,Summary!$R:$R,$B2)</f>
        <v>0</v>
      </c>
      <c r="G2" s="9">
        <f>COUNTIFS(Summary!$G:$G,G$1,Summary!$R:$R,$B2)</f>
        <v>0</v>
      </c>
      <c r="H2" s="9">
        <f>COUNTIFS(Summary!$G:$G,H$1,Summary!$R:$R,$B2)</f>
        <v>0</v>
      </c>
      <c r="I2" s="9">
        <f>COUNTIFS(Summary!$G:$G,I$1,Summary!$R:$R,$B2)</f>
        <v>0</v>
      </c>
      <c r="J2" s="9">
        <f>COUNTIFS(Summary!$G:$G,J$1,Summary!$R:$R,$B2)</f>
        <v>0</v>
      </c>
      <c r="K2" s="40">
        <v>0</v>
      </c>
      <c r="M2" s="33"/>
      <c r="N2" s="34"/>
    </row>
    <row r="3" spans="1:14" ht="14.4" x14ac:dyDescent="0.3">
      <c r="A3" s="35">
        <v>2.5</v>
      </c>
      <c r="B3" s="36" t="s">
        <v>876</v>
      </c>
      <c r="C3" s="37">
        <v>0</v>
      </c>
      <c r="D3" s="38">
        <f>COUNTIFS(Summary!$R:$R,B3)</f>
        <v>1</v>
      </c>
      <c r="E3" s="39">
        <f t="shared" si="0"/>
        <v>2.8571428571428571E-2</v>
      </c>
      <c r="F3" s="9">
        <f>COUNTIFS(Summary!$G:$G,F$1,Summary!$R:$R,$B3)</f>
        <v>1</v>
      </c>
      <c r="G3" s="9">
        <f>COUNTIFS(Summary!$G:$G,G$1,Summary!$R:$R,$B3)</f>
        <v>0</v>
      </c>
      <c r="H3" s="9">
        <f>COUNTIFS(Summary!$G:$G,H$1,Summary!$R:$R,$B3)</f>
        <v>0</v>
      </c>
      <c r="I3" s="9">
        <f>COUNTIFS(Summary!$G:$G,I$1,Summary!$R:$R,$B3)</f>
        <v>0</v>
      </c>
      <c r="J3" s="9">
        <f>COUNTIFS(Summary!$G:$G,J$1,Summary!$R:$R,$B3)</f>
        <v>0</v>
      </c>
      <c r="K3" s="40">
        <v>0</v>
      </c>
      <c r="M3" s="33"/>
      <c r="N3" s="34"/>
    </row>
    <row r="4" spans="1:14" ht="14.4" x14ac:dyDescent="0.3">
      <c r="A4" s="35">
        <v>3</v>
      </c>
      <c r="B4" s="36" t="s">
        <v>832</v>
      </c>
      <c r="C4" s="37">
        <v>0.1</v>
      </c>
      <c r="D4" s="38">
        <f>COUNTIFS(Summary!$R:$R,B4)</f>
        <v>5</v>
      </c>
      <c r="E4" s="39">
        <f t="shared" si="0"/>
        <v>0.14285714285714285</v>
      </c>
      <c r="F4" s="9">
        <f>COUNTIFS(Summary!$G:$G,F$1,Summary!$R:$R,$B4)</f>
        <v>0</v>
      </c>
      <c r="G4" s="9">
        <f>COUNTIFS(Summary!$G:$G,G$1,Summary!$R:$R,$B4)</f>
        <v>1</v>
      </c>
      <c r="H4" s="9">
        <f>COUNTIFS(Summary!$G:$G,H$1,Summary!$R:$R,$B4)</f>
        <v>1</v>
      </c>
      <c r="I4" s="9">
        <f>COUNTIFS(Summary!$G:$G,I$1,Summary!$R:$R,$B4)</f>
        <v>1</v>
      </c>
      <c r="J4" s="9">
        <f>COUNTIFS(Summary!$G:$G,J$1,Summary!$R:$R,$B4)</f>
        <v>1</v>
      </c>
      <c r="K4" s="40">
        <v>0.1</v>
      </c>
      <c r="M4" s="33"/>
      <c r="N4" s="34"/>
    </row>
    <row r="5" spans="1:14" ht="14.4" x14ac:dyDescent="0.3">
      <c r="A5" s="35">
        <v>3.5</v>
      </c>
      <c r="B5" s="36" t="s">
        <v>877</v>
      </c>
      <c r="C5" s="37">
        <v>0.125</v>
      </c>
      <c r="D5" s="38">
        <f>COUNTIFS(Summary!$R:$R,B5)</f>
        <v>5</v>
      </c>
      <c r="E5" s="39">
        <f t="shared" si="0"/>
        <v>0.14285714285714285</v>
      </c>
      <c r="F5" s="9">
        <f>COUNTIFS(Summary!$G:$G,F$1,Summary!$R:$R,$B5)</f>
        <v>0</v>
      </c>
      <c r="G5" s="9">
        <f>COUNTIFS(Summary!$G:$G,G$1,Summary!$R:$R,$B5)</f>
        <v>0</v>
      </c>
      <c r="H5" s="9">
        <f>COUNTIFS(Summary!$G:$G,H$1,Summary!$R:$R,$B5)</f>
        <v>1</v>
      </c>
      <c r="I5" s="9">
        <f>COUNTIFS(Summary!$G:$G,I$1,Summary!$R:$R,$B5)</f>
        <v>4</v>
      </c>
      <c r="J5" s="9">
        <f>COUNTIFS(Summary!$G:$G,J$1,Summary!$R:$R,$B5)</f>
        <v>0</v>
      </c>
      <c r="K5" s="40">
        <v>0.125</v>
      </c>
      <c r="M5" s="33"/>
      <c r="N5" s="34"/>
    </row>
    <row r="6" spans="1:14" ht="14.4" x14ac:dyDescent="0.3">
      <c r="A6" s="35">
        <v>4</v>
      </c>
      <c r="B6" s="36" t="s">
        <v>753</v>
      </c>
      <c r="C6" s="37">
        <v>0.15</v>
      </c>
      <c r="D6" s="38">
        <f>COUNTIFS(Summary!$R:$R,B6)</f>
        <v>11</v>
      </c>
      <c r="E6" s="39">
        <f t="shared" si="0"/>
        <v>0.31428571428571428</v>
      </c>
      <c r="F6" s="9">
        <f>COUNTIFS(Summary!$G:$G,F$1,Summary!$R:$R,$B6)</f>
        <v>0</v>
      </c>
      <c r="G6" s="9">
        <f>COUNTIFS(Summary!$G:$G,G$1,Summary!$R:$R,$B6)</f>
        <v>4</v>
      </c>
      <c r="H6" s="9">
        <f>COUNTIFS(Summary!$G:$G,H$1,Summary!$R:$R,$B6)</f>
        <v>0</v>
      </c>
      <c r="I6" s="9">
        <f>COUNTIFS(Summary!$G:$G,I$1,Summary!$R:$R,$B6)</f>
        <v>2</v>
      </c>
      <c r="J6" s="9">
        <f>COUNTIFS(Summary!$G:$G,J$1,Summary!$R:$R,$B6)</f>
        <v>5</v>
      </c>
      <c r="K6" s="40">
        <v>0.15</v>
      </c>
      <c r="M6" s="33"/>
      <c r="N6" s="34"/>
    </row>
    <row r="7" spans="1:14" ht="14.4" x14ac:dyDescent="0.3">
      <c r="A7" s="35">
        <v>4.5</v>
      </c>
      <c r="B7" s="36" t="s">
        <v>878</v>
      </c>
      <c r="C7" s="37">
        <v>0.17499999999999999</v>
      </c>
      <c r="D7" s="38">
        <f>COUNTIFS(Summary!$R:$R,B7)</f>
        <v>11</v>
      </c>
      <c r="E7" s="39">
        <f t="shared" si="0"/>
        <v>0.31428571428571428</v>
      </c>
      <c r="F7" s="9">
        <f>COUNTIFS(Summary!$G:$G,F$1,Summary!$R:$R,$B7)</f>
        <v>0</v>
      </c>
      <c r="G7" s="9">
        <f>COUNTIFS(Summary!$G:$G,G$1,Summary!$R:$R,$B7)</f>
        <v>2</v>
      </c>
      <c r="H7" s="9">
        <f>COUNTIFS(Summary!$G:$G,H$1,Summary!$R:$R,$B7)</f>
        <v>1</v>
      </c>
      <c r="I7" s="9">
        <f>COUNTIFS(Summary!$G:$G,I$1,Summary!$R:$R,$B7)</f>
        <v>2</v>
      </c>
      <c r="J7" s="9">
        <f>COUNTIFS(Summary!$G:$G,J$1,Summary!$R:$R,$B7)</f>
        <v>6</v>
      </c>
      <c r="K7" s="40">
        <v>0.17499999999999999</v>
      </c>
      <c r="M7" s="33"/>
      <c r="N7" s="34"/>
    </row>
    <row r="8" spans="1:14" ht="14.4" x14ac:dyDescent="0.3">
      <c r="A8" s="35">
        <v>5</v>
      </c>
      <c r="B8" s="36" t="s">
        <v>879</v>
      </c>
      <c r="C8" s="37">
        <v>0.2</v>
      </c>
      <c r="D8" s="38">
        <f>COUNTIFS(Summary!$R:$R,B8)</f>
        <v>1</v>
      </c>
      <c r="E8" s="39">
        <f t="shared" si="0"/>
        <v>2.8571428571428571E-2</v>
      </c>
      <c r="F8" s="9">
        <f>COUNTIFS(Summary!$G:$G,F$1,Summary!$R:$R,$B8)</f>
        <v>0</v>
      </c>
      <c r="G8" s="9">
        <f>COUNTIFS(Summary!$G:$G,G$1,Summary!$R:$R,$B8)</f>
        <v>0</v>
      </c>
      <c r="H8" s="9">
        <f>COUNTIFS(Summary!$G:$G,H$1,Summary!$R:$R,$B8)</f>
        <v>0</v>
      </c>
      <c r="I8" s="9">
        <f>COUNTIFS(Summary!$G:$G,I$1,Summary!$R:$R,$B8)</f>
        <v>0</v>
      </c>
      <c r="J8" s="9">
        <f>COUNTIFS(Summary!$G:$G,J$1,Summary!$R:$R,$B8)</f>
        <v>1</v>
      </c>
      <c r="K8" s="40">
        <v>0.2</v>
      </c>
      <c r="M8" s="33"/>
      <c r="N8" s="34"/>
    </row>
    <row r="9" spans="1:14" ht="14.4" x14ac:dyDescent="0.3">
      <c r="A9" s="35"/>
      <c r="B9" s="36"/>
      <c r="C9" s="36"/>
      <c r="D9" s="2">
        <f>SUM(D2:D8)</f>
        <v>35</v>
      </c>
      <c r="M9" s="33"/>
      <c r="N9" s="34"/>
    </row>
    <row r="10" spans="1:14" ht="14.4" x14ac:dyDescent="0.3">
      <c r="A10" s="35"/>
      <c r="B10" s="36"/>
      <c r="C10" s="36"/>
      <c r="M10" s="33"/>
      <c r="N10" s="34"/>
    </row>
    <row r="11" spans="1:14" ht="14.4" x14ac:dyDescent="0.3">
      <c r="A11" s="35"/>
      <c r="B11" s="36"/>
      <c r="C11" s="36"/>
      <c r="M11" s="33"/>
      <c r="N11" s="34"/>
    </row>
    <row r="12" spans="1:14" ht="14.4" x14ac:dyDescent="0.3">
      <c r="A12" s="35"/>
      <c r="B12" s="36"/>
      <c r="C12" s="36"/>
      <c r="M12" s="33"/>
      <c r="N12" s="34"/>
    </row>
    <row r="13" spans="1:14" ht="14.4" x14ac:dyDescent="0.3">
      <c r="A13" s="35"/>
      <c r="B13" s="36"/>
      <c r="C13" s="36"/>
      <c r="M13" s="33"/>
      <c r="N13" s="34"/>
    </row>
    <row r="14" spans="1:14" ht="14.4" x14ac:dyDescent="0.3">
      <c r="A14" s="35"/>
      <c r="B14" s="36"/>
      <c r="C14" s="36"/>
      <c r="M14" s="33"/>
      <c r="N14" s="34"/>
    </row>
    <row r="15" spans="1:14" ht="14.4" x14ac:dyDescent="0.3">
      <c r="A15" s="35"/>
      <c r="B15" s="36"/>
      <c r="C15" s="36"/>
      <c r="M15" s="33"/>
      <c r="N15" s="34"/>
    </row>
    <row r="16" spans="1:14" ht="14.4" x14ac:dyDescent="0.3">
      <c r="A16" s="35"/>
      <c r="B16" s="36"/>
      <c r="C16" s="36"/>
      <c r="M16" s="33"/>
      <c r="N16" s="34"/>
    </row>
    <row r="17" spans="1:14" ht="14.4" x14ac:dyDescent="0.3">
      <c r="A17" s="35"/>
      <c r="B17" s="36"/>
      <c r="C17" s="36"/>
      <c r="M17" s="33"/>
      <c r="N17" s="34"/>
    </row>
    <row r="18" spans="1:14" ht="14.4" x14ac:dyDescent="0.3">
      <c r="A18" s="35"/>
      <c r="B18" s="36"/>
      <c r="C18" s="36"/>
      <c r="M18" s="33"/>
      <c r="N18" s="34"/>
    </row>
    <row r="19" spans="1:14" ht="14.4" x14ac:dyDescent="0.3">
      <c r="A19" s="35"/>
      <c r="B19" s="36"/>
      <c r="C19" s="36"/>
      <c r="M19" s="33"/>
      <c r="N19" s="34"/>
    </row>
    <row r="20" spans="1:14" ht="14.4" x14ac:dyDescent="0.3">
      <c r="A20" s="35"/>
      <c r="B20" s="36"/>
      <c r="C20" s="36"/>
      <c r="M20" s="33"/>
      <c r="N20" s="34"/>
    </row>
    <row r="21" spans="1:14" ht="14.4" x14ac:dyDescent="0.3">
      <c r="A21" s="35"/>
      <c r="B21" s="36"/>
      <c r="C21" s="36"/>
      <c r="M21" s="33"/>
      <c r="N21" s="34"/>
    </row>
    <row r="22" spans="1:14" ht="14.4" x14ac:dyDescent="0.3">
      <c r="A22" s="35"/>
      <c r="B22" s="36"/>
      <c r="C22" s="36"/>
      <c r="M22" s="33"/>
      <c r="N22" s="34"/>
    </row>
    <row r="23" spans="1:14" ht="14.4" x14ac:dyDescent="0.3">
      <c r="A23" s="35"/>
      <c r="B23" s="36"/>
      <c r="C23" s="36"/>
      <c r="M23" s="33"/>
      <c r="N23" s="34"/>
    </row>
    <row r="24" spans="1:14" ht="14.4" x14ac:dyDescent="0.3">
      <c r="A24" s="35"/>
      <c r="B24" s="36"/>
      <c r="C24" s="36"/>
      <c r="M24" s="33"/>
      <c r="N24" s="34"/>
    </row>
    <row r="25" spans="1:14" ht="14.4" x14ac:dyDescent="0.3">
      <c r="A25" s="35"/>
      <c r="B25" s="36"/>
      <c r="C25" s="36"/>
      <c r="M25" s="33"/>
      <c r="N25" s="34"/>
    </row>
    <row r="26" spans="1:14" ht="14.4" x14ac:dyDescent="0.3">
      <c r="A26" s="35"/>
      <c r="B26" s="36"/>
      <c r="C26" s="36"/>
      <c r="M26" s="33"/>
      <c r="N26" s="34"/>
    </row>
    <row r="27" spans="1:14" ht="14.4" x14ac:dyDescent="0.3">
      <c r="A27" s="35"/>
      <c r="B27" s="36"/>
      <c r="C27" s="36"/>
      <c r="M27" s="33"/>
      <c r="N27" s="34"/>
    </row>
    <row r="28" spans="1:14" ht="14.4" x14ac:dyDescent="0.3">
      <c r="A28" s="35"/>
      <c r="B28" s="36"/>
      <c r="C28" s="36"/>
      <c r="M28" s="33"/>
      <c r="N28" s="34"/>
    </row>
    <row r="29" spans="1:14" ht="14.4" x14ac:dyDescent="0.3">
      <c r="A29" s="35"/>
      <c r="B29" s="36"/>
      <c r="C29" s="36"/>
      <c r="M29" s="33"/>
      <c r="N29" s="34"/>
    </row>
    <row r="30" spans="1:14" ht="14.4" x14ac:dyDescent="0.3">
      <c r="A30" s="35"/>
      <c r="B30" s="36"/>
      <c r="C30" s="36"/>
      <c r="M30" s="33"/>
      <c r="N30" s="34"/>
    </row>
    <row r="31" spans="1:14" ht="14.4" x14ac:dyDescent="0.3">
      <c r="A31" s="35"/>
      <c r="B31" s="36"/>
      <c r="C31" s="36"/>
      <c r="M31" s="33"/>
      <c r="N31" s="34"/>
    </row>
    <row r="32" spans="1:14" ht="14.4" x14ac:dyDescent="0.3">
      <c r="A32" s="35"/>
      <c r="B32" s="36"/>
      <c r="C32" s="36"/>
      <c r="M32" s="33"/>
      <c r="N32" s="34"/>
    </row>
    <row r="33" spans="1:14" ht="14.4" x14ac:dyDescent="0.3">
      <c r="A33" s="35"/>
      <c r="B33" s="36"/>
      <c r="C33" s="36"/>
      <c r="M33" s="33"/>
      <c r="N33" s="34"/>
    </row>
    <row r="34" spans="1:14" ht="14.4" x14ac:dyDescent="0.3">
      <c r="A34" s="35"/>
      <c r="B34" s="36"/>
      <c r="C34" s="36"/>
      <c r="M34" s="33"/>
      <c r="N34" s="34"/>
    </row>
    <row r="35" spans="1:14" ht="14.4" x14ac:dyDescent="0.3">
      <c r="A35" s="35"/>
      <c r="B35" s="36"/>
      <c r="C35" s="36"/>
      <c r="M35" s="33"/>
      <c r="N35" s="34"/>
    </row>
    <row r="36" spans="1:14" ht="14.4" x14ac:dyDescent="0.3">
      <c r="A36" s="35"/>
      <c r="B36" s="36"/>
      <c r="C36" s="36"/>
      <c r="M36" s="33"/>
      <c r="N36" s="34"/>
    </row>
    <row r="37" spans="1:14" ht="14.4" x14ac:dyDescent="0.3">
      <c r="A37" s="35"/>
      <c r="B37" s="36"/>
      <c r="C37" s="36"/>
      <c r="M37" s="33"/>
      <c r="N37" s="34"/>
    </row>
    <row r="38" spans="1:14" ht="14.4" x14ac:dyDescent="0.3">
      <c r="A38" s="35"/>
      <c r="B38" s="36"/>
      <c r="C38" s="36"/>
      <c r="M38" s="33"/>
      <c r="N38" s="34"/>
    </row>
    <row r="39" spans="1:14" ht="14.4" x14ac:dyDescent="0.3">
      <c r="A39" s="35"/>
      <c r="B39" s="36"/>
      <c r="C39" s="36"/>
      <c r="M39" s="33"/>
      <c r="N39" s="34"/>
    </row>
    <row r="40" spans="1:14" ht="14.4" x14ac:dyDescent="0.3">
      <c r="A40" s="35"/>
      <c r="B40" s="36"/>
      <c r="C40" s="36"/>
      <c r="M40" s="33"/>
      <c r="N40" s="34"/>
    </row>
    <row r="41" spans="1:14" ht="14.4" x14ac:dyDescent="0.3">
      <c r="A41" s="35"/>
      <c r="B41" s="36"/>
      <c r="C41" s="36"/>
      <c r="M41" s="33"/>
      <c r="N41" s="34"/>
    </row>
    <row r="42" spans="1:14" ht="14.4" x14ac:dyDescent="0.3">
      <c r="A42" s="35"/>
      <c r="B42" s="36"/>
      <c r="C42" s="36"/>
      <c r="M42" s="33"/>
      <c r="N42" s="34"/>
    </row>
    <row r="43" spans="1:14" ht="14.4" x14ac:dyDescent="0.3">
      <c r="A43" s="35"/>
      <c r="B43" s="36"/>
      <c r="C43" s="36"/>
      <c r="M43" s="33"/>
      <c r="N43" s="34"/>
    </row>
    <row r="44" spans="1:14" ht="14.4" x14ac:dyDescent="0.3">
      <c r="A44" s="35"/>
      <c r="B44" s="36"/>
      <c r="C44" s="36"/>
      <c r="M44" s="33"/>
      <c r="N44" s="34"/>
    </row>
    <row r="45" spans="1:14" ht="14.4" x14ac:dyDescent="0.3">
      <c r="A45" s="35"/>
      <c r="B45" s="36"/>
      <c r="C45" s="36"/>
      <c r="M45" s="33"/>
      <c r="N45" s="34"/>
    </row>
    <row r="46" spans="1:14" ht="14.4" x14ac:dyDescent="0.3">
      <c r="A46" s="35"/>
      <c r="B46" s="36"/>
      <c r="C46" s="36"/>
      <c r="M46" s="33"/>
      <c r="N46" s="34"/>
    </row>
    <row r="47" spans="1:14" ht="14.4" x14ac:dyDescent="0.3">
      <c r="A47" s="35"/>
      <c r="B47" s="36"/>
      <c r="C47" s="36"/>
      <c r="M47" s="33"/>
      <c r="N47" s="34"/>
    </row>
    <row r="48" spans="1:14" ht="14.4" x14ac:dyDescent="0.3">
      <c r="A48" s="35"/>
      <c r="B48" s="36"/>
      <c r="C48" s="36"/>
      <c r="M48" s="33"/>
      <c r="N48" s="34"/>
    </row>
    <row r="49" spans="1:14" ht="14.4" x14ac:dyDescent="0.3">
      <c r="A49" s="35"/>
      <c r="B49" s="36"/>
      <c r="C49" s="36"/>
      <c r="M49" s="33"/>
      <c r="N49" s="34"/>
    </row>
    <row r="50" spans="1:14" ht="14.4" x14ac:dyDescent="0.3">
      <c r="A50" s="35"/>
      <c r="B50" s="36"/>
      <c r="C50" s="36"/>
      <c r="M50" s="33"/>
      <c r="N50" s="34"/>
    </row>
    <row r="51" spans="1:14" ht="14.4" x14ac:dyDescent="0.3">
      <c r="A51" s="35"/>
      <c r="B51" s="36"/>
      <c r="C51" s="36"/>
      <c r="M51" s="33"/>
      <c r="N51" s="34"/>
    </row>
    <row r="52" spans="1:14" ht="14.4" x14ac:dyDescent="0.3">
      <c r="A52" s="35"/>
      <c r="B52" s="36"/>
      <c r="C52" s="36"/>
      <c r="M52" s="33"/>
      <c r="N52" s="34"/>
    </row>
    <row r="53" spans="1:14" ht="14.4" x14ac:dyDescent="0.3">
      <c r="A53" s="35"/>
      <c r="B53" s="36"/>
      <c r="C53" s="36"/>
      <c r="M53" s="33"/>
      <c r="N53" s="34"/>
    </row>
    <row r="54" spans="1:14" ht="14.4" x14ac:dyDescent="0.3">
      <c r="A54" s="35"/>
      <c r="B54" s="36"/>
      <c r="C54" s="36"/>
      <c r="M54" s="33"/>
      <c r="N54" s="34"/>
    </row>
    <row r="55" spans="1:14" ht="14.4" x14ac:dyDescent="0.3">
      <c r="A55" s="35"/>
      <c r="B55" s="36"/>
      <c r="C55" s="36"/>
      <c r="M55" s="41"/>
      <c r="N55" s="34"/>
    </row>
    <row r="56" spans="1:14" ht="13.8" x14ac:dyDescent="0.25">
      <c r="A56" s="35"/>
      <c r="B56" s="36"/>
      <c r="C56" s="36"/>
    </row>
    <row r="57" spans="1:14" ht="13.8" x14ac:dyDescent="0.25">
      <c r="A57" s="35"/>
      <c r="B57" s="36"/>
      <c r="C57" s="36"/>
    </row>
    <row r="58" spans="1:14" ht="13.8" x14ac:dyDescent="0.25">
      <c r="A58" s="35"/>
      <c r="B58" s="36"/>
      <c r="C58" s="36"/>
    </row>
    <row r="59" spans="1:14" ht="13.8" x14ac:dyDescent="0.25">
      <c r="A59" s="35"/>
      <c r="B59" s="36"/>
      <c r="C59" s="36"/>
    </row>
    <row r="60" spans="1:14" ht="13.8" x14ac:dyDescent="0.25">
      <c r="A60" s="35"/>
      <c r="B60" s="36"/>
      <c r="C60" s="36"/>
    </row>
    <row r="61" spans="1:14" ht="13.8" x14ac:dyDescent="0.25">
      <c r="A61" s="35"/>
      <c r="B61" s="36"/>
      <c r="C61" s="36"/>
    </row>
    <row r="62" spans="1:14" ht="13.8" x14ac:dyDescent="0.25">
      <c r="A62" s="35"/>
      <c r="B62" s="36"/>
      <c r="C62" s="36"/>
    </row>
    <row r="63" spans="1:14" ht="13.8" x14ac:dyDescent="0.25">
      <c r="A63" s="35"/>
      <c r="B63" s="36"/>
      <c r="C63" s="36"/>
    </row>
    <row r="64" spans="1:14" ht="13.8" x14ac:dyDescent="0.25">
      <c r="A64" s="35"/>
      <c r="B64" s="36"/>
      <c r="C64" s="36"/>
    </row>
    <row r="65" spans="1:3" ht="13.8" x14ac:dyDescent="0.25">
      <c r="A65" s="35"/>
      <c r="B65" s="36"/>
      <c r="C65" s="36"/>
    </row>
    <row r="66" spans="1:3" ht="13.8" x14ac:dyDescent="0.25">
      <c r="A66" s="35"/>
      <c r="B66" s="36"/>
      <c r="C66" s="36"/>
    </row>
    <row r="67" spans="1:3" ht="13.8" x14ac:dyDescent="0.25">
      <c r="A67" s="35"/>
      <c r="B67" s="36"/>
      <c r="C67" s="36"/>
    </row>
    <row r="68" spans="1:3" ht="13.8" x14ac:dyDescent="0.25">
      <c r="A68" s="35"/>
      <c r="B68" s="36"/>
      <c r="C68" s="36"/>
    </row>
    <row r="69" spans="1:3" ht="13.8" x14ac:dyDescent="0.25">
      <c r="A69" s="35"/>
      <c r="B69" s="36"/>
      <c r="C69" s="36"/>
    </row>
    <row r="70" spans="1:3" ht="13.8" x14ac:dyDescent="0.25">
      <c r="A70" s="35"/>
      <c r="B70" s="36"/>
      <c r="C70" s="36"/>
    </row>
    <row r="71" spans="1:3" ht="13.8" x14ac:dyDescent="0.25">
      <c r="A71" s="35"/>
      <c r="B71" s="36"/>
      <c r="C71" s="36"/>
    </row>
    <row r="72" spans="1:3" ht="13.8" x14ac:dyDescent="0.25">
      <c r="A72" s="35"/>
      <c r="B72" s="36"/>
      <c r="C72" s="36"/>
    </row>
    <row r="73" spans="1:3" ht="13.8" x14ac:dyDescent="0.25">
      <c r="A73" s="35"/>
      <c r="B73" s="36"/>
      <c r="C73" s="36"/>
    </row>
    <row r="74" spans="1:3" ht="13.8" x14ac:dyDescent="0.25">
      <c r="A74" s="35"/>
      <c r="B74" s="36"/>
      <c r="C74" s="36"/>
    </row>
    <row r="75" spans="1:3" ht="13.8" x14ac:dyDescent="0.25">
      <c r="A75" s="35"/>
      <c r="B75" s="36"/>
      <c r="C75" s="36"/>
    </row>
    <row r="76" spans="1:3" ht="13.8" x14ac:dyDescent="0.25">
      <c r="A76" s="35"/>
      <c r="B76" s="36"/>
      <c r="C76" s="36"/>
    </row>
    <row r="77" spans="1:3" ht="13.8" x14ac:dyDescent="0.25">
      <c r="A77" s="35"/>
      <c r="B77" s="36"/>
      <c r="C77" s="36"/>
    </row>
    <row r="78" spans="1:3" ht="13.8" x14ac:dyDescent="0.25">
      <c r="A78" s="35"/>
      <c r="B78" s="36"/>
      <c r="C78" s="36"/>
    </row>
    <row r="79" spans="1:3" ht="13.8" x14ac:dyDescent="0.25">
      <c r="A79" s="35"/>
      <c r="B79" s="36"/>
      <c r="C79" s="36"/>
    </row>
    <row r="80" spans="1:3" ht="13.8" x14ac:dyDescent="0.25">
      <c r="A80" s="35"/>
      <c r="B80" s="36"/>
      <c r="C80" s="36"/>
    </row>
    <row r="81" spans="1:3" ht="13.8" x14ac:dyDescent="0.25">
      <c r="A81" s="35"/>
      <c r="B81" s="36"/>
      <c r="C81" s="36"/>
    </row>
    <row r="82" spans="1:3" ht="13.8" x14ac:dyDescent="0.25">
      <c r="A82" s="35"/>
      <c r="B82" s="36"/>
      <c r="C82" s="36"/>
    </row>
    <row r="83" spans="1:3" ht="13.8" x14ac:dyDescent="0.25">
      <c r="A83" s="35"/>
      <c r="B83" s="36"/>
      <c r="C83" s="36"/>
    </row>
    <row r="84" spans="1:3" ht="13.8" x14ac:dyDescent="0.25">
      <c r="A84" s="35"/>
      <c r="B84" s="36"/>
      <c r="C84" s="36"/>
    </row>
    <row r="85" spans="1:3" ht="13.8" x14ac:dyDescent="0.25">
      <c r="A85" s="35"/>
      <c r="B85" s="36"/>
      <c r="C85" s="36"/>
    </row>
    <row r="86" spans="1:3" ht="13.8" x14ac:dyDescent="0.25">
      <c r="A86" s="35"/>
      <c r="B86" s="36"/>
      <c r="C86" s="36"/>
    </row>
    <row r="87" spans="1:3" ht="13.8" x14ac:dyDescent="0.25">
      <c r="A87" s="35"/>
      <c r="B87" s="36"/>
      <c r="C87" s="36"/>
    </row>
    <row r="88" spans="1:3" ht="13.8" x14ac:dyDescent="0.25">
      <c r="A88" s="35"/>
      <c r="B88" s="36"/>
      <c r="C88" s="36"/>
    </row>
    <row r="89" spans="1:3" ht="13.8" x14ac:dyDescent="0.25">
      <c r="A89" s="35"/>
      <c r="B89" s="36"/>
      <c r="C89" s="36"/>
    </row>
    <row r="90" spans="1:3" ht="13.8" x14ac:dyDescent="0.25">
      <c r="A90" s="35"/>
      <c r="B90" s="36"/>
      <c r="C90" s="36"/>
    </row>
    <row r="91" spans="1:3" ht="13.8" x14ac:dyDescent="0.25">
      <c r="A91" s="35"/>
      <c r="B91" s="36"/>
      <c r="C91" s="36"/>
    </row>
    <row r="92" spans="1:3" ht="13.8" x14ac:dyDescent="0.25">
      <c r="A92" s="35"/>
      <c r="B92" s="36"/>
      <c r="C92" s="36"/>
    </row>
    <row r="93" spans="1:3" ht="13.8" x14ac:dyDescent="0.25">
      <c r="A93" s="35"/>
      <c r="B93" s="36"/>
      <c r="C93" s="36"/>
    </row>
    <row r="94" spans="1:3" ht="13.8" x14ac:dyDescent="0.25">
      <c r="A94" s="35"/>
      <c r="B94" s="36"/>
      <c r="C94" s="36"/>
    </row>
    <row r="95" spans="1:3" ht="13.8" x14ac:dyDescent="0.25">
      <c r="A95" s="35"/>
      <c r="B95" s="36"/>
      <c r="C95" s="36"/>
    </row>
    <row r="96" spans="1:3" ht="13.8" x14ac:dyDescent="0.25">
      <c r="A96" s="35"/>
      <c r="B96" s="36"/>
      <c r="C96" s="36"/>
    </row>
    <row r="97" spans="1:3" ht="13.8" x14ac:dyDescent="0.25">
      <c r="A97" s="35"/>
      <c r="B97" s="36"/>
      <c r="C97" s="36"/>
    </row>
    <row r="98" spans="1:3" ht="13.8" x14ac:dyDescent="0.25">
      <c r="A98" s="35"/>
      <c r="B98" s="36"/>
      <c r="C98" s="36"/>
    </row>
    <row r="99" spans="1:3" ht="13.8" x14ac:dyDescent="0.25">
      <c r="A99" s="35"/>
      <c r="B99" s="36"/>
      <c r="C99" s="36"/>
    </row>
    <row r="100" spans="1:3" ht="13.8" x14ac:dyDescent="0.25">
      <c r="A100" s="35"/>
      <c r="B100" s="36"/>
      <c r="C100" s="36"/>
    </row>
    <row r="101" spans="1:3" ht="13.8" x14ac:dyDescent="0.25">
      <c r="A101" s="35"/>
      <c r="B101" s="36"/>
      <c r="C101" s="36"/>
    </row>
    <row r="102" spans="1:3" ht="13.8" x14ac:dyDescent="0.25">
      <c r="A102" s="35"/>
      <c r="B102" s="36"/>
      <c r="C102" s="36"/>
    </row>
    <row r="103" spans="1:3" ht="13.8" x14ac:dyDescent="0.25">
      <c r="A103" s="35"/>
      <c r="B103" s="36"/>
      <c r="C103" s="36"/>
    </row>
    <row r="104" spans="1:3" ht="13.8" x14ac:dyDescent="0.25">
      <c r="A104" s="35"/>
      <c r="B104" s="36"/>
      <c r="C104" s="36"/>
    </row>
    <row r="105" spans="1:3" ht="13.8" x14ac:dyDescent="0.25">
      <c r="A105" s="35"/>
      <c r="B105" s="36"/>
      <c r="C105" s="36"/>
    </row>
    <row r="106" spans="1:3" ht="13.8" x14ac:dyDescent="0.25">
      <c r="A106" s="35"/>
      <c r="B106" s="36"/>
      <c r="C106" s="36"/>
    </row>
    <row r="107" spans="1:3" ht="13.8" x14ac:dyDescent="0.25">
      <c r="A107" s="35"/>
      <c r="B107" s="36"/>
      <c r="C107" s="36"/>
    </row>
    <row r="108" spans="1:3" ht="13.8" x14ac:dyDescent="0.25">
      <c r="A108" s="35"/>
      <c r="B108" s="36"/>
      <c r="C108" s="36"/>
    </row>
    <row r="109" spans="1:3" ht="13.8" x14ac:dyDescent="0.25">
      <c r="A109" s="35"/>
      <c r="B109" s="36"/>
      <c r="C109" s="36"/>
    </row>
    <row r="110" spans="1:3" ht="13.8" x14ac:dyDescent="0.25">
      <c r="A110" s="35"/>
      <c r="B110" s="36"/>
      <c r="C110" s="36"/>
    </row>
    <row r="111" spans="1:3" ht="13.8" x14ac:dyDescent="0.25">
      <c r="A111" s="35"/>
      <c r="B111" s="36"/>
      <c r="C111" s="36"/>
    </row>
    <row r="112" spans="1:3" ht="13.8" x14ac:dyDescent="0.25">
      <c r="A112" s="35"/>
      <c r="B112" s="36"/>
      <c r="C112" s="36"/>
    </row>
    <row r="113" spans="1:3" ht="13.8" x14ac:dyDescent="0.25">
      <c r="A113" s="35"/>
      <c r="B113" s="36"/>
      <c r="C113" s="36"/>
    </row>
    <row r="114" spans="1:3" ht="13.8" x14ac:dyDescent="0.25">
      <c r="A114" s="35"/>
      <c r="B114" s="36"/>
      <c r="C114" s="36"/>
    </row>
    <row r="115" spans="1:3" ht="13.8" x14ac:dyDescent="0.25">
      <c r="A115" s="35"/>
      <c r="B115" s="36"/>
      <c r="C115" s="36"/>
    </row>
    <row r="116" spans="1:3" ht="13.8" x14ac:dyDescent="0.25">
      <c r="A116" s="35"/>
      <c r="B116" s="36"/>
      <c r="C116" s="36"/>
    </row>
    <row r="117" spans="1:3" ht="13.8" x14ac:dyDescent="0.25">
      <c r="A117" s="35"/>
      <c r="B117" s="36"/>
      <c r="C117" s="36"/>
    </row>
    <row r="118" spans="1:3" ht="13.8" x14ac:dyDescent="0.25">
      <c r="A118" s="35"/>
      <c r="B118" s="36"/>
      <c r="C118" s="36"/>
    </row>
    <row r="119" spans="1:3" ht="13.8" x14ac:dyDescent="0.25">
      <c r="A119" s="35"/>
      <c r="B119" s="36"/>
      <c r="C119" s="36"/>
    </row>
    <row r="120" spans="1:3" ht="13.8" x14ac:dyDescent="0.25">
      <c r="A120" s="35"/>
      <c r="B120" s="36"/>
      <c r="C120" s="36"/>
    </row>
    <row r="121" spans="1:3" ht="13.8" x14ac:dyDescent="0.25">
      <c r="A121" s="35"/>
      <c r="B121" s="36"/>
      <c r="C121" s="36"/>
    </row>
    <row r="122" spans="1:3" ht="13.8" x14ac:dyDescent="0.25">
      <c r="A122" s="35"/>
      <c r="B122" s="36"/>
      <c r="C122" s="36"/>
    </row>
    <row r="123" spans="1:3" ht="13.8" x14ac:dyDescent="0.25">
      <c r="A123" s="35"/>
      <c r="B123" s="36"/>
      <c r="C123" s="36"/>
    </row>
    <row r="124" spans="1:3" ht="13.8" x14ac:dyDescent="0.25">
      <c r="A124" s="35"/>
      <c r="B124" s="36"/>
      <c r="C124" s="36"/>
    </row>
    <row r="125" spans="1:3" ht="13.8" x14ac:dyDescent="0.25">
      <c r="A125" s="35"/>
      <c r="B125" s="36"/>
      <c r="C125" s="36"/>
    </row>
    <row r="126" spans="1:3" ht="13.8" x14ac:dyDescent="0.25">
      <c r="A126" s="35"/>
      <c r="B126" s="36"/>
      <c r="C126" s="36"/>
    </row>
    <row r="127" spans="1:3" ht="13.8" x14ac:dyDescent="0.25">
      <c r="A127" s="35"/>
      <c r="B127" s="36"/>
      <c r="C127" s="36"/>
    </row>
    <row r="128" spans="1:3" ht="13.8" x14ac:dyDescent="0.25">
      <c r="A128" s="35"/>
      <c r="B128" s="36"/>
      <c r="C128" s="36"/>
    </row>
    <row r="129" spans="1:3" ht="13.8" x14ac:dyDescent="0.25">
      <c r="A129" s="35"/>
      <c r="B129" s="36"/>
      <c r="C129" s="36"/>
    </row>
    <row r="130" spans="1:3" ht="13.8" x14ac:dyDescent="0.25">
      <c r="A130" s="35"/>
      <c r="B130" s="36"/>
      <c r="C130" s="36"/>
    </row>
    <row r="131" spans="1:3" ht="13.8" x14ac:dyDescent="0.25">
      <c r="A131" s="35"/>
      <c r="B131" s="36"/>
      <c r="C131" s="36"/>
    </row>
    <row r="132" spans="1:3" ht="13.8" x14ac:dyDescent="0.25">
      <c r="A132" s="35"/>
      <c r="B132" s="36"/>
      <c r="C132" s="36"/>
    </row>
    <row r="133" spans="1:3" ht="13.8" x14ac:dyDescent="0.25">
      <c r="A133" s="35"/>
      <c r="B133" s="36"/>
      <c r="C133" s="36"/>
    </row>
    <row r="134" spans="1:3" ht="13.8" x14ac:dyDescent="0.25">
      <c r="A134" s="35"/>
      <c r="B134" s="36"/>
      <c r="C134" s="36"/>
    </row>
    <row r="135" spans="1:3" ht="13.8" x14ac:dyDescent="0.25">
      <c r="A135" s="35"/>
      <c r="B135" s="36"/>
      <c r="C135" s="36"/>
    </row>
    <row r="136" spans="1:3" ht="13.8" x14ac:dyDescent="0.25">
      <c r="A136" s="35"/>
      <c r="B136" s="36"/>
      <c r="C136" s="36"/>
    </row>
    <row r="137" spans="1:3" ht="13.8" x14ac:dyDescent="0.25">
      <c r="A137" s="35"/>
      <c r="B137" s="36"/>
      <c r="C137" s="36"/>
    </row>
    <row r="138" spans="1:3" ht="13.8" x14ac:dyDescent="0.25">
      <c r="A138" s="35"/>
      <c r="B138" s="36"/>
      <c r="C138" s="36"/>
    </row>
    <row r="139" spans="1:3" ht="13.8" x14ac:dyDescent="0.25">
      <c r="A139" s="35"/>
      <c r="B139" s="36"/>
      <c r="C139" s="36"/>
    </row>
    <row r="140" spans="1:3" ht="13.8" x14ac:dyDescent="0.25">
      <c r="A140" s="35"/>
      <c r="B140" s="36"/>
      <c r="C140" s="36"/>
    </row>
    <row r="141" spans="1:3" ht="13.8" x14ac:dyDescent="0.25">
      <c r="A141" s="35"/>
      <c r="B141" s="36"/>
      <c r="C141" s="36"/>
    </row>
    <row r="142" spans="1:3" ht="13.8" x14ac:dyDescent="0.25">
      <c r="A142" s="35"/>
      <c r="B142" s="36"/>
      <c r="C142" s="36"/>
    </row>
    <row r="143" spans="1:3" ht="13.8" x14ac:dyDescent="0.25">
      <c r="A143" s="35"/>
      <c r="B143" s="36"/>
      <c r="C143" s="36"/>
    </row>
    <row r="144" spans="1:3" ht="13.8" x14ac:dyDescent="0.25">
      <c r="A144" s="35"/>
      <c r="B144" s="36"/>
      <c r="C144" s="36"/>
    </row>
    <row r="145" spans="1:3" ht="13.8" x14ac:dyDescent="0.25">
      <c r="A145" s="35"/>
      <c r="B145" s="36"/>
      <c r="C145" s="36"/>
    </row>
    <row r="146" spans="1:3" ht="13.8" x14ac:dyDescent="0.25">
      <c r="A146" s="35"/>
      <c r="B146" s="36"/>
      <c r="C146" s="36"/>
    </row>
    <row r="147" spans="1:3" ht="13.8" x14ac:dyDescent="0.25">
      <c r="A147" s="35"/>
      <c r="B147" s="36"/>
      <c r="C147" s="36"/>
    </row>
    <row r="148" spans="1:3" ht="13.8" x14ac:dyDescent="0.25">
      <c r="A148" s="35"/>
      <c r="B148" s="36"/>
      <c r="C148" s="36"/>
    </row>
    <row r="149" spans="1:3" ht="13.8" x14ac:dyDescent="0.25">
      <c r="A149" s="35"/>
      <c r="B149" s="36"/>
      <c r="C149" s="36"/>
    </row>
    <row r="150" spans="1:3" ht="13.8" x14ac:dyDescent="0.25">
      <c r="A150" s="35"/>
      <c r="B150" s="36"/>
      <c r="C150" s="36"/>
    </row>
    <row r="151" spans="1:3" ht="13.8" x14ac:dyDescent="0.25">
      <c r="A151" s="35"/>
      <c r="B151" s="36"/>
      <c r="C151" s="36"/>
    </row>
    <row r="152" spans="1:3" ht="13.8" x14ac:dyDescent="0.25">
      <c r="A152" s="35"/>
      <c r="B152" s="36"/>
      <c r="C152" s="36"/>
    </row>
    <row r="153" spans="1:3" ht="13.8" x14ac:dyDescent="0.25">
      <c r="A153" s="35"/>
      <c r="B153" s="36"/>
      <c r="C153" s="36"/>
    </row>
    <row r="154" spans="1:3" ht="13.8" x14ac:dyDescent="0.25">
      <c r="A154" s="35"/>
      <c r="B154" s="36"/>
      <c r="C154" s="36"/>
    </row>
    <row r="155" spans="1:3" ht="13.8" x14ac:dyDescent="0.25">
      <c r="A155" s="35"/>
      <c r="B155" s="36"/>
      <c r="C155" s="36"/>
    </row>
    <row r="156" spans="1:3" ht="13.8" x14ac:dyDescent="0.25">
      <c r="A156" s="35"/>
      <c r="B156" s="36"/>
      <c r="C156" s="36"/>
    </row>
    <row r="157" spans="1:3" ht="13.8" x14ac:dyDescent="0.25">
      <c r="A157" s="35"/>
      <c r="B157" s="36"/>
      <c r="C157" s="36"/>
    </row>
    <row r="158" spans="1:3" ht="13.8" x14ac:dyDescent="0.25">
      <c r="A158" s="35"/>
      <c r="B158" s="36"/>
      <c r="C158" s="36"/>
    </row>
    <row r="159" spans="1:3" ht="13.8" x14ac:dyDescent="0.25">
      <c r="A159" s="35"/>
      <c r="B159" s="36"/>
      <c r="C159" s="36"/>
    </row>
    <row r="160" spans="1:3" ht="13.8" x14ac:dyDescent="0.25">
      <c r="A160" s="35"/>
      <c r="B160" s="36"/>
      <c r="C160" s="36"/>
    </row>
    <row r="161" spans="1:3" ht="13.8" x14ac:dyDescent="0.25">
      <c r="A161" s="35"/>
      <c r="B161" s="36"/>
      <c r="C161" s="36"/>
    </row>
    <row r="162" spans="1:3" ht="13.8" x14ac:dyDescent="0.25">
      <c r="A162" s="35"/>
      <c r="B162" s="36"/>
      <c r="C162" s="36"/>
    </row>
    <row r="163" spans="1:3" ht="13.8" x14ac:dyDescent="0.25">
      <c r="A163" s="35"/>
      <c r="B163" s="36"/>
      <c r="C163" s="36"/>
    </row>
    <row r="164" spans="1:3" ht="13.8" x14ac:dyDescent="0.25">
      <c r="A164" s="35"/>
      <c r="B164" s="36"/>
      <c r="C164" s="36"/>
    </row>
    <row r="165" spans="1:3" ht="13.8" x14ac:dyDescent="0.25">
      <c r="A165" s="35"/>
      <c r="B165" s="36"/>
      <c r="C165" s="36"/>
    </row>
    <row r="166" spans="1:3" ht="13.8" x14ac:dyDescent="0.25">
      <c r="A166" s="35"/>
      <c r="B166" s="36"/>
      <c r="C166" s="36"/>
    </row>
    <row r="167" spans="1:3" ht="13.8" x14ac:dyDescent="0.25">
      <c r="A167" s="35"/>
      <c r="B167" s="36"/>
      <c r="C167" s="36"/>
    </row>
    <row r="168" spans="1:3" ht="13.8" x14ac:dyDescent="0.25">
      <c r="A168" s="35"/>
      <c r="B168" s="36"/>
      <c r="C168" s="36"/>
    </row>
    <row r="169" spans="1:3" ht="13.8" x14ac:dyDescent="0.25">
      <c r="A169" s="35"/>
      <c r="B169" s="36"/>
      <c r="C169" s="36"/>
    </row>
    <row r="170" spans="1:3" ht="13.8" x14ac:dyDescent="0.25">
      <c r="A170" s="35"/>
      <c r="B170" s="36"/>
      <c r="C170" s="36"/>
    </row>
    <row r="171" spans="1:3" ht="13.8" x14ac:dyDescent="0.25">
      <c r="A171" s="35"/>
      <c r="B171" s="36"/>
      <c r="C171" s="36"/>
    </row>
    <row r="172" spans="1:3" ht="13.8" x14ac:dyDescent="0.25">
      <c r="A172" s="35"/>
      <c r="B172" s="36"/>
      <c r="C172" s="36"/>
    </row>
    <row r="173" spans="1:3" ht="13.8" x14ac:dyDescent="0.25">
      <c r="A173" s="35"/>
      <c r="B173" s="36"/>
      <c r="C173" s="36"/>
    </row>
    <row r="174" spans="1:3" ht="13.8" x14ac:dyDescent="0.25">
      <c r="A174" s="35"/>
      <c r="B174" s="36"/>
      <c r="C174" s="36"/>
    </row>
    <row r="175" spans="1:3" ht="13.8" x14ac:dyDescent="0.25">
      <c r="A175" s="35"/>
      <c r="B175" s="36"/>
      <c r="C175" s="36"/>
    </row>
    <row r="176" spans="1:3" ht="13.8" x14ac:dyDescent="0.25">
      <c r="A176" s="35"/>
      <c r="B176" s="36"/>
      <c r="C176" s="36"/>
    </row>
    <row r="177" spans="1:3" ht="13.8" x14ac:dyDescent="0.25">
      <c r="A177" s="35"/>
      <c r="B177" s="36"/>
      <c r="C177" s="36"/>
    </row>
    <row r="178" spans="1:3" ht="13.8" x14ac:dyDescent="0.25">
      <c r="A178" s="35"/>
      <c r="B178" s="36"/>
      <c r="C178" s="36"/>
    </row>
    <row r="179" spans="1:3" ht="13.8" x14ac:dyDescent="0.25">
      <c r="A179" s="35"/>
      <c r="B179" s="36"/>
      <c r="C179" s="36"/>
    </row>
    <row r="180" spans="1:3" ht="13.8" x14ac:dyDescent="0.25">
      <c r="A180" s="35"/>
      <c r="B180" s="36"/>
      <c r="C180" s="36"/>
    </row>
    <row r="181" spans="1:3" ht="13.8" x14ac:dyDescent="0.25">
      <c r="A181" s="35"/>
      <c r="B181" s="36"/>
      <c r="C181" s="36"/>
    </row>
    <row r="182" spans="1:3" ht="13.8" x14ac:dyDescent="0.25">
      <c r="A182" s="35"/>
      <c r="B182" s="36"/>
      <c r="C182" s="36"/>
    </row>
    <row r="183" spans="1:3" ht="13.8" x14ac:dyDescent="0.25">
      <c r="A183" s="35"/>
      <c r="B183" s="36"/>
      <c r="C183" s="36"/>
    </row>
    <row r="184" spans="1:3" ht="13.8" x14ac:dyDescent="0.25">
      <c r="A184" s="35"/>
      <c r="B184" s="36"/>
      <c r="C184" s="36"/>
    </row>
    <row r="185" spans="1:3" ht="13.8" x14ac:dyDescent="0.25">
      <c r="A185" s="35"/>
      <c r="B185" s="36"/>
      <c r="C185" s="36"/>
    </row>
    <row r="186" spans="1:3" ht="13.8" x14ac:dyDescent="0.25">
      <c r="A186" s="35"/>
      <c r="B186" s="36"/>
      <c r="C186" s="36"/>
    </row>
    <row r="187" spans="1:3" ht="13.8" x14ac:dyDescent="0.25">
      <c r="A187" s="35"/>
      <c r="B187" s="36"/>
      <c r="C187" s="36"/>
    </row>
    <row r="188" spans="1:3" ht="13.8" x14ac:dyDescent="0.25">
      <c r="A188" s="35"/>
      <c r="B188" s="36"/>
      <c r="C188" s="36"/>
    </row>
    <row r="189" spans="1:3" ht="13.8" x14ac:dyDescent="0.25">
      <c r="A189" s="35"/>
      <c r="B189" s="36"/>
      <c r="C189" s="36"/>
    </row>
    <row r="190" spans="1:3" ht="13.8" x14ac:dyDescent="0.25">
      <c r="A190" s="35"/>
      <c r="B190" s="36"/>
      <c r="C190" s="36"/>
    </row>
    <row r="191" spans="1:3" ht="13.8" x14ac:dyDescent="0.25">
      <c r="A191" s="35"/>
      <c r="B191" s="36"/>
      <c r="C191" s="36"/>
    </row>
    <row r="192" spans="1:3" ht="13.8" x14ac:dyDescent="0.25">
      <c r="A192" s="35"/>
      <c r="B192" s="36"/>
      <c r="C192" s="36"/>
    </row>
    <row r="193" spans="1:3" ht="13.8" x14ac:dyDescent="0.25">
      <c r="A193" s="35"/>
      <c r="B193" s="36"/>
      <c r="C193" s="36"/>
    </row>
    <row r="194" spans="1:3" ht="13.8" x14ac:dyDescent="0.25">
      <c r="A194" s="35"/>
      <c r="B194" s="36"/>
      <c r="C194" s="36"/>
    </row>
    <row r="195" spans="1:3" ht="13.8" x14ac:dyDescent="0.25">
      <c r="A195" s="35"/>
      <c r="B195" s="36"/>
      <c r="C195" s="36"/>
    </row>
    <row r="196" spans="1:3" ht="13.8" x14ac:dyDescent="0.25">
      <c r="A196" s="35"/>
      <c r="B196" s="36"/>
      <c r="C196" s="36"/>
    </row>
    <row r="197" spans="1:3" ht="13.8" x14ac:dyDescent="0.25">
      <c r="A197" s="35"/>
      <c r="B197" s="36"/>
      <c r="C197" s="36"/>
    </row>
    <row r="198" spans="1:3" ht="13.8" x14ac:dyDescent="0.25">
      <c r="A198" s="35"/>
      <c r="B198" s="36"/>
      <c r="C198" s="36"/>
    </row>
    <row r="199" spans="1:3" ht="13.8" x14ac:dyDescent="0.25">
      <c r="A199" s="35"/>
      <c r="B199" s="36"/>
      <c r="C199" s="36"/>
    </row>
    <row r="200" spans="1:3" ht="13.8" x14ac:dyDescent="0.25">
      <c r="A200" s="35"/>
      <c r="B200" s="36"/>
      <c r="C200" s="36"/>
    </row>
    <row r="201" spans="1:3" ht="13.8" x14ac:dyDescent="0.25">
      <c r="A201" s="35"/>
      <c r="B201" s="36"/>
      <c r="C201" s="36"/>
    </row>
    <row r="202" spans="1:3" ht="13.8" x14ac:dyDescent="0.25">
      <c r="A202" s="35"/>
      <c r="B202" s="36"/>
      <c r="C202" s="36"/>
    </row>
    <row r="203" spans="1:3" ht="13.8" x14ac:dyDescent="0.25">
      <c r="A203" s="35"/>
      <c r="B203" s="36"/>
      <c r="C203" s="36"/>
    </row>
    <row r="204" spans="1:3" ht="13.8" x14ac:dyDescent="0.25">
      <c r="A204" s="35"/>
      <c r="B204" s="36"/>
      <c r="C204" s="36"/>
    </row>
    <row r="205" spans="1:3" ht="13.8" x14ac:dyDescent="0.25">
      <c r="A205" s="35"/>
      <c r="B205" s="36"/>
      <c r="C205" s="36"/>
    </row>
    <row r="206" spans="1:3" ht="13.8" x14ac:dyDescent="0.25">
      <c r="A206" s="35"/>
      <c r="B206" s="36"/>
      <c r="C206" s="36"/>
    </row>
    <row r="207" spans="1:3" ht="13.8" x14ac:dyDescent="0.25">
      <c r="A207" s="35"/>
      <c r="B207" s="36"/>
      <c r="C207" s="36"/>
    </row>
    <row r="208" spans="1:3" ht="13.8" x14ac:dyDescent="0.25">
      <c r="A208" s="35"/>
      <c r="B208" s="36"/>
      <c r="C208" s="36"/>
    </row>
    <row r="209" spans="1:3" ht="13.8" x14ac:dyDescent="0.25">
      <c r="A209" s="35"/>
      <c r="B209" s="36"/>
      <c r="C209" s="36"/>
    </row>
    <row r="210" spans="1:3" ht="13.8" x14ac:dyDescent="0.25">
      <c r="A210" s="35"/>
      <c r="B210" s="36"/>
      <c r="C210" s="36"/>
    </row>
    <row r="211" spans="1:3" ht="13.8" x14ac:dyDescent="0.25">
      <c r="A211" s="35"/>
      <c r="B211" s="36"/>
      <c r="C211" s="36"/>
    </row>
    <row r="212" spans="1:3" ht="13.8" x14ac:dyDescent="0.25">
      <c r="A212" s="35"/>
      <c r="B212" s="36"/>
      <c r="C212" s="36"/>
    </row>
    <row r="213" spans="1:3" ht="13.8" x14ac:dyDescent="0.25">
      <c r="A213" s="35"/>
      <c r="B213" s="36"/>
      <c r="C213" s="36"/>
    </row>
    <row r="214" spans="1:3" ht="13.8" x14ac:dyDescent="0.25">
      <c r="A214" s="35"/>
      <c r="B214" s="36"/>
      <c r="C214" s="36"/>
    </row>
    <row r="215" spans="1:3" ht="13.8" x14ac:dyDescent="0.25">
      <c r="A215" s="35"/>
      <c r="B215" s="36"/>
      <c r="C215" s="36"/>
    </row>
    <row r="216" spans="1:3" ht="13.8" x14ac:dyDescent="0.25">
      <c r="A216" s="35"/>
      <c r="B216" s="36"/>
      <c r="C216" s="36"/>
    </row>
    <row r="217" spans="1:3" ht="13.8" x14ac:dyDescent="0.25">
      <c r="A217" s="35"/>
      <c r="B217" s="36"/>
      <c r="C217" s="36"/>
    </row>
    <row r="218" spans="1:3" ht="13.8" x14ac:dyDescent="0.25">
      <c r="A218" s="35"/>
      <c r="B218" s="36"/>
      <c r="C218" s="36"/>
    </row>
    <row r="219" spans="1:3" ht="13.8" x14ac:dyDescent="0.25">
      <c r="A219" s="35"/>
      <c r="B219" s="36"/>
      <c r="C219" s="36"/>
    </row>
    <row r="220" spans="1:3" ht="13.8" x14ac:dyDescent="0.25">
      <c r="A220" s="35"/>
      <c r="B220" s="36"/>
      <c r="C220" s="36"/>
    </row>
    <row r="221" spans="1:3" ht="13.8" x14ac:dyDescent="0.25">
      <c r="A221" s="35"/>
      <c r="B221" s="36"/>
      <c r="C221" s="36"/>
    </row>
    <row r="222" spans="1:3" ht="13.8" x14ac:dyDescent="0.25">
      <c r="A222" s="35"/>
      <c r="B222" s="36"/>
      <c r="C222" s="36"/>
    </row>
    <row r="223" spans="1:3" ht="13.8" x14ac:dyDescent="0.25">
      <c r="A223" s="35"/>
      <c r="B223" s="36"/>
      <c r="C223" s="36"/>
    </row>
    <row r="224" spans="1:3" ht="13.8" x14ac:dyDescent="0.25">
      <c r="A224" s="35"/>
      <c r="B224" s="36"/>
      <c r="C224" s="36"/>
    </row>
    <row r="225" spans="1:3" ht="13.8" x14ac:dyDescent="0.25">
      <c r="A225" s="35"/>
      <c r="B225" s="36"/>
      <c r="C225" s="36"/>
    </row>
    <row r="226" spans="1:3" ht="13.8" x14ac:dyDescent="0.25">
      <c r="A226" s="35"/>
      <c r="B226" s="36"/>
      <c r="C226" s="36"/>
    </row>
    <row r="227" spans="1:3" ht="13.8" x14ac:dyDescent="0.25">
      <c r="A227" s="35"/>
      <c r="B227" s="36"/>
      <c r="C227" s="36"/>
    </row>
    <row r="228" spans="1:3" ht="13.8" x14ac:dyDescent="0.25">
      <c r="A228" s="35"/>
      <c r="B228" s="36"/>
      <c r="C228" s="36"/>
    </row>
    <row r="229" spans="1:3" ht="13.8" x14ac:dyDescent="0.25">
      <c r="A229" s="35"/>
      <c r="B229" s="36"/>
      <c r="C229" s="36"/>
    </row>
    <row r="230" spans="1:3" ht="13.8" x14ac:dyDescent="0.25">
      <c r="A230" s="35"/>
      <c r="B230" s="36"/>
      <c r="C230" s="36"/>
    </row>
    <row r="231" spans="1:3" ht="13.8" x14ac:dyDescent="0.25">
      <c r="A231" s="35"/>
      <c r="B231" s="36"/>
      <c r="C231" s="36"/>
    </row>
    <row r="232" spans="1:3" ht="13.8" x14ac:dyDescent="0.25">
      <c r="A232" s="35"/>
      <c r="B232" s="36"/>
      <c r="C232" s="36"/>
    </row>
    <row r="233" spans="1:3" ht="13.8" x14ac:dyDescent="0.25">
      <c r="A233" s="35"/>
      <c r="B233" s="36"/>
      <c r="C233" s="36"/>
    </row>
    <row r="234" spans="1:3" ht="13.8" x14ac:dyDescent="0.25">
      <c r="A234" s="35"/>
      <c r="B234" s="36"/>
      <c r="C234" s="36"/>
    </row>
    <row r="235" spans="1:3" ht="13.8" x14ac:dyDescent="0.25">
      <c r="A235" s="35"/>
      <c r="B235" s="36"/>
      <c r="C235" s="36"/>
    </row>
    <row r="236" spans="1:3" ht="13.8" x14ac:dyDescent="0.25">
      <c r="A236" s="35"/>
      <c r="B236" s="36"/>
      <c r="C236" s="36"/>
    </row>
    <row r="237" spans="1:3" ht="13.8" x14ac:dyDescent="0.25">
      <c r="A237" s="35"/>
      <c r="B237" s="36"/>
      <c r="C237" s="36"/>
    </row>
    <row r="238" spans="1:3" ht="13.8" x14ac:dyDescent="0.25">
      <c r="A238" s="35"/>
      <c r="B238" s="36"/>
      <c r="C238" s="36"/>
    </row>
    <row r="239" spans="1:3" ht="13.8" x14ac:dyDescent="0.25">
      <c r="A239" s="35"/>
      <c r="B239" s="36"/>
      <c r="C239" s="36"/>
    </row>
    <row r="240" spans="1:3" ht="13.8" x14ac:dyDescent="0.25">
      <c r="A240" s="35"/>
      <c r="B240" s="36"/>
      <c r="C240" s="36"/>
    </row>
    <row r="241" spans="1:3" ht="13.8" x14ac:dyDescent="0.25">
      <c r="A241" s="35"/>
      <c r="B241" s="36"/>
      <c r="C241" s="36"/>
    </row>
    <row r="242" spans="1:3" ht="13.8" x14ac:dyDescent="0.25">
      <c r="A242" s="35"/>
      <c r="B242" s="36"/>
      <c r="C242" s="36"/>
    </row>
    <row r="243" spans="1:3" ht="13.8" x14ac:dyDescent="0.25">
      <c r="A243" s="35"/>
      <c r="B243" s="36"/>
      <c r="C243" s="36"/>
    </row>
    <row r="244" spans="1:3" ht="13.8" x14ac:dyDescent="0.25">
      <c r="A244" s="35"/>
      <c r="B244" s="36"/>
      <c r="C244" s="36"/>
    </row>
    <row r="245" spans="1:3" ht="13.8" x14ac:dyDescent="0.25">
      <c r="A245" s="35"/>
      <c r="B245" s="36"/>
      <c r="C245" s="36"/>
    </row>
    <row r="246" spans="1:3" ht="13.8" x14ac:dyDescent="0.25">
      <c r="A246" s="35"/>
      <c r="B246" s="36"/>
      <c r="C246" s="36"/>
    </row>
    <row r="247" spans="1:3" ht="13.8" x14ac:dyDescent="0.25">
      <c r="A247" s="35"/>
      <c r="B247" s="36"/>
      <c r="C247" s="36"/>
    </row>
    <row r="248" spans="1:3" ht="13.8" x14ac:dyDescent="0.25">
      <c r="A248" s="35"/>
      <c r="B248" s="36"/>
      <c r="C248" s="36"/>
    </row>
    <row r="249" spans="1:3" ht="13.8" x14ac:dyDescent="0.25">
      <c r="A249" s="35"/>
      <c r="B249" s="36"/>
      <c r="C249" s="36"/>
    </row>
    <row r="250" spans="1:3" ht="13.8" x14ac:dyDescent="0.25">
      <c r="A250" s="35"/>
      <c r="B250" s="36"/>
      <c r="C250" s="36"/>
    </row>
    <row r="251" spans="1:3" ht="13.8" x14ac:dyDescent="0.25">
      <c r="A251" s="35"/>
      <c r="B251" s="36"/>
      <c r="C251" s="36"/>
    </row>
    <row r="252" spans="1:3" ht="13.8" x14ac:dyDescent="0.25">
      <c r="A252" s="35"/>
      <c r="B252" s="36"/>
      <c r="C252" s="36"/>
    </row>
    <row r="253" spans="1:3" ht="13.8" x14ac:dyDescent="0.25">
      <c r="A253" s="35"/>
      <c r="B253" s="36"/>
      <c r="C253" s="36"/>
    </row>
    <row r="254" spans="1:3" ht="13.8" x14ac:dyDescent="0.25">
      <c r="A254" s="35"/>
      <c r="B254" s="36"/>
      <c r="C254" s="36"/>
    </row>
    <row r="255" spans="1:3" ht="13.8" x14ac:dyDescent="0.25">
      <c r="A255" s="35"/>
      <c r="B255" s="36"/>
      <c r="C255" s="36"/>
    </row>
    <row r="256" spans="1:3" ht="13.8" x14ac:dyDescent="0.25">
      <c r="A256" s="35"/>
      <c r="B256" s="36"/>
      <c r="C256" s="36"/>
    </row>
    <row r="257" spans="1:3" ht="13.8" x14ac:dyDescent="0.25">
      <c r="A257" s="35"/>
      <c r="B257" s="36"/>
      <c r="C257" s="36"/>
    </row>
    <row r="258" spans="1:3" ht="13.8" x14ac:dyDescent="0.25">
      <c r="A258" s="35"/>
      <c r="B258" s="36"/>
      <c r="C258" s="36"/>
    </row>
    <row r="259" spans="1:3" ht="13.8" x14ac:dyDescent="0.25">
      <c r="A259" s="35"/>
      <c r="B259" s="36"/>
      <c r="C259" s="36"/>
    </row>
    <row r="260" spans="1:3" ht="13.8" x14ac:dyDescent="0.25">
      <c r="A260" s="35"/>
      <c r="B260" s="36"/>
      <c r="C260" s="36"/>
    </row>
    <row r="261" spans="1:3" ht="13.8" x14ac:dyDescent="0.25">
      <c r="A261" s="35"/>
      <c r="B261" s="36"/>
      <c r="C261" s="36"/>
    </row>
    <row r="262" spans="1:3" ht="13.8" x14ac:dyDescent="0.25">
      <c r="A262" s="35"/>
      <c r="B262" s="36"/>
      <c r="C262" s="36"/>
    </row>
    <row r="263" spans="1:3" ht="13.8" x14ac:dyDescent="0.25">
      <c r="A263" s="35"/>
      <c r="B263" s="36"/>
      <c r="C263" s="36"/>
    </row>
    <row r="264" spans="1:3" ht="13.8" x14ac:dyDescent="0.25">
      <c r="A264" s="35"/>
      <c r="B264" s="36"/>
      <c r="C264" s="36"/>
    </row>
    <row r="265" spans="1:3" ht="13.8" x14ac:dyDescent="0.25">
      <c r="A265" s="35"/>
      <c r="B265" s="36"/>
      <c r="C265" s="36"/>
    </row>
    <row r="266" spans="1:3" ht="13.8" x14ac:dyDescent="0.25">
      <c r="A266" s="35"/>
      <c r="B266" s="36"/>
      <c r="C266" s="36"/>
    </row>
    <row r="267" spans="1:3" ht="13.8" x14ac:dyDescent="0.25">
      <c r="A267" s="35"/>
      <c r="B267" s="36"/>
      <c r="C267" s="36"/>
    </row>
    <row r="268" spans="1:3" ht="13.8" x14ac:dyDescent="0.25">
      <c r="A268" s="35"/>
      <c r="B268" s="36"/>
      <c r="C268" s="36"/>
    </row>
    <row r="269" spans="1:3" ht="13.8" x14ac:dyDescent="0.25">
      <c r="A269" s="35"/>
      <c r="B269" s="36"/>
      <c r="C269" s="36"/>
    </row>
    <row r="270" spans="1:3" ht="13.8" x14ac:dyDescent="0.25">
      <c r="A270" s="35"/>
      <c r="B270" s="36"/>
      <c r="C270" s="36"/>
    </row>
    <row r="271" spans="1:3" ht="13.8" x14ac:dyDescent="0.25">
      <c r="A271" s="35"/>
      <c r="B271" s="36"/>
      <c r="C271" s="36"/>
    </row>
    <row r="272" spans="1:3" ht="13.8" x14ac:dyDescent="0.25">
      <c r="A272" s="35"/>
      <c r="B272" s="36"/>
      <c r="C272" s="36"/>
    </row>
    <row r="273" spans="1:3" ht="13.8" x14ac:dyDescent="0.25">
      <c r="A273" s="35"/>
      <c r="B273" s="36"/>
      <c r="C273" s="36"/>
    </row>
    <row r="274" spans="1:3" ht="13.8" x14ac:dyDescent="0.25">
      <c r="A274" s="35"/>
      <c r="B274" s="36"/>
      <c r="C274" s="36"/>
    </row>
    <row r="275" spans="1:3" ht="13.8" x14ac:dyDescent="0.25">
      <c r="A275" s="35"/>
      <c r="B275" s="36"/>
      <c r="C275" s="36"/>
    </row>
    <row r="276" spans="1:3" ht="13.8" x14ac:dyDescent="0.25">
      <c r="A276" s="35"/>
      <c r="B276" s="36"/>
      <c r="C276" s="36"/>
    </row>
    <row r="277" spans="1:3" ht="13.8" x14ac:dyDescent="0.25">
      <c r="A277" s="35"/>
      <c r="B277" s="36"/>
      <c r="C277" s="36"/>
    </row>
    <row r="278" spans="1:3" ht="13.8" x14ac:dyDescent="0.25">
      <c r="A278" s="35"/>
      <c r="B278" s="36"/>
      <c r="C278" s="36"/>
    </row>
    <row r="279" spans="1:3" ht="13.8" x14ac:dyDescent="0.25">
      <c r="A279" s="35"/>
      <c r="B279" s="36"/>
      <c r="C279" s="36"/>
    </row>
    <row r="280" spans="1:3" ht="13.8" x14ac:dyDescent="0.25">
      <c r="A280" s="35"/>
      <c r="B280" s="36"/>
      <c r="C280" s="36"/>
    </row>
    <row r="281" spans="1:3" ht="13.8" x14ac:dyDescent="0.25">
      <c r="A281" s="35"/>
      <c r="B281" s="36"/>
      <c r="C281" s="36"/>
    </row>
    <row r="282" spans="1:3" ht="13.8" x14ac:dyDescent="0.25">
      <c r="A282" s="35"/>
      <c r="B282" s="36"/>
      <c r="C282" s="36"/>
    </row>
    <row r="283" spans="1:3" ht="13.8" x14ac:dyDescent="0.25">
      <c r="A283" s="35"/>
      <c r="B283" s="36"/>
      <c r="C283" s="36"/>
    </row>
    <row r="284" spans="1:3" ht="13.8" x14ac:dyDescent="0.25">
      <c r="A284" s="35"/>
      <c r="B284" s="36"/>
      <c r="C284" s="36"/>
    </row>
    <row r="285" spans="1:3" ht="13.8" x14ac:dyDescent="0.25">
      <c r="A285" s="35"/>
      <c r="B285" s="36"/>
      <c r="C285" s="36"/>
    </row>
    <row r="286" spans="1:3" ht="13.8" x14ac:dyDescent="0.25">
      <c r="A286" s="35"/>
      <c r="B286" s="36"/>
      <c r="C286" s="36"/>
    </row>
    <row r="287" spans="1:3" ht="13.8" x14ac:dyDescent="0.25">
      <c r="A287" s="35"/>
      <c r="B287" s="36"/>
      <c r="C287" s="36"/>
    </row>
    <row r="288" spans="1:3" ht="13.8" x14ac:dyDescent="0.25">
      <c r="A288" s="35"/>
      <c r="B288" s="36"/>
      <c r="C288" s="36"/>
    </row>
    <row r="289" spans="1:3" ht="13.8" x14ac:dyDescent="0.25">
      <c r="A289" s="35"/>
      <c r="B289" s="36"/>
      <c r="C289" s="36"/>
    </row>
    <row r="290" spans="1:3" ht="13.8" x14ac:dyDescent="0.25">
      <c r="A290" s="35"/>
      <c r="B290" s="36"/>
      <c r="C290" s="36"/>
    </row>
    <row r="291" spans="1:3" ht="13.8" x14ac:dyDescent="0.25">
      <c r="A291" s="35"/>
      <c r="B291" s="36"/>
      <c r="C291" s="36"/>
    </row>
    <row r="292" spans="1:3" ht="13.8" x14ac:dyDescent="0.25">
      <c r="A292" s="35"/>
      <c r="B292" s="36"/>
      <c r="C292" s="36"/>
    </row>
    <row r="293" spans="1:3" ht="13.8" x14ac:dyDescent="0.25">
      <c r="A293" s="35"/>
      <c r="B293" s="36"/>
      <c r="C293" s="36"/>
    </row>
    <row r="294" spans="1:3" ht="13.8" x14ac:dyDescent="0.25">
      <c r="A294" s="35"/>
      <c r="B294" s="36"/>
      <c r="C294" s="36"/>
    </row>
    <row r="295" spans="1:3" ht="13.8" x14ac:dyDescent="0.25">
      <c r="A295" s="35"/>
      <c r="B295" s="36"/>
      <c r="C295" s="36"/>
    </row>
    <row r="296" spans="1:3" ht="13.8" x14ac:dyDescent="0.25">
      <c r="A296" s="35"/>
      <c r="B296" s="36"/>
      <c r="C296" s="36"/>
    </row>
    <row r="297" spans="1:3" ht="13.8" x14ac:dyDescent="0.25">
      <c r="A297" s="35"/>
      <c r="B297" s="36"/>
      <c r="C297" s="36"/>
    </row>
    <row r="298" spans="1:3" ht="13.8" x14ac:dyDescent="0.25">
      <c r="A298" s="35"/>
      <c r="B298" s="36"/>
      <c r="C298" s="36"/>
    </row>
    <row r="299" spans="1:3" ht="13.8" x14ac:dyDescent="0.25">
      <c r="A299" s="35"/>
      <c r="B299" s="36"/>
      <c r="C299" s="36"/>
    </row>
    <row r="300" spans="1:3" ht="13.8" x14ac:dyDescent="0.25">
      <c r="A300" s="35"/>
      <c r="B300" s="36"/>
      <c r="C300" s="36"/>
    </row>
    <row r="301" spans="1:3" ht="13.8" x14ac:dyDescent="0.25">
      <c r="A301" s="35"/>
      <c r="B301" s="36"/>
      <c r="C301" s="36"/>
    </row>
    <row r="302" spans="1:3" ht="13.8" x14ac:dyDescent="0.25">
      <c r="A302" s="35"/>
      <c r="B302" s="36"/>
      <c r="C302" s="36"/>
    </row>
    <row r="303" spans="1:3" ht="13.8" x14ac:dyDescent="0.25">
      <c r="A303" s="35"/>
      <c r="B303" s="36"/>
      <c r="C303" s="36"/>
    </row>
    <row r="304" spans="1:3" ht="13.8" x14ac:dyDescent="0.25">
      <c r="A304" s="35"/>
      <c r="B304" s="36"/>
      <c r="C304" s="36"/>
    </row>
    <row r="305" spans="1:3" ht="13.8" x14ac:dyDescent="0.25">
      <c r="A305" s="35"/>
      <c r="B305" s="36"/>
      <c r="C305" s="36"/>
    </row>
    <row r="306" spans="1:3" ht="13.8" x14ac:dyDescent="0.25">
      <c r="A306" s="35"/>
      <c r="B306" s="36"/>
      <c r="C306" s="36"/>
    </row>
    <row r="307" spans="1:3" ht="13.8" x14ac:dyDescent="0.25">
      <c r="A307" s="35"/>
      <c r="B307" s="36"/>
      <c r="C307" s="36"/>
    </row>
    <row r="308" spans="1:3" ht="13.8" x14ac:dyDescent="0.25">
      <c r="A308" s="35"/>
      <c r="B308" s="36"/>
      <c r="C308" s="36"/>
    </row>
    <row r="309" spans="1:3" ht="13.8" x14ac:dyDescent="0.25">
      <c r="A309" s="35"/>
      <c r="B309" s="36"/>
      <c r="C309" s="36"/>
    </row>
    <row r="310" spans="1:3" ht="13.8" x14ac:dyDescent="0.25">
      <c r="A310" s="35"/>
      <c r="B310" s="36"/>
      <c r="C310" s="36"/>
    </row>
    <row r="311" spans="1:3" ht="13.8" x14ac:dyDescent="0.25">
      <c r="A311" s="35"/>
      <c r="B311" s="36"/>
      <c r="C311" s="36"/>
    </row>
    <row r="312" spans="1:3" ht="13.8" x14ac:dyDescent="0.25">
      <c r="A312" s="35"/>
      <c r="B312" s="36"/>
      <c r="C312" s="36"/>
    </row>
    <row r="313" spans="1:3" ht="13.8" x14ac:dyDescent="0.25">
      <c r="A313" s="35"/>
      <c r="B313" s="36"/>
      <c r="C313" s="36"/>
    </row>
    <row r="314" spans="1:3" ht="13.8" x14ac:dyDescent="0.25">
      <c r="A314" s="35"/>
      <c r="B314" s="36"/>
      <c r="C314" s="36"/>
    </row>
    <row r="315" spans="1:3" ht="13.8" x14ac:dyDescent="0.25">
      <c r="A315" s="35"/>
      <c r="B315" s="36"/>
      <c r="C315" s="36"/>
    </row>
    <row r="316" spans="1:3" ht="13.8" x14ac:dyDescent="0.25">
      <c r="A316" s="35"/>
      <c r="B316" s="36"/>
      <c r="C316" s="36"/>
    </row>
    <row r="317" spans="1:3" ht="13.8" x14ac:dyDescent="0.25">
      <c r="A317" s="35"/>
      <c r="B317" s="36"/>
      <c r="C317" s="36"/>
    </row>
    <row r="318" spans="1:3" ht="13.8" x14ac:dyDescent="0.25">
      <c r="A318" s="35"/>
      <c r="B318" s="36"/>
      <c r="C318" s="36"/>
    </row>
    <row r="319" spans="1:3" ht="13.8" x14ac:dyDescent="0.25">
      <c r="A319" s="35"/>
      <c r="B319" s="36"/>
      <c r="C319" s="36"/>
    </row>
    <row r="320" spans="1:3" ht="13.8" x14ac:dyDescent="0.25">
      <c r="A320" s="35"/>
      <c r="B320" s="36"/>
      <c r="C320" s="36"/>
    </row>
    <row r="321" spans="1:3" ht="13.8" x14ac:dyDescent="0.25">
      <c r="A321" s="35"/>
      <c r="B321" s="36"/>
      <c r="C321" s="36"/>
    </row>
    <row r="322" spans="1:3" ht="13.8" x14ac:dyDescent="0.25">
      <c r="A322" s="35"/>
      <c r="B322" s="36"/>
      <c r="C322" s="36"/>
    </row>
    <row r="323" spans="1:3" ht="13.8" x14ac:dyDescent="0.25">
      <c r="A323" s="35"/>
      <c r="B323" s="36"/>
      <c r="C323" s="36"/>
    </row>
    <row r="324" spans="1:3" ht="13.8" x14ac:dyDescent="0.25">
      <c r="A324" s="35"/>
      <c r="B324" s="36"/>
      <c r="C324" s="36"/>
    </row>
    <row r="325" spans="1:3" ht="13.8" x14ac:dyDescent="0.25">
      <c r="A325" s="35"/>
      <c r="B325" s="36"/>
      <c r="C325" s="36"/>
    </row>
    <row r="326" spans="1:3" ht="13.8" x14ac:dyDescent="0.25">
      <c r="A326" s="35"/>
      <c r="B326" s="36"/>
      <c r="C326" s="36"/>
    </row>
    <row r="327" spans="1:3" ht="13.8" x14ac:dyDescent="0.25">
      <c r="A327" s="35"/>
      <c r="B327" s="36"/>
      <c r="C327" s="36"/>
    </row>
    <row r="328" spans="1:3" ht="13.8" x14ac:dyDescent="0.25">
      <c r="A328" s="35"/>
      <c r="B328" s="36"/>
      <c r="C328" s="36"/>
    </row>
    <row r="329" spans="1:3" ht="13.8" x14ac:dyDescent="0.25">
      <c r="A329" s="35"/>
      <c r="B329" s="36"/>
      <c r="C329" s="36"/>
    </row>
    <row r="330" spans="1:3" ht="13.8" x14ac:dyDescent="0.25">
      <c r="A330" s="35"/>
      <c r="B330" s="36"/>
      <c r="C330" s="36"/>
    </row>
    <row r="331" spans="1:3" ht="13.8" x14ac:dyDescent="0.25">
      <c r="A331" s="35"/>
      <c r="B331" s="36"/>
      <c r="C331" s="36"/>
    </row>
    <row r="332" spans="1:3" ht="13.8" x14ac:dyDescent="0.25">
      <c r="A332" s="35"/>
      <c r="B332" s="36"/>
      <c r="C332" s="36"/>
    </row>
    <row r="333" spans="1:3" ht="13.8" x14ac:dyDescent="0.25">
      <c r="A333" s="35"/>
      <c r="B333" s="36"/>
      <c r="C333" s="36"/>
    </row>
    <row r="334" spans="1:3" ht="13.8" x14ac:dyDescent="0.25">
      <c r="A334" s="35"/>
      <c r="B334" s="36"/>
      <c r="C334" s="36"/>
    </row>
    <row r="335" spans="1:3" ht="13.8" x14ac:dyDescent="0.25">
      <c r="A335" s="35"/>
      <c r="B335" s="36"/>
      <c r="C335" s="36"/>
    </row>
    <row r="336" spans="1:3" ht="13.8" x14ac:dyDescent="0.25">
      <c r="A336" s="35"/>
      <c r="B336" s="36"/>
      <c r="C336" s="36"/>
    </row>
    <row r="337" spans="1:3" ht="13.8" x14ac:dyDescent="0.25">
      <c r="A337" s="35"/>
      <c r="B337" s="36"/>
      <c r="C337" s="36"/>
    </row>
    <row r="338" spans="1:3" ht="13.8" x14ac:dyDescent="0.25">
      <c r="A338" s="35"/>
      <c r="B338" s="36"/>
      <c r="C338" s="36"/>
    </row>
    <row r="339" spans="1:3" ht="13.8" x14ac:dyDescent="0.25">
      <c r="A339" s="35"/>
      <c r="B339" s="36"/>
      <c r="C339" s="36"/>
    </row>
    <row r="340" spans="1:3" ht="13.8" x14ac:dyDescent="0.25">
      <c r="A340" s="35"/>
      <c r="B340" s="36"/>
      <c r="C340" s="36"/>
    </row>
    <row r="341" spans="1:3" ht="13.8" x14ac:dyDescent="0.25">
      <c r="A341" s="35"/>
      <c r="B341" s="36"/>
      <c r="C341" s="36"/>
    </row>
    <row r="342" spans="1:3" ht="13.8" x14ac:dyDescent="0.25">
      <c r="A342" s="35"/>
      <c r="B342" s="36"/>
      <c r="C342" s="36"/>
    </row>
    <row r="343" spans="1:3" ht="13.8" x14ac:dyDescent="0.25">
      <c r="A343" s="35"/>
      <c r="B343" s="36"/>
      <c r="C343" s="36"/>
    </row>
    <row r="344" spans="1:3" ht="13.8" x14ac:dyDescent="0.25">
      <c r="A344" s="35"/>
      <c r="B344" s="36"/>
      <c r="C344" s="36"/>
    </row>
    <row r="345" spans="1:3" ht="13.8" x14ac:dyDescent="0.25">
      <c r="A345" s="35"/>
      <c r="B345" s="36"/>
      <c r="C345" s="36"/>
    </row>
    <row r="346" spans="1:3" ht="13.8" x14ac:dyDescent="0.25">
      <c r="A346" s="35"/>
      <c r="B346" s="36"/>
      <c r="C346" s="36"/>
    </row>
    <row r="347" spans="1:3" ht="13.8" x14ac:dyDescent="0.25">
      <c r="A347" s="35"/>
      <c r="B347" s="36"/>
      <c r="C347" s="36"/>
    </row>
    <row r="348" spans="1:3" ht="13.8" x14ac:dyDescent="0.25">
      <c r="A348" s="35"/>
      <c r="B348" s="36"/>
      <c r="C348" s="36"/>
    </row>
    <row r="349" spans="1:3" ht="13.8" x14ac:dyDescent="0.25">
      <c r="A349" s="35"/>
      <c r="B349" s="36"/>
      <c r="C349" s="36"/>
    </row>
    <row r="350" spans="1:3" ht="13.8" x14ac:dyDescent="0.25">
      <c r="A350" s="35"/>
      <c r="B350" s="36"/>
      <c r="C350" s="36"/>
    </row>
    <row r="351" spans="1:3" ht="13.8" x14ac:dyDescent="0.25">
      <c r="A351" s="35"/>
      <c r="B351" s="36"/>
      <c r="C351" s="36"/>
    </row>
    <row r="352" spans="1:3" ht="13.8" x14ac:dyDescent="0.25">
      <c r="A352" s="35"/>
      <c r="B352" s="36"/>
      <c r="C352" s="36"/>
    </row>
    <row r="353" spans="1:3" ht="13.8" x14ac:dyDescent="0.25">
      <c r="A353" s="35"/>
      <c r="B353" s="36"/>
      <c r="C353" s="36"/>
    </row>
    <row r="354" spans="1:3" ht="13.8" x14ac:dyDescent="0.25">
      <c r="A354" s="35"/>
      <c r="B354" s="36"/>
      <c r="C354" s="36"/>
    </row>
    <row r="355" spans="1:3" ht="13.8" x14ac:dyDescent="0.25">
      <c r="A355" s="35"/>
      <c r="B355" s="36"/>
      <c r="C355" s="36"/>
    </row>
    <row r="356" spans="1:3" ht="13.8" x14ac:dyDescent="0.25">
      <c r="A356" s="35"/>
      <c r="B356" s="36"/>
      <c r="C356" s="36"/>
    </row>
    <row r="357" spans="1:3" ht="13.8" x14ac:dyDescent="0.25">
      <c r="A357" s="35"/>
      <c r="B357" s="36"/>
      <c r="C357" s="36"/>
    </row>
    <row r="358" spans="1:3" ht="13.8" x14ac:dyDescent="0.25">
      <c r="A358" s="35"/>
      <c r="B358" s="36"/>
      <c r="C358" s="36"/>
    </row>
    <row r="359" spans="1:3" ht="13.8" x14ac:dyDescent="0.25">
      <c r="A359" s="35"/>
      <c r="B359" s="36"/>
      <c r="C359" s="36"/>
    </row>
    <row r="360" spans="1:3" ht="13.8" x14ac:dyDescent="0.25">
      <c r="A360" s="35"/>
      <c r="B360" s="36"/>
      <c r="C360" s="36"/>
    </row>
    <row r="361" spans="1:3" ht="13.8" x14ac:dyDescent="0.25">
      <c r="A361" s="35"/>
      <c r="B361" s="36"/>
      <c r="C361" s="36"/>
    </row>
    <row r="362" spans="1:3" ht="13.8" x14ac:dyDescent="0.25">
      <c r="A362" s="35"/>
      <c r="B362" s="36"/>
      <c r="C362" s="36"/>
    </row>
    <row r="363" spans="1:3" ht="13.8" x14ac:dyDescent="0.25">
      <c r="A363" s="35"/>
      <c r="B363" s="36"/>
      <c r="C363" s="36"/>
    </row>
    <row r="364" spans="1:3" ht="13.8" x14ac:dyDescent="0.25">
      <c r="A364" s="35"/>
      <c r="B364" s="36"/>
      <c r="C364" s="36"/>
    </row>
    <row r="365" spans="1:3" ht="13.8" x14ac:dyDescent="0.25">
      <c r="A365" s="35"/>
      <c r="B365" s="36"/>
      <c r="C365" s="36"/>
    </row>
    <row r="366" spans="1:3" ht="13.8" x14ac:dyDescent="0.25">
      <c r="A366" s="35"/>
      <c r="B366" s="36"/>
      <c r="C366" s="36"/>
    </row>
    <row r="367" spans="1:3" ht="13.8" x14ac:dyDescent="0.25">
      <c r="A367" s="35"/>
      <c r="B367" s="36"/>
      <c r="C367" s="36"/>
    </row>
    <row r="368" spans="1:3" ht="13.8" x14ac:dyDescent="0.25">
      <c r="A368" s="35"/>
      <c r="B368" s="36"/>
      <c r="C368" s="36"/>
    </row>
    <row r="369" spans="1:3" ht="13.8" x14ac:dyDescent="0.25">
      <c r="A369" s="35"/>
      <c r="B369" s="36"/>
      <c r="C369" s="36"/>
    </row>
    <row r="370" spans="1:3" ht="13.8" x14ac:dyDescent="0.25">
      <c r="A370" s="35"/>
      <c r="B370" s="36"/>
      <c r="C370" s="36"/>
    </row>
    <row r="371" spans="1:3" ht="13.8" x14ac:dyDescent="0.25">
      <c r="A371" s="35"/>
      <c r="B371" s="36"/>
      <c r="C371" s="36"/>
    </row>
    <row r="372" spans="1:3" ht="13.8" x14ac:dyDescent="0.25">
      <c r="A372" s="35"/>
      <c r="B372" s="36"/>
      <c r="C372" s="36"/>
    </row>
    <row r="373" spans="1:3" ht="13.8" x14ac:dyDescent="0.25">
      <c r="A373" s="35"/>
      <c r="B373" s="36"/>
      <c r="C373" s="36"/>
    </row>
    <row r="374" spans="1:3" ht="13.8" x14ac:dyDescent="0.25">
      <c r="A374" s="35"/>
      <c r="B374" s="36"/>
      <c r="C374" s="36"/>
    </row>
    <row r="375" spans="1:3" ht="13.8" x14ac:dyDescent="0.25">
      <c r="A375" s="35"/>
      <c r="B375" s="36"/>
      <c r="C375" s="36"/>
    </row>
    <row r="376" spans="1:3" ht="13.8" x14ac:dyDescent="0.25">
      <c r="A376" s="35"/>
      <c r="B376" s="36"/>
      <c r="C376" s="36"/>
    </row>
    <row r="377" spans="1:3" ht="13.8" x14ac:dyDescent="0.25">
      <c r="A377" s="35"/>
      <c r="B377" s="36"/>
      <c r="C377" s="36"/>
    </row>
    <row r="378" spans="1:3" ht="13.8" x14ac:dyDescent="0.25">
      <c r="A378" s="35"/>
      <c r="B378" s="36"/>
      <c r="C378" s="36"/>
    </row>
    <row r="379" spans="1:3" ht="13.8" x14ac:dyDescent="0.25">
      <c r="A379" s="35"/>
      <c r="B379" s="36"/>
      <c r="C379" s="36"/>
    </row>
    <row r="380" spans="1:3" ht="13.8" x14ac:dyDescent="0.25">
      <c r="A380" s="35"/>
      <c r="B380" s="36"/>
      <c r="C380" s="36"/>
    </row>
    <row r="381" spans="1:3" ht="13.8" x14ac:dyDescent="0.25">
      <c r="A381" s="35"/>
      <c r="B381" s="36"/>
      <c r="C381" s="36"/>
    </row>
    <row r="382" spans="1:3" ht="13.8" x14ac:dyDescent="0.25">
      <c r="A382" s="35"/>
      <c r="B382" s="36"/>
      <c r="C382" s="36"/>
    </row>
    <row r="383" spans="1:3" ht="13.8" x14ac:dyDescent="0.25">
      <c r="A383" s="35"/>
      <c r="B383" s="36"/>
      <c r="C383" s="36"/>
    </row>
    <row r="384" spans="1:3" ht="13.8" x14ac:dyDescent="0.25">
      <c r="A384" s="35"/>
      <c r="B384" s="36"/>
      <c r="C384" s="36"/>
    </row>
    <row r="385" spans="1:3" ht="13.8" x14ac:dyDescent="0.25">
      <c r="A385" s="35"/>
      <c r="B385" s="36"/>
      <c r="C385" s="36"/>
    </row>
    <row r="386" spans="1:3" ht="13.8" x14ac:dyDescent="0.25">
      <c r="A386" s="35"/>
      <c r="B386" s="36"/>
      <c r="C386" s="36"/>
    </row>
    <row r="387" spans="1:3" ht="13.8" x14ac:dyDescent="0.25">
      <c r="A387" s="35"/>
      <c r="B387" s="36"/>
      <c r="C387" s="36"/>
    </row>
    <row r="388" spans="1:3" ht="13.8" x14ac:dyDescent="0.25">
      <c r="A388" s="35"/>
      <c r="B388" s="36"/>
      <c r="C388" s="36"/>
    </row>
    <row r="389" spans="1:3" ht="13.8" x14ac:dyDescent="0.25">
      <c r="A389" s="35"/>
      <c r="B389" s="36"/>
      <c r="C389" s="36"/>
    </row>
    <row r="390" spans="1:3" ht="13.8" x14ac:dyDescent="0.25">
      <c r="A390" s="35"/>
      <c r="B390" s="36"/>
      <c r="C390" s="36"/>
    </row>
    <row r="391" spans="1:3" ht="13.8" x14ac:dyDescent="0.25">
      <c r="A391" s="35"/>
      <c r="B391" s="36"/>
      <c r="C391" s="36"/>
    </row>
    <row r="392" spans="1:3" ht="13.8" x14ac:dyDescent="0.25">
      <c r="A392" s="35"/>
      <c r="B392" s="36"/>
      <c r="C392" s="36"/>
    </row>
    <row r="393" spans="1:3" ht="13.8" x14ac:dyDescent="0.25">
      <c r="A393" s="35"/>
      <c r="B393" s="36"/>
      <c r="C393" s="36"/>
    </row>
    <row r="394" spans="1:3" ht="13.8" x14ac:dyDescent="0.25">
      <c r="A394" s="35"/>
      <c r="B394" s="36"/>
      <c r="C394" s="36"/>
    </row>
    <row r="395" spans="1:3" ht="13.8" x14ac:dyDescent="0.25">
      <c r="A395" s="35"/>
      <c r="B395" s="36"/>
      <c r="C395" s="36"/>
    </row>
    <row r="396" spans="1:3" ht="13.8" x14ac:dyDescent="0.25">
      <c r="A396" s="35"/>
      <c r="B396" s="36"/>
      <c r="C396" s="36"/>
    </row>
    <row r="397" spans="1:3" ht="13.8" x14ac:dyDescent="0.25">
      <c r="A397" s="35"/>
      <c r="B397" s="36"/>
      <c r="C397" s="36"/>
    </row>
    <row r="398" spans="1:3" ht="13.8" x14ac:dyDescent="0.25">
      <c r="A398" s="35"/>
      <c r="B398" s="36"/>
      <c r="C398" s="36"/>
    </row>
    <row r="399" spans="1:3" ht="13.8" x14ac:dyDescent="0.25">
      <c r="A399" s="35"/>
      <c r="B399" s="36"/>
      <c r="C399" s="36"/>
    </row>
    <row r="400" spans="1:3" ht="13.8" x14ac:dyDescent="0.25">
      <c r="A400" s="35"/>
      <c r="B400" s="36"/>
      <c r="C400" s="36"/>
    </row>
    <row r="401" spans="1:3" ht="13.8" x14ac:dyDescent="0.25">
      <c r="A401" s="35"/>
      <c r="B401" s="36"/>
      <c r="C401" s="36"/>
    </row>
    <row r="402" spans="1:3" ht="13.8" x14ac:dyDescent="0.25">
      <c r="A402" s="35"/>
      <c r="B402" s="36"/>
      <c r="C402" s="36"/>
    </row>
    <row r="403" spans="1:3" ht="13.8" x14ac:dyDescent="0.25">
      <c r="A403" s="35"/>
      <c r="B403" s="36"/>
      <c r="C403" s="36"/>
    </row>
    <row r="404" spans="1:3" ht="13.8" x14ac:dyDescent="0.25">
      <c r="A404" s="35"/>
      <c r="B404" s="36"/>
      <c r="C404" s="36"/>
    </row>
    <row r="405" spans="1:3" ht="13.8" x14ac:dyDescent="0.25">
      <c r="A405" s="35"/>
      <c r="B405" s="36"/>
      <c r="C405" s="36"/>
    </row>
    <row r="406" spans="1:3" ht="13.8" x14ac:dyDescent="0.25">
      <c r="A406" s="35"/>
      <c r="B406" s="36"/>
      <c r="C406" s="36"/>
    </row>
    <row r="407" spans="1:3" ht="13.8" x14ac:dyDescent="0.25">
      <c r="A407" s="35"/>
      <c r="B407" s="36"/>
      <c r="C407" s="36"/>
    </row>
    <row r="408" spans="1:3" ht="13.8" x14ac:dyDescent="0.25">
      <c r="A408" s="35"/>
      <c r="B408" s="36"/>
      <c r="C408" s="36"/>
    </row>
    <row r="409" spans="1:3" ht="13.8" x14ac:dyDescent="0.25">
      <c r="A409" s="35"/>
      <c r="B409" s="36"/>
      <c r="C409" s="36"/>
    </row>
    <row r="410" spans="1:3" ht="13.8" x14ac:dyDescent="0.25">
      <c r="A410" s="35"/>
      <c r="B410" s="36"/>
      <c r="C410" s="36"/>
    </row>
    <row r="411" spans="1:3" ht="13.8" x14ac:dyDescent="0.25">
      <c r="A411" s="35"/>
      <c r="B411" s="36"/>
      <c r="C411" s="36"/>
    </row>
    <row r="412" spans="1:3" ht="13.8" x14ac:dyDescent="0.25">
      <c r="A412" s="35"/>
      <c r="B412" s="36"/>
      <c r="C412" s="36"/>
    </row>
    <row r="413" spans="1:3" ht="13.8" x14ac:dyDescent="0.25">
      <c r="A413" s="35"/>
      <c r="B413" s="36"/>
      <c r="C413" s="36"/>
    </row>
    <row r="414" spans="1:3" ht="13.8" x14ac:dyDescent="0.25">
      <c r="A414" s="35"/>
      <c r="B414" s="36"/>
      <c r="C414" s="36"/>
    </row>
    <row r="415" spans="1:3" ht="13.8" x14ac:dyDescent="0.25">
      <c r="A415" s="35"/>
      <c r="B415" s="36"/>
      <c r="C415" s="36"/>
    </row>
    <row r="416" spans="1:3" ht="13.8" x14ac:dyDescent="0.25">
      <c r="A416" s="35"/>
      <c r="B416" s="36"/>
      <c r="C416" s="36"/>
    </row>
    <row r="417" spans="1:3" ht="13.8" x14ac:dyDescent="0.25">
      <c r="A417" s="35"/>
      <c r="B417" s="36"/>
      <c r="C417" s="36"/>
    </row>
    <row r="418" spans="1:3" ht="13.8" x14ac:dyDescent="0.25">
      <c r="A418" s="35"/>
      <c r="B418" s="36"/>
      <c r="C418" s="36"/>
    </row>
    <row r="419" spans="1:3" ht="13.8" x14ac:dyDescent="0.25">
      <c r="A419" s="35"/>
      <c r="B419" s="36"/>
      <c r="C419" s="36"/>
    </row>
    <row r="420" spans="1:3" ht="13.8" x14ac:dyDescent="0.25">
      <c r="A420" s="35"/>
      <c r="B420" s="36"/>
      <c r="C420" s="36"/>
    </row>
    <row r="421" spans="1:3" ht="13.8" x14ac:dyDescent="0.25">
      <c r="A421" s="35"/>
      <c r="B421" s="36"/>
      <c r="C421" s="36"/>
    </row>
    <row r="422" spans="1:3" ht="13.8" x14ac:dyDescent="0.25">
      <c r="A422" s="35"/>
      <c r="B422" s="36"/>
      <c r="C422" s="36"/>
    </row>
    <row r="423" spans="1:3" ht="13.8" x14ac:dyDescent="0.25">
      <c r="A423" s="35"/>
      <c r="B423" s="36"/>
      <c r="C423" s="36"/>
    </row>
    <row r="424" spans="1:3" ht="13.8" x14ac:dyDescent="0.25">
      <c r="A424" s="35"/>
      <c r="B424" s="36"/>
      <c r="C424" s="36"/>
    </row>
    <row r="425" spans="1:3" ht="13.8" x14ac:dyDescent="0.25">
      <c r="A425" s="35"/>
      <c r="B425" s="36"/>
      <c r="C425" s="36"/>
    </row>
    <row r="426" spans="1:3" ht="13.8" x14ac:dyDescent="0.25">
      <c r="A426" s="35"/>
      <c r="B426" s="36"/>
      <c r="C426" s="36"/>
    </row>
    <row r="427" spans="1:3" ht="13.8" x14ac:dyDescent="0.25">
      <c r="A427" s="35"/>
      <c r="B427" s="36"/>
      <c r="C427" s="36"/>
    </row>
    <row r="428" spans="1:3" ht="13.8" x14ac:dyDescent="0.25">
      <c r="A428" s="35"/>
      <c r="B428" s="36"/>
      <c r="C428" s="36"/>
    </row>
    <row r="429" spans="1:3" ht="13.8" x14ac:dyDescent="0.25">
      <c r="A429" s="35"/>
      <c r="B429" s="36"/>
      <c r="C429" s="36"/>
    </row>
    <row r="430" spans="1:3" ht="13.8" x14ac:dyDescent="0.25">
      <c r="A430" s="35"/>
      <c r="B430" s="36"/>
      <c r="C430" s="36"/>
    </row>
    <row r="431" spans="1:3" ht="13.8" x14ac:dyDescent="0.25">
      <c r="A431" s="35"/>
      <c r="B431" s="36"/>
      <c r="C431" s="36"/>
    </row>
    <row r="432" spans="1:3" ht="13.8" x14ac:dyDescent="0.25">
      <c r="A432" s="35"/>
      <c r="B432" s="36"/>
      <c r="C432" s="36"/>
    </row>
    <row r="433" spans="1:3" ht="13.8" x14ac:dyDescent="0.25">
      <c r="A433" s="35"/>
      <c r="B433" s="36"/>
      <c r="C433" s="36"/>
    </row>
    <row r="434" spans="1:3" ht="13.8" x14ac:dyDescent="0.25">
      <c r="A434" s="35"/>
      <c r="B434" s="36"/>
      <c r="C434" s="36"/>
    </row>
    <row r="435" spans="1:3" ht="13.8" x14ac:dyDescent="0.25">
      <c r="A435" s="35"/>
      <c r="B435" s="36"/>
      <c r="C435" s="36"/>
    </row>
    <row r="436" spans="1:3" ht="13.8" x14ac:dyDescent="0.25">
      <c r="A436" s="35"/>
      <c r="B436" s="36"/>
      <c r="C436" s="36"/>
    </row>
    <row r="437" spans="1:3" ht="13.8" x14ac:dyDescent="0.25">
      <c r="A437" s="35"/>
      <c r="B437" s="36"/>
      <c r="C437" s="36"/>
    </row>
    <row r="438" spans="1:3" ht="13.8" x14ac:dyDescent="0.25">
      <c r="A438" s="35"/>
      <c r="B438" s="36"/>
      <c r="C438" s="36"/>
    </row>
    <row r="439" spans="1:3" ht="13.8" x14ac:dyDescent="0.25">
      <c r="A439" s="35"/>
      <c r="B439" s="36"/>
      <c r="C439" s="36"/>
    </row>
    <row r="440" spans="1:3" ht="13.8" x14ac:dyDescent="0.25">
      <c r="A440" s="35"/>
      <c r="B440" s="36"/>
      <c r="C440" s="36"/>
    </row>
    <row r="441" spans="1:3" ht="13.8" x14ac:dyDescent="0.25">
      <c r="A441" s="35"/>
      <c r="B441" s="36"/>
      <c r="C441" s="36"/>
    </row>
    <row r="442" spans="1:3" ht="13.8" x14ac:dyDescent="0.25">
      <c r="A442" s="35"/>
      <c r="B442" s="36"/>
      <c r="C442" s="36"/>
    </row>
    <row r="443" spans="1:3" ht="13.8" x14ac:dyDescent="0.25">
      <c r="A443" s="35"/>
      <c r="B443" s="36"/>
      <c r="C443" s="36"/>
    </row>
    <row r="444" spans="1:3" ht="13.8" x14ac:dyDescent="0.25">
      <c r="A444" s="35"/>
      <c r="B444" s="36"/>
      <c r="C444" s="36"/>
    </row>
    <row r="445" spans="1:3" ht="13.8" x14ac:dyDescent="0.25">
      <c r="A445" s="35"/>
      <c r="B445" s="36"/>
      <c r="C445" s="36"/>
    </row>
    <row r="446" spans="1:3" ht="13.8" x14ac:dyDescent="0.25">
      <c r="A446" s="35"/>
      <c r="B446" s="36"/>
      <c r="C446" s="36"/>
    </row>
    <row r="447" spans="1:3" ht="13.8" x14ac:dyDescent="0.25">
      <c r="A447" s="35"/>
      <c r="B447" s="36"/>
      <c r="C447" s="36"/>
    </row>
    <row r="448" spans="1:3" ht="13.8" x14ac:dyDescent="0.25">
      <c r="A448" s="35"/>
      <c r="B448" s="36"/>
      <c r="C448" s="36"/>
    </row>
    <row r="449" spans="1:3" ht="13.8" x14ac:dyDescent="0.25">
      <c r="A449" s="35"/>
      <c r="B449" s="36"/>
      <c r="C449" s="36"/>
    </row>
    <row r="450" spans="1:3" ht="13.8" x14ac:dyDescent="0.25">
      <c r="A450" s="35"/>
      <c r="B450" s="36"/>
      <c r="C450" s="36"/>
    </row>
    <row r="451" spans="1:3" ht="13.8" x14ac:dyDescent="0.25">
      <c r="A451" s="35"/>
      <c r="B451" s="36"/>
      <c r="C451" s="36"/>
    </row>
    <row r="452" spans="1:3" ht="13.8" x14ac:dyDescent="0.25">
      <c r="A452" s="35"/>
      <c r="B452" s="36"/>
      <c r="C452" s="36"/>
    </row>
    <row r="453" spans="1:3" ht="13.8" x14ac:dyDescent="0.25">
      <c r="A453" s="35"/>
      <c r="B453" s="36"/>
      <c r="C453" s="36"/>
    </row>
    <row r="454" spans="1:3" ht="13.8" x14ac:dyDescent="0.25">
      <c r="A454" s="35"/>
      <c r="B454" s="36"/>
      <c r="C454" s="36"/>
    </row>
    <row r="455" spans="1:3" ht="13.8" x14ac:dyDescent="0.25">
      <c r="A455" s="35"/>
      <c r="B455" s="36"/>
      <c r="C455" s="36"/>
    </row>
    <row r="456" spans="1:3" ht="13.8" x14ac:dyDescent="0.25">
      <c r="A456" s="35"/>
      <c r="B456" s="36"/>
      <c r="C456" s="36"/>
    </row>
    <row r="457" spans="1:3" ht="13.8" x14ac:dyDescent="0.25">
      <c r="A457" s="35"/>
      <c r="B457" s="36"/>
      <c r="C457" s="36"/>
    </row>
    <row r="458" spans="1:3" ht="13.8" x14ac:dyDescent="0.25">
      <c r="A458" s="35"/>
      <c r="B458" s="36"/>
      <c r="C458" s="36"/>
    </row>
    <row r="459" spans="1:3" ht="13.8" x14ac:dyDescent="0.25">
      <c r="A459" s="35"/>
      <c r="B459" s="36"/>
      <c r="C459" s="36"/>
    </row>
    <row r="460" spans="1:3" ht="13.8" x14ac:dyDescent="0.25">
      <c r="A460" s="35"/>
      <c r="B460" s="36"/>
      <c r="C460" s="36"/>
    </row>
    <row r="461" spans="1:3" ht="13.8" x14ac:dyDescent="0.25">
      <c r="A461" s="35"/>
      <c r="B461" s="36"/>
      <c r="C461" s="36"/>
    </row>
    <row r="462" spans="1:3" ht="13.8" x14ac:dyDescent="0.25">
      <c r="A462" s="35"/>
      <c r="B462" s="36"/>
      <c r="C462" s="36"/>
    </row>
    <row r="463" spans="1:3" ht="13.8" x14ac:dyDescent="0.25">
      <c r="A463" s="35"/>
      <c r="B463" s="36"/>
      <c r="C463" s="36"/>
    </row>
    <row r="464" spans="1:3" ht="13.8" x14ac:dyDescent="0.25">
      <c r="A464" s="35"/>
      <c r="B464" s="36"/>
      <c r="C464" s="36"/>
    </row>
    <row r="465" spans="1:3" ht="13.8" x14ac:dyDescent="0.25">
      <c r="A465" s="35"/>
      <c r="B465" s="36"/>
      <c r="C465" s="36"/>
    </row>
    <row r="466" spans="1:3" ht="13.8" x14ac:dyDescent="0.25">
      <c r="A466" s="35"/>
      <c r="B466" s="36"/>
      <c r="C466" s="36"/>
    </row>
    <row r="467" spans="1:3" ht="13.8" x14ac:dyDescent="0.25">
      <c r="A467" s="35"/>
      <c r="B467" s="36"/>
      <c r="C467" s="36"/>
    </row>
    <row r="468" spans="1:3" ht="13.8" x14ac:dyDescent="0.25">
      <c r="A468" s="35"/>
      <c r="B468" s="36"/>
      <c r="C468" s="36"/>
    </row>
    <row r="469" spans="1:3" ht="13.8" x14ac:dyDescent="0.25">
      <c r="A469" s="35"/>
      <c r="B469" s="36"/>
      <c r="C469" s="36"/>
    </row>
    <row r="470" spans="1:3" ht="13.8" x14ac:dyDescent="0.25">
      <c r="A470" s="35"/>
      <c r="B470" s="36"/>
      <c r="C470" s="36"/>
    </row>
    <row r="471" spans="1:3" ht="13.8" x14ac:dyDescent="0.25">
      <c r="A471" s="35"/>
      <c r="B471" s="36"/>
      <c r="C471" s="36"/>
    </row>
    <row r="472" spans="1:3" ht="13.8" x14ac:dyDescent="0.25">
      <c r="A472" s="35"/>
      <c r="B472" s="36"/>
      <c r="C472" s="36"/>
    </row>
    <row r="473" spans="1:3" ht="13.8" x14ac:dyDescent="0.25">
      <c r="A473" s="35"/>
      <c r="B473" s="36"/>
      <c r="C473" s="36"/>
    </row>
    <row r="474" spans="1:3" ht="13.8" x14ac:dyDescent="0.25">
      <c r="A474" s="35"/>
      <c r="B474" s="36"/>
      <c r="C474" s="36"/>
    </row>
    <row r="475" spans="1:3" ht="13.8" x14ac:dyDescent="0.25">
      <c r="A475" s="35"/>
      <c r="B475" s="36"/>
      <c r="C475" s="36"/>
    </row>
    <row r="476" spans="1:3" ht="13.8" x14ac:dyDescent="0.25">
      <c r="A476" s="35"/>
      <c r="B476" s="36"/>
      <c r="C476" s="36"/>
    </row>
    <row r="477" spans="1:3" ht="13.8" x14ac:dyDescent="0.25">
      <c r="A477" s="35"/>
      <c r="B477" s="36"/>
      <c r="C477" s="36"/>
    </row>
    <row r="478" spans="1:3" ht="13.8" x14ac:dyDescent="0.25">
      <c r="A478" s="35"/>
      <c r="B478" s="36"/>
      <c r="C478" s="36"/>
    </row>
    <row r="479" spans="1:3" ht="13.8" x14ac:dyDescent="0.25">
      <c r="A479" s="35"/>
      <c r="B479" s="36"/>
      <c r="C479" s="36"/>
    </row>
    <row r="480" spans="1:3" ht="13.8" x14ac:dyDescent="0.25">
      <c r="A480" s="35"/>
      <c r="B480" s="36"/>
      <c r="C480" s="36"/>
    </row>
    <row r="481" spans="1:3" ht="13.8" x14ac:dyDescent="0.25">
      <c r="A481" s="35"/>
      <c r="B481" s="36"/>
      <c r="C481" s="36"/>
    </row>
    <row r="482" spans="1:3" ht="13.8" x14ac:dyDescent="0.25">
      <c r="A482" s="35"/>
      <c r="B482" s="36"/>
      <c r="C482" s="36"/>
    </row>
    <row r="483" spans="1:3" ht="13.8" x14ac:dyDescent="0.25">
      <c r="A483" s="35"/>
      <c r="B483" s="36"/>
      <c r="C483" s="36"/>
    </row>
    <row r="484" spans="1:3" ht="13.8" x14ac:dyDescent="0.25">
      <c r="A484" s="35"/>
      <c r="B484" s="36"/>
      <c r="C484" s="36"/>
    </row>
    <row r="485" spans="1:3" ht="13.8" x14ac:dyDescent="0.25">
      <c r="A485" s="35"/>
      <c r="B485" s="36"/>
      <c r="C485" s="36"/>
    </row>
    <row r="486" spans="1:3" ht="13.8" x14ac:dyDescent="0.25">
      <c r="A486" s="35"/>
      <c r="B486" s="36"/>
      <c r="C486" s="36"/>
    </row>
    <row r="487" spans="1:3" ht="13.8" x14ac:dyDescent="0.25">
      <c r="A487" s="35"/>
      <c r="B487" s="36"/>
      <c r="C487" s="36"/>
    </row>
    <row r="488" spans="1:3" ht="13.8" x14ac:dyDescent="0.25">
      <c r="A488" s="35"/>
      <c r="B488" s="36"/>
      <c r="C488" s="36"/>
    </row>
    <row r="489" spans="1:3" ht="13.8" x14ac:dyDescent="0.25">
      <c r="A489" s="35"/>
      <c r="B489" s="36"/>
      <c r="C489" s="36"/>
    </row>
    <row r="490" spans="1:3" ht="13.8" x14ac:dyDescent="0.25">
      <c r="A490" s="35"/>
      <c r="B490" s="36"/>
      <c r="C490" s="36"/>
    </row>
    <row r="491" spans="1:3" ht="13.8" x14ac:dyDescent="0.25">
      <c r="A491" s="35"/>
      <c r="B491" s="36"/>
      <c r="C491" s="36"/>
    </row>
    <row r="492" spans="1:3" ht="13.8" x14ac:dyDescent="0.25">
      <c r="A492" s="35"/>
      <c r="B492" s="36"/>
      <c r="C492" s="36"/>
    </row>
    <row r="493" spans="1:3" ht="13.8" x14ac:dyDescent="0.25">
      <c r="A493" s="35"/>
      <c r="B493" s="36"/>
      <c r="C493" s="36"/>
    </row>
    <row r="494" spans="1:3" ht="13.8" x14ac:dyDescent="0.25">
      <c r="A494" s="35"/>
      <c r="B494" s="36"/>
      <c r="C494" s="36"/>
    </row>
    <row r="495" spans="1:3" ht="13.8" x14ac:dyDescent="0.25">
      <c r="A495" s="35"/>
      <c r="B495" s="36"/>
      <c r="C495" s="36"/>
    </row>
    <row r="496" spans="1:3" ht="13.8" x14ac:dyDescent="0.25">
      <c r="A496" s="35"/>
      <c r="B496" s="36"/>
      <c r="C496" s="36"/>
    </row>
    <row r="497" spans="1:3" ht="13.8" x14ac:dyDescent="0.25">
      <c r="A497" s="35"/>
      <c r="B497" s="36"/>
      <c r="C497" s="36"/>
    </row>
    <row r="498" spans="1:3" ht="13.8" x14ac:dyDescent="0.25">
      <c r="A498" s="35"/>
      <c r="B498" s="36"/>
      <c r="C498" s="36"/>
    </row>
    <row r="499" spans="1:3" ht="13.8" x14ac:dyDescent="0.25">
      <c r="A499" s="35"/>
      <c r="B499" s="36"/>
      <c r="C499" s="36"/>
    </row>
    <row r="500" spans="1:3" ht="13.8" x14ac:dyDescent="0.25">
      <c r="A500" s="35"/>
      <c r="B500" s="36"/>
      <c r="C500" s="36"/>
    </row>
    <row r="501" spans="1:3" ht="13.8" x14ac:dyDescent="0.25">
      <c r="A501" s="35"/>
      <c r="B501" s="36"/>
      <c r="C501" s="36"/>
    </row>
    <row r="502" spans="1:3" ht="13.8" x14ac:dyDescent="0.25">
      <c r="A502" s="35"/>
      <c r="B502" s="36"/>
      <c r="C502" s="36"/>
    </row>
    <row r="503" spans="1:3" ht="13.8" x14ac:dyDescent="0.25">
      <c r="A503" s="35"/>
      <c r="B503" s="36"/>
      <c r="C503" s="36"/>
    </row>
    <row r="504" spans="1:3" ht="13.8" x14ac:dyDescent="0.25">
      <c r="A504" s="35"/>
      <c r="B504" s="36"/>
      <c r="C504" s="36"/>
    </row>
    <row r="505" spans="1:3" ht="13.8" x14ac:dyDescent="0.25">
      <c r="A505" s="35"/>
      <c r="B505" s="36"/>
      <c r="C505" s="36"/>
    </row>
    <row r="506" spans="1:3" ht="13.8" x14ac:dyDescent="0.25">
      <c r="A506" s="35"/>
      <c r="B506" s="36"/>
      <c r="C506" s="36"/>
    </row>
    <row r="507" spans="1:3" ht="13.8" x14ac:dyDescent="0.25">
      <c r="A507" s="35"/>
      <c r="B507" s="36"/>
      <c r="C507" s="36"/>
    </row>
    <row r="508" spans="1:3" ht="13.8" x14ac:dyDescent="0.25">
      <c r="A508" s="35"/>
      <c r="B508" s="36"/>
      <c r="C508" s="36"/>
    </row>
    <row r="509" spans="1:3" ht="13.8" x14ac:dyDescent="0.25">
      <c r="A509" s="35"/>
      <c r="B509" s="36"/>
      <c r="C509" s="36"/>
    </row>
    <row r="510" spans="1:3" ht="13.8" x14ac:dyDescent="0.25">
      <c r="A510" s="35"/>
      <c r="B510" s="36"/>
      <c r="C510" s="36"/>
    </row>
    <row r="511" spans="1:3" ht="13.8" x14ac:dyDescent="0.25">
      <c r="A511" s="35"/>
      <c r="B511" s="36"/>
      <c r="C511" s="36"/>
    </row>
    <row r="512" spans="1:3" ht="13.8" x14ac:dyDescent="0.25">
      <c r="A512" s="35"/>
      <c r="B512" s="36"/>
      <c r="C512" s="36"/>
    </row>
    <row r="513" spans="1:3" ht="13.8" x14ac:dyDescent="0.25">
      <c r="A513" s="35"/>
      <c r="B513" s="36"/>
      <c r="C513" s="36"/>
    </row>
    <row r="514" spans="1:3" ht="13.8" x14ac:dyDescent="0.25">
      <c r="A514" s="35"/>
      <c r="B514" s="36"/>
      <c r="C514" s="36"/>
    </row>
    <row r="515" spans="1:3" ht="13.8" x14ac:dyDescent="0.25">
      <c r="A515" s="35"/>
      <c r="B515" s="36"/>
      <c r="C515" s="36"/>
    </row>
    <row r="516" spans="1:3" ht="13.8" x14ac:dyDescent="0.25">
      <c r="A516" s="35"/>
      <c r="B516" s="36"/>
      <c r="C516" s="36"/>
    </row>
    <row r="517" spans="1:3" ht="13.8" x14ac:dyDescent="0.25">
      <c r="A517" s="35"/>
      <c r="B517" s="36"/>
      <c r="C517" s="36"/>
    </row>
    <row r="518" spans="1:3" ht="13.8" x14ac:dyDescent="0.25">
      <c r="A518" s="35"/>
      <c r="B518" s="36"/>
      <c r="C518" s="36"/>
    </row>
    <row r="519" spans="1:3" ht="13.8" x14ac:dyDescent="0.25">
      <c r="A519" s="35"/>
      <c r="B519" s="36"/>
      <c r="C519" s="36"/>
    </row>
    <row r="520" spans="1:3" ht="13.8" x14ac:dyDescent="0.25">
      <c r="A520" s="35"/>
      <c r="B520" s="36"/>
      <c r="C520" s="36"/>
    </row>
    <row r="521" spans="1:3" ht="13.8" x14ac:dyDescent="0.25">
      <c r="A521" s="35"/>
      <c r="B521" s="36"/>
      <c r="C521" s="36"/>
    </row>
    <row r="522" spans="1:3" ht="13.8" x14ac:dyDescent="0.25">
      <c r="A522" s="35"/>
      <c r="B522" s="36"/>
      <c r="C522" s="36"/>
    </row>
    <row r="523" spans="1:3" ht="13.8" x14ac:dyDescent="0.25">
      <c r="A523" s="35"/>
      <c r="B523" s="36"/>
      <c r="C523" s="36"/>
    </row>
    <row r="524" spans="1:3" ht="13.8" x14ac:dyDescent="0.25">
      <c r="A524" s="35"/>
      <c r="B524" s="36"/>
      <c r="C524" s="36"/>
    </row>
    <row r="525" spans="1:3" ht="13.8" x14ac:dyDescent="0.25">
      <c r="A525" s="35"/>
      <c r="B525" s="36"/>
      <c r="C525" s="36"/>
    </row>
    <row r="526" spans="1:3" ht="13.8" x14ac:dyDescent="0.25">
      <c r="A526" s="35"/>
      <c r="B526" s="36"/>
      <c r="C526" s="36"/>
    </row>
    <row r="527" spans="1:3" ht="13.8" x14ac:dyDescent="0.25">
      <c r="A527" s="35"/>
      <c r="B527" s="36"/>
      <c r="C527" s="36"/>
    </row>
    <row r="528" spans="1:3" ht="13.8" x14ac:dyDescent="0.25">
      <c r="A528" s="35"/>
      <c r="B528" s="36"/>
      <c r="C528" s="36"/>
    </row>
    <row r="529" spans="1:3" ht="13.8" x14ac:dyDescent="0.25">
      <c r="A529" s="35"/>
      <c r="B529" s="36"/>
      <c r="C529" s="36"/>
    </row>
    <row r="530" spans="1:3" ht="13.8" x14ac:dyDescent="0.25">
      <c r="A530" s="35"/>
      <c r="B530" s="36"/>
      <c r="C530" s="36"/>
    </row>
    <row r="531" spans="1:3" ht="13.8" x14ac:dyDescent="0.25">
      <c r="A531" s="35"/>
      <c r="B531" s="36"/>
      <c r="C531" s="36"/>
    </row>
    <row r="532" spans="1:3" ht="13.8" x14ac:dyDescent="0.25">
      <c r="A532" s="35"/>
      <c r="B532" s="36"/>
      <c r="C532" s="36"/>
    </row>
    <row r="533" spans="1:3" ht="13.8" x14ac:dyDescent="0.25">
      <c r="A533" s="35"/>
      <c r="B533" s="36"/>
      <c r="C533" s="36"/>
    </row>
    <row r="534" spans="1:3" ht="13.8" x14ac:dyDescent="0.25">
      <c r="A534" s="35"/>
      <c r="B534" s="36"/>
      <c r="C534" s="36"/>
    </row>
    <row r="535" spans="1:3" ht="13.8" x14ac:dyDescent="0.25">
      <c r="A535" s="35"/>
      <c r="B535" s="36"/>
      <c r="C535" s="36"/>
    </row>
    <row r="536" spans="1:3" ht="13.8" x14ac:dyDescent="0.25">
      <c r="A536" s="35"/>
      <c r="B536" s="36"/>
      <c r="C536" s="36"/>
    </row>
    <row r="537" spans="1:3" ht="13.8" x14ac:dyDescent="0.25">
      <c r="A537" s="35"/>
      <c r="B537" s="36"/>
      <c r="C537" s="36"/>
    </row>
    <row r="538" spans="1:3" ht="13.8" x14ac:dyDescent="0.25">
      <c r="A538" s="35"/>
      <c r="B538" s="36"/>
      <c r="C538" s="36"/>
    </row>
    <row r="539" spans="1:3" ht="13.8" x14ac:dyDescent="0.25">
      <c r="A539" s="35"/>
      <c r="B539" s="36"/>
      <c r="C539" s="36"/>
    </row>
    <row r="540" spans="1:3" ht="13.8" x14ac:dyDescent="0.25">
      <c r="A540" s="35"/>
      <c r="B540" s="36"/>
      <c r="C540" s="36"/>
    </row>
    <row r="541" spans="1:3" ht="13.8" x14ac:dyDescent="0.25">
      <c r="A541" s="35"/>
      <c r="B541" s="36"/>
      <c r="C541" s="36"/>
    </row>
    <row r="542" spans="1:3" ht="13.8" x14ac:dyDescent="0.25">
      <c r="A542" s="35"/>
      <c r="B542" s="36"/>
      <c r="C542" s="36"/>
    </row>
    <row r="543" spans="1:3" ht="13.8" x14ac:dyDescent="0.25">
      <c r="A543" s="35"/>
      <c r="B543" s="36"/>
      <c r="C543" s="36"/>
    </row>
    <row r="544" spans="1:3" ht="13.8" x14ac:dyDescent="0.25">
      <c r="A544" s="35"/>
      <c r="B544" s="36"/>
      <c r="C544" s="36"/>
    </row>
    <row r="545" spans="1:3" ht="13.8" x14ac:dyDescent="0.25">
      <c r="A545" s="35"/>
      <c r="B545" s="36"/>
      <c r="C545" s="36"/>
    </row>
    <row r="546" spans="1:3" ht="13.8" x14ac:dyDescent="0.25">
      <c r="A546" s="35"/>
      <c r="B546" s="36"/>
      <c r="C546" s="36"/>
    </row>
    <row r="547" spans="1:3" ht="13.8" x14ac:dyDescent="0.25">
      <c r="A547" s="35"/>
      <c r="B547" s="36"/>
      <c r="C547" s="36"/>
    </row>
    <row r="548" spans="1:3" ht="13.8" x14ac:dyDescent="0.25">
      <c r="A548" s="35"/>
      <c r="B548" s="36"/>
      <c r="C548" s="36"/>
    </row>
    <row r="549" spans="1:3" ht="13.8" x14ac:dyDescent="0.25">
      <c r="A549" s="35"/>
      <c r="B549" s="36"/>
      <c r="C549" s="36"/>
    </row>
    <row r="550" spans="1:3" ht="13.8" x14ac:dyDescent="0.25">
      <c r="A550" s="35"/>
      <c r="B550" s="36"/>
      <c r="C550" s="36"/>
    </row>
    <row r="551" spans="1:3" ht="13.8" x14ac:dyDescent="0.25">
      <c r="A551" s="35"/>
      <c r="B551" s="36"/>
      <c r="C551" s="36"/>
    </row>
    <row r="552" spans="1:3" ht="13.8" x14ac:dyDescent="0.25">
      <c r="A552" s="35"/>
      <c r="B552" s="36"/>
      <c r="C552" s="36"/>
    </row>
    <row r="553" spans="1:3" ht="13.8" x14ac:dyDescent="0.25">
      <c r="A553" s="35"/>
      <c r="B553" s="36"/>
      <c r="C553" s="36"/>
    </row>
    <row r="554" spans="1:3" ht="13.8" x14ac:dyDescent="0.25">
      <c r="A554" s="35"/>
      <c r="B554" s="36"/>
      <c r="C554" s="36"/>
    </row>
    <row r="555" spans="1:3" ht="13.8" x14ac:dyDescent="0.25">
      <c r="A555" s="35"/>
      <c r="B555" s="36"/>
      <c r="C555" s="36"/>
    </row>
    <row r="556" spans="1:3" ht="13.8" x14ac:dyDescent="0.25">
      <c r="A556" s="35"/>
      <c r="B556" s="36"/>
      <c r="C556" s="36"/>
    </row>
    <row r="557" spans="1:3" ht="13.8" x14ac:dyDescent="0.25">
      <c r="A557" s="35"/>
      <c r="B557" s="36"/>
      <c r="C557" s="36"/>
    </row>
    <row r="558" spans="1:3" ht="13.8" x14ac:dyDescent="0.25">
      <c r="A558" s="35"/>
      <c r="B558" s="36"/>
      <c r="C558" s="36"/>
    </row>
    <row r="559" spans="1:3" ht="13.8" x14ac:dyDescent="0.25">
      <c r="A559" s="35"/>
      <c r="B559" s="36"/>
      <c r="C559" s="36"/>
    </row>
    <row r="560" spans="1:3" ht="13.8" x14ac:dyDescent="0.25">
      <c r="A560" s="35"/>
      <c r="B560" s="36"/>
      <c r="C560" s="36"/>
    </row>
    <row r="561" spans="1:3" ht="13.8" x14ac:dyDescent="0.25">
      <c r="A561" s="35"/>
      <c r="B561" s="36"/>
      <c r="C561" s="36"/>
    </row>
    <row r="562" spans="1:3" ht="13.8" x14ac:dyDescent="0.25">
      <c r="A562" s="35"/>
      <c r="B562" s="36"/>
      <c r="C562" s="36"/>
    </row>
    <row r="563" spans="1:3" ht="13.8" x14ac:dyDescent="0.25">
      <c r="A563" s="35"/>
      <c r="B563" s="36"/>
      <c r="C563" s="36"/>
    </row>
    <row r="564" spans="1:3" ht="13.8" x14ac:dyDescent="0.25">
      <c r="A564" s="35"/>
      <c r="B564" s="36"/>
      <c r="C564" s="36"/>
    </row>
    <row r="565" spans="1:3" ht="13.8" x14ac:dyDescent="0.25">
      <c r="A565" s="35"/>
      <c r="B565" s="36"/>
      <c r="C565" s="36"/>
    </row>
    <row r="566" spans="1:3" ht="13.8" x14ac:dyDescent="0.25">
      <c r="A566" s="35"/>
      <c r="B566" s="36"/>
      <c r="C566" s="36"/>
    </row>
    <row r="567" spans="1:3" ht="13.8" x14ac:dyDescent="0.25">
      <c r="A567" s="35"/>
      <c r="B567" s="36"/>
      <c r="C567" s="36"/>
    </row>
    <row r="568" spans="1:3" ht="13.8" x14ac:dyDescent="0.25">
      <c r="A568" s="35"/>
      <c r="B568" s="36"/>
      <c r="C568" s="36"/>
    </row>
    <row r="569" spans="1:3" ht="13.8" x14ac:dyDescent="0.25">
      <c r="A569" s="35"/>
      <c r="B569" s="36"/>
      <c r="C569" s="36"/>
    </row>
    <row r="570" spans="1:3" ht="13.8" x14ac:dyDescent="0.25">
      <c r="A570" s="35"/>
      <c r="B570" s="36"/>
      <c r="C570" s="36"/>
    </row>
    <row r="571" spans="1:3" ht="13.8" x14ac:dyDescent="0.25">
      <c r="A571" s="35"/>
      <c r="B571" s="36"/>
      <c r="C571" s="36"/>
    </row>
    <row r="572" spans="1:3" ht="13.8" x14ac:dyDescent="0.25">
      <c r="A572" s="35"/>
      <c r="B572" s="36"/>
      <c r="C572" s="36"/>
    </row>
    <row r="573" spans="1:3" ht="13.8" x14ac:dyDescent="0.25">
      <c r="A573" s="35"/>
      <c r="B573" s="36"/>
      <c r="C573" s="36"/>
    </row>
    <row r="574" spans="1:3" ht="13.8" x14ac:dyDescent="0.25">
      <c r="A574" s="35"/>
      <c r="B574" s="36"/>
      <c r="C574" s="36"/>
    </row>
    <row r="575" spans="1:3" ht="13.8" x14ac:dyDescent="0.25">
      <c r="A575" s="35"/>
      <c r="B575" s="36"/>
      <c r="C575" s="36"/>
    </row>
    <row r="576" spans="1:3" ht="13.8" x14ac:dyDescent="0.25">
      <c r="A576" s="35"/>
      <c r="B576" s="36"/>
      <c r="C576" s="36"/>
    </row>
    <row r="577" spans="1:3" ht="13.8" x14ac:dyDescent="0.25">
      <c r="A577" s="35"/>
      <c r="B577" s="36"/>
      <c r="C577" s="36"/>
    </row>
    <row r="578" spans="1:3" ht="13.8" x14ac:dyDescent="0.25">
      <c r="A578" s="35"/>
      <c r="B578" s="36"/>
      <c r="C578" s="36"/>
    </row>
    <row r="579" spans="1:3" ht="13.8" x14ac:dyDescent="0.25">
      <c r="A579" s="35"/>
      <c r="B579" s="36"/>
      <c r="C579" s="36"/>
    </row>
    <row r="580" spans="1:3" ht="13.8" x14ac:dyDescent="0.25">
      <c r="A580" s="35"/>
      <c r="B580" s="36"/>
      <c r="C580" s="36"/>
    </row>
    <row r="581" spans="1:3" ht="13.8" x14ac:dyDescent="0.25">
      <c r="A581" s="35"/>
      <c r="B581" s="36"/>
      <c r="C581" s="36"/>
    </row>
    <row r="582" spans="1:3" ht="13.8" x14ac:dyDescent="0.25">
      <c r="A582" s="35"/>
      <c r="B582" s="36"/>
      <c r="C582" s="36"/>
    </row>
    <row r="583" spans="1:3" ht="13.8" x14ac:dyDescent="0.25">
      <c r="A583" s="35"/>
      <c r="B583" s="36"/>
      <c r="C583" s="36"/>
    </row>
    <row r="584" spans="1:3" ht="13.8" x14ac:dyDescent="0.25">
      <c r="A584" s="35"/>
      <c r="B584" s="36"/>
      <c r="C584" s="36"/>
    </row>
    <row r="585" spans="1:3" ht="13.8" x14ac:dyDescent="0.25">
      <c r="A585" s="35"/>
      <c r="B585" s="36"/>
      <c r="C585" s="36"/>
    </row>
    <row r="586" spans="1:3" ht="13.8" x14ac:dyDescent="0.25">
      <c r="A586" s="35"/>
      <c r="B586" s="36"/>
      <c r="C586" s="36"/>
    </row>
    <row r="587" spans="1:3" ht="13.8" x14ac:dyDescent="0.25">
      <c r="A587" s="35"/>
      <c r="B587" s="36"/>
      <c r="C587" s="36"/>
    </row>
    <row r="588" spans="1:3" ht="13.8" x14ac:dyDescent="0.25">
      <c r="A588" s="35"/>
      <c r="B588" s="36"/>
      <c r="C588" s="36"/>
    </row>
    <row r="589" spans="1:3" ht="13.8" x14ac:dyDescent="0.25">
      <c r="A589" s="35"/>
      <c r="B589" s="36"/>
      <c r="C589" s="36"/>
    </row>
    <row r="590" spans="1:3" ht="13.8" x14ac:dyDescent="0.25">
      <c r="A590" s="35"/>
      <c r="B590" s="36"/>
      <c r="C590" s="36"/>
    </row>
    <row r="591" spans="1:3" ht="13.8" x14ac:dyDescent="0.25">
      <c r="A591" s="35"/>
      <c r="B591" s="36"/>
      <c r="C591" s="36"/>
    </row>
    <row r="592" spans="1:3" ht="13.8" x14ac:dyDescent="0.25">
      <c r="A592" s="35"/>
      <c r="B592" s="36"/>
      <c r="C592" s="36"/>
    </row>
    <row r="593" spans="1:3" ht="13.8" x14ac:dyDescent="0.25">
      <c r="A593" s="35"/>
      <c r="B593" s="36"/>
      <c r="C593" s="36"/>
    </row>
    <row r="594" spans="1:3" ht="13.8" x14ac:dyDescent="0.25">
      <c r="A594" s="35"/>
      <c r="B594" s="36"/>
      <c r="C594" s="36"/>
    </row>
    <row r="595" spans="1:3" ht="13.8" x14ac:dyDescent="0.25">
      <c r="A595" s="35"/>
      <c r="B595" s="36"/>
      <c r="C595" s="36"/>
    </row>
    <row r="596" spans="1:3" ht="13.8" x14ac:dyDescent="0.25">
      <c r="A596" s="35"/>
      <c r="B596" s="36"/>
      <c r="C596" s="36"/>
    </row>
    <row r="597" spans="1:3" ht="13.8" x14ac:dyDescent="0.25">
      <c r="A597" s="35"/>
      <c r="B597" s="36"/>
      <c r="C597" s="36"/>
    </row>
    <row r="598" spans="1:3" ht="13.8" x14ac:dyDescent="0.25">
      <c r="A598" s="35"/>
      <c r="B598" s="36"/>
      <c r="C598" s="36"/>
    </row>
    <row r="599" spans="1:3" ht="13.8" x14ac:dyDescent="0.25">
      <c r="A599" s="35"/>
      <c r="B599" s="36"/>
      <c r="C599" s="36"/>
    </row>
    <row r="600" spans="1:3" ht="13.8" x14ac:dyDescent="0.25">
      <c r="A600" s="35"/>
      <c r="B600" s="36"/>
      <c r="C600" s="36"/>
    </row>
    <row r="601" spans="1:3" ht="13.8" x14ac:dyDescent="0.25">
      <c r="A601" s="35"/>
      <c r="B601" s="36"/>
      <c r="C601" s="36"/>
    </row>
    <row r="602" spans="1:3" ht="13.8" x14ac:dyDescent="0.25">
      <c r="A602" s="35"/>
      <c r="B602" s="36"/>
      <c r="C602" s="36"/>
    </row>
    <row r="603" spans="1:3" ht="13.8" x14ac:dyDescent="0.25">
      <c r="A603" s="35"/>
      <c r="B603" s="36"/>
      <c r="C603" s="36"/>
    </row>
    <row r="604" spans="1:3" ht="13.8" x14ac:dyDescent="0.25">
      <c r="A604" s="35"/>
      <c r="B604" s="36"/>
      <c r="C604" s="36"/>
    </row>
    <row r="605" spans="1:3" ht="13.8" x14ac:dyDescent="0.25">
      <c r="A605" s="35"/>
      <c r="B605" s="36"/>
      <c r="C605" s="36"/>
    </row>
    <row r="606" spans="1:3" ht="13.8" x14ac:dyDescent="0.25">
      <c r="A606" s="35"/>
      <c r="B606" s="36"/>
      <c r="C606" s="36"/>
    </row>
    <row r="607" spans="1:3" ht="13.8" x14ac:dyDescent="0.25">
      <c r="A607" s="35"/>
      <c r="B607" s="36"/>
      <c r="C607" s="36"/>
    </row>
    <row r="608" spans="1:3" ht="13.8" x14ac:dyDescent="0.25">
      <c r="A608" s="35"/>
      <c r="B608" s="36"/>
      <c r="C608" s="36"/>
    </row>
    <row r="609" spans="1:3" ht="13.8" x14ac:dyDescent="0.25">
      <c r="A609" s="35"/>
      <c r="B609" s="36"/>
      <c r="C609" s="36"/>
    </row>
    <row r="610" spans="1:3" ht="13.8" x14ac:dyDescent="0.25">
      <c r="A610" s="35"/>
      <c r="B610" s="36"/>
      <c r="C610" s="36"/>
    </row>
    <row r="611" spans="1:3" ht="13.8" x14ac:dyDescent="0.25">
      <c r="A611" s="35"/>
      <c r="B611" s="36"/>
      <c r="C611" s="36"/>
    </row>
    <row r="612" spans="1:3" ht="13.8" x14ac:dyDescent="0.25">
      <c r="A612" s="35"/>
      <c r="B612" s="36"/>
      <c r="C612" s="36"/>
    </row>
    <row r="613" spans="1:3" ht="13.8" x14ac:dyDescent="0.25">
      <c r="A613" s="35"/>
      <c r="B613" s="36"/>
      <c r="C613" s="36"/>
    </row>
    <row r="614" spans="1:3" ht="13.8" x14ac:dyDescent="0.25">
      <c r="A614" s="35"/>
      <c r="B614" s="36"/>
      <c r="C614" s="36"/>
    </row>
    <row r="615" spans="1:3" ht="13.8" x14ac:dyDescent="0.25">
      <c r="A615" s="35"/>
      <c r="B615" s="36"/>
      <c r="C615" s="36"/>
    </row>
    <row r="616" spans="1:3" ht="13.8" x14ac:dyDescent="0.25">
      <c r="A616" s="35"/>
      <c r="B616" s="36"/>
      <c r="C616" s="36"/>
    </row>
    <row r="617" spans="1:3" ht="13.8" x14ac:dyDescent="0.25">
      <c r="A617" s="35"/>
      <c r="B617" s="36"/>
      <c r="C617" s="36"/>
    </row>
    <row r="618" spans="1:3" ht="13.8" x14ac:dyDescent="0.25">
      <c r="A618" s="35"/>
      <c r="B618" s="36"/>
      <c r="C618" s="36"/>
    </row>
    <row r="619" spans="1:3" ht="13.8" x14ac:dyDescent="0.25">
      <c r="A619" s="35"/>
      <c r="B619" s="36"/>
      <c r="C619" s="36"/>
    </row>
    <row r="620" spans="1:3" ht="13.8" x14ac:dyDescent="0.25">
      <c r="A620" s="35"/>
      <c r="B620" s="36"/>
      <c r="C620" s="36"/>
    </row>
    <row r="621" spans="1:3" ht="13.8" x14ac:dyDescent="0.25">
      <c r="A621" s="35"/>
      <c r="B621" s="36"/>
      <c r="C621" s="36"/>
    </row>
    <row r="622" spans="1:3" ht="13.8" x14ac:dyDescent="0.25">
      <c r="A622" s="35"/>
      <c r="B622" s="36"/>
      <c r="C622" s="36"/>
    </row>
    <row r="623" spans="1:3" ht="13.8" x14ac:dyDescent="0.25">
      <c r="A623" s="35"/>
      <c r="B623" s="36"/>
      <c r="C623" s="36"/>
    </row>
    <row r="624" spans="1:3" ht="13.8" x14ac:dyDescent="0.25">
      <c r="A624" s="35"/>
      <c r="B624" s="36"/>
      <c r="C624" s="36"/>
    </row>
    <row r="625" spans="1:3" ht="13.8" x14ac:dyDescent="0.25">
      <c r="A625" s="35"/>
      <c r="B625" s="36"/>
      <c r="C625" s="36"/>
    </row>
    <row r="626" spans="1:3" ht="13.8" x14ac:dyDescent="0.25">
      <c r="A626" s="35"/>
      <c r="B626" s="36"/>
      <c r="C626" s="36"/>
    </row>
    <row r="627" spans="1:3" ht="13.8" x14ac:dyDescent="0.25">
      <c r="A627" s="35"/>
      <c r="B627" s="36"/>
      <c r="C627" s="36"/>
    </row>
    <row r="628" spans="1:3" ht="13.8" x14ac:dyDescent="0.25">
      <c r="A628" s="35"/>
      <c r="B628" s="36"/>
      <c r="C628" s="36"/>
    </row>
    <row r="629" spans="1:3" ht="13.8" x14ac:dyDescent="0.25">
      <c r="A629" s="35"/>
      <c r="B629" s="36"/>
      <c r="C629" s="36"/>
    </row>
    <row r="630" spans="1:3" ht="13.8" x14ac:dyDescent="0.25">
      <c r="A630" s="35"/>
      <c r="B630" s="36"/>
      <c r="C630" s="36"/>
    </row>
    <row r="631" spans="1:3" ht="13.8" x14ac:dyDescent="0.25">
      <c r="A631" s="35"/>
      <c r="B631" s="36"/>
      <c r="C631" s="36"/>
    </row>
    <row r="632" spans="1:3" ht="13.8" x14ac:dyDescent="0.25">
      <c r="A632" s="35"/>
      <c r="B632" s="36"/>
      <c r="C632" s="36"/>
    </row>
    <row r="633" spans="1:3" ht="13.8" x14ac:dyDescent="0.25">
      <c r="A633" s="35"/>
      <c r="B633" s="36"/>
      <c r="C633" s="36"/>
    </row>
    <row r="634" spans="1:3" ht="13.8" x14ac:dyDescent="0.25">
      <c r="A634" s="35"/>
      <c r="B634" s="36"/>
      <c r="C634" s="36"/>
    </row>
    <row r="635" spans="1:3" ht="13.8" x14ac:dyDescent="0.25">
      <c r="A635" s="35"/>
      <c r="B635" s="36"/>
      <c r="C635" s="36"/>
    </row>
    <row r="636" spans="1:3" ht="13.8" x14ac:dyDescent="0.25">
      <c r="A636" s="35"/>
      <c r="B636" s="36"/>
      <c r="C636" s="36"/>
    </row>
    <row r="637" spans="1:3" ht="13.8" x14ac:dyDescent="0.25">
      <c r="A637" s="35"/>
      <c r="B637" s="36"/>
      <c r="C637" s="36"/>
    </row>
    <row r="638" spans="1:3" ht="13.8" x14ac:dyDescent="0.25">
      <c r="A638" s="35"/>
      <c r="B638" s="36"/>
      <c r="C638" s="36"/>
    </row>
    <row r="639" spans="1:3" ht="13.8" x14ac:dyDescent="0.25">
      <c r="A639" s="35"/>
      <c r="B639" s="36"/>
      <c r="C639" s="36"/>
    </row>
    <row r="640" spans="1:3" ht="13.8" x14ac:dyDescent="0.25">
      <c r="A640" s="35"/>
      <c r="B640" s="36"/>
      <c r="C640" s="36"/>
    </row>
    <row r="641" spans="1:3" ht="13.8" x14ac:dyDescent="0.25">
      <c r="A641" s="35"/>
      <c r="B641" s="36"/>
      <c r="C641" s="36"/>
    </row>
    <row r="642" spans="1:3" ht="13.8" x14ac:dyDescent="0.25">
      <c r="A642" s="35"/>
      <c r="B642" s="36"/>
      <c r="C642" s="36"/>
    </row>
    <row r="643" spans="1:3" ht="13.8" x14ac:dyDescent="0.25">
      <c r="A643" s="35"/>
      <c r="B643" s="36"/>
      <c r="C643" s="36"/>
    </row>
    <row r="644" spans="1:3" ht="13.8" x14ac:dyDescent="0.25">
      <c r="A644" s="35"/>
      <c r="B644" s="36"/>
      <c r="C644" s="36"/>
    </row>
    <row r="645" spans="1:3" ht="13.8" x14ac:dyDescent="0.25">
      <c r="A645" s="35"/>
      <c r="B645" s="36"/>
      <c r="C645" s="36"/>
    </row>
    <row r="646" spans="1:3" ht="13.8" x14ac:dyDescent="0.25">
      <c r="A646" s="35"/>
      <c r="B646" s="36"/>
      <c r="C646" s="36"/>
    </row>
    <row r="647" spans="1:3" ht="13.8" x14ac:dyDescent="0.25">
      <c r="A647" s="35"/>
      <c r="B647" s="36"/>
      <c r="C647" s="36"/>
    </row>
    <row r="648" spans="1:3" ht="13.8" x14ac:dyDescent="0.25">
      <c r="A648" s="35"/>
      <c r="B648" s="36"/>
      <c r="C648" s="36"/>
    </row>
    <row r="649" spans="1:3" ht="13.8" x14ac:dyDescent="0.25">
      <c r="A649" s="35"/>
      <c r="B649" s="36"/>
      <c r="C649" s="36"/>
    </row>
    <row r="650" spans="1:3" ht="13.8" x14ac:dyDescent="0.25">
      <c r="A650" s="35"/>
      <c r="B650" s="36"/>
      <c r="C650" s="36"/>
    </row>
    <row r="651" spans="1:3" ht="13.8" x14ac:dyDescent="0.25">
      <c r="A651" s="35"/>
      <c r="B651" s="36"/>
      <c r="C651" s="36"/>
    </row>
    <row r="652" spans="1:3" ht="13.8" x14ac:dyDescent="0.25">
      <c r="A652" s="35"/>
      <c r="B652" s="36"/>
      <c r="C652" s="36"/>
    </row>
    <row r="653" spans="1:3" ht="13.8" x14ac:dyDescent="0.25">
      <c r="A653" s="35"/>
      <c r="B653" s="36"/>
      <c r="C653" s="36"/>
    </row>
    <row r="654" spans="1:3" ht="13.8" x14ac:dyDescent="0.25">
      <c r="A654" s="35"/>
      <c r="B654" s="36"/>
      <c r="C654" s="36"/>
    </row>
    <row r="655" spans="1:3" ht="13.8" x14ac:dyDescent="0.25">
      <c r="A655" s="35"/>
      <c r="B655" s="36"/>
      <c r="C655" s="36"/>
    </row>
    <row r="656" spans="1:3" ht="13.8" x14ac:dyDescent="0.25">
      <c r="A656" s="35"/>
      <c r="B656" s="36"/>
      <c r="C656" s="36"/>
    </row>
    <row r="657" spans="1:3" ht="13.8" x14ac:dyDescent="0.25">
      <c r="A657" s="35"/>
      <c r="B657" s="36"/>
      <c r="C657" s="36"/>
    </row>
    <row r="658" spans="1:3" ht="13.8" x14ac:dyDescent="0.25">
      <c r="A658" s="35"/>
      <c r="B658" s="36"/>
      <c r="C658" s="36"/>
    </row>
    <row r="659" spans="1:3" ht="13.8" x14ac:dyDescent="0.25">
      <c r="A659" s="35"/>
      <c r="B659" s="36"/>
      <c r="C659" s="36"/>
    </row>
    <row r="660" spans="1:3" ht="13.8" x14ac:dyDescent="0.25">
      <c r="A660" s="35"/>
      <c r="B660" s="36"/>
      <c r="C660" s="36"/>
    </row>
    <row r="661" spans="1:3" ht="13.8" x14ac:dyDescent="0.25">
      <c r="A661" s="35"/>
      <c r="B661" s="36"/>
      <c r="C661" s="36"/>
    </row>
    <row r="662" spans="1:3" ht="13.8" x14ac:dyDescent="0.25">
      <c r="A662" s="35"/>
      <c r="B662" s="36"/>
      <c r="C662" s="36"/>
    </row>
    <row r="663" spans="1:3" ht="13.8" x14ac:dyDescent="0.25">
      <c r="A663" s="35"/>
      <c r="B663" s="36"/>
      <c r="C663" s="36"/>
    </row>
    <row r="664" spans="1:3" ht="13.8" x14ac:dyDescent="0.25">
      <c r="A664" s="35"/>
      <c r="B664" s="36"/>
      <c r="C664" s="36"/>
    </row>
    <row r="665" spans="1:3" ht="13.8" x14ac:dyDescent="0.25">
      <c r="A665" s="35"/>
      <c r="B665" s="36"/>
      <c r="C665" s="36"/>
    </row>
    <row r="666" spans="1:3" ht="13.8" x14ac:dyDescent="0.25">
      <c r="A666" s="35"/>
      <c r="B666" s="36"/>
      <c r="C666" s="36"/>
    </row>
    <row r="667" spans="1:3" ht="13.8" x14ac:dyDescent="0.25">
      <c r="A667" s="35"/>
      <c r="B667" s="36"/>
      <c r="C667" s="36"/>
    </row>
    <row r="668" spans="1:3" ht="13.8" x14ac:dyDescent="0.25">
      <c r="A668" s="35"/>
      <c r="B668" s="36"/>
      <c r="C668" s="36"/>
    </row>
    <row r="669" spans="1:3" ht="13.8" x14ac:dyDescent="0.25">
      <c r="A669" s="35"/>
      <c r="B669" s="36"/>
      <c r="C669" s="36"/>
    </row>
    <row r="670" spans="1:3" ht="13.8" x14ac:dyDescent="0.25">
      <c r="A670" s="35"/>
      <c r="B670" s="36"/>
      <c r="C670" s="36"/>
    </row>
    <row r="671" spans="1:3" ht="13.8" x14ac:dyDescent="0.25">
      <c r="A671" s="35"/>
      <c r="B671" s="36"/>
      <c r="C671" s="36"/>
    </row>
    <row r="672" spans="1:3" ht="13.8" x14ac:dyDescent="0.25">
      <c r="A672" s="35"/>
      <c r="B672" s="36"/>
      <c r="C672" s="36"/>
    </row>
    <row r="673" spans="1:3" ht="13.8" x14ac:dyDescent="0.25">
      <c r="A673" s="35"/>
      <c r="B673" s="36"/>
      <c r="C673" s="36"/>
    </row>
    <row r="674" spans="1:3" ht="13.8" x14ac:dyDescent="0.25">
      <c r="A674" s="35"/>
      <c r="B674" s="36"/>
      <c r="C674" s="36"/>
    </row>
    <row r="675" spans="1:3" ht="13.8" x14ac:dyDescent="0.25">
      <c r="A675" s="35"/>
      <c r="B675" s="36"/>
      <c r="C675" s="36"/>
    </row>
    <row r="676" spans="1:3" ht="13.8" x14ac:dyDescent="0.25">
      <c r="A676" s="35"/>
      <c r="B676" s="36"/>
      <c r="C676" s="36"/>
    </row>
    <row r="677" spans="1:3" ht="13.8" x14ac:dyDescent="0.25">
      <c r="A677" s="35"/>
      <c r="B677" s="36"/>
      <c r="C677" s="36"/>
    </row>
    <row r="678" spans="1:3" ht="13.8" x14ac:dyDescent="0.25">
      <c r="A678" s="35"/>
      <c r="B678" s="36"/>
      <c r="C678" s="36"/>
    </row>
    <row r="679" spans="1:3" ht="13.8" x14ac:dyDescent="0.25">
      <c r="A679" s="35"/>
      <c r="B679" s="36"/>
      <c r="C679" s="36"/>
    </row>
    <row r="680" spans="1:3" ht="13.8" x14ac:dyDescent="0.25">
      <c r="A680" s="35"/>
      <c r="B680" s="36"/>
      <c r="C680" s="36"/>
    </row>
    <row r="681" spans="1:3" ht="13.8" x14ac:dyDescent="0.25">
      <c r="A681" s="35"/>
      <c r="B681" s="36"/>
      <c r="C681" s="36"/>
    </row>
    <row r="682" spans="1:3" ht="13.8" x14ac:dyDescent="0.25">
      <c r="A682" s="35"/>
      <c r="B682" s="36"/>
      <c r="C682" s="36"/>
    </row>
    <row r="683" spans="1:3" ht="13.8" x14ac:dyDescent="0.25">
      <c r="A683" s="35"/>
      <c r="B683" s="36"/>
      <c r="C683" s="36"/>
    </row>
    <row r="684" spans="1:3" ht="13.8" x14ac:dyDescent="0.25">
      <c r="A684" s="35"/>
      <c r="B684" s="36"/>
      <c r="C684" s="36"/>
    </row>
    <row r="685" spans="1:3" ht="13.8" x14ac:dyDescent="0.25">
      <c r="A685" s="35"/>
      <c r="B685" s="36"/>
      <c r="C685" s="36"/>
    </row>
    <row r="686" spans="1:3" ht="13.8" x14ac:dyDescent="0.25">
      <c r="A686" s="35"/>
      <c r="B686" s="36"/>
      <c r="C686" s="36"/>
    </row>
    <row r="687" spans="1:3" ht="13.8" x14ac:dyDescent="0.25">
      <c r="A687" s="35"/>
      <c r="B687" s="36"/>
      <c r="C687" s="36"/>
    </row>
    <row r="688" spans="1:3" ht="13.8" x14ac:dyDescent="0.25">
      <c r="A688" s="35"/>
      <c r="B688" s="36"/>
      <c r="C688" s="36"/>
    </row>
    <row r="689" spans="1:3" ht="13.8" x14ac:dyDescent="0.25">
      <c r="A689" s="35"/>
      <c r="B689" s="36"/>
      <c r="C689" s="36"/>
    </row>
    <row r="690" spans="1:3" ht="13.8" x14ac:dyDescent="0.25">
      <c r="A690" s="35"/>
      <c r="B690" s="36"/>
      <c r="C690" s="36"/>
    </row>
    <row r="691" spans="1:3" ht="13.8" x14ac:dyDescent="0.25">
      <c r="A691" s="35"/>
      <c r="B691" s="36"/>
      <c r="C691" s="36"/>
    </row>
    <row r="692" spans="1:3" ht="13.8" x14ac:dyDescent="0.25">
      <c r="A692" s="35"/>
      <c r="B692" s="36"/>
      <c r="C692" s="36"/>
    </row>
    <row r="693" spans="1:3" ht="13.8" x14ac:dyDescent="0.25">
      <c r="A693" s="35"/>
      <c r="B693" s="36"/>
      <c r="C693" s="36"/>
    </row>
    <row r="694" spans="1:3" ht="13.8" x14ac:dyDescent="0.25">
      <c r="A694" s="35"/>
      <c r="B694" s="36"/>
      <c r="C694" s="36"/>
    </row>
    <row r="695" spans="1:3" ht="13.8" x14ac:dyDescent="0.25">
      <c r="A695" s="35"/>
      <c r="B695" s="36"/>
      <c r="C695" s="36"/>
    </row>
    <row r="696" spans="1:3" ht="13.8" x14ac:dyDescent="0.25">
      <c r="A696" s="35"/>
      <c r="B696" s="36"/>
      <c r="C696" s="36"/>
    </row>
    <row r="697" spans="1:3" ht="13.8" x14ac:dyDescent="0.25">
      <c r="A697" s="35"/>
      <c r="B697" s="36"/>
      <c r="C697" s="36"/>
    </row>
    <row r="698" spans="1:3" ht="13.8" x14ac:dyDescent="0.25">
      <c r="A698" s="35"/>
      <c r="B698" s="36"/>
      <c r="C698" s="36"/>
    </row>
    <row r="699" spans="1:3" ht="13.8" x14ac:dyDescent="0.25">
      <c r="A699" s="35"/>
      <c r="B699" s="36"/>
      <c r="C699" s="36"/>
    </row>
    <row r="700" spans="1:3" ht="13.8" x14ac:dyDescent="0.25">
      <c r="A700" s="35"/>
      <c r="B700" s="36"/>
      <c r="C700" s="36"/>
    </row>
    <row r="701" spans="1:3" ht="13.8" x14ac:dyDescent="0.25">
      <c r="A701" s="35"/>
      <c r="B701" s="36"/>
      <c r="C701" s="36"/>
    </row>
    <row r="702" spans="1:3" ht="13.8" x14ac:dyDescent="0.25">
      <c r="A702" s="35"/>
      <c r="B702" s="36"/>
      <c r="C702" s="36"/>
    </row>
    <row r="703" spans="1:3" ht="13.8" x14ac:dyDescent="0.25">
      <c r="A703" s="35"/>
      <c r="B703" s="36"/>
      <c r="C703" s="36"/>
    </row>
    <row r="704" spans="1:3" ht="13.8" x14ac:dyDescent="0.25">
      <c r="A704" s="35"/>
      <c r="B704" s="36"/>
      <c r="C704" s="36"/>
    </row>
    <row r="705" spans="1:3" ht="13.8" x14ac:dyDescent="0.25">
      <c r="A705" s="35"/>
      <c r="B705" s="36"/>
      <c r="C705" s="36"/>
    </row>
    <row r="706" spans="1:3" ht="13.8" x14ac:dyDescent="0.25">
      <c r="A706" s="35"/>
      <c r="B706" s="36"/>
      <c r="C706" s="36"/>
    </row>
    <row r="707" spans="1:3" ht="13.8" x14ac:dyDescent="0.25">
      <c r="A707" s="35"/>
      <c r="B707" s="36"/>
      <c r="C707" s="36"/>
    </row>
    <row r="708" spans="1:3" ht="13.8" x14ac:dyDescent="0.25">
      <c r="A708" s="35"/>
      <c r="B708" s="36"/>
      <c r="C708" s="36"/>
    </row>
    <row r="709" spans="1:3" ht="13.8" x14ac:dyDescent="0.25">
      <c r="A709" s="35"/>
      <c r="B709" s="36"/>
      <c r="C709" s="36"/>
    </row>
    <row r="710" spans="1:3" ht="13.8" x14ac:dyDescent="0.25">
      <c r="A710" s="35"/>
      <c r="B710" s="36"/>
      <c r="C710" s="36"/>
    </row>
    <row r="711" spans="1:3" ht="13.8" x14ac:dyDescent="0.25">
      <c r="A711" s="35"/>
      <c r="B711" s="36"/>
      <c r="C711" s="36"/>
    </row>
    <row r="712" spans="1:3" ht="13.8" x14ac:dyDescent="0.25">
      <c r="A712" s="35"/>
      <c r="B712" s="36"/>
      <c r="C712" s="36"/>
    </row>
    <row r="713" spans="1:3" ht="13.8" x14ac:dyDescent="0.25">
      <c r="A713" s="35"/>
      <c r="B713" s="36"/>
      <c r="C713" s="36"/>
    </row>
    <row r="714" spans="1:3" ht="13.8" x14ac:dyDescent="0.25">
      <c r="A714" s="35"/>
      <c r="B714" s="36"/>
      <c r="C714" s="36"/>
    </row>
    <row r="715" spans="1:3" ht="13.8" x14ac:dyDescent="0.25">
      <c r="A715" s="35"/>
      <c r="B715" s="36"/>
      <c r="C715" s="36"/>
    </row>
    <row r="716" spans="1:3" ht="13.8" x14ac:dyDescent="0.25">
      <c r="A716" s="35"/>
      <c r="B716" s="36"/>
      <c r="C716" s="36"/>
    </row>
    <row r="717" spans="1:3" ht="13.8" x14ac:dyDescent="0.25">
      <c r="A717" s="35"/>
      <c r="B717" s="36"/>
      <c r="C717" s="36"/>
    </row>
    <row r="718" spans="1:3" ht="13.8" x14ac:dyDescent="0.25">
      <c r="A718" s="35"/>
      <c r="B718" s="36"/>
      <c r="C718" s="36"/>
    </row>
    <row r="719" spans="1:3" ht="13.8" x14ac:dyDescent="0.25">
      <c r="A719" s="35"/>
      <c r="B719" s="36"/>
      <c r="C719" s="36"/>
    </row>
    <row r="720" spans="1:3" ht="13.8" x14ac:dyDescent="0.25">
      <c r="A720" s="35"/>
      <c r="B720" s="36"/>
      <c r="C720" s="36"/>
    </row>
    <row r="721" spans="1:3" ht="13.8" x14ac:dyDescent="0.25">
      <c r="A721" s="35"/>
      <c r="B721" s="36"/>
      <c r="C721" s="36"/>
    </row>
    <row r="722" spans="1:3" ht="13.8" x14ac:dyDescent="0.25">
      <c r="A722" s="35"/>
      <c r="B722" s="36"/>
      <c r="C722" s="36"/>
    </row>
    <row r="723" spans="1:3" ht="13.8" x14ac:dyDescent="0.25">
      <c r="A723" s="35"/>
      <c r="B723" s="36"/>
      <c r="C723" s="36"/>
    </row>
    <row r="724" spans="1:3" ht="13.8" x14ac:dyDescent="0.25">
      <c r="A724" s="35"/>
      <c r="B724" s="36"/>
      <c r="C724" s="36"/>
    </row>
    <row r="725" spans="1:3" ht="13.8" x14ac:dyDescent="0.25">
      <c r="A725" s="35"/>
      <c r="B725" s="36"/>
      <c r="C725" s="36"/>
    </row>
    <row r="726" spans="1:3" ht="13.8" x14ac:dyDescent="0.25">
      <c r="A726" s="35"/>
      <c r="B726" s="36"/>
      <c r="C726" s="36"/>
    </row>
    <row r="727" spans="1:3" ht="13.8" x14ac:dyDescent="0.25">
      <c r="A727" s="35"/>
      <c r="B727" s="36"/>
      <c r="C727" s="36"/>
    </row>
    <row r="728" spans="1:3" ht="13.8" x14ac:dyDescent="0.25">
      <c r="A728" s="35"/>
      <c r="B728" s="36"/>
      <c r="C728" s="36"/>
    </row>
    <row r="729" spans="1:3" ht="13.8" x14ac:dyDescent="0.25">
      <c r="A729" s="35"/>
      <c r="B729" s="36"/>
      <c r="C729" s="36"/>
    </row>
    <row r="730" spans="1:3" ht="13.8" x14ac:dyDescent="0.25">
      <c r="A730" s="35"/>
      <c r="B730" s="36"/>
      <c r="C730" s="36"/>
    </row>
    <row r="731" spans="1:3" ht="13.8" x14ac:dyDescent="0.25">
      <c r="A731" s="35"/>
      <c r="B731" s="36"/>
      <c r="C731" s="36"/>
    </row>
    <row r="732" spans="1:3" ht="13.8" x14ac:dyDescent="0.25">
      <c r="A732" s="35"/>
      <c r="B732" s="36"/>
      <c r="C732" s="36"/>
    </row>
    <row r="733" spans="1:3" ht="13.8" x14ac:dyDescent="0.25">
      <c r="A733" s="35"/>
      <c r="B733" s="36"/>
      <c r="C733" s="36"/>
    </row>
    <row r="734" spans="1:3" ht="13.8" x14ac:dyDescent="0.25">
      <c r="A734" s="35"/>
      <c r="B734" s="36"/>
      <c r="C734" s="36"/>
    </row>
    <row r="735" spans="1:3" ht="13.8" x14ac:dyDescent="0.25">
      <c r="A735" s="35"/>
      <c r="B735" s="36"/>
      <c r="C735" s="36"/>
    </row>
    <row r="736" spans="1:3" ht="13.8" x14ac:dyDescent="0.25">
      <c r="A736" s="35"/>
      <c r="B736" s="36"/>
      <c r="C736" s="36"/>
    </row>
    <row r="737" spans="1:3" ht="13.8" x14ac:dyDescent="0.25">
      <c r="A737" s="35"/>
      <c r="B737" s="36"/>
      <c r="C737" s="36"/>
    </row>
    <row r="738" spans="1:3" ht="13.8" x14ac:dyDescent="0.25">
      <c r="A738" s="35"/>
      <c r="B738" s="36"/>
      <c r="C738" s="36"/>
    </row>
    <row r="739" spans="1:3" ht="13.8" x14ac:dyDescent="0.25">
      <c r="A739" s="35"/>
      <c r="B739" s="36"/>
      <c r="C739" s="36"/>
    </row>
    <row r="740" spans="1:3" ht="13.8" x14ac:dyDescent="0.25">
      <c r="A740" s="35"/>
      <c r="B740" s="36"/>
      <c r="C740" s="36"/>
    </row>
    <row r="741" spans="1:3" ht="13.8" x14ac:dyDescent="0.25">
      <c r="A741" s="35"/>
      <c r="B741" s="36"/>
      <c r="C741" s="36"/>
    </row>
    <row r="742" spans="1:3" ht="13.8" x14ac:dyDescent="0.25">
      <c r="A742" s="35"/>
      <c r="B742" s="36"/>
      <c r="C742" s="36"/>
    </row>
    <row r="743" spans="1:3" ht="13.8" x14ac:dyDescent="0.25">
      <c r="A743" s="35"/>
      <c r="B743" s="36"/>
      <c r="C743" s="36"/>
    </row>
    <row r="744" spans="1:3" ht="13.8" x14ac:dyDescent="0.25">
      <c r="A744" s="35"/>
      <c r="B744" s="36"/>
      <c r="C744" s="36"/>
    </row>
    <row r="745" spans="1:3" ht="13.8" x14ac:dyDescent="0.25">
      <c r="A745" s="35"/>
      <c r="B745" s="36"/>
      <c r="C745" s="36"/>
    </row>
    <row r="746" spans="1:3" ht="13.8" x14ac:dyDescent="0.25">
      <c r="A746" s="35"/>
      <c r="B746" s="36"/>
      <c r="C746" s="36"/>
    </row>
    <row r="747" spans="1:3" ht="13.8" x14ac:dyDescent="0.25">
      <c r="A747" s="35"/>
      <c r="B747" s="36"/>
      <c r="C747" s="36"/>
    </row>
    <row r="748" spans="1:3" ht="13.8" x14ac:dyDescent="0.25">
      <c r="A748" s="35"/>
      <c r="B748" s="36"/>
      <c r="C748" s="36"/>
    </row>
    <row r="749" spans="1:3" ht="13.8" x14ac:dyDescent="0.25">
      <c r="A749" s="35"/>
      <c r="B749" s="36"/>
      <c r="C749" s="36"/>
    </row>
    <row r="750" spans="1:3" ht="13.8" x14ac:dyDescent="0.25">
      <c r="A750" s="35"/>
      <c r="B750" s="36"/>
      <c r="C750" s="36"/>
    </row>
    <row r="751" spans="1:3" ht="13.8" x14ac:dyDescent="0.25">
      <c r="A751" s="35"/>
      <c r="B751" s="36"/>
      <c r="C751" s="36"/>
    </row>
    <row r="752" spans="1:3" ht="13.8" x14ac:dyDescent="0.25">
      <c r="A752" s="35"/>
      <c r="B752" s="36"/>
      <c r="C752" s="36"/>
    </row>
    <row r="753" spans="1:3" ht="13.8" x14ac:dyDescent="0.25">
      <c r="A753" s="35"/>
      <c r="B753" s="36"/>
      <c r="C753" s="36"/>
    </row>
    <row r="754" spans="1:3" ht="13.8" x14ac:dyDescent="0.25">
      <c r="A754" s="35"/>
      <c r="B754" s="36"/>
      <c r="C754" s="36"/>
    </row>
    <row r="755" spans="1:3" ht="13.8" x14ac:dyDescent="0.25">
      <c r="A755" s="35"/>
      <c r="B755" s="36"/>
      <c r="C755" s="36"/>
    </row>
    <row r="756" spans="1:3" ht="13.8" x14ac:dyDescent="0.25">
      <c r="A756" s="35"/>
      <c r="B756" s="36"/>
      <c r="C756" s="36"/>
    </row>
    <row r="757" spans="1:3" ht="13.8" x14ac:dyDescent="0.25">
      <c r="A757" s="35"/>
      <c r="B757" s="36"/>
      <c r="C757" s="36"/>
    </row>
    <row r="758" spans="1:3" ht="13.8" x14ac:dyDescent="0.25">
      <c r="A758" s="35"/>
      <c r="B758" s="36"/>
      <c r="C758" s="36"/>
    </row>
    <row r="759" spans="1:3" ht="13.8" x14ac:dyDescent="0.25">
      <c r="A759" s="35"/>
      <c r="B759" s="36"/>
      <c r="C759" s="36"/>
    </row>
    <row r="760" spans="1:3" ht="13.8" x14ac:dyDescent="0.25">
      <c r="A760" s="35"/>
      <c r="B760" s="36"/>
      <c r="C760" s="36"/>
    </row>
    <row r="761" spans="1:3" ht="13.8" x14ac:dyDescent="0.25">
      <c r="A761" s="35"/>
      <c r="B761" s="36"/>
      <c r="C761" s="36"/>
    </row>
    <row r="762" spans="1:3" ht="13.8" x14ac:dyDescent="0.25">
      <c r="A762" s="35"/>
      <c r="B762" s="36"/>
      <c r="C762" s="36"/>
    </row>
    <row r="763" spans="1:3" ht="13.8" x14ac:dyDescent="0.25">
      <c r="A763" s="35"/>
      <c r="B763" s="36"/>
      <c r="C763" s="36"/>
    </row>
    <row r="764" spans="1:3" ht="13.8" x14ac:dyDescent="0.25">
      <c r="A764" s="35"/>
      <c r="B764" s="36"/>
      <c r="C764" s="36"/>
    </row>
    <row r="765" spans="1:3" ht="13.8" x14ac:dyDescent="0.25">
      <c r="A765" s="35"/>
      <c r="B765" s="36"/>
      <c r="C765" s="36"/>
    </row>
    <row r="766" spans="1:3" ht="13.8" x14ac:dyDescent="0.25">
      <c r="A766" s="35"/>
      <c r="B766" s="36"/>
      <c r="C766" s="36"/>
    </row>
    <row r="767" spans="1:3" ht="13.8" x14ac:dyDescent="0.25">
      <c r="A767" s="35"/>
      <c r="B767" s="36"/>
      <c r="C767" s="36"/>
    </row>
    <row r="768" spans="1:3" ht="13.8" x14ac:dyDescent="0.25">
      <c r="A768" s="35"/>
      <c r="B768" s="36"/>
      <c r="C768" s="36"/>
    </row>
    <row r="769" spans="1:3" ht="13.8" x14ac:dyDescent="0.25">
      <c r="A769" s="35"/>
      <c r="B769" s="36"/>
      <c r="C769" s="36"/>
    </row>
    <row r="770" spans="1:3" ht="13.8" x14ac:dyDescent="0.25">
      <c r="A770" s="35"/>
      <c r="B770" s="36"/>
      <c r="C770" s="36"/>
    </row>
    <row r="771" spans="1:3" ht="13.8" x14ac:dyDescent="0.25">
      <c r="A771" s="35"/>
      <c r="B771" s="36"/>
      <c r="C771" s="36"/>
    </row>
    <row r="772" spans="1:3" ht="13.8" x14ac:dyDescent="0.25">
      <c r="A772" s="35"/>
      <c r="B772" s="36"/>
      <c r="C772" s="36"/>
    </row>
    <row r="773" spans="1:3" ht="13.8" x14ac:dyDescent="0.25">
      <c r="A773" s="35"/>
      <c r="B773" s="36"/>
      <c r="C773" s="36"/>
    </row>
    <row r="774" spans="1:3" ht="13.8" x14ac:dyDescent="0.25">
      <c r="A774" s="35"/>
      <c r="B774" s="36"/>
      <c r="C774" s="36"/>
    </row>
    <row r="775" spans="1:3" ht="13.8" x14ac:dyDescent="0.25">
      <c r="A775" s="35"/>
      <c r="B775" s="36"/>
      <c r="C775" s="36"/>
    </row>
    <row r="776" spans="1:3" ht="13.8" x14ac:dyDescent="0.25">
      <c r="A776" s="35"/>
      <c r="B776" s="36"/>
      <c r="C776" s="36"/>
    </row>
    <row r="777" spans="1:3" ht="13.8" x14ac:dyDescent="0.25">
      <c r="A777" s="35"/>
      <c r="B777" s="36"/>
      <c r="C777" s="36"/>
    </row>
    <row r="778" spans="1:3" ht="13.8" x14ac:dyDescent="0.25">
      <c r="A778" s="35"/>
      <c r="B778" s="36"/>
      <c r="C778" s="36"/>
    </row>
    <row r="779" spans="1:3" ht="13.8" x14ac:dyDescent="0.25">
      <c r="A779" s="35"/>
      <c r="B779" s="36"/>
      <c r="C779" s="36"/>
    </row>
    <row r="780" spans="1:3" ht="13.8" x14ac:dyDescent="0.25">
      <c r="A780" s="35"/>
      <c r="B780" s="36"/>
      <c r="C780" s="36"/>
    </row>
    <row r="781" spans="1:3" ht="13.8" x14ac:dyDescent="0.25">
      <c r="A781" s="35"/>
      <c r="B781" s="36"/>
      <c r="C781" s="36"/>
    </row>
    <row r="782" spans="1:3" ht="13.8" x14ac:dyDescent="0.25">
      <c r="A782" s="35"/>
      <c r="B782" s="36"/>
      <c r="C782" s="36"/>
    </row>
    <row r="783" spans="1:3" ht="13.8" x14ac:dyDescent="0.25">
      <c r="A783" s="35"/>
      <c r="B783" s="36"/>
      <c r="C783" s="36"/>
    </row>
    <row r="784" spans="1:3" ht="13.8" x14ac:dyDescent="0.25">
      <c r="A784" s="35"/>
      <c r="B784" s="36"/>
      <c r="C784" s="36"/>
    </row>
    <row r="785" spans="1:3" ht="13.8" x14ac:dyDescent="0.25">
      <c r="A785" s="35"/>
      <c r="B785" s="36"/>
      <c r="C785" s="36"/>
    </row>
    <row r="786" spans="1:3" ht="13.8" x14ac:dyDescent="0.25">
      <c r="A786" s="35"/>
      <c r="B786" s="36"/>
      <c r="C786" s="36"/>
    </row>
    <row r="787" spans="1:3" ht="13.8" x14ac:dyDescent="0.25">
      <c r="A787" s="35"/>
      <c r="B787" s="36"/>
      <c r="C787" s="36"/>
    </row>
    <row r="788" spans="1:3" ht="13.8" x14ac:dyDescent="0.25">
      <c r="A788" s="35"/>
      <c r="B788" s="36"/>
      <c r="C788" s="36"/>
    </row>
    <row r="789" spans="1:3" ht="13.8" x14ac:dyDescent="0.25">
      <c r="A789" s="35"/>
      <c r="B789" s="36"/>
      <c r="C789" s="36"/>
    </row>
    <row r="790" spans="1:3" ht="13.8" x14ac:dyDescent="0.25">
      <c r="A790" s="35"/>
      <c r="B790" s="36"/>
      <c r="C790" s="36"/>
    </row>
    <row r="791" spans="1:3" ht="13.8" x14ac:dyDescent="0.25">
      <c r="A791" s="35"/>
      <c r="B791" s="36"/>
      <c r="C791" s="36"/>
    </row>
    <row r="792" spans="1:3" ht="13.8" x14ac:dyDescent="0.25">
      <c r="A792" s="35"/>
      <c r="B792" s="36"/>
      <c r="C792" s="36"/>
    </row>
    <row r="793" spans="1:3" ht="13.8" x14ac:dyDescent="0.25">
      <c r="A793" s="35"/>
      <c r="B793" s="36"/>
      <c r="C793" s="36"/>
    </row>
    <row r="794" spans="1:3" ht="13.8" x14ac:dyDescent="0.25">
      <c r="A794" s="35"/>
      <c r="B794" s="36"/>
      <c r="C794" s="36"/>
    </row>
    <row r="795" spans="1:3" ht="13.8" x14ac:dyDescent="0.25">
      <c r="A795" s="35"/>
      <c r="B795" s="36"/>
      <c r="C795" s="36"/>
    </row>
    <row r="796" spans="1:3" ht="13.8" x14ac:dyDescent="0.25">
      <c r="A796" s="35"/>
      <c r="B796" s="36"/>
      <c r="C796" s="36"/>
    </row>
    <row r="797" spans="1:3" ht="13.8" x14ac:dyDescent="0.25">
      <c r="A797" s="35"/>
      <c r="B797" s="36"/>
      <c r="C797" s="36"/>
    </row>
    <row r="798" spans="1:3" ht="13.8" x14ac:dyDescent="0.25">
      <c r="A798" s="35"/>
      <c r="B798" s="36"/>
      <c r="C798" s="36"/>
    </row>
    <row r="799" spans="1:3" ht="13.8" x14ac:dyDescent="0.25">
      <c r="A799" s="35"/>
      <c r="B799" s="36"/>
      <c r="C799" s="36"/>
    </row>
    <row r="800" spans="1:3" ht="13.8" x14ac:dyDescent="0.25">
      <c r="A800" s="35"/>
      <c r="B800" s="36"/>
      <c r="C800" s="36"/>
    </row>
    <row r="801" spans="1:3" ht="13.8" x14ac:dyDescent="0.25">
      <c r="A801" s="35"/>
      <c r="B801" s="36"/>
      <c r="C801" s="36"/>
    </row>
    <row r="802" spans="1:3" ht="13.8" x14ac:dyDescent="0.25">
      <c r="A802" s="35"/>
      <c r="B802" s="36"/>
      <c r="C802" s="36"/>
    </row>
    <row r="803" spans="1:3" ht="13.8" x14ac:dyDescent="0.25">
      <c r="A803" s="35"/>
      <c r="B803" s="36"/>
      <c r="C803" s="36"/>
    </row>
    <row r="804" spans="1:3" ht="13.8" x14ac:dyDescent="0.25">
      <c r="A804" s="35"/>
      <c r="B804" s="36"/>
      <c r="C804" s="36"/>
    </row>
    <row r="805" spans="1:3" ht="13.8" x14ac:dyDescent="0.25">
      <c r="A805" s="35"/>
      <c r="B805" s="36"/>
      <c r="C805" s="36"/>
    </row>
    <row r="806" spans="1:3" ht="13.8" x14ac:dyDescent="0.25">
      <c r="A806" s="35"/>
      <c r="B806" s="36"/>
      <c r="C806" s="36"/>
    </row>
    <row r="807" spans="1:3" ht="13.8" x14ac:dyDescent="0.25">
      <c r="A807" s="35"/>
      <c r="B807" s="36"/>
      <c r="C807" s="36"/>
    </row>
    <row r="808" spans="1:3" ht="13.8" x14ac:dyDescent="0.25">
      <c r="A808" s="35"/>
      <c r="B808" s="36"/>
      <c r="C808" s="36"/>
    </row>
    <row r="809" spans="1:3" ht="13.8" x14ac:dyDescent="0.25">
      <c r="A809" s="35"/>
      <c r="B809" s="36"/>
      <c r="C809" s="36"/>
    </row>
    <row r="810" spans="1:3" ht="13.8" x14ac:dyDescent="0.25">
      <c r="A810" s="35"/>
      <c r="B810" s="36"/>
      <c r="C810" s="36"/>
    </row>
    <row r="811" spans="1:3" ht="13.8" x14ac:dyDescent="0.25">
      <c r="A811" s="35"/>
      <c r="B811" s="36"/>
      <c r="C811" s="36"/>
    </row>
    <row r="812" spans="1:3" ht="13.8" x14ac:dyDescent="0.25">
      <c r="A812" s="35"/>
      <c r="B812" s="36"/>
      <c r="C812" s="36"/>
    </row>
    <row r="813" spans="1:3" ht="13.8" x14ac:dyDescent="0.25">
      <c r="A813" s="35"/>
      <c r="B813" s="36"/>
      <c r="C813" s="36"/>
    </row>
    <row r="814" spans="1:3" ht="13.8" x14ac:dyDescent="0.25">
      <c r="A814" s="35"/>
      <c r="B814" s="36"/>
      <c r="C814" s="36"/>
    </row>
    <row r="815" spans="1:3" ht="13.8" x14ac:dyDescent="0.25">
      <c r="A815" s="35"/>
      <c r="B815" s="36"/>
      <c r="C815" s="36"/>
    </row>
    <row r="816" spans="1:3" ht="13.8" x14ac:dyDescent="0.25">
      <c r="A816" s="35"/>
      <c r="B816" s="36"/>
      <c r="C816" s="36"/>
    </row>
    <row r="817" spans="1:3" ht="13.8" x14ac:dyDescent="0.25">
      <c r="A817" s="35"/>
      <c r="B817" s="36"/>
      <c r="C817" s="36"/>
    </row>
    <row r="818" spans="1:3" ht="13.8" x14ac:dyDescent="0.25">
      <c r="A818" s="35"/>
      <c r="B818" s="36"/>
      <c r="C818" s="36"/>
    </row>
    <row r="819" spans="1:3" ht="13.8" x14ac:dyDescent="0.25">
      <c r="A819" s="35"/>
      <c r="B819" s="36"/>
      <c r="C819" s="36"/>
    </row>
    <row r="820" spans="1:3" ht="13.8" x14ac:dyDescent="0.25">
      <c r="A820" s="35"/>
      <c r="B820" s="36"/>
      <c r="C820" s="36"/>
    </row>
    <row r="821" spans="1:3" ht="13.8" x14ac:dyDescent="0.25">
      <c r="A821" s="35"/>
      <c r="B821" s="36"/>
      <c r="C821" s="36"/>
    </row>
    <row r="822" spans="1:3" ht="13.8" x14ac:dyDescent="0.25">
      <c r="A822" s="35"/>
      <c r="B822" s="36"/>
      <c r="C822" s="36"/>
    </row>
    <row r="823" spans="1:3" ht="13.8" x14ac:dyDescent="0.25">
      <c r="A823" s="35"/>
      <c r="B823" s="36"/>
      <c r="C823" s="36"/>
    </row>
    <row r="824" spans="1:3" ht="13.8" x14ac:dyDescent="0.25">
      <c r="A824" s="35"/>
      <c r="B824" s="36"/>
      <c r="C824" s="36"/>
    </row>
    <row r="825" spans="1:3" ht="13.8" x14ac:dyDescent="0.25">
      <c r="A825" s="35"/>
      <c r="B825" s="36"/>
      <c r="C825" s="36"/>
    </row>
    <row r="826" spans="1:3" ht="13.8" x14ac:dyDescent="0.25">
      <c r="A826" s="35"/>
      <c r="B826" s="36"/>
      <c r="C826" s="36"/>
    </row>
    <row r="827" spans="1:3" ht="13.8" x14ac:dyDescent="0.25">
      <c r="A827" s="35"/>
      <c r="B827" s="36"/>
      <c r="C827" s="36"/>
    </row>
    <row r="828" spans="1:3" ht="13.8" x14ac:dyDescent="0.25">
      <c r="A828" s="35"/>
      <c r="B828" s="36"/>
      <c r="C828" s="36"/>
    </row>
    <row r="829" spans="1:3" ht="13.8" x14ac:dyDescent="0.25">
      <c r="A829" s="35"/>
      <c r="B829" s="36"/>
      <c r="C829" s="36"/>
    </row>
    <row r="830" spans="1:3" ht="13.8" x14ac:dyDescent="0.25">
      <c r="A830" s="35"/>
      <c r="B830" s="36"/>
      <c r="C830" s="36"/>
    </row>
    <row r="831" spans="1:3" ht="13.8" x14ac:dyDescent="0.25">
      <c r="A831" s="35"/>
      <c r="B831" s="36"/>
      <c r="C831" s="36"/>
    </row>
    <row r="832" spans="1:3" ht="13.8" x14ac:dyDescent="0.25">
      <c r="A832" s="35"/>
      <c r="B832" s="36"/>
      <c r="C832" s="36"/>
    </row>
    <row r="833" spans="1:3" ht="13.8" x14ac:dyDescent="0.25">
      <c r="A833" s="35"/>
      <c r="B833" s="36"/>
      <c r="C833" s="36"/>
    </row>
    <row r="834" spans="1:3" ht="13.8" x14ac:dyDescent="0.25">
      <c r="A834" s="35"/>
      <c r="B834" s="36"/>
      <c r="C834" s="36"/>
    </row>
    <row r="835" spans="1:3" ht="13.8" x14ac:dyDescent="0.25">
      <c r="A835" s="35"/>
      <c r="B835" s="36"/>
      <c r="C835" s="36"/>
    </row>
    <row r="836" spans="1:3" ht="13.8" x14ac:dyDescent="0.25">
      <c r="A836" s="35"/>
      <c r="B836" s="36"/>
      <c r="C836" s="36"/>
    </row>
    <row r="837" spans="1:3" ht="13.8" x14ac:dyDescent="0.25">
      <c r="A837" s="35"/>
      <c r="B837" s="36"/>
      <c r="C837" s="36"/>
    </row>
    <row r="838" spans="1:3" ht="13.8" x14ac:dyDescent="0.25">
      <c r="A838" s="35"/>
      <c r="B838" s="36"/>
      <c r="C838" s="36"/>
    </row>
    <row r="839" spans="1:3" ht="13.8" x14ac:dyDescent="0.25">
      <c r="A839" s="35"/>
      <c r="B839" s="36"/>
      <c r="C839" s="36"/>
    </row>
    <row r="840" spans="1:3" ht="13.8" x14ac:dyDescent="0.25">
      <c r="A840" s="35"/>
      <c r="B840" s="36"/>
      <c r="C840" s="36"/>
    </row>
    <row r="841" spans="1:3" ht="13.8" x14ac:dyDescent="0.25">
      <c r="A841" s="35"/>
      <c r="B841" s="36"/>
      <c r="C841" s="36"/>
    </row>
    <row r="842" spans="1:3" ht="13.8" x14ac:dyDescent="0.25">
      <c r="A842" s="35"/>
      <c r="B842" s="36"/>
      <c r="C842" s="36"/>
    </row>
    <row r="843" spans="1:3" ht="13.8" x14ac:dyDescent="0.25">
      <c r="A843" s="35"/>
      <c r="B843" s="36"/>
      <c r="C843" s="36"/>
    </row>
    <row r="844" spans="1:3" ht="13.8" x14ac:dyDescent="0.25">
      <c r="A844" s="35"/>
      <c r="B844" s="36"/>
      <c r="C844" s="36"/>
    </row>
    <row r="845" spans="1:3" ht="13.8" x14ac:dyDescent="0.25">
      <c r="A845" s="35"/>
      <c r="B845" s="36"/>
      <c r="C845" s="36"/>
    </row>
    <row r="846" spans="1:3" ht="13.8" x14ac:dyDescent="0.25">
      <c r="A846" s="35"/>
      <c r="B846" s="36"/>
      <c r="C846" s="36"/>
    </row>
    <row r="847" spans="1:3" ht="13.8" x14ac:dyDescent="0.25">
      <c r="A847" s="35"/>
      <c r="B847" s="36"/>
      <c r="C847" s="36"/>
    </row>
    <row r="848" spans="1:3" ht="13.8" x14ac:dyDescent="0.25">
      <c r="A848" s="35"/>
      <c r="B848" s="36"/>
      <c r="C848" s="36"/>
    </row>
    <row r="849" spans="1:3" ht="13.8" x14ac:dyDescent="0.25">
      <c r="A849" s="35"/>
      <c r="B849" s="36"/>
      <c r="C849" s="36"/>
    </row>
    <row r="850" spans="1:3" ht="13.8" x14ac:dyDescent="0.25">
      <c r="A850" s="35"/>
      <c r="B850" s="36"/>
      <c r="C850" s="36"/>
    </row>
    <row r="851" spans="1:3" ht="13.8" x14ac:dyDescent="0.25">
      <c r="A851" s="35"/>
      <c r="B851" s="36"/>
      <c r="C851" s="36"/>
    </row>
    <row r="852" spans="1:3" ht="13.8" x14ac:dyDescent="0.25">
      <c r="A852" s="35"/>
      <c r="B852" s="36"/>
      <c r="C852" s="36"/>
    </row>
    <row r="853" spans="1:3" ht="13.8" x14ac:dyDescent="0.25">
      <c r="A853" s="35"/>
      <c r="B853" s="36"/>
      <c r="C853" s="36"/>
    </row>
    <row r="854" spans="1:3" ht="13.8" x14ac:dyDescent="0.25">
      <c r="A854" s="35"/>
      <c r="B854" s="36"/>
      <c r="C854" s="36"/>
    </row>
    <row r="855" spans="1:3" ht="13.8" x14ac:dyDescent="0.25">
      <c r="A855" s="35"/>
      <c r="B855" s="36"/>
      <c r="C855" s="36"/>
    </row>
    <row r="856" spans="1:3" ht="13.8" x14ac:dyDescent="0.25">
      <c r="A856" s="35"/>
      <c r="B856" s="36"/>
      <c r="C856" s="36"/>
    </row>
    <row r="857" spans="1:3" ht="13.8" x14ac:dyDescent="0.25">
      <c r="A857" s="35"/>
      <c r="B857" s="36"/>
      <c r="C857" s="36"/>
    </row>
    <row r="858" spans="1:3" ht="13.8" x14ac:dyDescent="0.25">
      <c r="A858" s="35"/>
      <c r="B858" s="36"/>
      <c r="C858" s="36"/>
    </row>
    <row r="859" spans="1:3" ht="13.8" x14ac:dyDescent="0.25">
      <c r="A859" s="35"/>
      <c r="B859" s="36"/>
      <c r="C859" s="36"/>
    </row>
    <row r="860" spans="1:3" ht="13.8" x14ac:dyDescent="0.25">
      <c r="A860" s="35"/>
      <c r="B860" s="36"/>
      <c r="C860" s="36"/>
    </row>
    <row r="861" spans="1:3" ht="13.8" x14ac:dyDescent="0.25">
      <c r="A861" s="35"/>
      <c r="B861" s="36"/>
      <c r="C861" s="36"/>
    </row>
    <row r="862" spans="1:3" ht="13.8" x14ac:dyDescent="0.25">
      <c r="A862" s="35"/>
      <c r="B862" s="36"/>
      <c r="C862" s="36"/>
    </row>
    <row r="863" spans="1:3" ht="13.8" x14ac:dyDescent="0.25">
      <c r="A863" s="35"/>
      <c r="B863" s="36"/>
      <c r="C863" s="36"/>
    </row>
    <row r="864" spans="1:3" ht="13.8" x14ac:dyDescent="0.25">
      <c r="A864" s="35"/>
      <c r="B864" s="36"/>
      <c r="C864" s="36"/>
    </row>
    <row r="865" spans="1:3" ht="13.8" x14ac:dyDescent="0.25">
      <c r="A865" s="35"/>
      <c r="B865" s="36"/>
      <c r="C865" s="36"/>
    </row>
    <row r="866" spans="1:3" ht="13.8" x14ac:dyDescent="0.25">
      <c r="A866" s="35"/>
      <c r="B866" s="36"/>
      <c r="C866" s="36"/>
    </row>
    <row r="867" spans="1:3" ht="13.8" x14ac:dyDescent="0.25">
      <c r="A867" s="35"/>
      <c r="B867" s="36"/>
      <c r="C867" s="36"/>
    </row>
    <row r="868" spans="1:3" ht="13.8" x14ac:dyDescent="0.25">
      <c r="A868" s="35"/>
      <c r="B868" s="36"/>
      <c r="C868" s="36"/>
    </row>
    <row r="869" spans="1:3" ht="13.8" x14ac:dyDescent="0.25">
      <c r="A869" s="35"/>
      <c r="B869" s="36"/>
      <c r="C869" s="36"/>
    </row>
    <row r="870" spans="1:3" ht="13.8" x14ac:dyDescent="0.25">
      <c r="A870" s="35"/>
      <c r="B870" s="36"/>
      <c r="C870" s="36"/>
    </row>
    <row r="871" spans="1:3" ht="13.8" x14ac:dyDescent="0.25">
      <c r="A871" s="35"/>
      <c r="B871" s="36"/>
      <c r="C871" s="36"/>
    </row>
    <row r="872" spans="1:3" ht="13.8" x14ac:dyDescent="0.25">
      <c r="A872" s="35"/>
      <c r="B872" s="36"/>
      <c r="C872" s="36"/>
    </row>
    <row r="873" spans="1:3" ht="13.8" x14ac:dyDescent="0.25">
      <c r="A873" s="35"/>
      <c r="B873" s="36"/>
      <c r="C873" s="36"/>
    </row>
    <row r="874" spans="1:3" ht="13.8" x14ac:dyDescent="0.25">
      <c r="A874" s="35"/>
      <c r="B874" s="36"/>
      <c r="C874" s="36"/>
    </row>
    <row r="875" spans="1:3" ht="13.8" x14ac:dyDescent="0.25">
      <c r="A875" s="35"/>
      <c r="B875" s="36"/>
      <c r="C875" s="36"/>
    </row>
    <row r="876" spans="1:3" ht="13.8" x14ac:dyDescent="0.25">
      <c r="A876" s="35"/>
      <c r="B876" s="36"/>
      <c r="C876" s="36"/>
    </row>
    <row r="877" spans="1:3" ht="13.8" x14ac:dyDescent="0.25">
      <c r="A877" s="35"/>
      <c r="B877" s="36"/>
      <c r="C877" s="36"/>
    </row>
    <row r="878" spans="1:3" ht="13.8" x14ac:dyDescent="0.25">
      <c r="A878" s="35"/>
      <c r="B878" s="36"/>
      <c r="C878" s="36"/>
    </row>
    <row r="879" spans="1:3" ht="13.8" x14ac:dyDescent="0.25">
      <c r="A879" s="35"/>
      <c r="B879" s="36"/>
      <c r="C879" s="36"/>
    </row>
    <row r="880" spans="1:3" ht="13.8" x14ac:dyDescent="0.25">
      <c r="A880" s="35"/>
      <c r="B880" s="36"/>
      <c r="C880" s="36"/>
    </row>
    <row r="881" spans="1:3" ht="13.8" x14ac:dyDescent="0.25">
      <c r="A881" s="35"/>
      <c r="B881" s="36"/>
      <c r="C881" s="36"/>
    </row>
    <row r="882" spans="1:3" ht="13.8" x14ac:dyDescent="0.25">
      <c r="A882" s="35"/>
      <c r="B882" s="36"/>
      <c r="C882" s="36"/>
    </row>
    <row r="883" spans="1:3" ht="13.8" x14ac:dyDescent="0.25">
      <c r="A883" s="35"/>
      <c r="B883" s="36"/>
      <c r="C883" s="36"/>
    </row>
    <row r="884" spans="1:3" ht="13.8" x14ac:dyDescent="0.25">
      <c r="A884" s="35"/>
      <c r="B884" s="36"/>
      <c r="C884" s="36"/>
    </row>
    <row r="885" spans="1:3" ht="13.8" x14ac:dyDescent="0.25">
      <c r="A885" s="35"/>
      <c r="B885" s="36"/>
      <c r="C885" s="36"/>
    </row>
    <row r="886" spans="1:3" ht="13.8" x14ac:dyDescent="0.25">
      <c r="A886" s="35"/>
      <c r="B886" s="36"/>
      <c r="C886" s="36"/>
    </row>
    <row r="887" spans="1:3" ht="13.8" x14ac:dyDescent="0.25">
      <c r="A887" s="35"/>
      <c r="B887" s="36"/>
      <c r="C887" s="36"/>
    </row>
    <row r="888" spans="1:3" ht="13.8" x14ac:dyDescent="0.25">
      <c r="A888" s="35"/>
      <c r="B888" s="36"/>
      <c r="C888" s="36"/>
    </row>
    <row r="889" spans="1:3" ht="13.8" x14ac:dyDescent="0.25">
      <c r="A889" s="35"/>
      <c r="B889" s="36"/>
      <c r="C889" s="36"/>
    </row>
    <row r="890" spans="1:3" ht="13.8" x14ac:dyDescent="0.25">
      <c r="A890" s="35"/>
      <c r="B890" s="36"/>
      <c r="C890" s="36"/>
    </row>
    <row r="891" spans="1:3" ht="13.8" x14ac:dyDescent="0.25">
      <c r="A891" s="35"/>
      <c r="B891" s="36"/>
      <c r="C891" s="36"/>
    </row>
    <row r="892" spans="1:3" ht="13.8" x14ac:dyDescent="0.25">
      <c r="A892" s="35"/>
      <c r="B892" s="36"/>
      <c r="C892" s="36"/>
    </row>
    <row r="893" spans="1:3" ht="13.8" x14ac:dyDescent="0.25">
      <c r="A893" s="35"/>
      <c r="B893" s="36"/>
      <c r="C893" s="36"/>
    </row>
    <row r="894" spans="1:3" ht="13.8" x14ac:dyDescent="0.25">
      <c r="A894" s="35"/>
      <c r="B894" s="36"/>
      <c r="C894" s="36"/>
    </row>
    <row r="895" spans="1:3" ht="13.8" x14ac:dyDescent="0.25">
      <c r="A895" s="35"/>
      <c r="B895" s="36"/>
      <c r="C895" s="36"/>
    </row>
    <row r="896" spans="1:3" ht="13.8" x14ac:dyDescent="0.25">
      <c r="A896" s="35"/>
      <c r="B896" s="36"/>
      <c r="C896" s="36"/>
    </row>
    <row r="897" spans="1:3" ht="13.8" x14ac:dyDescent="0.25">
      <c r="A897" s="35"/>
      <c r="B897" s="36"/>
      <c r="C897" s="36"/>
    </row>
    <row r="898" spans="1:3" ht="13.8" x14ac:dyDescent="0.25">
      <c r="A898" s="35"/>
      <c r="B898" s="36"/>
      <c r="C898" s="36"/>
    </row>
    <row r="899" spans="1:3" ht="13.8" x14ac:dyDescent="0.25">
      <c r="A899" s="35"/>
      <c r="B899" s="36"/>
      <c r="C899" s="36"/>
    </row>
    <row r="900" spans="1:3" ht="13.8" x14ac:dyDescent="0.25">
      <c r="A900" s="35"/>
      <c r="B900" s="36"/>
      <c r="C900" s="36"/>
    </row>
    <row r="901" spans="1:3" ht="13.8" x14ac:dyDescent="0.25">
      <c r="A901" s="35"/>
      <c r="B901" s="36"/>
      <c r="C901" s="36"/>
    </row>
    <row r="902" spans="1:3" ht="13.8" x14ac:dyDescent="0.25">
      <c r="A902" s="35"/>
      <c r="B902" s="36"/>
      <c r="C902" s="36"/>
    </row>
    <row r="903" spans="1:3" ht="13.8" x14ac:dyDescent="0.25">
      <c r="A903" s="35"/>
      <c r="B903" s="36"/>
      <c r="C903" s="36"/>
    </row>
    <row r="904" spans="1:3" ht="13.8" x14ac:dyDescent="0.25">
      <c r="A904" s="35"/>
      <c r="B904" s="36"/>
      <c r="C904" s="36"/>
    </row>
    <row r="905" spans="1:3" ht="13.8" x14ac:dyDescent="0.25">
      <c r="A905" s="35"/>
      <c r="B905" s="36"/>
      <c r="C905" s="36"/>
    </row>
    <row r="906" spans="1:3" ht="13.8" x14ac:dyDescent="0.25">
      <c r="A906" s="35"/>
      <c r="B906" s="36"/>
      <c r="C906" s="36"/>
    </row>
    <row r="907" spans="1:3" ht="13.8" x14ac:dyDescent="0.25">
      <c r="A907" s="35"/>
      <c r="B907" s="36"/>
      <c r="C907" s="36"/>
    </row>
    <row r="908" spans="1:3" ht="13.8" x14ac:dyDescent="0.25">
      <c r="A908" s="35"/>
      <c r="B908" s="36"/>
      <c r="C908" s="36"/>
    </row>
    <row r="909" spans="1:3" ht="13.8" x14ac:dyDescent="0.25">
      <c r="A909" s="35"/>
      <c r="B909" s="36"/>
      <c r="C909" s="36"/>
    </row>
    <row r="910" spans="1:3" ht="13.8" x14ac:dyDescent="0.25">
      <c r="A910" s="35"/>
      <c r="B910" s="36"/>
      <c r="C910" s="36"/>
    </row>
    <row r="911" spans="1:3" ht="13.8" x14ac:dyDescent="0.25">
      <c r="A911" s="35"/>
      <c r="B911" s="36"/>
      <c r="C911" s="36"/>
    </row>
    <row r="912" spans="1:3" ht="13.8" x14ac:dyDescent="0.25">
      <c r="A912" s="35"/>
      <c r="B912" s="36"/>
      <c r="C912" s="36"/>
    </row>
    <row r="913" spans="1:3" ht="13.8" x14ac:dyDescent="0.25">
      <c r="A913" s="35"/>
      <c r="B913" s="36"/>
      <c r="C913" s="36"/>
    </row>
    <row r="914" spans="1:3" ht="13.8" x14ac:dyDescent="0.25">
      <c r="A914" s="35"/>
      <c r="B914" s="36"/>
      <c r="C914" s="36"/>
    </row>
    <row r="915" spans="1:3" ht="13.8" x14ac:dyDescent="0.25">
      <c r="A915" s="35"/>
      <c r="B915" s="36"/>
      <c r="C915" s="36"/>
    </row>
    <row r="916" spans="1:3" ht="13.8" x14ac:dyDescent="0.25">
      <c r="A916" s="35"/>
      <c r="B916" s="36"/>
      <c r="C916" s="36"/>
    </row>
    <row r="917" spans="1:3" ht="13.8" x14ac:dyDescent="0.25">
      <c r="A917" s="35"/>
      <c r="B917" s="36"/>
      <c r="C917" s="36"/>
    </row>
    <row r="918" spans="1:3" ht="13.8" x14ac:dyDescent="0.25">
      <c r="A918" s="35"/>
      <c r="B918" s="36"/>
      <c r="C918" s="36"/>
    </row>
    <row r="919" spans="1:3" ht="13.8" x14ac:dyDescent="0.25">
      <c r="A919" s="35"/>
      <c r="B919" s="36"/>
      <c r="C919" s="36"/>
    </row>
    <row r="920" spans="1:3" ht="13.8" x14ac:dyDescent="0.25">
      <c r="A920" s="35"/>
      <c r="B920" s="36"/>
      <c r="C920" s="36"/>
    </row>
    <row r="921" spans="1:3" ht="13.8" x14ac:dyDescent="0.25">
      <c r="A921" s="35"/>
      <c r="B921" s="36"/>
      <c r="C921" s="36"/>
    </row>
    <row r="922" spans="1:3" ht="13.8" x14ac:dyDescent="0.25">
      <c r="A922" s="35"/>
      <c r="B922" s="36"/>
      <c r="C922" s="36"/>
    </row>
    <row r="923" spans="1:3" ht="13.8" x14ac:dyDescent="0.25">
      <c r="A923" s="35"/>
      <c r="B923" s="36"/>
      <c r="C923" s="36"/>
    </row>
    <row r="924" spans="1:3" ht="13.8" x14ac:dyDescent="0.25">
      <c r="A924" s="35"/>
      <c r="B924" s="36"/>
      <c r="C924" s="36"/>
    </row>
    <row r="925" spans="1:3" ht="13.8" x14ac:dyDescent="0.25">
      <c r="A925" s="35"/>
      <c r="B925" s="36"/>
      <c r="C925" s="36"/>
    </row>
    <row r="926" spans="1:3" ht="13.8" x14ac:dyDescent="0.25">
      <c r="A926" s="35"/>
      <c r="B926" s="36"/>
      <c r="C926" s="36"/>
    </row>
    <row r="927" spans="1:3" ht="13.8" x14ac:dyDescent="0.25">
      <c r="A927" s="35"/>
      <c r="B927" s="36"/>
      <c r="C927" s="36"/>
    </row>
    <row r="928" spans="1:3" ht="13.8" x14ac:dyDescent="0.25">
      <c r="A928" s="35"/>
      <c r="B928" s="36"/>
      <c r="C928" s="36"/>
    </row>
    <row r="929" spans="1:3" ht="13.8" x14ac:dyDescent="0.25">
      <c r="A929" s="35"/>
      <c r="B929" s="36"/>
      <c r="C929" s="36"/>
    </row>
    <row r="930" spans="1:3" ht="13.8" x14ac:dyDescent="0.25">
      <c r="A930" s="35"/>
      <c r="B930" s="36"/>
      <c r="C930" s="36"/>
    </row>
    <row r="931" spans="1:3" ht="13.8" x14ac:dyDescent="0.25">
      <c r="A931" s="35"/>
      <c r="B931" s="36"/>
      <c r="C931" s="36"/>
    </row>
    <row r="932" spans="1:3" ht="13.8" x14ac:dyDescent="0.25">
      <c r="A932" s="35"/>
      <c r="B932" s="36"/>
      <c r="C932" s="36"/>
    </row>
    <row r="933" spans="1:3" ht="13.8" x14ac:dyDescent="0.25">
      <c r="A933" s="35"/>
      <c r="B933" s="36"/>
      <c r="C933" s="36"/>
    </row>
    <row r="934" spans="1:3" ht="13.8" x14ac:dyDescent="0.25">
      <c r="A934" s="35"/>
      <c r="B934" s="36"/>
      <c r="C934" s="36"/>
    </row>
    <row r="935" spans="1:3" ht="13.8" x14ac:dyDescent="0.25">
      <c r="A935" s="35"/>
      <c r="B935" s="36"/>
      <c r="C935" s="36"/>
    </row>
    <row r="936" spans="1:3" ht="13.8" x14ac:dyDescent="0.25">
      <c r="A936" s="35"/>
      <c r="B936" s="36"/>
      <c r="C936" s="36"/>
    </row>
    <row r="937" spans="1:3" ht="13.8" x14ac:dyDescent="0.25">
      <c r="A937" s="35"/>
      <c r="B937" s="36"/>
      <c r="C937" s="36"/>
    </row>
    <row r="938" spans="1:3" ht="13.8" x14ac:dyDescent="0.25">
      <c r="A938" s="35"/>
      <c r="B938" s="36"/>
      <c r="C938" s="36"/>
    </row>
    <row r="939" spans="1:3" ht="13.8" x14ac:dyDescent="0.25">
      <c r="A939" s="35"/>
      <c r="B939" s="36"/>
      <c r="C939" s="36"/>
    </row>
    <row r="940" spans="1:3" ht="13.8" x14ac:dyDescent="0.25">
      <c r="A940" s="35"/>
      <c r="B940" s="36"/>
      <c r="C940" s="36"/>
    </row>
    <row r="941" spans="1:3" ht="13.8" x14ac:dyDescent="0.25">
      <c r="A941" s="35"/>
      <c r="B941" s="36"/>
      <c r="C941" s="36"/>
    </row>
    <row r="942" spans="1:3" ht="13.8" x14ac:dyDescent="0.25">
      <c r="A942" s="35"/>
      <c r="B942" s="36"/>
      <c r="C942" s="36"/>
    </row>
    <row r="943" spans="1:3" ht="13.8" x14ac:dyDescent="0.25">
      <c r="A943" s="35"/>
      <c r="B943" s="36"/>
      <c r="C943" s="36"/>
    </row>
    <row r="944" spans="1:3" ht="13.8" x14ac:dyDescent="0.25">
      <c r="A944" s="35"/>
      <c r="B944" s="36"/>
      <c r="C944" s="36"/>
    </row>
    <row r="945" spans="1:3" ht="13.8" x14ac:dyDescent="0.25">
      <c r="A945" s="35"/>
      <c r="B945" s="36"/>
      <c r="C945" s="36"/>
    </row>
    <row r="946" spans="1:3" ht="13.8" x14ac:dyDescent="0.25">
      <c r="A946" s="35"/>
      <c r="B946" s="36"/>
      <c r="C946" s="36"/>
    </row>
    <row r="947" spans="1:3" ht="13.8" x14ac:dyDescent="0.25">
      <c r="A947" s="35"/>
      <c r="B947" s="36"/>
      <c r="C947" s="36"/>
    </row>
    <row r="948" spans="1:3" ht="13.8" x14ac:dyDescent="0.25">
      <c r="A948" s="35"/>
      <c r="B948" s="36"/>
      <c r="C948" s="36"/>
    </row>
    <row r="949" spans="1:3" ht="13.8" x14ac:dyDescent="0.25">
      <c r="A949" s="35"/>
      <c r="B949" s="36"/>
      <c r="C949" s="36"/>
    </row>
    <row r="950" spans="1:3" ht="13.8" x14ac:dyDescent="0.25">
      <c r="A950" s="35"/>
      <c r="B950" s="36"/>
      <c r="C950" s="36"/>
    </row>
    <row r="951" spans="1:3" ht="13.8" x14ac:dyDescent="0.25">
      <c r="A951" s="35"/>
      <c r="B951" s="36"/>
      <c r="C951" s="36"/>
    </row>
    <row r="952" spans="1:3" ht="13.8" x14ac:dyDescent="0.25">
      <c r="A952" s="35"/>
      <c r="B952" s="36"/>
      <c r="C952" s="36"/>
    </row>
    <row r="953" spans="1:3" ht="13.8" x14ac:dyDescent="0.25">
      <c r="A953" s="35"/>
      <c r="B953" s="36"/>
      <c r="C953" s="36"/>
    </row>
    <row r="954" spans="1:3" ht="13.8" x14ac:dyDescent="0.25">
      <c r="A954" s="35"/>
      <c r="B954" s="36"/>
      <c r="C954" s="36"/>
    </row>
    <row r="955" spans="1:3" ht="13.8" x14ac:dyDescent="0.25">
      <c r="A955" s="35"/>
      <c r="B955" s="36"/>
      <c r="C955" s="36"/>
    </row>
    <row r="956" spans="1:3" ht="13.8" x14ac:dyDescent="0.25">
      <c r="A956" s="35"/>
      <c r="B956" s="36"/>
      <c r="C956" s="36"/>
    </row>
    <row r="957" spans="1:3" ht="13.8" x14ac:dyDescent="0.25">
      <c r="A957" s="35"/>
      <c r="B957" s="36"/>
      <c r="C957" s="36"/>
    </row>
    <row r="958" spans="1:3" ht="13.8" x14ac:dyDescent="0.25">
      <c r="A958" s="35"/>
      <c r="B958" s="36"/>
      <c r="C958" s="36"/>
    </row>
    <row r="959" spans="1:3" ht="13.8" x14ac:dyDescent="0.25">
      <c r="A959" s="35"/>
      <c r="B959" s="36"/>
      <c r="C959" s="36"/>
    </row>
    <row r="960" spans="1:3" ht="13.8" x14ac:dyDescent="0.25">
      <c r="A960" s="35"/>
      <c r="B960" s="36"/>
      <c r="C960" s="36"/>
    </row>
    <row r="961" spans="1:3" ht="13.8" x14ac:dyDescent="0.25">
      <c r="A961" s="35"/>
      <c r="B961" s="36"/>
      <c r="C961" s="36"/>
    </row>
    <row r="962" spans="1:3" ht="13.8" x14ac:dyDescent="0.25">
      <c r="A962" s="35"/>
      <c r="B962" s="36"/>
      <c r="C962" s="36"/>
    </row>
    <row r="963" spans="1:3" ht="13.8" x14ac:dyDescent="0.25">
      <c r="A963" s="35"/>
      <c r="B963" s="36"/>
      <c r="C963" s="36"/>
    </row>
    <row r="964" spans="1:3" ht="13.8" x14ac:dyDescent="0.25">
      <c r="A964" s="35"/>
      <c r="B964" s="36"/>
      <c r="C964" s="36"/>
    </row>
    <row r="965" spans="1:3" ht="13.8" x14ac:dyDescent="0.25">
      <c r="A965" s="35"/>
      <c r="B965" s="36"/>
      <c r="C965" s="36"/>
    </row>
    <row r="966" spans="1:3" ht="13.8" x14ac:dyDescent="0.25">
      <c r="A966" s="35"/>
      <c r="B966" s="36"/>
      <c r="C966" s="36"/>
    </row>
    <row r="967" spans="1:3" ht="13.8" x14ac:dyDescent="0.25">
      <c r="A967" s="35"/>
      <c r="B967" s="36"/>
      <c r="C967" s="36"/>
    </row>
    <row r="968" spans="1:3" ht="13.8" x14ac:dyDescent="0.25">
      <c r="A968" s="35"/>
      <c r="B968" s="36"/>
      <c r="C968" s="36"/>
    </row>
    <row r="969" spans="1:3" ht="13.8" x14ac:dyDescent="0.25">
      <c r="A969" s="35"/>
      <c r="B969" s="36"/>
      <c r="C969" s="36"/>
    </row>
    <row r="970" spans="1:3" ht="13.8" x14ac:dyDescent="0.25">
      <c r="A970" s="35"/>
      <c r="B970" s="36"/>
      <c r="C970" s="36"/>
    </row>
    <row r="971" spans="1:3" ht="13.8" x14ac:dyDescent="0.25">
      <c r="A971" s="35"/>
      <c r="B971" s="36"/>
      <c r="C971" s="36"/>
    </row>
    <row r="972" spans="1:3" ht="13.8" x14ac:dyDescent="0.25">
      <c r="A972" s="35"/>
      <c r="B972" s="36"/>
      <c r="C972" s="36"/>
    </row>
    <row r="973" spans="1:3" ht="13.8" x14ac:dyDescent="0.25">
      <c r="A973" s="35"/>
      <c r="B973" s="36"/>
      <c r="C973" s="36"/>
    </row>
    <row r="974" spans="1:3" ht="13.8" x14ac:dyDescent="0.25">
      <c r="A974" s="35"/>
      <c r="B974" s="36"/>
      <c r="C974" s="36"/>
    </row>
    <row r="975" spans="1:3" ht="13.8" x14ac:dyDescent="0.25">
      <c r="A975" s="35"/>
      <c r="B975" s="36"/>
      <c r="C975" s="36"/>
    </row>
    <row r="976" spans="1:3" ht="13.8" x14ac:dyDescent="0.25">
      <c r="A976" s="35"/>
      <c r="B976" s="36"/>
      <c r="C976" s="36"/>
    </row>
    <row r="977" spans="1:3" ht="13.8" x14ac:dyDescent="0.25">
      <c r="A977" s="35"/>
      <c r="B977" s="36"/>
      <c r="C977" s="36"/>
    </row>
    <row r="978" spans="1:3" ht="13.8" x14ac:dyDescent="0.25">
      <c r="A978" s="35"/>
      <c r="B978" s="36"/>
      <c r="C978" s="36"/>
    </row>
    <row r="979" spans="1:3" ht="13.8" x14ac:dyDescent="0.25">
      <c r="A979" s="35"/>
      <c r="B979" s="36"/>
      <c r="C979" s="36"/>
    </row>
    <row r="980" spans="1:3" ht="13.8" x14ac:dyDescent="0.25">
      <c r="A980" s="35"/>
      <c r="B980" s="36"/>
      <c r="C980" s="36"/>
    </row>
    <row r="981" spans="1:3" ht="13.8" x14ac:dyDescent="0.25">
      <c r="A981" s="35"/>
      <c r="B981" s="36"/>
      <c r="C981" s="36"/>
    </row>
    <row r="982" spans="1:3" ht="13.8" x14ac:dyDescent="0.25">
      <c r="A982" s="35"/>
      <c r="B982" s="36"/>
      <c r="C982" s="36"/>
    </row>
    <row r="983" spans="1:3" ht="13.8" x14ac:dyDescent="0.25">
      <c r="A983" s="35"/>
      <c r="B983" s="36"/>
      <c r="C983" s="36"/>
    </row>
    <row r="984" spans="1:3" ht="13.8" x14ac:dyDescent="0.25">
      <c r="A984" s="35"/>
      <c r="B984" s="36"/>
      <c r="C984" s="36"/>
    </row>
    <row r="985" spans="1:3" ht="13.8" x14ac:dyDescent="0.25">
      <c r="A985" s="35"/>
      <c r="B985" s="36"/>
      <c r="C985" s="36"/>
    </row>
    <row r="986" spans="1:3" ht="13.8" x14ac:dyDescent="0.25">
      <c r="A986" s="35"/>
      <c r="B986" s="36"/>
      <c r="C986" s="36"/>
    </row>
    <row r="987" spans="1:3" ht="13.8" x14ac:dyDescent="0.25">
      <c r="A987" s="35"/>
      <c r="B987" s="36"/>
      <c r="C987" s="36"/>
    </row>
    <row r="988" spans="1:3" ht="13.8" x14ac:dyDescent="0.25">
      <c r="A988" s="35"/>
      <c r="B988" s="36"/>
      <c r="C988" s="36"/>
    </row>
    <row r="989" spans="1:3" ht="13.8" x14ac:dyDescent="0.25">
      <c r="A989" s="35"/>
      <c r="B989" s="36"/>
      <c r="C989" s="36"/>
    </row>
    <row r="990" spans="1:3" ht="13.8" x14ac:dyDescent="0.25">
      <c r="A990" s="35"/>
      <c r="B990" s="36"/>
      <c r="C990" s="36"/>
    </row>
    <row r="991" spans="1:3" ht="13.8" x14ac:dyDescent="0.25">
      <c r="A991" s="35"/>
      <c r="B991" s="36"/>
      <c r="C991" s="36"/>
    </row>
    <row r="992" spans="1:3" ht="13.8" x14ac:dyDescent="0.25">
      <c r="A992" s="35"/>
      <c r="B992" s="36"/>
      <c r="C992" s="36"/>
    </row>
    <row r="993" spans="1:3" ht="13.8" x14ac:dyDescent="0.25">
      <c r="A993" s="35"/>
      <c r="B993" s="36"/>
      <c r="C993" s="36"/>
    </row>
    <row r="994" spans="1:3" ht="13.8" x14ac:dyDescent="0.25">
      <c r="A994" s="35"/>
      <c r="B994" s="36"/>
      <c r="C994" s="36"/>
    </row>
    <row r="995" spans="1:3" ht="13.8" x14ac:dyDescent="0.25">
      <c r="A995" s="35"/>
      <c r="B995" s="36"/>
      <c r="C995" s="36"/>
    </row>
    <row r="996" spans="1:3" ht="13.8" x14ac:dyDescent="0.25">
      <c r="A996" s="35"/>
      <c r="B996" s="36"/>
      <c r="C996" s="36"/>
    </row>
    <row r="997" spans="1:3" ht="13.8" x14ac:dyDescent="0.25">
      <c r="A997" s="35"/>
      <c r="B997" s="36"/>
      <c r="C997" s="36"/>
    </row>
    <row r="998" spans="1:3" ht="13.8" x14ac:dyDescent="0.25">
      <c r="A998" s="35"/>
      <c r="B998" s="36"/>
      <c r="C998" s="36"/>
    </row>
    <row r="999" spans="1:3" ht="13.8" x14ac:dyDescent="0.25">
      <c r="A999" s="35"/>
      <c r="B999" s="36"/>
      <c r="C999" s="36"/>
    </row>
  </sheetData>
  <conditionalFormatting sqref="D2:D8">
    <cfRule type="colorScale" priority="2">
      <colorScale>
        <cfvo type="min"/>
        <cfvo type="max"/>
        <color rgb="FFFFFFFF"/>
        <color rgb="FF57BB8A"/>
      </colorScale>
    </cfRule>
  </conditionalFormatting>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Self responses</vt:lpstr>
      <vt:lpstr>Peer responses</vt:lpstr>
      <vt:lpstr>Summary</vt:lpstr>
      <vt:lpstr>Summary (ingored)</vt:lpstr>
      <vt:lpstr>Legend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Asus</cp:lastModifiedBy>
  <cp:revision>1</cp:revision>
  <dcterms:modified xsi:type="dcterms:W3CDTF">2023-09-07T04:13:13Z</dcterms:modified>
  <dc:language>en-US</dc:language>
</cp:coreProperties>
</file>