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ug-in EV Credit Proj." sheetId="1" r:id="rId1"/>
    <sheet name="JCX-19-09 DATA" sheetId="2" r:id="rId2"/>
    <sheet name="Light-Duty_Vehicle_Sal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3" i="1" l="1"/>
  <c r="E6" i="2"/>
  <c r="E7" i="2" s="1"/>
  <c r="C24" i="1" s="1"/>
  <c r="D6" i="2"/>
  <c r="C6" i="2"/>
  <c r="D7" i="2"/>
  <c r="C7" i="2"/>
  <c r="M23" i="1"/>
  <c r="L23" i="1"/>
  <c r="K23" i="1"/>
  <c r="J23" i="1"/>
  <c r="I23" i="1"/>
  <c r="H23" i="1"/>
  <c r="G23" i="1"/>
  <c r="E23" i="1"/>
  <c r="D23" i="1"/>
  <c r="C23" i="1"/>
  <c r="D24" i="1" l="1"/>
  <c r="E24" i="1" s="1"/>
  <c r="F24" i="1" s="1"/>
  <c r="G24" i="1" s="1"/>
  <c r="H24" i="1" s="1"/>
  <c r="I24" i="1" s="1"/>
  <c r="J24" i="1" s="1"/>
  <c r="K24" i="1" s="1"/>
  <c r="L24" i="1" s="1"/>
  <c r="M24" i="1" s="1"/>
  <c r="N24" i="1" l="1"/>
</calcChain>
</file>

<file path=xl/sharedStrings.xml><?xml version="1.0" encoding="utf-8"?>
<sst xmlns="http://schemas.openxmlformats.org/spreadsheetml/2006/main" count="59" uniqueCount="49">
  <si>
    <t>Year</t>
  </si>
  <si>
    <t>Sources:</t>
  </si>
  <si>
    <t xml:space="preserve">Source: </t>
  </si>
  <si>
    <t>Estimated Budget Effects Of The Revenue Provisions Contained In The "American Recovery And Reinvestment Tax Act Of 2009," As Amended And Passed By The Senate On February 10, 2009</t>
  </si>
  <si>
    <t>https://www.jct.gov/publications/2009/jcx-18-09/</t>
  </si>
  <si>
    <t>Annual Energy Outlook 2020 with projections to 2050, U.S. Energy Information Administration, January 2020</t>
  </si>
  <si>
    <t>https://www.eia.gov/outlooks/aeo/pdf/AEO2020%20Full%20Report.pdf</t>
  </si>
  <si>
    <t>Source:</t>
  </si>
  <si>
    <t>Plug-In Electric Drive Vehicle Credit (IRC 30D)</t>
  </si>
  <si>
    <t>https://www.irs.gov/businesses/plug-in-electric-vehicle-credit-irc-30-and-irc-30d</t>
  </si>
  <si>
    <t>Electric Vehicle Sales Forecast and the Charging Infrastructure Required Through 2030, Institute for Electric Innovation, Nov. 2018</t>
  </si>
  <si>
    <t>https://www.edisonfoundation.net/-/media/Files/IEI/publications/IEI_EEI-EV-Forecast-Report_Nov2018.ashx</t>
  </si>
  <si>
    <t>JOINT COMMITTEE ON TAXATION</t>
  </si>
  <si>
    <t>JCX-19-09</t>
  </si>
  <si>
    <t>Total Sales Cars and Light Trucks: Electric thousands</t>
  </si>
  <si>
    <t>Alternative-Fuel Cars: Total thousands</t>
  </si>
  <si>
    <t>Alternative-Fuel cars: Fuel Cell Hydrogen thousands</t>
  </si>
  <si>
    <t>Alternative-Fuel Cars: Fuel Cell Methanol thousands</t>
  </si>
  <si>
    <t>Alternative-Fuel Cars: Propane thousands</t>
  </si>
  <si>
    <t>Alternative-Fuel Cars: Natural Gas Bi-fuel thousands</t>
  </si>
  <si>
    <t>Alternative-Fuel Cars: Natural Gas ICE thousands</t>
  </si>
  <si>
    <t>Alternative-Fuel Cars: Electric-Gasoline Hybrid thousands</t>
  </si>
  <si>
    <t>Alternative-Fuel Cars: Electric-Diesel Hybrid thousands</t>
  </si>
  <si>
    <t>Alternative-Fuel Cars: Plug-in 40 Gasoline Hybrid thousands</t>
  </si>
  <si>
    <t>Alternative-Fuel Cars: Plug-in 10 Gasoline Hybrid thousands</t>
  </si>
  <si>
    <t>Alternative-Fuel Cars: 300 Mile Electric Vehicle thousands</t>
  </si>
  <si>
    <t>Alternative-Fuel Cars: 200 Mile Electric Vehicle thousands</t>
  </si>
  <si>
    <t>Alternative-Fuel Cars: 100 Mile Electric Vehicle thousands</t>
  </si>
  <si>
    <t>Alternative-Fuel Cars: Ethanol-Flex Fuel ICE thousands</t>
  </si>
  <si>
    <t>Source: U.S. Energy Information Administration</t>
  </si>
  <si>
    <t>https://www.eia.gov/outlooks/aeo/data/browser/#/?id=48-AEO2020&amp;region=1-0&amp;cases=ref2020&amp;start=2018&amp;end=2050&amp;f=A&amp;linechart=~~~~ref2020-d112119a.9-48-AEO2020.1-0~ref2020-d112119a.10-48-AEO2020.1-0~ref2020-d112119a.11-48-AEO2020.1-0~ref2020-d112119a.12-48-AEO2020.1-0~ref2020-d112119a.13-48-AEO2020.1-0~ref2020-d112119a.14-48-AEO2020.1-0~ref2020-d112119a.15-48-AEO2020.1-0~ref2020-d112119a.16-48-AEO2020.1-0~ref2020-d112119a.17-48-AEO2020.1-0~ref2020-d112119a.18-48-AEO2020.1-0~ref2020-d112119a.19-48-AEO2020.1-0~ref2020-d112119a.20-48-AEO2020.1-0~ref2020-d112119a.21-48-AEO2020.1-0~ref2020-d112119a.22-48-AEO2020.1-0~ref2020-d112119a.23-48-AEO2020.1-0~ref2020-d112119a.62-48-AEO2020.1-0&amp;map=ref2020-d112119a.5-48-AEO2020.1-0&amp;ctype=linechart&amp;sourcekey=0</t>
  </si>
  <si>
    <t>Light-Duty Vehicle Sales (Case Reference case Region United States)</t>
  </si>
  <si>
    <t>*The neighborhood electric vehicle and motorcycle rule is effective for vehicles acquired after date of enactment.</t>
  </si>
  <si>
    <t xml:space="preserve"> The elimination of neighborhood vehicles and heavy plug-ins from section 30D and the 200,000 vehicle/manufacturer cap is effective for vehicles acquired after December 31, 2009.</t>
  </si>
  <si>
    <t xml:space="preserve">*According to Joint Committee on Taxation (JCT) estimates,
between FY2018 and FY2022, about half of the forgone
revenue associated </t>
  </si>
  <si>
    <t>where sellers are claiming the credit for vehicles sold or leased to tax-exempt entities.</t>
  </si>
  <si>
    <t>URL:</t>
  </si>
  <si>
    <t>The Plug-In Electric Vehicle Tax Credit, CRS, May 2019</t>
  </si>
  <si>
    <t>https://crsreports.congress.gov/product/pdf/IF/IF11017#:~:text=How%20Much%20Does%20the%20Tax,the%20credit%20totaled%20%242.2%20billion.</t>
  </si>
  <si>
    <r>
      <t>Expenditure Data:</t>
    </r>
    <r>
      <rPr>
        <i/>
        <sz val="11"/>
        <color theme="1"/>
        <rFont val="Calibri"/>
        <family val="2"/>
        <scheme val="minor"/>
      </rPr>
      <t xml:space="preserve"> JCX-19-09, JOINT COMMITTEE ON TAXATION, February 2019</t>
    </r>
  </si>
  <si>
    <t>Growth Data: Annual Energy Outlook 2020 with projections to 2050, U.S. Energy Information Administration, January 2020</t>
  </si>
  <si>
    <t>N/A</t>
  </si>
  <si>
    <t>Assumption(s): (1) Grows by Projected Electric Vehicle Sales, (2) Adjustment for corporate credit as in The Plug-In Electric Vehicle Tax Credit, CRS, May 2019</t>
  </si>
  <si>
    <t>Modification of the credit for qualified plug-in electric drive motor vehicles</t>
  </si>
  <si>
    <t>with the plug-in EV tax credit will be corporations claiming the credit. This could be businesses purchasing EVs. This also could be instances</t>
  </si>
  <si>
    <t>*Adjustment to reflect credit modifications</t>
  </si>
  <si>
    <t>Total (billions)</t>
  </si>
  <si>
    <t>2021-30</t>
  </si>
  <si>
    <t>Growth Proj.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</si>
</sst>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164" formatCode="&quot;$&quot;#,##0.0_);[Red]\(&quot;$&quot;#,##0.0\)"/>
  </numFmts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6" fontId="0" fillId="0" borderId="0" xfId="0" applyNumberFormat="1"/>
    <xf numFmtId="164" fontId="0" fillId="0" borderId="0" xfId="0" applyNumberFormat="1"/>
    <xf numFmtId="2" fontId="0" fillId="0" borderId="0" xfId="0" applyNumberFormat="1"/>
    <xf numFmtId="3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15" fontId="0" fillId="0" borderId="0" xfId="0" applyNumberFormat="1" applyAlignment="1">
      <alignment horizontal="left"/>
    </xf>
    <xf numFmtId="0" fontId="0" fillId="0" borderId="0" xfId="0" applyAlignment="1"/>
    <xf numFmtId="0" fontId="0" fillId="0" borderId="0" xfId="0" applyFill="1"/>
    <xf numFmtId="0" fontId="0" fillId="0" borderId="0" xfId="0" applyFont="1" applyAlignment="1">
      <alignment horizontal="right"/>
    </xf>
    <xf numFmtId="2" fontId="0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7"/>
  <sheetViews>
    <sheetView tabSelected="1" workbookViewId="0">
      <selection activeCell="F34" sqref="F34"/>
    </sheetView>
  </sheetViews>
  <sheetFormatPr defaultRowHeight="15" x14ac:dyDescent="0.25"/>
  <cols>
    <col min="2" max="2" width="14.85546875" customWidth="1"/>
    <col min="3" max="3" width="12.5703125" bestFit="1" customWidth="1"/>
    <col min="4" max="4" width="12.5703125" customWidth="1"/>
    <col min="5" max="14" width="12.5703125" bestFit="1" customWidth="1"/>
  </cols>
  <sheetData>
    <row r="2" spans="1:3" x14ac:dyDescent="0.25">
      <c r="A2" t="s">
        <v>1</v>
      </c>
    </row>
    <row r="3" spans="1:3" x14ac:dyDescent="0.25">
      <c r="B3" t="s">
        <v>2</v>
      </c>
      <c r="C3" t="s">
        <v>3</v>
      </c>
    </row>
    <row r="4" spans="1:3" x14ac:dyDescent="0.25">
      <c r="B4" t="s">
        <v>36</v>
      </c>
      <c r="C4" t="s">
        <v>4</v>
      </c>
    </row>
    <row r="6" spans="1:3" x14ac:dyDescent="0.25">
      <c r="B6" t="s">
        <v>2</v>
      </c>
      <c r="C6" t="s">
        <v>5</v>
      </c>
    </row>
    <row r="7" spans="1:3" x14ac:dyDescent="0.25">
      <c r="B7" t="s">
        <v>36</v>
      </c>
      <c r="C7" t="s">
        <v>6</v>
      </c>
    </row>
    <row r="8" spans="1:3" x14ac:dyDescent="0.25">
      <c r="B8" t="s">
        <v>36</v>
      </c>
      <c r="C8" t="s">
        <v>30</v>
      </c>
    </row>
    <row r="10" spans="1:3" x14ac:dyDescent="0.25">
      <c r="B10" t="s">
        <v>2</v>
      </c>
      <c r="C10" t="s">
        <v>10</v>
      </c>
    </row>
    <row r="11" spans="1:3" x14ac:dyDescent="0.25">
      <c r="B11" t="s">
        <v>36</v>
      </c>
      <c r="C11" t="s">
        <v>11</v>
      </c>
    </row>
    <row r="13" spans="1:3" x14ac:dyDescent="0.25">
      <c r="B13" t="s">
        <v>2</v>
      </c>
      <c r="C13" t="s">
        <v>37</v>
      </c>
    </row>
    <row r="14" spans="1:3" x14ac:dyDescent="0.25">
      <c r="B14" t="s">
        <v>36</v>
      </c>
      <c r="C14" t="s">
        <v>38</v>
      </c>
    </row>
    <row r="16" spans="1:3" x14ac:dyDescent="0.25">
      <c r="B16" t="s">
        <v>7</v>
      </c>
      <c r="C16" t="s">
        <v>8</v>
      </c>
    </row>
    <row r="17" spans="2:15" x14ac:dyDescent="0.25">
      <c r="B17" t="s">
        <v>36</v>
      </c>
      <c r="C17" t="s">
        <v>9</v>
      </c>
    </row>
    <row r="19" spans="2:15" x14ac:dyDescent="0.25">
      <c r="B19" t="s">
        <v>42</v>
      </c>
    </row>
    <row r="20" spans="2:15" x14ac:dyDescent="0.25">
      <c r="B20" t="s">
        <v>39</v>
      </c>
    </row>
    <row r="21" spans="2:15" x14ac:dyDescent="0.25">
      <c r="B21" t="s">
        <v>40</v>
      </c>
    </row>
    <row r="22" spans="2:15" x14ac:dyDescent="0.25">
      <c r="B22" t="s">
        <v>0</v>
      </c>
      <c r="C22">
        <v>2019</v>
      </c>
      <c r="D22">
        <v>2021</v>
      </c>
      <c r="E22">
        <v>2022</v>
      </c>
      <c r="F22">
        <v>2023</v>
      </c>
      <c r="G22">
        <v>2024</v>
      </c>
      <c r="H22">
        <v>2025</v>
      </c>
      <c r="I22">
        <v>2026</v>
      </c>
      <c r="J22">
        <v>2027</v>
      </c>
      <c r="K22">
        <v>2028</v>
      </c>
      <c r="L22">
        <v>2029</v>
      </c>
      <c r="M22">
        <v>2030</v>
      </c>
      <c r="N22" s="10" t="s">
        <v>47</v>
      </c>
    </row>
    <row r="23" spans="2:15" x14ac:dyDescent="0.25">
      <c r="B23" t="s">
        <v>48</v>
      </c>
      <c r="C23" s="3">
        <f>'Light-Duty_Vehicle_Sales'!P37</f>
        <v>289.600525</v>
      </c>
      <c r="D23" s="3">
        <f>'Light-Duty_Vehicle_Sales'!P35</f>
        <v>473.76650999999998</v>
      </c>
      <c r="E23" s="3">
        <f>'Light-Duty_Vehicle_Sales'!P34</f>
        <v>484.66619900000001</v>
      </c>
      <c r="F23" s="3">
        <f>'Light-Duty_Vehicle_Sales'!P33</f>
        <v>507.602081</v>
      </c>
      <c r="G23" s="3">
        <f>'Light-Duty_Vehicle_Sales'!P32</f>
        <v>557.54211399999997</v>
      </c>
      <c r="H23" s="3">
        <f>'Light-Duty_Vehicle_Sales'!P31</f>
        <v>612.25976600000001</v>
      </c>
      <c r="I23" s="3">
        <f>'Light-Duty_Vehicle_Sales'!P30</f>
        <v>630.462219</v>
      </c>
      <c r="J23" s="3">
        <f>'Light-Duty_Vehicle_Sales'!P29</f>
        <v>652.97827099999995</v>
      </c>
      <c r="K23" s="3">
        <f>'Light-Duty_Vehicle_Sales'!P28</f>
        <v>684.49230999999997</v>
      </c>
      <c r="L23" s="3">
        <f>'Light-Duty_Vehicle_Sales'!P27</f>
        <v>725.66015600000003</v>
      </c>
      <c r="M23" s="3">
        <f>'Light-Duty_Vehicle_Sales'!P26</f>
        <v>781.63348399999995</v>
      </c>
      <c r="N23" s="10" t="s">
        <v>41</v>
      </c>
    </row>
    <row r="24" spans="2:15" x14ac:dyDescent="0.25">
      <c r="B24" s="1" t="s">
        <v>46</v>
      </c>
      <c r="C24" s="3">
        <f>'JCX-19-09 DATA'!E7</f>
        <v>1.1779999999999999</v>
      </c>
      <c r="D24" s="3">
        <f t="shared" ref="D24:M24" si="0">C24*D23/C23</f>
        <v>1.9271268544143694</v>
      </c>
      <c r="E24" s="3">
        <f t="shared" si="0"/>
        <v>1.9714632161733823</v>
      </c>
      <c r="F24" s="3">
        <f t="shared" si="0"/>
        <v>2.0647588653991562</v>
      </c>
      <c r="G24" s="3">
        <f t="shared" si="0"/>
        <v>2.2678985484988328</v>
      </c>
      <c r="H24" s="3">
        <f t="shared" si="0"/>
        <v>2.4904720195103236</v>
      </c>
      <c r="I24" s="3">
        <f t="shared" si="0"/>
        <v>2.5645136312580923</v>
      </c>
      <c r="J24" s="3">
        <f t="shared" si="0"/>
        <v>2.6561015496708782</v>
      </c>
      <c r="K24" s="3">
        <f t="shared" si="0"/>
        <v>2.7842903295151138</v>
      </c>
      <c r="L24" s="3">
        <f t="shared" si="0"/>
        <v>2.9517476315624775</v>
      </c>
      <c r="M24" s="3">
        <f t="shared" si="0"/>
        <v>3.1794287809112221</v>
      </c>
      <c r="N24" s="11">
        <f>SUM(D24:M24)</f>
        <v>24.857801426913845</v>
      </c>
    </row>
    <row r="25" spans="2:15" x14ac:dyDescent="0.25"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 spans="2:15" x14ac:dyDescent="0.25">
      <c r="B26" s="2"/>
    </row>
    <row r="28" spans="2:15" x14ac:dyDescent="0.25"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</row>
    <row r="37" spans="5:15" x14ac:dyDescent="0.25">
      <c r="E37" s="4"/>
      <c r="F37" s="3"/>
      <c r="G37" s="3"/>
      <c r="H37" s="3"/>
      <c r="I37" s="3"/>
      <c r="J37" s="3"/>
      <c r="K37" s="3"/>
      <c r="L37" s="3"/>
      <c r="M37" s="3"/>
      <c r="N37" s="3"/>
      <c r="O37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7"/>
  <sheetViews>
    <sheetView workbookViewId="0">
      <selection activeCell="H21" sqref="H21"/>
    </sheetView>
  </sheetViews>
  <sheetFormatPr defaultRowHeight="15" x14ac:dyDescent="0.25"/>
  <cols>
    <col min="2" max="2" width="68.5703125" customWidth="1"/>
  </cols>
  <sheetData>
    <row r="2" spans="2:5" x14ac:dyDescent="0.25">
      <c r="B2" t="s">
        <v>12</v>
      </c>
    </row>
    <row r="3" spans="2:5" x14ac:dyDescent="0.25">
      <c r="B3" s="7">
        <v>39856</v>
      </c>
    </row>
    <row r="4" spans="2:5" x14ac:dyDescent="0.25">
      <c r="B4" t="s">
        <v>13</v>
      </c>
    </row>
    <row r="5" spans="2:5" x14ac:dyDescent="0.25">
      <c r="C5">
        <v>2017</v>
      </c>
      <c r="D5">
        <v>2018</v>
      </c>
      <c r="E5">
        <v>2019</v>
      </c>
    </row>
    <row r="6" spans="2:5" ht="18" customHeight="1" x14ac:dyDescent="0.25">
      <c r="B6" s="6" t="s">
        <v>43</v>
      </c>
      <c r="C6">
        <f>383/1000</f>
        <v>0.38300000000000001</v>
      </c>
      <c r="D6">
        <f>540/1000</f>
        <v>0.54</v>
      </c>
      <c r="E6">
        <f>589/1000</f>
        <v>0.58899999999999997</v>
      </c>
    </row>
    <row r="7" spans="2:5" x14ac:dyDescent="0.25">
      <c r="B7" t="s">
        <v>45</v>
      </c>
      <c r="C7">
        <f>C6*2</f>
        <v>0.76600000000000001</v>
      </c>
      <c r="D7">
        <f t="shared" ref="D7:E7" si="0">D6*2</f>
        <v>1.08</v>
      </c>
      <c r="E7">
        <f t="shared" si="0"/>
        <v>1.1779999999999999</v>
      </c>
    </row>
    <row r="9" spans="2:5" x14ac:dyDescent="0.25">
      <c r="B9" t="s">
        <v>32</v>
      </c>
    </row>
    <row r="10" spans="2:5" x14ac:dyDescent="0.25">
      <c r="B10" t="s">
        <v>33</v>
      </c>
    </row>
    <row r="12" spans="2:5" x14ac:dyDescent="0.25">
      <c r="B12" s="8" t="s">
        <v>34</v>
      </c>
    </row>
    <row r="13" spans="2:5" x14ac:dyDescent="0.25">
      <c r="B13" t="s">
        <v>44</v>
      </c>
    </row>
    <row r="14" spans="2:5" x14ac:dyDescent="0.25">
      <c r="B14" t="s">
        <v>35</v>
      </c>
    </row>
    <row r="17" spans="2:2" x14ac:dyDescent="0.25">
      <c r="B17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workbookViewId="0">
      <selection activeCell="C35" sqref="C35"/>
    </sheetView>
  </sheetViews>
  <sheetFormatPr defaultRowHeight="15" x14ac:dyDescent="0.25"/>
  <cols>
    <col min="2" max="2" width="50.140625" bestFit="1" customWidth="1"/>
    <col min="3" max="5" width="53.140625" bestFit="1" customWidth="1"/>
    <col min="6" max="7" width="55" bestFit="1" customWidth="1"/>
    <col min="8" max="8" width="50.7109375" bestFit="1" customWidth="1"/>
    <col min="9" max="9" width="52.85546875" bestFit="1" customWidth="1"/>
    <col min="10" max="10" width="44.7109375" bestFit="1" customWidth="1"/>
    <col min="11" max="11" width="48.140625" bestFit="1" customWidth="1"/>
    <col min="12" max="12" width="38.7109375" bestFit="1" customWidth="1"/>
    <col min="13" max="13" width="48.28515625" bestFit="1" customWidth="1"/>
    <col min="14" max="14" width="48" bestFit="1" customWidth="1"/>
    <col min="15" max="15" width="35.5703125" bestFit="1" customWidth="1"/>
    <col min="16" max="16" width="47.28515625" style="9" bestFit="1" customWidth="1"/>
  </cols>
  <sheetData>
    <row r="1" spans="1:16" x14ac:dyDescent="0.25">
      <c r="A1" t="s">
        <v>31</v>
      </c>
    </row>
    <row r="2" spans="1:16" x14ac:dyDescent="0.25">
      <c r="A2" t="s">
        <v>30</v>
      </c>
    </row>
    <row r="4" spans="1:16" x14ac:dyDescent="0.25">
      <c r="A4" t="s">
        <v>29</v>
      </c>
    </row>
    <row r="5" spans="1:16" x14ac:dyDescent="0.25">
      <c r="A5" t="s">
        <v>0</v>
      </c>
      <c r="B5" t="s">
        <v>28</v>
      </c>
      <c r="C5" t="s">
        <v>27</v>
      </c>
      <c r="D5" t="s">
        <v>26</v>
      </c>
      <c r="E5" t="s">
        <v>25</v>
      </c>
      <c r="F5" t="s">
        <v>24</v>
      </c>
      <c r="G5" t="s">
        <v>23</v>
      </c>
      <c r="H5" t="s">
        <v>22</v>
      </c>
      <c r="I5" t="s">
        <v>21</v>
      </c>
      <c r="J5" t="s">
        <v>20</v>
      </c>
      <c r="K5" t="s">
        <v>19</v>
      </c>
      <c r="L5" t="s">
        <v>18</v>
      </c>
      <c r="M5" t="s">
        <v>17</v>
      </c>
      <c r="N5" t="s">
        <v>16</v>
      </c>
      <c r="O5" t="s">
        <v>15</v>
      </c>
      <c r="P5" s="9" t="s">
        <v>14</v>
      </c>
    </row>
    <row r="6" spans="1:16" x14ac:dyDescent="0.25">
      <c r="A6">
        <v>2050</v>
      </c>
      <c r="B6">
        <v>142.07603499999999</v>
      </c>
      <c r="C6">
        <v>7.3825669999999999</v>
      </c>
      <c r="D6">
        <v>635.39587400000005</v>
      </c>
      <c r="E6">
        <v>1033.2238769999999</v>
      </c>
      <c r="F6">
        <v>10.189128999999999</v>
      </c>
      <c r="G6">
        <v>105.89997099999999</v>
      </c>
      <c r="H6">
        <v>33.847262999999998</v>
      </c>
      <c r="I6">
        <v>289.31921399999999</v>
      </c>
      <c r="J6">
        <v>1.1228100000000001</v>
      </c>
      <c r="K6">
        <v>4.4029889999999998</v>
      </c>
      <c r="L6">
        <v>1.0538959999999999</v>
      </c>
      <c r="M6">
        <v>0</v>
      </c>
      <c r="N6">
        <v>2.3329900000000001</v>
      </c>
      <c r="O6">
        <v>2267.0471189999998</v>
      </c>
      <c r="P6" s="9">
        <v>1894.863525</v>
      </c>
    </row>
    <row r="7" spans="1:16" x14ac:dyDescent="0.25">
      <c r="A7">
        <v>2049</v>
      </c>
      <c r="B7">
        <v>141.58549500000001</v>
      </c>
      <c r="C7">
        <v>7.29636</v>
      </c>
      <c r="D7">
        <v>615.57440199999996</v>
      </c>
      <c r="E7">
        <v>1009.024841</v>
      </c>
      <c r="F7">
        <v>10.125090999999999</v>
      </c>
      <c r="G7">
        <v>104.36861399999999</v>
      </c>
      <c r="H7">
        <v>33.652369999999998</v>
      </c>
      <c r="I7">
        <v>287.72198500000002</v>
      </c>
      <c r="J7">
        <v>1.1106130000000001</v>
      </c>
      <c r="K7">
        <v>4.3712160000000004</v>
      </c>
      <c r="L7">
        <v>1.0471189999999999</v>
      </c>
      <c r="M7">
        <v>0</v>
      </c>
      <c r="N7">
        <v>2.2523469999999999</v>
      </c>
      <c r="O7">
        <v>2218.9172359999998</v>
      </c>
      <c r="P7" s="9">
        <v>1846.458374</v>
      </c>
    </row>
    <row r="8" spans="1:16" x14ac:dyDescent="0.25">
      <c r="A8">
        <v>2048</v>
      </c>
      <c r="B8">
        <v>141.062973</v>
      </c>
      <c r="C8">
        <v>7.2109639999999997</v>
      </c>
      <c r="D8">
        <v>595.65081799999996</v>
      </c>
      <c r="E8">
        <v>984.15820299999996</v>
      </c>
      <c r="F8">
        <v>10.05861</v>
      </c>
      <c r="G8">
        <v>102.762039</v>
      </c>
      <c r="H8">
        <v>33.384537000000002</v>
      </c>
      <c r="I8">
        <v>286.15362499999998</v>
      </c>
      <c r="J8">
        <v>1.099064</v>
      </c>
      <c r="K8">
        <v>4.3406000000000002</v>
      </c>
      <c r="L8">
        <v>1.04068</v>
      </c>
      <c r="M8">
        <v>0</v>
      </c>
      <c r="N8">
        <v>2.1749170000000002</v>
      </c>
      <c r="O8">
        <v>2169.8706050000001</v>
      </c>
      <c r="P8" s="9">
        <v>1797.326538</v>
      </c>
    </row>
    <row r="9" spans="1:16" x14ac:dyDescent="0.25">
      <c r="A9">
        <v>2047</v>
      </c>
      <c r="B9">
        <v>140.05380199999999</v>
      </c>
      <c r="C9">
        <v>7.100009</v>
      </c>
      <c r="D9">
        <v>573.65728799999999</v>
      </c>
      <c r="E9">
        <v>954.44085700000005</v>
      </c>
      <c r="F9">
        <v>9.9559320000000007</v>
      </c>
      <c r="G9">
        <v>100.75573</v>
      </c>
      <c r="H9">
        <v>32.863830999999998</v>
      </c>
      <c r="I9">
        <v>283.45608499999997</v>
      </c>
      <c r="J9">
        <v>1.0815680000000001</v>
      </c>
      <c r="K9">
        <v>4.2938340000000004</v>
      </c>
      <c r="L9">
        <v>1.0306470000000001</v>
      </c>
      <c r="M9">
        <v>0</v>
      </c>
      <c r="N9">
        <v>2.0916220000000001</v>
      </c>
      <c r="O9">
        <v>2111.5385740000002</v>
      </c>
      <c r="P9" s="9">
        <v>1741.1392820000001</v>
      </c>
    </row>
    <row r="10" spans="1:16" x14ac:dyDescent="0.25">
      <c r="A10">
        <v>2046</v>
      </c>
      <c r="B10">
        <v>139.10110499999999</v>
      </c>
      <c r="C10">
        <v>6.9789120000000002</v>
      </c>
      <c r="D10">
        <v>552.04394500000001</v>
      </c>
      <c r="E10">
        <v>933.31945800000005</v>
      </c>
      <c r="F10">
        <v>9.8466090000000008</v>
      </c>
      <c r="G10">
        <v>98.307456999999999</v>
      </c>
      <c r="H10">
        <v>32.599739</v>
      </c>
      <c r="I10">
        <v>280.28979500000003</v>
      </c>
      <c r="J10">
        <v>1.07016</v>
      </c>
      <c r="K10">
        <v>4.2514589999999997</v>
      </c>
      <c r="L10">
        <v>1.021493</v>
      </c>
      <c r="M10">
        <v>0</v>
      </c>
      <c r="N10">
        <v>2.0175130000000001</v>
      </c>
      <c r="O10">
        <v>2061.5942380000001</v>
      </c>
      <c r="P10" s="9">
        <v>1693.964966</v>
      </c>
    </row>
    <row r="11" spans="1:16" x14ac:dyDescent="0.25">
      <c r="A11">
        <v>2045</v>
      </c>
      <c r="B11">
        <v>138.29835499999999</v>
      </c>
      <c r="C11">
        <v>6.8914400000000002</v>
      </c>
      <c r="D11">
        <v>536.97699</v>
      </c>
      <c r="E11">
        <v>908.34423800000002</v>
      </c>
      <c r="F11">
        <v>9.7581609999999994</v>
      </c>
      <c r="G11">
        <v>97.142241999999996</v>
      </c>
      <c r="H11">
        <v>32.129128000000001</v>
      </c>
      <c r="I11">
        <v>278.43026700000001</v>
      </c>
      <c r="J11">
        <v>1.0570550000000001</v>
      </c>
      <c r="K11">
        <v>4.2131920000000003</v>
      </c>
      <c r="L11">
        <v>1.012991</v>
      </c>
      <c r="M11">
        <v>0</v>
      </c>
      <c r="N11">
        <v>1.9439850000000001</v>
      </c>
      <c r="O11">
        <v>2016.9298100000001</v>
      </c>
      <c r="P11" s="9">
        <v>1650.086914</v>
      </c>
    </row>
    <row r="12" spans="1:16" x14ac:dyDescent="0.25">
      <c r="A12">
        <v>2044</v>
      </c>
      <c r="B12">
        <v>137.02568099999999</v>
      </c>
      <c r="C12">
        <v>6.7627379999999997</v>
      </c>
      <c r="D12">
        <v>517.59551999999996</v>
      </c>
      <c r="E12">
        <v>883.73632799999996</v>
      </c>
      <c r="F12">
        <v>9.6232629999999997</v>
      </c>
      <c r="G12">
        <v>94.888794000000004</v>
      </c>
      <c r="H12">
        <v>31.873726000000001</v>
      </c>
      <c r="I12">
        <v>274.78405800000002</v>
      </c>
      <c r="J12">
        <v>1.0411790000000001</v>
      </c>
      <c r="K12">
        <v>4.1603250000000003</v>
      </c>
      <c r="L12">
        <v>1.001136</v>
      </c>
      <c r="M12">
        <v>0</v>
      </c>
      <c r="N12">
        <v>1.869022</v>
      </c>
      <c r="O12">
        <v>1965.0791019999999</v>
      </c>
      <c r="P12" s="9">
        <v>1602.0297849999999</v>
      </c>
    </row>
    <row r="13" spans="1:16" x14ac:dyDescent="0.25">
      <c r="A13">
        <v>2043</v>
      </c>
      <c r="B13">
        <v>135.99307300000001</v>
      </c>
      <c r="C13">
        <v>6.6525860000000003</v>
      </c>
      <c r="D13">
        <v>501.29736300000002</v>
      </c>
      <c r="E13">
        <v>860.79894999999999</v>
      </c>
      <c r="F13">
        <v>9.5066989999999993</v>
      </c>
      <c r="G13">
        <v>93.160911999999996</v>
      </c>
      <c r="H13">
        <v>31.539045000000002</v>
      </c>
      <c r="I13">
        <v>271.95388800000001</v>
      </c>
      <c r="J13">
        <v>1.0268809999999999</v>
      </c>
      <c r="K13">
        <v>4.1163169999999996</v>
      </c>
      <c r="L13">
        <v>0.99132399999999998</v>
      </c>
      <c r="M13">
        <v>0</v>
      </c>
      <c r="N13">
        <v>1.799893</v>
      </c>
      <c r="O13">
        <v>1919.5413820000001</v>
      </c>
      <c r="P13" s="9">
        <v>1559.1522219999999</v>
      </c>
    </row>
    <row r="14" spans="1:16" x14ac:dyDescent="0.25">
      <c r="A14">
        <v>2042</v>
      </c>
      <c r="B14">
        <v>135.25569200000001</v>
      </c>
      <c r="C14">
        <v>6.5524069999999996</v>
      </c>
      <c r="D14">
        <v>485.49453699999998</v>
      </c>
      <c r="E14">
        <v>836.55261199999995</v>
      </c>
      <c r="F14">
        <v>9.4055389999999992</v>
      </c>
      <c r="G14">
        <v>91.582542000000004</v>
      </c>
      <c r="H14">
        <v>31.064415</v>
      </c>
      <c r="I14">
        <v>269.667419</v>
      </c>
      <c r="J14">
        <v>1.013517</v>
      </c>
      <c r="K14">
        <v>4.0795899999999996</v>
      </c>
      <c r="L14">
        <v>0.98329999999999995</v>
      </c>
      <c r="M14">
        <v>0</v>
      </c>
      <c r="N14">
        <v>1.7350449999999999</v>
      </c>
      <c r="O14">
        <v>1874.0775149999999</v>
      </c>
      <c r="P14" s="9">
        <v>1515.973389</v>
      </c>
    </row>
    <row r="15" spans="1:16" x14ac:dyDescent="0.25">
      <c r="A15">
        <v>2041</v>
      </c>
      <c r="B15">
        <v>134.27636699999999</v>
      </c>
      <c r="C15">
        <v>6.4243420000000002</v>
      </c>
      <c r="D15">
        <v>467.40982100000002</v>
      </c>
      <c r="E15">
        <v>816.410034</v>
      </c>
      <c r="F15">
        <v>9.2734740000000002</v>
      </c>
      <c r="G15">
        <v>89.362480000000005</v>
      </c>
      <c r="H15">
        <v>30.697572999999998</v>
      </c>
      <c r="I15">
        <v>266.29925500000002</v>
      </c>
      <c r="J15">
        <v>1.000912</v>
      </c>
      <c r="K15">
        <v>4.0372300000000001</v>
      </c>
      <c r="L15">
        <v>0.97397199999999995</v>
      </c>
      <c r="M15">
        <v>0</v>
      </c>
      <c r="N15">
        <v>1.67072</v>
      </c>
      <c r="O15">
        <v>1828.5169679999999</v>
      </c>
      <c r="P15" s="9">
        <v>1474.3479</v>
      </c>
    </row>
    <row r="16" spans="1:16" x14ac:dyDescent="0.25">
      <c r="A16">
        <v>2040</v>
      </c>
      <c r="B16">
        <v>133.417191</v>
      </c>
      <c r="C16">
        <v>6.3204560000000001</v>
      </c>
      <c r="D16">
        <v>450.42199699999998</v>
      </c>
      <c r="E16">
        <v>799.49761999999998</v>
      </c>
      <c r="F16">
        <v>9.1474989999999998</v>
      </c>
      <c r="G16">
        <v>87.731018000000006</v>
      </c>
      <c r="H16">
        <v>30.187891</v>
      </c>
      <c r="I16">
        <v>262.44751000000002</v>
      </c>
      <c r="J16">
        <v>0.99259600000000003</v>
      </c>
      <c r="K16">
        <v>4.0008470000000003</v>
      </c>
      <c r="L16">
        <v>0.96571300000000004</v>
      </c>
      <c r="M16">
        <v>0</v>
      </c>
      <c r="N16">
        <v>1.6089580000000001</v>
      </c>
      <c r="O16">
        <v>1787.4094239999999</v>
      </c>
      <c r="P16" s="9">
        <v>1436.5363769999999</v>
      </c>
    </row>
    <row r="17" spans="1:16" x14ac:dyDescent="0.25">
      <c r="A17">
        <v>2039</v>
      </c>
      <c r="B17">
        <v>132.776489</v>
      </c>
      <c r="C17">
        <v>6.196453</v>
      </c>
      <c r="D17">
        <v>423.50628699999999</v>
      </c>
      <c r="E17">
        <v>781.35406499999999</v>
      </c>
      <c r="F17">
        <v>9.0169750000000004</v>
      </c>
      <c r="G17">
        <v>85.431319999999999</v>
      </c>
      <c r="H17">
        <v>29.49155</v>
      </c>
      <c r="I17">
        <v>259.36395299999998</v>
      </c>
      <c r="J17">
        <v>0.98303399999999996</v>
      </c>
      <c r="K17">
        <v>3.966758</v>
      </c>
      <c r="L17">
        <v>0.95811599999999997</v>
      </c>
      <c r="M17">
        <v>0</v>
      </c>
      <c r="N17">
        <v>1.5470950000000001</v>
      </c>
      <c r="O17">
        <v>1735.2504879999999</v>
      </c>
      <c r="P17" s="9">
        <v>1385.070923</v>
      </c>
    </row>
    <row r="18" spans="1:16" x14ac:dyDescent="0.25">
      <c r="A18">
        <v>2038</v>
      </c>
      <c r="B18">
        <v>131.68859900000001</v>
      </c>
      <c r="C18">
        <v>6.0275910000000001</v>
      </c>
      <c r="D18">
        <v>393.800659</v>
      </c>
      <c r="E18">
        <v>757.79504399999996</v>
      </c>
      <c r="F18">
        <v>8.8317169999999994</v>
      </c>
      <c r="G18">
        <v>82.142616000000004</v>
      </c>
      <c r="H18">
        <v>28.966930000000001</v>
      </c>
      <c r="I18">
        <v>254.521423</v>
      </c>
      <c r="J18">
        <v>0.97070400000000001</v>
      </c>
      <c r="K18">
        <v>3.9179750000000002</v>
      </c>
      <c r="L18">
        <v>0.94704699999999997</v>
      </c>
      <c r="M18">
        <v>0</v>
      </c>
      <c r="N18">
        <v>1.4794590000000001</v>
      </c>
      <c r="O18">
        <v>1671.7360839999999</v>
      </c>
      <c r="P18" s="9">
        <v>1324.4442140000001</v>
      </c>
    </row>
    <row r="19" spans="1:16" x14ac:dyDescent="0.25">
      <c r="A19">
        <v>2037</v>
      </c>
      <c r="B19">
        <v>130.528244</v>
      </c>
      <c r="C19">
        <v>5.8442740000000004</v>
      </c>
      <c r="D19">
        <v>365.82043499999997</v>
      </c>
      <c r="E19">
        <v>733.54150400000003</v>
      </c>
      <c r="F19">
        <v>8.6237080000000006</v>
      </c>
      <c r="G19">
        <v>78.809501999999995</v>
      </c>
      <c r="H19">
        <v>28.628239000000001</v>
      </c>
      <c r="I19">
        <v>249.296661</v>
      </c>
      <c r="J19">
        <v>0.96105700000000005</v>
      </c>
      <c r="K19">
        <v>3.8689399999999998</v>
      </c>
      <c r="L19">
        <v>0.93583799999999995</v>
      </c>
      <c r="M19">
        <v>0</v>
      </c>
      <c r="N19">
        <v>1.410193</v>
      </c>
      <c r="O19">
        <v>1608.905029</v>
      </c>
      <c r="P19" s="9">
        <v>1264.2248540000001</v>
      </c>
    </row>
    <row r="20" spans="1:16" x14ac:dyDescent="0.25">
      <c r="A20">
        <v>2036</v>
      </c>
      <c r="B20">
        <v>129.630325</v>
      </c>
      <c r="C20">
        <v>5.6699909999999996</v>
      </c>
      <c r="D20">
        <v>340.56820699999997</v>
      </c>
      <c r="E20">
        <v>702.64105199999995</v>
      </c>
      <c r="F20">
        <v>8.4191299999999991</v>
      </c>
      <c r="G20">
        <v>76.002075000000005</v>
      </c>
      <c r="H20">
        <v>28.227050999999999</v>
      </c>
      <c r="I20">
        <v>244.67749000000001</v>
      </c>
      <c r="J20">
        <v>0.95166700000000004</v>
      </c>
      <c r="K20">
        <v>3.8262510000000001</v>
      </c>
      <c r="L20">
        <v>0.92622599999999999</v>
      </c>
      <c r="M20">
        <v>0</v>
      </c>
      <c r="N20">
        <v>1.33962</v>
      </c>
      <c r="O20">
        <v>1543.5043949999999</v>
      </c>
      <c r="P20" s="9">
        <v>1200.052612</v>
      </c>
    </row>
    <row r="21" spans="1:16" x14ac:dyDescent="0.25">
      <c r="A21">
        <v>2035</v>
      </c>
      <c r="B21">
        <v>128.43623400000001</v>
      </c>
      <c r="C21">
        <v>5.4513400000000001</v>
      </c>
      <c r="D21">
        <v>313.22006199999998</v>
      </c>
      <c r="E21">
        <v>667.58654799999999</v>
      </c>
      <c r="F21">
        <v>8.1625409999999992</v>
      </c>
      <c r="G21">
        <v>72.303184999999999</v>
      </c>
      <c r="H21">
        <v>27.668427999999999</v>
      </c>
      <c r="I21">
        <v>238.642899</v>
      </c>
      <c r="J21">
        <v>0.93901599999999996</v>
      </c>
      <c r="K21">
        <v>3.7728899999999999</v>
      </c>
      <c r="L21">
        <v>0.91417000000000004</v>
      </c>
      <c r="M21">
        <v>0</v>
      </c>
      <c r="N21">
        <v>1.2622599999999999</v>
      </c>
      <c r="O21">
        <v>1468.9736330000001</v>
      </c>
      <c r="P21" s="9">
        <v>1128.952759</v>
      </c>
    </row>
    <row r="22" spans="1:16" x14ac:dyDescent="0.25">
      <c r="A22">
        <v>2034</v>
      </c>
      <c r="B22">
        <v>127.394836</v>
      </c>
      <c r="C22">
        <v>5.223033</v>
      </c>
      <c r="D22">
        <v>287.29950000000002</v>
      </c>
      <c r="E22">
        <v>628.57922399999995</v>
      </c>
      <c r="F22">
        <v>7.8921679999999999</v>
      </c>
      <c r="G22">
        <v>68.672173000000001</v>
      </c>
      <c r="H22">
        <v>26.660948000000001</v>
      </c>
      <c r="I22">
        <v>232.726608</v>
      </c>
      <c r="J22">
        <v>0.92649499999999996</v>
      </c>
      <c r="K22">
        <v>3.722766</v>
      </c>
      <c r="L22">
        <v>0.90285800000000005</v>
      </c>
      <c r="M22">
        <v>0</v>
      </c>
      <c r="N22">
        <v>1.1814800000000001</v>
      </c>
      <c r="O22">
        <v>1391.784302</v>
      </c>
      <c r="P22" s="9">
        <v>1055.446899</v>
      </c>
    </row>
    <row r="23" spans="1:16" x14ac:dyDescent="0.25">
      <c r="A23">
        <v>2033</v>
      </c>
      <c r="B23">
        <v>126.324921</v>
      </c>
      <c r="C23">
        <v>4.9769670000000001</v>
      </c>
      <c r="D23">
        <v>262.43029799999999</v>
      </c>
      <c r="E23">
        <v>589.33007799999996</v>
      </c>
      <c r="F23">
        <v>7.5938309999999998</v>
      </c>
      <c r="G23">
        <v>64.955376000000001</v>
      </c>
      <c r="H23">
        <v>24.573032000000001</v>
      </c>
      <c r="I23">
        <v>226.62051400000001</v>
      </c>
      <c r="J23">
        <v>0.91407700000000003</v>
      </c>
      <c r="K23">
        <v>3.6718479999999998</v>
      </c>
      <c r="L23">
        <v>0.891351</v>
      </c>
      <c r="M23">
        <v>0</v>
      </c>
      <c r="N23">
        <v>1.095896</v>
      </c>
      <c r="O23">
        <v>1313.968018</v>
      </c>
      <c r="P23" s="9">
        <v>983.05895999999996</v>
      </c>
    </row>
    <row r="24" spans="1:16" x14ac:dyDescent="0.25">
      <c r="A24">
        <v>2032</v>
      </c>
      <c r="B24">
        <v>125.34369700000001</v>
      </c>
      <c r="C24">
        <v>4.7069580000000002</v>
      </c>
      <c r="D24">
        <v>238.90003999999999</v>
      </c>
      <c r="E24">
        <v>552.091003</v>
      </c>
      <c r="F24">
        <v>7.2747909999999996</v>
      </c>
      <c r="G24">
        <v>61.209560000000003</v>
      </c>
      <c r="H24">
        <v>20.098901999999999</v>
      </c>
      <c r="I24">
        <v>221.218277</v>
      </c>
      <c r="J24">
        <v>0.90723299999999996</v>
      </c>
      <c r="K24">
        <v>3.6259220000000001</v>
      </c>
      <c r="L24">
        <v>0.88070199999999998</v>
      </c>
      <c r="M24">
        <v>0</v>
      </c>
      <c r="N24">
        <v>1.007163</v>
      </c>
      <c r="O24">
        <v>1237.845337</v>
      </c>
      <c r="P24" s="9">
        <v>913.60504200000003</v>
      </c>
    </row>
    <row r="25" spans="1:16" x14ac:dyDescent="0.25">
      <c r="A25">
        <v>2031</v>
      </c>
      <c r="B25">
        <v>124.678574</v>
      </c>
      <c r="C25">
        <v>4.4422139999999999</v>
      </c>
      <c r="D25">
        <v>218.69345100000001</v>
      </c>
      <c r="E25">
        <v>514.97015399999998</v>
      </c>
      <c r="F25">
        <v>6.9638970000000002</v>
      </c>
      <c r="G25">
        <v>58.124423999999998</v>
      </c>
      <c r="H25">
        <v>11.002598000000001</v>
      </c>
      <c r="I25">
        <v>218.680679</v>
      </c>
      <c r="J25">
        <v>0.90271000000000001</v>
      </c>
      <c r="K25">
        <v>3.5884689999999999</v>
      </c>
      <c r="L25">
        <v>0.87219800000000003</v>
      </c>
      <c r="M25">
        <v>0</v>
      </c>
      <c r="N25">
        <v>0.91738799999999998</v>
      </c>
      <c r="O25">
        <v>1164.409302</v>
      </c>
      <c r="P25" s="9">
        <v>847.38171399999999</v>
      </c>
    </row>
    <row r="26" spans="1:16" x14ac:dyDescent="0.25">
      <c r="A26">
        <v>2030</v>
      </c>
      <c r="B26">
        <v>123.954842</v>
      </c>
      <c r="C26">
        <v>4.188682</v>
      </c>
      <c r="D26">
        <v>201.95332300000001</v>
      </c>
      <c r="E26">
        <v>473.70434599999999</v>
      </c>
      <c r="F26">
        <v>6.6584659999999998</v>
      </c>
      <c r="G26">
        <v>54.160460999999998</v>
      </c>
      <c r="H26">
        <v>1.8812789999999999</v>
      </c>
      <c r="I26">
        <v>215.42067</v>
      </c>
      <c r="J26">
        <v>0.89313100000000001</v>
      </c>
      <c r="K26">
        <v>3.5463149999999999</v>
      </c>
      <c r="L26">
        <v>0.86237699999999995</v>
      </c>
      <c r="M26">
        <v>0</v>
      </c>
      <c r="N26">
        <v>0.82428699999999999</v>
      </c>
      <c r="O26">
        <v>1088.6053469999999</v>
      </c>
      <c r="P26" s="9">
        <v>781.63348399999995</v>
      </c>
    </row>
    <row r="27" spans="1:16" x14ac:dyDescent="0.25">
      <c r="A27">
        <v>2029</v>
      </c>
      <c r="B27">
        <v>122.098618</v>
      </c>
      <c r="C27">
        <v>3.853084</v>
      </c>
      <c r="D27">
        <v>189.881912</v>
      </c>
      <c r="E27">
        <v>437.42392000000001</v>
      </c>
      <c r="F27">
        <v>6.2709780000000004</v>
      </c>
      <c r="G27">
        <v>47.17548</v>
      </c>
      <c r="H27">
        <v>0</v>
      </c>
      <c r="I27">
        <v>204.31246899999999</v>
      </c>
      <c r="J27">
        <v>0.88911700000000005</v>
      </c>
      <c r="K27">
        <v>3.482818</v>
      </c>
      <c r="L27">
        <v>0.84586399999999995</v>
      </c>
      <c r="M27">
        <v>0</v>
      </c>
      <c r="N27">
        <v>0.72570999999999997</v>
      </c>
      <c r="O27">
        <v>1017.504639</v>
      </c>
      <c r="P27" s="9">
        <v>725.66015600000003</v>
      </c>
    </row>
    <row r="28" spans="1:16" x14ac:dyDescent="0.25">
      <c r="A28">
        <v>2028</v>
      </c>
      <c r="B28">
        <v>120.498177</v>
      </c>
      <c r="C28">
        <v>3.5990090000000001</v>
      </c>
      <c r="D28">
        <v>178.40077199999999</v>
      </c>
      <c r="E28">
        <v>413.41137700000002</v>
      </c>
      <c r="F28">
        <v>5.9169580000000002</v>
      </c>
      <c r="G28">
        <v>42.663746000000003</v>
      </c>
      <c r="H28">
        <v>0</v>
      </c>
      <c r="I28">
        <v>193.93454</v>
      </c>
      <c r="J28">
        <v>0.88491699999999995</v>
      </c>
      <c r="K28">
        <v>3.4260519999999999</v>
      </c>
      <c r="L28">
        <v>0.83246500000000001</v>
      </c>
      <c r="M28">
        <v>0</v>
      </c>
      <c r="N28">
        <v>0.63402000000000003</v>
      </c>
      <c r="O28">
        <v>964.73644999999999</v>
      </c>
      <c r="P28" s="9">
        <v>684.49230999999997</v>
      </c>
    </row>
    <row r="29" spans="1:16" x14ac:dyDescent="0.25">
      <c r="A29">
        <v>2027</v>
      </c>
      <c r="B29">
        <v>118.925026</v>
      </c>
      <c r="C29">
        <v>3.3888720000000001</v>
      </c>
      <c r="D29">
        <v>170.24929800000001</v>
      </c>
      <c r="E29">
        <v>393.99160799999999</v>
      </c>
      <c r="F29">
        <v>5.3742179999999999</v>
      </c>
      <c r="G29">
        <v>38.660964999999997</v>
      </c>
      <c r="H29">
        <v>0</v>
      </c>
      <c r="I29">
        <v>183.483902</v>
      </c>
      <c r="J29">
        <v>0.876772</v>
      </c>
      <c r="K29">
        <v>3.3724500000000002</v>
      </c>
      <c r="L29">
        <v>0.81979599999999997</v>
      </c>
      <c r="M29">
        <v>0</v>
      </c>
      <c r="N29">
        <v>0.54922700000000002</v>
      </c>
      <c r="O29">
        <v>920.21612500000003</v>
      </c>
      <c r="P29" s="9">
        <v>652.97827099999995</v>
      </c>
    </row>
    <row r="30" spans="1:16" x14ac:dyDescent="0.25">
      <c r="A30">
        <v>2026</v>
      </c>
      <c r="B30">
        <v>117.08367200000001</v>
      </c>
      <c r="C30">
        <v>3.220081</v>
      </c>
      <c r="D30">
        <v>162.152649</v>
      </c>
      <c r="E30">
        <v>381.92718500000001</v>
      </c>
      <c r="F30">
        <v>4.8878789999999999</v>
      </c>
      <c r="G30">
        <v>35.823810999999999</v>
      </c>
      <c r="H30">
        <v>0</v>
      </c>
      <c r="I30">
        <v>172.98408499999999</v>
      </c>
      <c r="J30">
        <v>0.865954</v>
      </c>
      <c r="K30">
        <v>3.3146179999999998</v>
      </c>
      <c r="L30">
        <v>0.80618599999999996</v>
      </c>
      <c r="M30">
        <v>0</v>
      </c>
      <c r="N30">
        <v>0.47201799999999999</v>
      </c>
      <c r="O30">
        <v>884.05261199999995</v>
      </c>
      <c r="P30" s="9">
        <v>630.462219</v>
      </c>
    </row>
    <row r="31" spans="1:16" x14ac:dyDescent="0.25">
      <c r="A31">
        <v>2025</v>
      </c>
      <c r="B31">
        <v>116.729721</v>
      </c>
      <c r="C31">
        <v>3.1969050000000001</v>
      </c>
      <c r="D31">
        <v>145.57162500000001</v>
      </c>
      <c r="E31">
        <v>381.29626500000001</v>
      </c>
      <c r="F31">
        <v>4.5142069999999999</v>
      </c>
      <c r="G31">
        <v>34.663688999999998</v>
      </c>
      <c r="H31">
        <v>0</v>
      </c>
      <c r="I31">
        <v>165.288284</v>
      </c>
      <c r="J31">
        <v>0.849746</v>
      </c>
      <c r="K31">
        <v>3.2970139999999999</v>
      </c>
      <c r="L31">
        <v>0.80270699999999995</v>
      </c>
      <c r="M31">
        <v>0</v>
      </c>
      <c r="N31">
        <v>0.40939900000000001</v>
      </c>
      <c r="O31">
        <v>857.13085899999999</v>
      </c>
      <c r="P31" s="9">
        <v>612.25976600000001</v>
      </c>
    </row>
    <row r="32" spans="1:16" x14ac:dyDescent="0.25">
      <c r="A32">
        <v>2024</v>
      </c>
      <c r="B32">
        <v>116.159149</v>
      </c>
      <c r="C32">
        <v>3.2991969999999999</v>
      </c>
      <c r="D32">
        <v>74.818618999999998</v>
      </c>
      <c r="E32">
        <v>399.66455100000002</v>
      </c>
      <c r="F32">
        <v>4.2201950000000004</v>
      </c>
      <c r="G32">
        <v>42.255901000000001</v>
      </c>
      <c r="H32">
        <v>0</v>
      </c>
      <c r="I32">
        <v>163.114441</v>
      </c>
      <c r="J32">
        <v>0.83411100000000005</v>
      </c>
      <c r="K32">
        <v>3.2641990000000001</v>
      </c>
      <c r="L32">
        <v>0.79574699999999998</v>
      </c>
      <c r="M32">
        <v>0</v>
      </c>
      <c r="N32">
        <v>0.35598099999999999</v>
      </c>
      <c r="O32">
        <v>809.29870600000004</v>
      </c>
      <c r="P32" s="9">
        <v>557.54211399999997</v>
      </c>
    </row>
    <row r="33" spans="1:16" x14ac:dyDescent="0.25">
      <c r="A33">
        <v>2023</v>
      </c>
      <c r="B33">
        <v>116.165459</v>
      </c>
      <c r="C33">
        <v>3.6496240000000002</v>
      </c>
      <c r="D33">
        <v>35.372596999999999</v>
      </c>
      <c r="E33">
        <v>396.203979</v>
      </c>
      <c r="F33">
        <v>3.972502</v>
      </c>
      <c r="G33">
        <v>44.488365000000002</v>
      </c>
      <c r="H33">
        <v>0</v>
      </c>
      <c r="I33">
        <v>153.60978700000001</v>
      </c>
      <c r="J33">
        <v>0.786331</v>
      </c>
      <c r="K33">
        <v>3.2552210000000001</v>
      </c>
      <c r="L33">
        <v>0.79457599999999995</v>
      </c>
      <c r="M33">
        <v>0</v>
      </c>
      <c r="N33">
        <v>0.34014</v>
      </c>
      <c r="O33">
        <v>759.15936299999998</v>
      </c>
      <c r="P33" s="9">
        <v>507.602081</v>
      </c>
    </row>
    <row r="34" spans="1:16" x14ac:dyDescent="0.25">
      <c r="A34">
        <v>2022</v>
      </c>
      <c r="B34">
        <v>115.691795</v>
      </c>
      <c r="C34">
        <v>3.9946280000000001</v>
      </c>
      <c r="D34">
        <v>16.41095</v>
      </c>
      <c r="E34">
        <v>396.26357999999999</v>
      </c>
      <c r="F34">
        <v>3.782791</v>
      </c>
      <c r="G34">
        <v>47.556052999999999</v>
      </c>
      <c r="H34">
        <v>0</v>
      </c>
      <c r="I34">
        <v>144.67965699999999</v>
      </c>
      <c r="J34">
        <v>0.72490699999999997</v>
      </c>
      <c r="K34">
        <v>3.2409979999999998</v>
      </c>
      <c r="L34">
        <v>0.79154100000000005</v>
      </c>
      <c r="M34">
        <v>0</v>
      </c>
      <c r="N34">
        <v>0.33438499999999999</v>
      </c>
      <c r="O34">
        <v>733.99383499999999</v>
      </c>
      <c r="P34" s="9">
        <v>484.66619900000001</v>
      </c>
    </row>
    <row r="35" spans="1:16" x14ac:dyDescent="0.25">
      <c r="A35">
        <v>2021</v>
      </c>
      <c r="B35">
        <v>117.549065</v>
      </c>
      <c r="C35">
        <v>4.6224100000000004</v>
      </c>
      <c r="D35">
        <v>8.6491000000000007</v>
      </c>
      <c r="E35">
        <v>398.51898199999999</v>
      </c>
      <c r="F35">
        <v>3.6775690000000001</v>
      </c>
      <c r="G35">
        <v>55.602322000000001</v>
      </c>
      <c r="H35">
        <v>0</v>
      </c>
      <c r="I35">
        <v>144.43481399999999</v>
      </c>
      <c r="J35">
        <v>0.68473899999999999</v>
      </c>
      <c r="K35">
        <v>3.293634</v>
      </c>
      <c r="L35">
        <v>0.80633299999999997</v>
      </c>
      <c r="M35">
        <v>0</v>
      </c>
      <c r="N35">
        <v>0.429448</v>
      </c>
      <c r="O35">
        <v>738.808716</v>
      </c>
      <c r="P35" s="9">
        <v>473.76650999999998</v>
      </c>
    </row>
    <row r="36" spans="1:16" x14ac:dyDescent="0.25">
      <c r="A36">
        <v>2020</v>
      </c>
      <c r="B36">
        <v>121.281403</v>
      </c>
      <c r="C36">
        <v>6.7204430000000004</v>
      </c>
      <c r="D36">
        <v>6.1150159999999998</v>
      </c>
      <c r="E36">
        <v>294.42819200000002</v>
      </c>
      <c r="F36">
        <v>3.652504</v>
      </c>
      <c r="G36">
        <v>65.756775000000005</v>
      </c>
      <c r="H36">
        <v>0</v>
      </c>
      <c r="I36">
        <v>149.19924900000001</v>
      </c>
      <c r="J36">
        <v>0.673674</v>
      </c>
      <c r="K36">
        <v>3.3786049999999999</v>
      </c>
      <c r="L36">
        <v>0.83016599999999996</v>
      </c>
      <c r="M36">
        <v>0</v>
      </c>
      <c r="N36">
        <v>0.78722000000000003</v>
      </c>
      <c r="O36">
        <v>653.393372</v>
      </c>
      <c r="P36" s="9">
        <v>362.43670700000001</v>
      </c>
    </row>
    <row r="37" spans="1:16" x14ac:dyDescent="0.25">
      <c r="A37">
        <v>2019</v>
      </c>
      <c r="B37">
        <v>124.26091</v>
      </c>
      <c r="C37">
        <v>9.891095</v>
      </c>
      <c r="D37">
        <v>5.7970189999999997</v>
      </c>
      <c r="E37">
        <v>223.874359</v>
      </c>
      <c r="F37">
        <v>29.030830000000002</v>
      </c>
      <c r="G37">
        <v>78.595519999999993</v>
      </c>
      <c r="H37">
        <v>0</v>
      </c>
      <c r="I37">
        <v>146.878906</v>
      </c>
      <c r="J37">
        <v>0.67925999999999997</v>
      </c>
      <c r="K37">
        <v>3.4462969999999999</v>
      </c>
      <c r="L37">
        <v>0.84987100000000004</v>
      </c>
      <c r="M37">
        <v>0</v>
      </c>
      <c r="N37">
        <v>1.9637789999999999</v>
      </c>
      <c r="O37">
        <v>625.86505099999999</v>
      </c>
      <c r="P37" s="9">
        <v>289.600525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Plug-in EV Credit Proj.</vt:lpstr>
      <vt:lpstr>JCX-19-09 DATA</vt:lpstr>
      <vt:lpstr>Light-Duty_Vehicle_Sales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2020-10-01T23:39:39Z</dcterms:modified>
</cp:coreProperties>
</file>