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rantcho/Documents/UPENN/Junior/Fall/OIDD-321/Final Project/"/>
    </mc:Choice>
  </mc:AlternateContent>
  <xr:revisionPtr revIDLastSave="0" documentId="8_{A19C7B44-63B9-C147-8F4E-5DAFE7392737}" xr6:coauthVersionLast="45" xr6:coauthVersionMax="45" xr10:uidLastSave="{00000000-0000-0000-0000-000000000000}"/>
  <bookViews>
    <workbookView xWindow="0" yWindow="460" windowWidth="33600" windowHeight="18760" activeTab="7" xr2:uid="{00000000-000D-0000-FFFF-FFFF00000000}"/>
  </bookViews>
  <sheets>
    <sheet name="Original Dataset" sheetId="2" r:id="rId1"/>
    <sheet name="New Dataset" sheetId="5" r:id="rId2"/>
    <sheet name="Prior Demand Model" sheetId="6" r:id="rId3"/>
    <sheet name="Covariance Matrix" sheetId="8" r:id="rId4"/>
    <sheet name="OpenSolver Model" sheetId="1" r:id="rId5"/>
    <sheet name="Solver Model" sheetId="3" r:id="rId6"/>
    <sheet name="STAT Covariances" sheetId="4" r:id="rId7"/>
    <sheet name="OIDD Covariances" sheetId="7" r:id="rId8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penSolver_ChosenSolver" localSheetId="4" hidden="1">CBC</definedName>
    <definedName name="OpenSolver_LinearityCheck" localSheetId="4" hidden="1">1</definedName>
    <definedName name="solver_adj" localSheetId="7" hidden="1">'OIDD Covariances'!$C$11:$M$11,'OIDD Covariances'!$D$12:$M$12,'OIDD Covariances'!$E$13:$M$13,'OIDD Covariances'!$F$14:$M$14,'OIDD Covariances'!$G$15:$M$15,'OIDD Covariances'!$H$16:$M$16,'OIDD Covariances'!$I$17:$M$17,'OIDD Covariances'!$J$18:$M$18,'OIDD Covariances'!$K$19:$M$19,'OIDD Covariances'!$L$20:$M$20,'OIDD Covariances'!$M$21,'OIDD Covariances'!$P$11:$Z$16</definedName>
    <definedName name="solver_adj" localSheetId="4" hidden="1">'OpenSolver Model'!$AA$217:$CJ$271</definedName>
    <definedName name="solver_adj" localSheetId="5" hidden="1">'Solver Model'!$C$10:$V$17</definedName>
    <definedName name="solver_adj" localSheetId="6" hidden="1">'STAT Covariances'!$P$11:$X$16,'STAT Covariances'!$C$11:$K$11,'STAT Covariances'!$D$12:$K$12,'STAT Covariances'!$E$13:$K$13,'STAT Covariances'!$F$14:$K$14,'STAT Covariances'!$G$15:$K$15,'STAT Covariances'!$H$16:$K$16,'STAT Covariances'!$I$17:$K$17,'STAT Covariances'!$J$18:$K$18,'STAT Covariances'!$K$19</definedName>
    <definedName name="solver_cvg" localSheetId="7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7" hidden="1">1</definedName>
    <definedName name="solver_drv" localSheetId="4" hidden="1">1</definedName>
    <definedName name="solver_drv" localSheetId="5" hidden="1">2</definedName>
    <definedName name="solver_drv" localSheetId="6" hidden="1">1</definedName>
    <definedName name="solver_eng" localSheetId="7" hidden="1">1</definedName>
    <definedName name="solver_eng" localSheetId="4" hidden="1">2</definedName>
    <definedName name="solver_eng" localSheetId="5" hidden="1">2</definedName>
    <definedName name="solver_eng" localSheetId="6" hidden="1">1</definedName>
    <definedName name="solver_est" localSheetId="7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7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7" hidden="1">'OIDD Covariances'!$C$11:$M$11</definedName>
    <definedName name="solver_lhs1" localSheetId="4" hidden="1">'OpenSolver Model'!$AA$217:$CJ$271</definedName>
    <definedName name="solver_lhs1" localSheetId="5" hidden="1">'Solver Model'!$C$10:$V$17</definedName>
    <definedName name="solver_lhs1" localSheetId="6" hidden="1">'STAT Covariances'!$C$11:$K$11</definedName>
    <definedName name="solver_lhs10" localSheetId="7" hidden="1">'OIDD Covariances'!$L$20:$M$20</definedName>
    <definedName name="solver_lhs10" localSheetId="6" hidden="1">'STAT Covariances'!$P$11:$X$16</definedName>
    <definedName name="solver_lhs11" localSheetId="7" hidden="1">'OIDD Covariances'!$M$21</definedName>
    <definedName name="solver_lhs11" localSheetId="6" hidden="1">'STAT Covariances'!$P$20:$X$20</definedName>
    <definedName name="solver_lhs12" localSheetId="7" hidden="1">'OIDD Covariances'!$P$11:$Z$16</definedName>
    <definedName name="solver_lhs12" localSheetId="6" hidden="1">'STAT Covariances'!$P$25:$X$33</definedName>
    <definedName name="solver_lhs13" localSheetId="7" hidden="1">'OIDD Covariances'!$P$20:$Z$20</definedName>
    <definedName name="solver_lhs13" localSheetId="6" hidden="1">'STAT Covariances'!$P$20:$X$20</definedName>
    <definedName name="solver_lhs14" localSheetId="7" hidden="1">'OIDD Covariances'!$P$25:$Z$25</definedName>
    <definedName name="solver_lhs15" localSheetId="7" hidden="1">'OIDD Covariances'!$Q$26:$Z$26</definedName>
    <definedName name="solver_lhs16" localSheetId="7" hidden="1">'OIDD Covariances'!$R$27:$Z$27</definedName>
    <definedName name="solver_lhs17" localSheetId="7" hidden="1">'OIDD Covariances'!$S$28:$Z$28</definedName>
    <definedName name="solver_lhs18" localSheetId="7" hidden="1">'OIDD Covariances'!$T$29:$Z$29</definedName>
    <definedName name="solver_lhs19" localSheetId="7" hidden="1">'OIDD Covariances'!$U$30:$Z$30</definedName>
    <definedName name="solver_lhs2" localSheetId="7" hidden="1">'OIDD Covariances'!$D$12:$M$12</definedName>
    <definedName name="solver_lhs2" localSheetId="4" hidden="1">'OpenSolver Model'!$AA$277:$CJ$277</definedName>
    <definedName name="solver_lhs2" localSheetId="5" hidden="1">'Solver Model'!$C$35:$V$35</definedName>
    <definedName name="solver_lhs2" localSheetId="6" hidden="1">'STAT Covariances'!$D$12:$K$12</definedName>
    <definedName name="solver_lhs20" localSheetId="7" hidden="1">'OIDD Covariances'!$V$31:$Z$31</definedName>
    <definedName name="solver_lhs21" localSheetId="7" hidden="1">'OIDD Covariances'!$W$32:$Z$32</definedName>
    <definedName name="solver_lhs22" localSheetId="7" hidden="1">'OIDD Covariances'!$X$33:$Z$33</definedName>
    <definedName name="solver_lhs23" localSheetId="7" hidden="1">'OIDD Covariances'!$Y$34:$Z$34</definedName>
    <definedName name="solver_lhs24" localSheetId="7" hidden="1">'OIDD Covariances'!$Z$35</definedName>
    <definedName name="solver_lhs3" localSheetId="7" hidden="1">'OIDD Covariances'!$E$13:$M$13</definedName>
    <definedName name="solver_lhs3" localSheetId="4" hidden="1">'OpenSolver Model'!$AA$288:$CJ$288</definedName>
    <definedName name="solver_lhs3" localSheetId="5" hidden="1">'Solver Model'!$C$39:$V$39</definedName>
    <definedName name="solver_lhs3" localSheetId="6" hidden="1">'STAT Covariances'!$E$13:$K$13</definedName>
    <definedName name="solver_lhs4" localSheetId="7" hidden="1">'OIDD Covariances'!$F$14:$M$14</definedName>
    <definedName name="solver_lhs4" localSheetId="4" hidden="1">'OpenSolver Model'!$CM$217:$CM$271</definedName>
    <definedName name="solver_lhs4" localSheetId="5" hidden="1">'Solver Model'!$C$43:$C$50</definedName>
    <definedName name="solver_lhs4" localSheetId="6" hidden="1">'STAT Covariances'!$F$14:$K$14</definedName>
    <definedName name="solver_lhs5" localSheetId="7" hidden="1">'OIDD Covariances'!$G$15:$M$15</definedName>
    <definedName name="solver_lhs5" localSheetId="4" hidden="1">'OpenSolver Model'!$CM$217:$CM$229</definedName>
    <definedName name="solver_lhs5" localSheetId="6" hidden="1">'STAT Covariances'!$G$15:$K$15</definedName>
    <definedName name="solver_lhs6" localSheetId="7" hidden="1">'OIDD Covariances'!$H$16:$M$16</definedName>
    <definedName name="solver_lhs6" localSheetId="6" hidden="1">'STAT Covariances'!$H$16:$K$16</definedName>
    <definedName name="solver_lhs7" localSheetId="7" hidden="1">'OIDD Covariances'!$I$17:$M$17</definedName>
    <definedName name="solver_lhs7" localSheetId="6" hidden="1">'STAT Covariances'!$I$17:$K$17</definedName>
    <definedName name="solver_lhs8" localSheetId="7" hidden="1">'OIDD Covariances'!$J$18:$M$18</definedName>
    <definedName name="solver_lhs8" localSheetId="6" hidden="1">'STAT Covariances'!$J$18:$K$18</definedName>
    <definedName name="solver_lhs9" localSheetId="7" hidden="1">'OIDD Covariances'!$K$19:$M$19</definedName>
    <definedName name="solver_lhs9" localSheetId="6" hidden="1">'STAT Covariances'!$K$19</definedName>
    <definedName name="solver_lin" localSheetId="6" hidden="1">2</definedName>
    <definedName name="solver_mip" localSheetId="7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7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7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7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7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7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7" hidden="1">24</definedName>
    <definedName name="solver_num" localSheetId="4" hidden="1">4</definedName>
    <definedName name="solver_num" localSheetId="5" hidden="1">4</definedName>
    <definedName name="solver_num" localSheetId="6" hidden="1">12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7" hidden="1">'OIDD Covariances'!$C$37</definedName>
    <definedName name="solver_opt" localSheetId="4" hidden="1">'OpenSolver Model'!$AA$293</definedName>
    <definedName name="solver_opt" localSheetId="5" hidden="1">'Solver Model'!$C$54</definedName>
    <definedName name="solver_opt" localSheetId="6" hidden="1">'STAT Covariances'!$C$33</definedName>
    <definedName name="solver_pre" localSheetId="7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7" hidden="1">1</definedName>
    <definedName name="solver_rbv" localSheetId="4" hidden="1">1</definedName>
    <definedName name="solver_rbv" localSheetId="5" hidden="1">2</definedName>
    <definedName name="solver_rbv" localSheetId="6" hidden="1">1</definedName>
    <definedName name="solver_rel1" localSheetId="7" hidden="1">5</definedName>
    <definedName name="solver_rel1" localSheetId="4" hidden="1">5</definedName>
    <definedName name="solver_rel1" localSheetId="5" hidden="1">4</definedName>
    <definedName name="solver_rel1" localSheetId="6" hidden="1">5</definedName>
    <definedName name="solver_rel10" localSheetId="7" hidden="1">5</definedName>
    <definedName name="solver_rel10" localSheetId="6" hidden="1">5</definedName>
    <definedName name="solver_rel11" localSheetId="7" hidden="1">5</definedName>
    <definedName name="solver_rel11" localSheetId="6" hidden="1">3</definedName>
    <definedName name="solver_rel12" localSheetId="7" hidden="1">5</definedName>
    <definedName name="solver_rel12" localSheetId="6" hidden="1">3</definedName>
    <definedName name="solver_rel13" localSheetId="7" hidden="1">3</definedName>
    <definedName name="solver_rel13" localSheetId="6" hidden="1">3</definedName>
    <definedName name="solver_rel14" localSheetId="7" hidden="1">3</definedName>
    <definedName name="solver_rel15" localSheetId="7" hidden="1">3</definedName>
    <definedName name="solver_rel16" localSheetId="7" hidden="1">3</definedName>
    <definedName name="solver_rel17" localSheetId="7" hidden="1">3</definedName>
    <definedName name="solver_rel18" localSheetId="7" hidden="1">3</definedName>
    <definedName name="solver_rel19" localSheetId="7" hidden="1">3</definedName>
    <definedName name="solver_rel2" localSheetId="7" hidden="1">5</definedName>
    <definedName name="solver_rel2" localSheetId="4" hidden="1">1</definedName>
    <definedName name="solver_rel2" localSheetId="5" hidden="1">2</definedName>
    <definedName name="solver_rel2" localSheetId="6" hidden="1">5</definedName>
    <definedName name="solver_rel20" localSheetId="7" hidden="1">3</definedName>
    <definedName name="solver_rel21" localSheetId="7" hidden="1">3</definedName>
    <definedName name="solver_rel22" localSheetId="7" hidden="1">3</definedName>
    <definedName name="solver_rel23" localSheetId="7" hidden="1">3</definedName>
    <definedName name="solver_rel24" localSheetId="7" hidden="1">3</definedName>
    <definedName name="solver_rel3" localSheetId="7" hidden="1">5</definedName>
    <definedName name="solver_rel3" localSheetId="4" hidden="1">2</definedName>
    <definedName name="solver_rel3" localSheetId="5" hidden="1">3</definedName>
    <definedName name="solver_rel3" localSheetId="6" hidden="1">5</definedName>
    <definedName name="solver_rel4" localSheetId="7" hidden="1">5</definedName>
    <definedName name="solver_rel4" localSheetId="4" hidden="1">1</definedName>
    <definedName name="solver_rel4" localSheetId="5" hidden="1">1</definedName>
    <definedName name="solver_rel4" localSheetId="6" hidden="1">5</definedName>
    <definedName name="solver_rel5" localSheetId="7" hidden="1">5</definedName>
    <definedName name="solver_rel5" localSheetId="4" hidden="1">1</definedName>
    <definedName name="solver_rel5" localSheetId="6" hidden="1">5</definedName>
    <definedName name="solver_rel6" localSheetId="7" hidden="1">5</definedName>
    <definedName name="solver_rel6" localSheetId="6" hidden="1">5</definedName>
    <definedName name="solver_rel7" localSheetId="7" hidden="1">5</definedName>
    <definedName name="solver_rel7" localSheetId="6" hidden="1">5</definedName>
    <definedName name="solver_rel8" localSheetId="7" hidden="1">5</definedName>
    <definedName name="solver_rel8" localSheetId="6" hidden="1">5</definedName>
    <definedName name="solver_rel9" localSheetId="7" hidden="1">5</definedName>
    <definedName name="solver_rel9" localSheetId="6" hidden="1">5</definedName>
    <definedName name="solver_rhs1" localSheetId="7" hidden="1">binary</definedName>
    <definedName name="solver_rhs1" localSheetId="4" hidden="1">binary</definedName>
    <definedName name="solver_rhs1" localSheetId="5" hidden="1">integer</definedName>
    <definedName name="solver_rhs1" localSheetId="6" hidden="1">binary</definedName>
    <definedName name="solver_rhs10" localSheetId="7" hidden="1">binary</definedName>
    <definedName name="solver_rhs10" localSheetId="6" hidden="1">binary</definedName>
    <definedName name="solver_rhs11" localSheetId="7" hidden="1">binary</definedName>
    <definedName name="solver_rhs11" localSheetId="6" hidden="1">'STAT Covariances'!$P$22:$X$22</definedName>
    <definedName name="solver_rhs12" localSheetId="7" hidden="1">binary</definedName>
    <definedName name="solver_rhs12" localSheetId="6" hidden="1">'STAT Covariances'!$P$35:$X$43</definedName>
    <definedName name="solver_rhs13" localSheetId="7" hidden="1">'OIDD Covariances'!$P$22:$Z$22</definedName>
    <definedName name="solver_rhs13" localSheetId="6" hidden="1">'STAT Covariances'!$P$22:$X$22</definedName>
    <definedName name="solver_rhs14" localSheetId="7" hidden="1">'OIDD Covariances'!$P$37:$Z$37</definedName>
    <definedName name="solver_rhs15" localSheetId="7" hidden="1">'OIDD Covariances'!$Q$38:$Z$38</definedName>
    <definedName name="solver_rhs16" localSheetId="7" hidden="1">'OIDD Covariances'!$R$39:$Z$39</definedName>
    <definedName name="solver_rhs17" localSheetId="7" hidden="1">'OIDD Covariances'!$S$40:$Z$40</definedName>
    <definedName name="solver_rhs18" localSheetId="7" hidden="1">'OIDD Covariances'!$T$41:$Z$41</definedName>
    <definedName name="solver_rhs19" localSheetId="7" hidden="1">'OIDD Covariances'!$U$42:$Z$42</definedName>
    <definedName name="solver_rhs2" localSheetId="7" hidden="1">binary</definedName>
    <definedName name="solver_rhs2" localSheetId="4" hidden="1">'OpenSolver Model'!$AA$279:$CJ$279</definedName>
    <definedName name="solver_rhs2" localSheetId="5" hidden="1">'Solver Model'!$C$37:$V$37</definedName>
    <definedName name="solver_rhs2" localSheetId="6" hidden="1">binary</definedName>
    <definedName name="solver_rhs20" localSheetId="7" hidden="1">'OIDD Covariances'!$V$43:$Z$43</definedName>
    <definedName name="solver_rhs21" localSheetId="7" hidden="1">'OIDD Covariances'!$W$44:$Z$44</definedName>
    <definedName name="solver_rhs22" localSheetId="7" hidden="1">'OIDD Covariances'!$X$45:$Z$45</definedName>
    <definedName name="solver_rhs23" localSheetId="7" hidden="1">'OIDD Covariances'!$Y$46:$Z$46</definedName>
    <definedName name="solver_rhs24" localSheetId="7" hidden="1">'OIDD Covariances'!$Z$47</definedName>
    <definedName name="solver_rhs3" localSheetId="7" hidden="1">binary</definedName>
    <definedName name="solver_rhs3" localSheetId="4" hidden="1">'OpenSolver Model'!$AA$290:$CJ$290</definedName>
    <definedName name="solver_rhs3" localSheetId="5" hidden="1">'Solver Model'!$C$41:$V$41</definedName>
    <definedName name="solver_rhs3" localSheetId="6" hidden="1">binary</definedName>
    <definedName name="solver_rhs4" localSheetId="7" hidden="1">binary</definedName>
    <definedName name="solver_rhs4" localSheetId="4" hidden="1">'OpenSolver Model'!$CO$217:$CO$271</definedName>
    <definedName name="solver_rhs4" localSheetId="5" hidden="1">'Solver Model'!$E$43:$E$50</definedName>
    <definedName name="solver_rhs4" localSheetId="6" hidden="1">binary</definedName>
    <definedName name="solver_rhs5" localSheetId="7" hidden="1">binary</definedName>
    <definedName name="solver_rhs5" localSheetId="4" hidden="1">'OpenSolver Model'!$CO$217:$CO$229</definedName>
    <definedName name="solver_rhs5" localSheetId="6" hidden="1">binary</definedName>
    <definedName name="solver_rhs6" localSheetId="7" hidden="1">binary</definedName>
    <definedName name="solver_rhs6" localSheetId="6" hidden="1">binary</definedName>
    <definedName name="solver_rhs7" localSheetId="7" hidden="1">binary</definedName>
    <definedName name="solver_rhs7" localSheetId="6" hidden="1">binary</definedName>
    <definedName name="solver_rhs8" localSheetId="7" hidden="1">binary</definedName>
    <definedName name="solver_rhs8" localSheetId="6" hidden="1">binary</definedName>
    <definedName name="solver_rhs9" localSheetId="7" hidden="1">binary</definedName>
    <definedName name="solver_rhs9" localSheetId="6" hidden="1">binary</definedName>
    <definedName name="solver_rlx" localSheetId="7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7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7" hidden="1">1</definedName>
    <definedName name="solver_scl" localSheetId="4" hidden="1">1</definedName>
    <definedName name="solver_scl" localSheetId="5" hidden="1">2</definedName>
    <definedName name="solver_scl" localSheetId="6" hidden="1">1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7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7" hidden="1">60</definedName>
    <definedName name="solver_tim" localSheetId="4" hidden="1">20</definedName>
    <definedName name="solver_tim" localSheetId="5" hidden="1">15</definedName>
    <definedName name="solver_tim" localSheetId="6" hidden="1">25</definedName>
    <definedName name="solver_tol" localSheetId="7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7" hidden="1">2</definedName>
    <definedName name="solver_typ" localSheetId="4" hidden="1">1</definedName>
    <definedName name="solver_typ" localSheetId="5" hidden="1">2</definedName>
    <definedName name="solver_typ" localSheetId="6" hidden="1">2</definedName>
    <definedName name="solver_val" localSheetId="7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7" hidden="1">3</definedName>
    <definedName name="solver_ver" localSheetId="4" hidden="1">3</definedName>
    <definedName name="solver_ver" localSheetId="5" hidden="1">3</definedName>
    <definedName name="solver_ver" localSheetId="6" hidden="1">2</definedName>
  </definedNames>
  <calcPr calcId="191029" concurrentCalc="0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6" i="7" l="1"/>
  <c r="Z45" i="7"/>
  <c r="Y45" i="7"/>
  <c r="Z44" i="7"/>
  <c r="Y44" i="7"/>
  <c r="X44" i="7"/>
  <c r="Z43" i="7"/>
  <c r="Y43" i="7"/>
  <c r="X43" i="7"/>
  <c r="W43" i="7"/>
  <c r="Z42" i="7"/>
  <c r="Y42" i="7"/>
  <c r="X42" i="7"/>
  <c r="W42" i="7"/>
  <c r="V42" i="7"/>
  <c r="Z41" i="7"/>
  <c r="Y41" i="7"/>
  <c r="X41" i="7"/>
  <c r="W41" i="7"/>
  <c r="V41" i="7"/>
  <c r="U41" i="7"/>
  <c r="Z40" i="7"/>
  <c r="Y40" i="7"/>
  <c r="X40" i="7"/>
  <c r="W40" i="7"/>
  <c r="V40" i="7"/>
  <c r="U40" i="7"/>
  <c r="T40" i="7"/>
  <c r="Z39" i="7"/>
  <c r="Y39" i="7"/>
  <c r="X39" i="7"/>
  <c r="W39" i="7"/>
  <c r="V39" i="7"/>
  <c r="U39" i="7"/>
  <c r="T39" i="7"/>
  <c r="S39" i="7"/>
  <c r="Z38" i="7"/>
  <c r="Y38" i="7"/>
  <c r="X38" i="7"/>
  <c r="W38" i="7"/>
  <c r="V38" i="7"/>
  <c r="U38" i="7"/>
  <c r="T38" i="7"/>
  <c r="S38" i="7"/>
  <c r="R38" i="7"/>
  <c r="Z37" i="7"/>
  <c r="Y37" i="7"/>
  <c r="X37" i="7"/>
  <c r="W37" i="7"/>
  <c r="V37" i="7"/>
  <c r="U37" i="7"/>
  <c r="T37" i="7"/>
  <c r="S37" i="7"/>
  <c r="R37" i="7"/>
  <c r="Q37" i="7"/>
  <c r="C37" i="7"/>
  <c r="Z35" i="7"/>
  <c r="Z34" i="7"/>
  <c r="Y34" i="7"/>
  <c r="Z33" i="7"/>
  <c r="Y33" i="7"/>
  <c r="X33" i="7"/>
  <c r="Z32" i="7"/>
  <c r="Y32" i="7"/>
  <c r="X32" i="7"/>
  <c r="W32" i="7"/>
  <c r="Z31" i="7"/>
  <c r="Y31" i="7"/>
  <c r="X31" i="7"/>
  <c r="W31" i="7"/>
  <c r="V31" i="7"/>
  <c r="Z30" i="7"/>
  <c r="Y30" i="7"/>
  <c r="X30" i="7"/>
  <c r="W30" i="7"/>
  <c r="V30" i="7"/>
  <c r="U30" i="7"/>
  <c r="Z29" i="7"/>
  <c r="Y29" i="7"/>
  <c r="X29" i="7"/>
  <c r="W29" i="7"/>
  <c r="V29" i="7"/>
  <c r="U29" i="7"/>
  <c r="T29" i="7"/>
  <c r="Z28" i="7"/>
  <c r="Y28" i="7"/>
  <c r="X28" i="7"/>
  <c r="W28" i="7"/>
  <c r="V28" i="7"/>
  <c r="U28" i="7"/>
  <c r="T28" i="7"/>
  <c r="S28" i="7"/>
  <c r="Z27" i="7"/>
  <c r="Y27" i="7"/>
  <c r="X27" i="7"/>
  <c r="W27" i="7"/>
  <c r="V27" i="7"/>
  <c r="U27" i="7"/>
  <c r="T27" i="7"/>
  <c r="S27" i="7"/>
  <c r="R27" i="7"/>
  <c r="Z26" i="7"/>
  <c r="Y26" i="7"/>
  <c r="X26" i="7"/>
  <c r="W26" i="7"/>
  <c r="V26" i="7"/>
  <c r="U26" i="7"/>
  <c r="T26" i="7"/>
  <c r="S26" i="7"/>
  <c r="R26" i="7"/>
  <c r="Q26" i="7"/>
  <c r="Z25" i="7"/>
  <c r="Y25" i="7"/>
  <c r="X25" i="7"/>
  <c r="W25" i="7"/>
  <c r="V25" i="7"/>
  <c r="U25" i="7"/>
  <c r="T25" i="7"/>
  <c r="S25" i="7"/>
  <c r="R25" i="7"/>
  <c r="Q25" i="7"/>
  <c r="P25" i="7"/>
  <c r="Z17" i="7"/>
  <c r="Z20" i="7"/>
  <c r="Y17" i="7"/>
  <c r="Y20" i="7"/>
  <c r="X17" i="7"/>
  <c r="X20" i="7"/>
  <c r="W17" i="7"/>
  <c r="W20" i="7"/>
  <c r="V17" i="7"/>
  <c r="V20" i="7"/>
  <c r="U17" i="7"/>
  <c r="U20" i="7"/>
  <c r="T17" i="7"/>
  <c r="T20" i="7"/>
  <c r="S17" i="7"/>
  <c r="S20" i="7"/>
  <c r="R17" i="7"/>
  <c r="R20" i="7"/>
  <c r="Q17" i="7"/>
  <c r="Q20" i="7"/>
  <c r="P17" i="7"/>
  <c r="P20" i="7"/>
  <c r="E43" i="3"/>
  <c r="F2" i="6"/>
  <c r="C26" i="3"/>
  <c r="C27" i="3"/>
  <c r="C29" i="3"/>
  <c r="C32" i="3"/>
  <c r="C21" i="3"/>
  <c r="C20" i="3"/>
  <c r="C53" i="3"/>
  <c r="D20" i="3"/>
  <c r="F3" i="6"/>
  <c r="D26" i="3"/>
  <c r="D27" i="3"/>
  <c r="D29" i="3"/>
  <c r="D32" i="3"/>
  <c r="D21" i="3"/>
  <c r="D53" i="3"/>
  <c r="E20" i="3"/>
  <c r="F4" i="6"/>
  <c r="E26" i="3"/>
  <c r="E27" i="3"/>
  <c r="E29" i="3"/>
  <c r="E32" i="3"/>
  <c r="E21" i="3"/>
  <c r="E53" i="3"/>
  <c r="F20" i="3"/>
  <c r="F5" i="6"/>
  <c r="F26" i="3"/>
  <c r="F27" i="3"/>
  <c r="F29" i="3"/>
  <c r="F32" i="3"/>
  <c r="F21" i="3"/>
  <c r="F53" i="3"/>
  <c r="G20" i="3"/>
  <c r="F6" i="6"/>
  <c r="G26" i="3"/>
  <c r="G27" i="3"/>
  <c r="G29" i="3"/>
  <c r="G32" i="3"/>
  <c r="G21" i="3"/>
  <c r="G53" i="3"/>
  <c r="H20" i="3"/>
  <c r="F7" i="6"/>
  <c r="H26" i="3"/>
  <c r="H27" i="3"/>
  <c r="H29" i="3"/>
  <c r="H32" i="3"/>
  <c r="H21" i="3"/>
  <c r="H53" i="3"/>
  <c r="I20" i="3"/>
  <c r="F8" i="6"/>
  <c r="I26" i="3"/>
  <c r="I27" i="3"/>
  <c r="I29" i="3"/>
  <c r="I32" i="3"/>
  <c r="I21" i="3"/>
  <c r="I53" i="3"/>
  <c r="J20" i="3"/>
  <c r="F9" i="6"/>
  <c r="J26" i="3"/>
  <c r="J27" i="3"/>
  <c r="J29" i="3"/>
  <c r="J32" i="3"/>
  <c r="J21" i="3"/>
  <c r="J53" i="3"/>
  <c r="K20" i="3"/>
  <c r="F10" i="6"/>
  <c r="K26" i="3"/>
  <c r="K27" i="3"/>
  <c r="K29" i="3"/>
  <c r="K32" i="3"/>
  <c r="K21" i="3"/>
  <c r="K53" i="3"/>
  <c r="L20" i="3"/>
  <c r="F11" i="6"/>
  <c r="L26" i="3"/>
  <c r="L27" i="3"/>
  <c r="L29" i="3"/>
  <c r="L32" i="3"/>
  <c r="L21" i="3"/>
  <c r="L53" i="3"/>
  <c r="M20" i="3"/>
  <c r="F12" i="6"/>
  <c r="M26" i="3"/>
  <c r="M27" i="3"/>
  <c r="M29" i="3"/>
  <c r="M32" i="3"/>
  <c r="M21" i="3"/>
  <c r="M53" i="3"/>
  <c r="N20" i="3"/>
  <c r="F13" i="6"/>
  <c r="N26" i="3"/>
  <c r="N27" i="3"/>
  <c r="N29" i="3"/>
  <c r="N32" i="3"/>
  <c r="N21" i="3"/>
  <c r="N53" i="3"/>
  <c r="O20" i="3"/>
  <c r="F14" i="6"/>
  <c r="O26" i="3"/>
  <c r="O27" i="3"/>
  <c r="O29" i="3"/>
  <c r="O32" i="3"/>
  <c r="O21" i="3"/>
  <c r="O53" i="3"/>
  <c r="P20" i="3"/>
  <c r="F15" i="6"/>
  <c r="P26" i="3"/>
  <c r="P27" i="3"/>
  <c r="P29" i="3"/>
  <c r="P32" i="3"/>
  <c r="P21" i="3"/>
  <c r="P53" i="3"/>
  <c r="Q20" i="3"/>
  <c r="F16" i="6"/>
  <c r="Q26" i="3"/>
  <c r="Q27" i="3"/>
  <c r="Q29" i="3"/>
  <c r="Q32" i="3"/>
  <c r="Q21" i="3"/>
  <c r="Q53" i="3"/>
  <c r="R20" i="3"/>
  <c r="F17" i="6"/>
  <c r="R26" i="3"/>
  <c r="R27" i="3"/>
  <c r="R29" i="3"/>
  <c r="R32" i="3"/>
  <c r="R21" i="3"/>
  <c r="R53" i="3"/>
  <c r="S20" i="3"/>
  <c r="F18" i="6"/>
  <c r="S26" i="3"/>
  <c r="S27" i="3"/>
  <c r="S29" i="3"/>
  <c r="S32" i="3"/>
  <c r="S21" i="3"/>
  <c r="S53" i="3"/>
  <c r="T20" i="3"/>
  <c r="F19" i="6"/>
  <c r="T26" i="3"/>
  <c r="T27" i="3"/>
  <c r="T29" i="3"/>
  <c r="T32" i="3"/>
  <c r="T21" i="3"/>
  <c r="T53" i="3"/>
  <c r="U20" i="3"/>
  <c r="F20" i="6"/>
  <c r="U26" i="3"/>
  <c r="U27" i="3"/>
  <c r="U29" i="3"/>
  <c r="U32" i="3"/>
  <c r="U21" i="3"/>
  <c r="U53" i="3"/>
  <c r="V20" i="3"/>
  <c r="F21" i="6"/>
  <c r="V26" i="3"/>
  <c r="V27" i="3"/>
  <c r="V29" i="3"/>
  <c r="V32" i="3"/>
  <c r="V21" i="3"/>
  <c r="V53" i="3"/>
  <c r="C54" i="3"/>
  <c r="C18" i="3"/>
  <c r="C35" i="3"/>
  <c r="C37" i="3"/>
  <c r="C39" i="3"/>
  <c r="C41" i="3"/>
  <c r="W10" i="3"/>
  <c r="C43" i="3"/>
  <c r="W11" i="3"/>
  <c r="C44" i="3"/>
  <c r="W12" i="3"/>
  <c r="C45" i="3"/>
  <c r="P279" i="5"/>
  <c r="O279" i="5"/>
  <c r="N279" i="5"/>
  <c r="M279" i="5"/>
  <c r="L279" i="5"/>
  <c r="K279" i="5"/>
  <c r="J279" i="5"/>
  <c r="I279" i="5"/>
  <c r="H279" i="5"/>
  <c r="G279" i="5"/>
  <c r="B279" i="5"/>
  <c r="P278" i="5"/>
  <c r="O278" i="5"/>
  <c r="N278" i="5"/>
  <c r="M278" i="5"/>
  <c r="L278" i="5"/>
  <c r="K278" i="5"/>
  <c r="J278" i="5"/>
  <c r="I278" i="5"/>
  <c r="H278" i="5"/>
  <c r="G278" i="5"/>
  <c r="B278" i="5"/>
  <c r="P277" i="5"/>
  <c r="O277" i="5"/>
  <c r="N277" i="5"/>
  <c r="M277" i="5"/>
  <c r="L277" i="5"/>
  <c r="K277" i="5"/>
  <c r="J277" i="5"/>
  <c r="I277" i="5"/>
  <c r="H277" i="5"/>
  <c r="G277" i="5"/>
  <c r="B277" i="5"/>
  <c r="P276" i="5"/>
  <c r="O276" i="5"/>
  <c r="N276" i="5"/>
  <c r="M276" i="5"/>
  <c r="L276" i="5"/>
  <c r="K276" i="5"/>
  <c r="J276" i="5"/>
  <c r="I276" i="5"/>
  <c r="H276" i="5"/>
  <c r="G276" i="5"/>
  <c r="B276" i="5"/>
  <c r="P275" i="5"/>
  <c r="O275" i="5"/>
  <c r="N275" i="5"/>
  <c r="M275" i="5"/>
  <c r="L275" i="5"/>
  <c r="K275" i="5"/>
  <c r="J275" i="5"/>
  <c r="I275" i="5"/>
  <c r="H275" i="5"/>
  <c r="G275" i="5"/>
  <c r="B275" i="5"/>
  <c r="P274" i="5"/>
  <c r="O274" i="5"/>
  <c r="N274" i="5"/>
  <c r="M274" i="5"/>
  <c r="L274" i="5"/>
  <c r="K274" i="5"/>
  <c r="J274" i="5"/>
  <c r="I274" i="5"/>
  <c r="H274" i="5"/>
  <c r="G274" i="5"/>
  <c r="B274" i="5"/>
  <c r="P273" i="5"/>
  <c r="O273" i="5"/>
  <c r="N273" i="5"/>
  <c r="M273" i="5"/>
  <c r="L273" i="5"/>
  <c r="K273" i="5"/>
  <c r="J273" i="5"/>
  <c r="I273" i="5"/>
  <c r="H273" i="5"/>
  <c r="G273" i="5"/>
  <c r="B273" i="5"/>
  <c r="P272" i="5"/>
  <c r="O272" i="5"/>
  <c r="N272" i="5"/>
  <c r="M272" i="5"/>
  <c r="L272" i="5"/>
  <c r="K272" i="5"/>
  <c r="J272" i="5"/>
  <c r="I272" i="5"/>
  <c r="H272" i="5"/>
  <c r="G272" i="5"/>
  <c r="B272" i="5"/>
  <c r="P271" i="5"/>
  <c r="O271" i="5"/>
  <c r="N271" i="5"/>
  <c r="M271" i="5"/>
  <c r="L271" i="5"/>
  <c r="K271" i="5"/>
  <c r="J271" i="5"/>
  <c r="I271" i="5"/>
  <c r="H271" i="5"/>
  <c r="G271" i="5"/>
  <c r="B271" i="5"/>
  <c r="P270" i="5"/>
  <c r="O270" i="5"/>
  <c r="N270" i="5"/>
  <c r="M270" i="5"/>
  <c r="L270" i="5"/>
  <c r="K270" i="5"/>
  <c r="J270" i="5"/>
  <c r="I270" i="5"/>
  <c r="H270" i="5"/>
  <c r="G270" i="5"/>
  <c r="B270" i="5"/>
  <c r="P269" i="5"/>
  <c r="O269" i="5"/>
  <c r="N269" i="5"/>
  <c r="M269" i="5"/>
  <c r="L269" i="5"/>
  <c r="K269" i="5"/>
  <c r="J269" i="5"/>
  <c r="I269" i="5"/>
  <c r="H269" i="5"/>
  <c r="G269" i="5"/>
  <c r="B269" i="5"/>
  <c r="P268" i="5"/>
  <c r="O268" i="5"/>
  <c r="N268" i="5"/>
  <c r="M268" i="5"/>
  <c r="L268" i="5"/>
  <c r="K268" i="5"/>
  <c r="J268" i="5"/>
  <c r="I268" i="5"/>
  <c r="H268" i="5"/>
  <c r="G268" i="5"/>
  <c r="B268" i="5"/>
  <c r="P267" i="5"/>
  <c r="O267" i="5"/>
  <c r="N267" i="5"/>
  <c r="M267" i="5"/>
  <c r="L267" i="5"/>
  <c r="K267" i="5"/>
  <c r="J267" i="5"/>
  <c r="I267" i="5"/>
  <c r="H267" i="5"/>
  <c r="G267" i="5"/>
  <c r="B267" i="5"/>
  <c r="P266" i="5"/>
  <c r="O266" i="5"/>
  <c r="N266" i="5"/>
  <c r="M266" i="5"/>
  <c r="L266" i="5"/>
  <c r="K266" i="5"/>
  <c r="J266" i="5"/>
  <c r="I266" i="5"/>
  <c r="H266" i="5"/>
  <c r="G266" i="5"/>
  <c r="B266" i="5"/>
  <c r="P265" i="5"/>
  <c r="O265" i="5"/>
  <c r="N265" i="5"/>
  <c r="M265" i="5"/>
  <c r="L265" i="5"/>
  <c r="K265" i="5"/>
  <c r="J265" i="5"/>
  <c r="I265" i="5"/>
  <c r="H265" i="5"/>
  <c r="G265" i="5"/>
  <c r="B265" i="5"/>
  <c r="P264" i="5"/>
  <c r="O264" i="5"/>
  <c r="N264" i="5"/>
  <c r="M264" i="5"/>
  <c r="L264" i="5"/>
  <c r="K264" i="5"/>
  <c r="J264" i="5"/>
  <c r="I264" i="5"/>
  <c r="H264" i="5"/>
  <c r="G264" i="5"/>
  <c r="B264" i="5"/>
  <c r="P263" i="5"/>
  <c r="O263" i="5"/>
  <c r="N263" i="5"/>
  <c r="M263" i="5"/>
  <c r="L263" i="5"/>
  <c r="K263" i="5"/>
  <c r="J263" i="5"/>
  <c r="I263" i="5"/>
  <c r="H263" i="5"/>
  <c r="G263" i="5"/>
  <c r="B263" i="5"/>
  <c r="P262" i="5"/>
  <c r="O262" i="5"/>
  <c r="N262" i="5"/>
  <c r="M262" i="5"/>
  <c r="L262" i="5"/>
  <c r="K262" i="5"/>
  <c r="J262" i="5"/>
  <c r="I262" i="5"/>
  <c r="H262" i="5"/>
  <c r="G262" i="5"/>
  <c r="B262" i="5"/>
  <c r="P261" i="5"/>
  <c r="O261" i="5"/>
  <c r="N261" i="5"/>
  <c r="M261" i="5"/>
  <c r="L261" i="5"/>
  <c r="K261" i="5"/>
  <c r="J261" i="5"/>
  <c r="I261" i="5"/>
  <c r="H261" i="5"/>
  <c r="G261" i="5"/>
  <c r="B261" i="5"/>
  <c r="P260" i="5"/>
  <c r="O260" i="5"/>
  <c r="N260" i="5"/>
  <c r="M260" i="5"/>
  <c r="L260" i="5"/>
  <c r="K260" i="5"/>
  <c r="J260" i="5"/>
  <c r="I260" i="5"/>
  <c r="H260" i="5"/>
  <c r="G260" i="5"/>
  <c r="B260" i="5"/>
  <c r="P259" i="5"/>
  <c r="O259" i="5"/>
  <c r="N259" i="5"/>
  <c r="M259" i="5"/>
  <c r="L259" i="5"/>
  <c r="K259" i="5"/>
  <c r="J259" i="5"/>
  <c r="I259" i="5"/>
  <c r="H259" i="5"/>
  <c r="G259" i="5"/>
  <c r="B259" i="5"/>
  <c r="P258" i="5"/>
  <c r="O258" i="5"/>
  <c r="N258" i="5"/>
  <c r="M258" i="5"/>
  <c r="L258" i="5"/>
  <c r="K258" i="5"/>
  <c r="J258" i="5"/>
  <c r="I258" i="5"/>
  <c r="H258" i="5"/>
  <c r="G258" i="5"/>
  <c r="B258" i="5"/>
  <c r="P257" i="5"/>
  <c r="O257" i="5"/>
  <c r="N257" i="5"/>
  <c r="M257" i="5"/>
  <c r="L257" i="5"/>
  <c r="K257" i="5"/>
  <c r="J257" i="5"/>
  <c r="I257" i="5"/>
  <c r="H257" i="5"/>
  <c r="G257" i="5"/>
  <c r="B257" i="5"/>
  <c r="P256" i="5"/>
  <c r="O256" i="5"/>
  <c r="N256" i="5"/>
  <c r="M256" i="5"/>
  <c r="L256" i="5"/>
  <c r="K256" i="5"/>
  <c r="J256" i="5"/>
  <c r="I256" i="5"/>
  <c r="H256" i="5"/>
  <c r="G256" i="5"/>
  <c r="B256" i="5"/>
  <c r="P255" i="5"/>
  <c r="O255" i="5"/>
  <c r="N255" i="5"/>
  <c r="M255" i="5"/>
  <c r="L255" i="5"/>
  <c r="K255" i="5"/>
  <c r="J255" i="5"/>
  <c r="I255" i="5"/>
  <c r="H255" i="5"/>
  <c r="G255" i="5"/>
  <c r="B255" i="5"/>
  <c r="P254" i="5"/>
  <c r="O254" i="5"/>
  <c r="N254" i="5"/>
  <c r="M254" i="5"/>
  <c r="L254" i="5"/>
  <c r="K254" i="5"/>
  <c r="J254" i="5"/>
  <c r="I254" i="5"/>
  <c r="H254" i="5"/>
  <c r="G254" i="5"/>
  <c r="B254" i="5"/>
  <c r="P253" i="5"/>
  <c r="O253" i="5"/>
  <c r="N253" i="5"/>
  <c r="M253" i="5"/>
  <c r="L253" i="5"/>
  <c r="K253" i="5"/>
  <c r="J253" i="5"/>
  <c r="I253" i="5"/>
  <c r="H253" i="5"/>
  <c r="G253" i="5"/>
  <c r="B253" i="5"/>
  <c r="P252" i="5"/>
  <c r="O252" i="5"/>
  <c r="N252" i="5"/>
  <c r="M252" i="5"/>
  <c r="L252" i="5"/>
  <c r="K252" i="5"/>
  <c r="J252" i="5"/>
  <c r="I252" i="5"/>
  <c r="H252" i="5"/>
  <c r="G252" i="5"/>
  <c r="B252" i="5"/>
  <c r="P251" i="5"/>
  <c r="O251" i="5"/>
  <c r="N251" i="5"/>
  <c r="M251" i="5"/>
  <c r="L251" i="5"/>
  <c r="K251" i="5"/>
  <c r="J251" i="5"/>
  <c r="I251" i="5"/>
  <c r="H251" i="5"/>
  <c r="G251" i="5"/>
  <c r="B251" i="5"/>
  <c r="P250" i="5"/>
  <c r="O250" i="5"/>
  <c r="N250" i="5"/>
  <c r="M250" i="5"/>
  <c r="L250" i="5"/>
  <c r="K250" i="5"/>
  <c r="J250" i="5"/>
  <c r="I250" i="5"/>
  <c r="H250" i="5"/>
  <c r="G250" i="5"/>
  <c r="B250" i="5"/>
  <c r="P249" i="5"/>
  <c r="O249" i="5"/>
  <c r="N249" i="5"/>
  <c r="M249" i="5"/>
  <c r="L249" i="5"/>
  <c r="K249" i="5"/>
  <c r="J249" i="5"/>
  <c r="I249" i="5"/>
  <c r="H249" i="5"/>
  <c r="G249" i="5"/>
  <c r="B249" i="5"/>
  <c r="P248" i="5"/>
  <c r="O248" i="5"/>
  <c r="N248" i="5"/>
  <c r="M248" i="5"/>
  <c r="L248" i="5"/>
  <c r="K248" i="5"/>
  <c r="J248" i="5"/>
  <c r="I248" i="5"/>
  <c r="H248" i="5"/>
  <c r="G248" i="5"/>
  <c r="B248" i="5"/>
  <c r="P247" i="5"/>
  <c r="O247" i="5"/>
  <c r="N247" i="5"/>
  <c r="M247" i="5"/>
  <c r="L247" i="5"/>
  <c r="K247" i="5"/>
  <c r="J247" i="5"/>
  <c r="I247" i="5"/>
  <c r="H247" i="5"/>
  <c r="G247" i="5"/>
  <c r="B247" i="5"/>
  <c r="P246" i="5"/>
  <c r="O246" i="5"/>
  <c r="N246" i="5"/>
  <c r="M246" i="5"/>
  <c r="L246" i="5"/>
  <c r="K246" i="5"/>
  <c r="J246" i="5"/>
  <c r="I246" i="5"/>
  <c r="H246" i="5"/>
  <c r="G246" i="5"/>
  <c r="B246" i="5"/>
  <c r="P245" i="5"/>
  <c r="O245" i="5"/>
  <c r="N245" i="5"/>
  <c r="M245" i="5"/>
  <c r="L245" i="5"/>
  <c r="K245" i="5"/>
  <c r="J245" i="5"/>
  <c r="I245" i="5"/>
  <c r="H245" i="5"/>
  <c r="G245" i="5"/>
  <c r="B245" i="5"/>
  <c r="P244" i="5"/>
  <c r="O244" i="5"/>
  <c r="N244" i="5"/>
  <c r="M244" i="5"/>
  <c r="L244" i="5"/>
  <c r="K244" i="5"/>
  <c r="J244" i="5"/>
  <c r="I244" i="5"/>
  <c r="H244" i="5"/>
  <c r="G244" i="5"/>
  <c r="B244" i="5"/>
  <c r="P243" i="5"/>
  <c r="O243" i="5"/>
  <c r="N243" i="5"/>
  <c r="M243" i="5"/>
  <c r="L243" i="5"/>
  <c r="K243" i="5"/>
  <c r="J243" i="5"/>
  <c r="I243" i="5"/>
  <c r="H243" i="5"/>
  <c r="G243" i="5"/>
  <c r="B243" i="5"/>
  <c r="P242" i="5"/>
  <c r="O242" i="5"/>
  <c r="N242" i="5"/>
  <c r="M242" i="5"/>
  <c r="L242" i="5"/>
  <c r="K242" i="5"/>
  <c r="J242" i="5"/>
  <c r="I242" i="5"/>
  <c r="H242" i="5"/>
  <c r="G242" i="5"/>
  <c r="B242" i="5"/>
  <c r="P241" i="5"/>
  <c r="O241" i="5"/>
  <c r="N241" i="5"/>
  <c r="M241" i="5"/>
  <c r="L241" i="5"/>
  <c r="K241" i="5"/>
  <c r="J241" i="5"/>
  <c r="I241" i="5"/>
  <c r="H241" i="5"/>
  <c r="G241" i="5"/>
  <c r="B241" i="5"/>
  <c r="P240" i="5"/>
  <c r="O240" i="5"/>
  <c r="N240" i="5"/>
  <c r="M240" i="5"/>
  <c r="L240" i="5"/>
  <c r="K240" i="5"/>
  <c r="J240" i="5"/>
  <c r="I240" i="5"/>
  <c r="H240" i="5"/>
  <c r="G240" i="5"/>
  <c r="B240" i="5"/>
  <c r="P239" i="5"/>
  <c r="O239" i="5"/>
  <c r="N239" i="5"/>
  <c r="M239" i="5"/>
  <c r="L239" i="5"/>
  <c r="K239" i="5"/>
  <c r="J239" i="5"/>
  <c r="I239" i="5"/>
  <c r="H239" i="5"/>
  <c r="G239" i="5"/>
  <c r="B239" i="5"/>
  <c r="P238" i="5"/>
  <c r="O238" i="5"/>
  <c r="N238" i="5"/>
  <c r="M238" i="5"/>
  <c r="L238" i="5"/>
  <c r="K238" i="5"/>
  <c r="J238" i="5"/>
  <c r="I238" i="5"/>
  <c r="H238" i="5"/>
  <c r="G238" i="5"/>
  <c r="B238" i="5"/>
  <c r="P237" i="5"/>
  <c r="O237" i="5"/>
  <c r="N237" i="5"/>
  <c r="M237" i="5"/>
  <c r="L237" i="5"/>
  <c r="K237" i="5"/>
  <c r="J237" i="5"/>
  <c r="I237" i="5"/>
  <c r="H237" i="5"/>
  <c r="G237" i="5"/>
  <c r="B237" i="5"/>
  <c r="P236" i="5"/>
  <c r="O236" i="5"/>
  <c r="N236" i="5"/>
  <c r="M236" i="5"/>
  <c r="L236" i="5"/>
  <c r="K236" i="5"/>
  <c r="J236" i="5"/>
  <c r="I236" i="5"/>
  <c r="H236" i="5"/>
  <c r="G236" i="5"/>
  <c r="B236" i="5"/>
  <c r="P235" i="5"/>
  <c r="O235" i="5"/>
  <c r="N235" i="5"/>
  <c r="M235" i="5"/>
  <c r="L235" i="5"/>
  <c r="K235" i="5"/>
  <c r="J235" i="5"/>
  <c r="I235" i="5"/>
  <c r="H235" i="5"/>
  <c r="G235" i="5"/>
  <c r="B235" i="5"/>
  <c r="P234" i="5"/>
  <c r="O234" i="5"/>
  <c r="N234" i="5"/>
  <c r="M234" i="5"/>
  <c r="L234" i="5"/>
  <c r="K234" i="5"/>
  <c r="J234" i="5"/>
  <c r="I234" i="5"/>
  <c r="H234" i="5"/>
  <c r="G234" i="5"/>
  <c r="B234" i="5"/>
  <c r="P233" i="5"/>
  <c r="O233" i="5"/>
  <c r="N233" i="5"/>
  <c r="M233" i="5"/>
  <c r="L233" i="5"/>
  <c r="K233" i="5"/>
  <c r="J233" i="5"/>
  <c r="I233" i="5"/>
  <c r="H233" i="5"/>
  <c r="G233" i="5"/>
  <c r="B233" i="5"/>
  <c r="P232" i="5"/>
  <c r="O232" i="5"/>
  <c r="N232" i="5"/>
  <c r="M232" i="5"/>
  <c r="L232" i="5"/>
  <c r="K232" i="5"/>
  <c r="J232" i="5"/>
  <c r="I232" i="5"/>
  <c r="H232" i="5"/>
  <c r="G232" i="5"/>
  <c r="B232" i="5"/>
  <c r="P231" i="5"/>
  <c r="O231" i="5"/>
  <c r="N231" i="5"/>
  <c r="M231" i="5"/>
  <c r="L231" i="5"/>
  <c r="K231" i="5"/>
  <c r="J231" i="5"/>
  <c r="I231" i="5"/>
  <c r="H231" i="5"/>
  <c r="G231" i="5"/>
  <c r="B231" i="5"/>
  <c r="P230" i="5"/>
  <c r="O230" i="5"/>
  <c r="N230" i="5"/>
  <c r="M230" i="5"/>
  <c r="L230" i="5"/>
  <c r="K230" i="5"/>
  <c r="J230" i="5"/>
  <c r="I230" i="5"/>
  <c r="H230" i="5"/>
  <c r="G230" i="5"/>
  <c r="B230" i="5"/>
  <c r="P229" i="5"/>
  <c r="O229" i="5"/>
  <c r="N229" i="5"/>
  <c r="M229" i="5"/>
  <c r="L229" i="5"/>
  <c r="K229" i="5"/>
  <c r="J229" i="5"/>
  <c r="I229" i="5"/>
  <c r="H229" i="5"/>
  <c r="G229" i="5"/>
  <c r="B229" i="5"/>
  <c r="P228" i="5"/>
  <c r="O228" i="5"/>
  <c r="N228" i="5"/>
  <c r="M228" i="5"/>
  <c r="L228" i="5"/>
  <c r="K228" i="5"/>
  <c r="J228" i="5"/>
  <c r="I228" i="5"/>
  <c r="H228" i="5"/>
  <c r="G228" i="5"/>
  <c r="B228" i="5"/>
  <c r="P227" i="5"/>
  <c r="O227" i="5"/>
  <c r="N227" i="5"/>
  <c r="M227" i="5"/>
  <c r="L227" i="5"/>
  <c r="K227" i="5"/>
  <c r="J227" i="5"/>
  <c r="I227" i="5"/>
  <c r="H227" i="5"/>
  <c r="G227" i="5"/>
  <c r="B227" i="5"/>
  <c r="P226" i="5"/>
  <c r="O226" i="5"/>
  <c r="N226" i="5"/>
  <c r="M226" i="5"/>
  <c r="L226" i="5"/>
  <c r="K226" i="5"/>
  <c r="J226" i="5"/>
  <c r="I226" i="5"/>
  <c r="H226" i="5"/>
  <c r="G226" i="5"/>
  <c r="B226" i="5"/>
  <c r="P225" i="5"/>
  <c r="O225" i="5"/>
  <c r="N225" i="5"/>
  <c r="M225" i="5"/>
  <c r="L225" i="5"/>
  <c r="K225" i="5"/>
  <c r="J225" i="5"/>
  <c r="I225" i="5"/>
  <c r="H225" i="5"/>
  <c r="G225" i="5"/>
  <c r="B225" i="5"/>
  <c r="P224" i="5"/>
  <c r="O224" i="5"/>
  <c r="N224" i="5"/>
  <c r="M224" i="5"/>
  <c r="L224" i="5"/>
  <c r="K224" i="5"/>
  <c r="J224" i="5"/>
  <c r="I224" i="5"/>
  <c r="H224" i="5"/>
  <c r="G224" i="5"/>
  <c r="B224" i="5"/>
  <c r="P223" i="5"/>
  <c r="O223" i="5"/>
  <c r="N223" i="5"/>
  <c r="M223" i="5"/>
  <c r="L223" i="5"/>
  <c r="K223" i="5"/>
  <c r="J223" i="5"/>
  <c r="I223" i="5"/>
  <c r="H223" i="5"/>
  <c r="G223" i="5"/>
  <c r="B223" i="5"/>
  <c r="P222" i="5"/>
  <c r="O222" i="5"/>
  <c r="N222" i="5"/>
  <c r="M222" i="5"/>
  <c r="L222" i="5"/>
  <c r="K222" i="5"/>
  <c r="J222" i="5"/>
  <c r="I222" i="5"/>
  <c r="H222" i="5"/>
  <c r="G222" i="5"/>
  <c r="B222" i="5"/>
  <c r="P221" i="5"/>
  <c r="O221" i="5"/>
  <c r="N221" i="5"/>
  <c r="M221" i="5"/>
  <c r="L221" i="5"/>
  <c r="K221" i="5"/>
  <c r="J221" i="5"/>
  <c r="I221" i="5"/>
  <c r="H221" i="5"/>
  <c r="G221" i="5"/>
  <c r="B221" i="5"/>
  <c r="P220" i="5"/>
  <c r="O220" i="5"/>
  <c r="N220" i="5"/>
  <c r="M220" i="5"/>
  <c r="L220" i="5"/>
  <c r="K220" i="5"/>
  <c r="J220" i="5"/>
  <c r="I220" i="5"/>
  <c r="H220" i="5"/>
  <c r="G220" i="5"/>
  <c r="B220" i="5"/>
  <c r="P219" i="5"/>
  <c r="O219" i="5"/>
  <c r="N219" i="5"/>
  <c r="M219" i="5"/>
  <c r="L219" i="5"/>
  <c r="K219" i="5"/>
  <c r="J219" i="5"/>
  <c r="I219" i="5"/>
  <c r="H219" i="5"/>
  <c r="G219" i="5"/>
  <c r="B219" i="5"/>
  <c r="P218" i="5"/>
  <c r="O218" i="5"/>
  <c r="N218" i="5"/>
  <c r="M218" i="5"/>
  <c r="L218" i="5"/>
  <c r="K218" i="5"/>
  <c r="J218" i="5"/>
  <c r="I218" i="5"/>
  <c r="H218" i="5"/>
  <c r="G218" i="5"/>
  <c r="B218" i="5"/>
  <c r="U212" i="5"/>
  <c r="T212" i="5"/>
  <c r="S212" i="5"/>
  <c r="R212" i="5"/>
  <c r="Q212" i="5"/>
  <c r="P212" i="5"/>
  <c r="O212" i="5"/>
  <c r="N212" i="5"/>
  <c r="M212" i="5"/>
  <c r="L212" i="5"/>
  <c r="K212" i="5"/>
  <c r="U211" i="5"/>
  <c r="T211" i="5"/>
  <c r="S211" i="5"/>
  <c r="R211" i="5"/>
  <c r="Q211" i="5"/>
  <c r="P211" i="5"/>
  <c r="O211" i="5"/>
  <c r="N211" i="5"/>
  <c r="M211" i="5"/>
  <c r="L211" i="5"/>
  <c r="K211" i="5"/>
  <c r="U210" i="5"/>
  <c r="T210" i="5"/>
  <c r="S210" i="5"/>
  <c r="R210" i="5"/>
  <c r="Q210" i="5"/>
  <c r="P210" i="5"/>
  <c r="O210" i="5"/>
  <c r="N210" i="5"/>
  <c r="M210" i="5"/>
  <c r="L210" i="5"/>
  <c r="K210" i="5"/>
  <c r="U209" i="5"/>
  <c r="T209" i="5"/>
  <c r="S209" i="5"/>
  <c r="R209" i="5"/>
  <c r="Q209" i="5"/>
  <c r="P209" i="5"/>
  <c r="O209" i="5"/>
  <c r="N209" i="5"/>
  <c r="M209" i="5"/>
  <c r="L209" i="5"/>
  <c r="K209" i="5"/>
  <c r="U208" i="5"/>
  <c r="T208" i="5"/>
  <c r="S208" i="5"/>
  <c r="R208" i="5"/>
  <c r="Q208" i="5"/>
  <c r="P208" i="5"/>
  <c r="O208" i="5"/>
  <c r="N208" i="5"/>
  <c r="M208" i="5"/>
  <c r="L208" i="5"/>
  <c r="K208" i="5"/>
  <c r="U207" i="5"/>
  <c r="T207" i="5"/>
  <c r="S207" i="5"/>
  <c r="R207" i="5"/>
  <c r="Q207" i="5"/>
  <c r="P207" i="5"/>
  <c r="O207" i="5"/>
  <c r="N207" i="5"/>
  <c r="M207" i="5"/>
  <c r="L207" i="5"/>
  <c r="K207" i="5"/>
  <c r="U206" i="5"/>
  <c r="T206" i="5"/>
  <c r="S206" i="5"/>
  <c r="R206" i="5"/>
  <c r="Q206" i="5"/>
  <c r="P206" i="5"/>
  <c r="O206" i="5"/>
  <c r="N206" i="5"/>
  <c r="M206" i="5"/>
  <c r="L206" i="5"/>
  <c r="K206" i="5"/>
  <c r="U205" i="5"/>
  <c r="T205" i="5"/>
  <c r="S205" i="5"/>
  <c r="R205" i="5"/>
  <c r="Q205" i="5"/>
  <c r="P205" i="5"/>
  <c r="O205" i="5"/>
  <c r="N205" i="5"/>
  <c r="M205" i="5"/>
  <c r="L205" i="5"/>
  <c r="K205" i="5"/>
  <c r="U204" i="5"/>
  <c r="T204" i="5"/>
  <c r="S204" i="5"/>
  <c r="R204" i="5"/>
  <c r="Q204" i="5"/>
  <c r="P204" i="5"/>
  <c r="O204" i="5"/>
  <c r="N204" i="5"/>
  <c r="M204" i="5"/>
  <c r="L204" i="5"/>
  <c r="K204" i="5"/>
  <c r="U203" i="5"/>
  <c r="T203" i="5"/>
  <c r="S203" i="5"/>
  <c r="R203" i="5"/>
  <c r="Q203" i="5"/>
  <c r="P203" i="5"/>
  <c r="O203" i="5"/>
  <c r="N203" i="5"/>
  <c r="M203" i="5"/>
  <c r="L203" i="5"/>
  <c r="K203" i="5"/>
  <c r="U202" i="5"/>
  <c r="T202" i="5"/>
  <c r="S202" i="5"/>
  <c r="R202" i="5"/>
  <c r="Q202" i="5"/>
  <c r="P202" i="5"/>
  <c r="O202" i="5"/>
  <c r="N202" i="5"/>
  <c r="M202" i="5"/>
  <c r="L202" i="5"/>
  <c r="K202" i="5"/>
  <c r="U201" i="5"/>
  <c r="T201" i="5"/>
  <c r="S201" i="5"/>
  <c r="R201" i="5"/>
  <c r="Q201" i="5"/>
  <c r="P201" i="5"/>
  <c r="O201" i="5"/>
  <c r="N201" i="5"/>
  <c r="M201" i="5"/>
  <c r="L201" i="5"/>
  <c r="K201" i="5"/>
  <c r="U200" i="5"/>
  <c r="T200" i="5"/>
  <c r="S200" i="5"/>
  <c r="R200" i="5"/>
  <c r="Q200" i="5"/>
  <c r="P200" i="5"/>
  <c r="O200" i="5"/>
  <c r="N200" i="5"/>
  <c r="M200" i="5"/>
  <c r="L200" i="5"/>
  <c r="K200" i="5"/>
  <c r="U199" i="5"/>
  <c r="T199" i="5"/>
  <c r="S199" i="5"/>
  <c r="R199" i="5"/>
  <c r="Q199" i="5"/>
  <c r="P199" i="5"/>
  <c r="O199" i="5"/>
  <c r="N199" i="5"/>
  <c r="M199" i="5"/>
  <c r="L199" i="5"/>
  <c r="K199" i="5"/>
  <c r="U198" i="5"/>
  <c r="T198" i="5"/>
  <c r="S198" i="5"/>
  <c r="R198" i="5"/>
  <c r="Q198" i="5"/>
  <c r="P198" i="5"/>
  <c r="O198" i="5"/>
  <c r="N198" i="5"/>
  <c r="M198" i="5"/>
  <c r="L198" i="5"/>
  <c r="K198" i="5"/>
  <c r="U197" i="5"/>
  <c r="T197" i="5"/>
  <c r="S197" i="5"/>
  <c r="R197" i="5"/>
  <c r="Q197" i="5"/>
  <c r="P197" i="5"/>
  <c r="O197" i="5"/>
  <c r="N197" i="5"/>
  <c r="M197" i="5"/>
  <c r="L197" i="5"/>
  <c r="K197" i="5"/>
  <c r="U196" i="5"/>
  <c r="T196" i="5"/>
  <c r="S196" i="5"/>
  <c r="R196" i="5"/>
  <c r="Q196" i="5"/>
  <c r="P196" i="5"/>
  <c r="O196" i="5"/>
  <c r="N196" i="5"/>
  <c r="M196" i="5"/>
  <c r="L196" i="5"/>
  <c r="K196" i="5"/>
  <c r="U195" i="5"/>
  <c r="T195" i="5"/>
  <c r="S195" i="5"/>
  <c r="R195" i="5"/>
  <c r="Q195" i="5"/>
  <c r="P195" i="5"/>
  <c r="O195" i="5"/>
  <c r="N195" i="5"/>
  <c r="M195" i="5"/>
  <c r="L195" i="5"/>
  <c r="K195" i="5"/>
  <c r="U194" i="5"/>
  <c r="T194" i="5"/>
  <c r="S194" i="5"/>
  <c r="R194" i="5"/>
  <c r="Q194" i="5"/>
  <c r="P194" i="5"/>
  <c r="O194" i="5"/>
  <c r="N194" i="5"/>
  <c r="M194" i="5"/>
  <c r="L194" i="5"/>
  <c r="K194" i="5"/>
  <c r="U193" i="5"/>
  <c r="T193" i="5"/>
  <c r="S193" i="5"/>
  <c r="R193" i="5"/>
  <c r="Q193" i="5"/>
  <c r="P193" i="5"/>
  <c r="O193" i="5"/>
  <c r="N193" i="5"/>
  <c r="M193" i="5"/>
  <c r="L193" i="5"/>
  <c r="K193" i="5"/>
  <c r="U192" i="5"/>
  <c r="T192" i="5"/>
  <c r="S192" i="5"/>
  <c r="R192" i="5"/>
  <c r="Q192" i="5"/>
  <c r="P192" i="5"/>
  <c r="O192" i="5"/>
  <c r="N192" i="5"/>
  <c r="M192" i="5"/>
  <c r="L192" i="5"/>
  <c r="K192" i="5"/>
  <c r="U191" i="5"/>
  <c r="T191" i="5"/>
  <c r="S191" i="5"/>
  <c r="R191" i="5"/>
  <c r="Q191" i="5"/>
  <c r="P191" i="5"/>
  <c r="O191" i="5"/>
  <c r="N191" i="5"/>
  <c r="M191" i="5"/>
  <c r="L191" i="5"/>
  <c r="K191" i="5"/>
  <c r="U190" i="5"/>
  <c r="T190" i="5"/>
  <c r="S190" i="5"/>
  <c r="R190" i="5"/>
  <c r="Q190" i="5"/>
  <c r="P190" i="5"/>
  <c r="O190" i="5"/>
  <c r="N190" i="5"/>
  <c r="M190" i="5"/>
  <c r="L190" i="5"/>
  <c r="K190" i="5"/>
  <c r="U189" i="5"/>
  <c r="T189" i="5"/>
  <c r="S189" i="5"/>
  <c r="R189" i="5"/>
  <c r="Q189" i="5"/>
  <c r="P189" i="5"/>
  <c r="O189" i="5"/>
  <c r="N189" i="5"/>
  <c r="M189" i="5"/>
  <c r="L189" i="5"/>
  <c r="K189" i="5"/>
  <c r="U188" i="5"/>
  <c r="T188" i="5"/>
  <c r="S188" i="5"/>
  <c r="R188" i="5"/>
  <c r="Q188" i="5"/>
  <c r="P188" i="5"/>
  <c r="O188" i="5"/>
  <c r="N188" i="5"/>
  <c r="M188" i="5"/>
  <c r="L188" i="5"/>
  <c r="K188" i="5"/>
  <c r="U187" i="5"/>
  <c r="T187" i="5"/>
  <c r="S187" i="5"/>
  <c r="R187" i="5"/>
  <c r="Q187" i="5"/>
  <c r="P187" i="5"/>
  <c r="O187" i="5"/>
  <c r="N187" i="5"/>
  <c r="M187" i="5"/>
  <c r="L187" i="5"/>
  <c r="K187" i="5"/>
  <c r="U186" i="5"/>
  <c r="T186" i="5"/>
  <c r="S186" i="5"/>
  <c r="R186" i="5"/>
  <c r="Q186" i="5"/>
  <c r="P186" i="5"/>
  <c r="O186" i="5"/>
  <c r="N186" i="5"/>
  <c r="M186" i="5"/>
  <c r="L186" i="5"/>
  <c r="K186" i="5"/>
  <c r="U185" i="5"/>
  <c r="T185" i="5"/>
  <c r="S185" i="5"/>
  <c r="R185" i="5"/>
  <c r="Q185" i="5"/>
  <c r="P185" i="5"/>
  <c r="O185" i="5"/>
  <c r="N185" i="5"/>
  <c r="M185" i="5"/>
  <c r="L185" i="5"/>
  <c r="K185" i="5"/>
  <c r="U184" i="5"/>
  <c r="T184" i="5"/>
  <c r="S184" i="5"/>
  <c r="R184" i="5"/>
  <c r="Q184" i="5"/>
  <c r="P184" i="5"/>
  <c r="O184" i="5"/>
  <c r="N184" i="5"/>
  <c r="M184" i="5"/>
  <c r="L184" i="5"/>
  <c r="K184" i="5"/>
  <c r="U183" i="5"/>
  <c r="T183" i="5"/>
  <c r="S183" i="5"/>
  <c r="R183" i="5"/>
  <c r="Q183" i="5"/>
  <c r="P183" i="5"/>
  <c r="O183" i="5"/>
  <c r="N183" i="5"/>
  <c r="M183" i="5"/>
  <c r="L183" i="5"/>
  <c r="K183" i="5"/>
  <c r="U182" i="5"/>
  <c r="T182" i="5"/>
  <c r="S182" i="5"/>
  <c r="R182" i="5"/>
  <c r="Q182" i="5"/>
  <c r="P182" i="5"/>
  <c r="O182" i="5"/>
  <c r="N182" i="5"/>
  <c r="M182" i="5"/>
  <c r="L182" i="5"/>
  <c r="K182" i="5"/>
  <c r="U181" i="5"/>
  <c r="T181" i="5"/>
  <c r="S181" i="5"/>
  <c r="R181" i="5"/>
  <c r="Q181" i="5"/>
  <c r="P181" i="5"/>
  <c r="O181" i="5"/>
  <c r="N181" i="5"/>
  <c r="M181" i="5"/>
  <c r="L181" i="5"/>
  <c r="K181" i="5"/>
  <c r="U180" i="5"/>
  <c r="T180" i="5"/>
  <c r="S180" i="5"/>
  <c r="R180" i="5"/>
  <c r="Q180" i="5"/>
  <c r="P180" i="5"/>
  <c r="O180" i="5"/>
  <c r="N180" i="5"/>
  <c r="M180" i="5"/>
  <c r="L180" i="5"/>
  <c r="K180" i="5"/>
  <c r="U179" i="5"/>
  <c r="T179" i="5"/>
  <c r="S179" i="5"/>
  <c r="R179" i="5"/>
  <c r="Q179" i="5"/>
  <c r="P179" i="5"/>
  <c r="O179" i="5"/>
  <c r="N179" i="5"/>
  <c r="M179" i="5"/>
  <c r="L179" i="5"/>
  <c r="K179" i="5"/>
  <c r="U178" i="5"/>
  <c r="T178" i="5"/>
  <c r="S178" i="5"/>
  <c r="R178" i="5"/>
  <c r="Q178" i="5"/>
  <c r="P178" i="5"/>
  <c r="O178" i="5"/>
  <c r="N178" i="5"/>
  <c r="M178" i="5"/>
  <c r="L178" i="5"/>
  <c r="K178" i="5"/>
  <c r="U177" i="5"/>
  <c r="T177" i="5"/>
  <c r="S177" i="5"/>
  <c r="R177" i="5"/>
  <c r="Q177" i="5"/>
  <c r="P177" i="5"/>
  <c r="O177" i="5"/>
  <c r="N177" i="5"/>
  <c r="M177" i="5"/>
  <c r="L177" i="5"/>
  <c r="K177" i="5"/>
  <c r="U176" i="5"/>
  <c r="T176" i="5"/>
  <c r="S176" i="5"/>
  <c r="R176" i="5"/>
  <c r="Q176" i="5"/>
  <c r="P176" i="5"/>
  <c r="O176" i="5"/>
  <c r="N176" i="5"/>
  <c r="M176" i="5"/>
  <c r="L176" i="5"/>
  <c r="K176" i="5"/>
  <c r="U175" i="5"/>
  <c r="T175" i="5"/>
  <c r="S175" i="5"/>
  <c r="R175" i="5"/>
  <c r="Q175" i="5"/>
  <c r="P175" i="5"/>
  <c r="O175" i="5"/>
  <c r="N175" i="5"/>
  <c r="M175" i="5"/>
  <c r="L175" i="5"/>
  <c r="K175" i="5"/>
  <c r="U174" i="5"/>
  <c r="T174" i="5"/>
  <c r="S174" i="5"/>
  <c r="R174" i="5"/>
  <c r="Q174" i="5"/>
  <c r="P174" i="5"/>
  <c r="O174" i="5"/>
  <c r="N174" i="5"/>
  <c r="M174" i="5"/>
  <c r="L174" i="5"/>
  <c r="K174" i="5"/>
  <c r="U173" i="5"/>
  <c r="T173" i="5"/>
  <c r="S173" i="5"/>
  <c r="R173" i="5"/>
  <c r="Q173" i="5"/>
  <c r="P173" i="5"/>
  <c r="O173" i="5"/>
  <c r="N173" i="5"/>
  <c r="M173" i="5"/>
  <c r="L173" i="5"/>
  <c r="K173" i="5"/>
  <c r="U172" i="5"/>
  <c r="T172" i="5"/>
  <c r="S172" i="5"/>
  <c r="R172" i="5"/>
  <c r="Q172" i="5"/>
  <c r="P172" i="5"/>
  <c r="O172" i="5"/>
  <c r="N172" i="5"/>
  <c r="M172" i="5"/>
  <c r="L172" i="5"/>
  <c r="K172" i="5"/>
  <c r="U171" i="5"/>
  <c r="T171" i="5"/>
  <c r="S171" i="5"/>
  <c r="R171" i="5"/>
  <c r="Q171" i="5"/>
  <c r="P171" i="5"/>
  <c r="O171" i="5"/>
  <c r="N171" i="5"/>
  <c r="M171" i="5"/>
  <c r="L171" i="5"/>
  <c r="K171" i="5"/>
  <c r="U170" i="5"/>
  <c r="T170" i="5"/>
  <c r="S170" i="5"/>
  <c r="R170" i="5"/>
  <c r="Q170" i="5"/>
  <c r="P170" i="5"/>
  <c r="O170" i="5"/>
  <c r="N170" i="5"/>
  <c r="M170" i="5"/>
  <c r="L170" i="5"/>
  <c r="K170" i="5"/>
  <c r="U169" i="5"/>
  <c r="T169" i="5"/>
  <c r="S169" i="5"/>
  <c r="R169" i="5"/>
  <c r="Q169" i="5"/>
  <c r="P169" i="5"/>
  <c r="O169" i="5"/>
  <c r="N169" i="5"/>
  <c r="M169" i="5"/>
  <c r="L169" i="5"/>
  <c r="K169" i="5"/>
  <c r="U168" i="5"/>
  <c r="T168" i="5"/>
  <c r="S168" i="5"/>
  <c r="R168" i="5"/>
  <c r="Q168" i="5"/>
  <c r="P168" i="5"/>
  <c r="O168" i="5"/>
  <c r="N168" i="5"/>
  <c r="M168" i="5"/>
  <c r="L168" i="5"/>
  <c r="K168" i="5"/>
  <c r="U167" i="5"/>
  <c r="T167" i="5"/>
  <c r="S167" i="5"/>
  <c r="R167" i="5"/>
  <c r="Q167" i="5"/>
  <c r="P167" i="5"/>
  <c r="O167" i="5"/>
  <c r="N167" i="5"/>
  <c r="M167" i="5"/>
  <c r="L167" i="5"/>
  <c r="K167" i="5"/>
  <c r="U166" i="5"/>
  <c r="T166" i="5"/>
  <c r="S166" i="5"/>
  <c r="R166" i="5"/>
  <c r="Q166" i="5"/>
  <c r="P166" i="5"/>
  <c r="O166" i="5"/>
  <c r="N166" i="5"/>
  <c r="M166" i="5"/>
  <c r="L166" i="5"/>
  <c r="K166" i="5"/>
  <c r="U165" i="5"/>
  <c r="T165" i="5"/>
  <c r="S165" i="5"/>
  <c r="R165" i="5"/>
  <c r="Q165" i="5"/>
  <c r="P165" i="5"/>
  <c r="O165" i="5"/>
  <c r="N165" i="5"/>
  <c r="M165" i="5"/>
  <c r="L165" i="5"/>
  <c r="K165" i="5"/>
  <c r="U164" i="5"/>
  <c r="T164" i="5"/>
  <c r="S164" i="5"/>
  <c r="R164" i="5"/>
  <c r="Q164" i="5"/>
  <c r="P164" i="5"/>
  <c r="O164" i="5"/>
  <c r="N164" i="5"/>
  <c r="M164" i="5"/>
  <c r="L164" i="5"/>
  <c r="K164" i="5"/>
  <c r="U163" i="5"/>
  <c r="T163" i="5"/>
  <c r="S163" i="5"/>
  <c r="R163" i="5"/>
  <c r="Q163" i="5"/>
  <c r="P163" i="5"/>
  <c r="O163" i="5"/>
  <c r="N163" i="5"/>
  <c r="M163" i="5"/>
  <c r="L163" i="5"/>
  <c r="K163" i="5"/>
  <c r="U162" i="5"/>
  <c r="T162" i="5"/>
  <c r="S162" i="5"/>
  <c r="R162" i="5"/>
  <c r="Q162" i="5"/>
  <c r="P162" i="5"/>
  <c r="O162" i="5"/>
  <c r="N162" i="5"/>
  <c r="M162" i="5"/>
  <c r="L162" i="5"/>
  <c r="K162" i="5"/>
  <c r="U161" i="5"/>
  <c r="T161" i="5"/>
  <c r="S161" i="5"/>
  <c r="R161" i="5"/>
  <c r="Q161" i="5"/>
  <c r="P161" i="5"/>
  <c r="O161" i="5"/>
  <c r="N161" i="5"/>
  <c r="M161" i="5"/>
  <c r="L161" i="5"/>
  <c r="K161" i="5"/>
  <c r="U160" i="5"/>
  <c r="T160" i="5"/>
  <c r="S160" i="5"/>
  <c r="R160" i="5"/>
  <c r="Q160" i="5"/>
  <c r="P160" i="5"/>
  <c r="O160" i="5"/>
  <c r="N160" i="5"/>
  <c r="M160" i="5"/>
  <c r="L160" i="5"/>
  <c r="K160" i="5"/>
  <c r="U159" i="5"/>
  <c r="T159" i="5"/>
  <c r="S159" i="5"/>
  <c r="R159" i="5"/>
  <c r="Q159" i="5"/>
  <c r="P159" i="5"/>
  <c r="O159" i="5"/>
  <c r="N159" i="5"/>
  <c r="M159" i="5"/>
  <c r="L159" i="5"/>
  <c r="K159" i="5"/>
  <c r="U158" i="5"/>
  <c r="T158" i="5"/>
  <c r="S158" i="5"/>
  <c r="R158" i="5"/>
  <c r="Q158" i="5"/>
  <c r="P158" i="5"/>
  <c r="O158" i="5"/>
  <c r="N158" i="5"/>
  <c r="M158" i="5"/>
  <c r="L158" i="5"/>
  <c r="K158" i="5"/>
  <c r="U157" i="5"/>
  <c r="T157" i="5"/>
  <c r="S157" i="5"/>
  <c r="R157" i="5"/>
  <c r="Q157" i="5"/>
  <c r="P157" i="5"/>
  <c r="O157" i="5"/>
  <c r="N157" i="5"/>
  <c r="M157" i="5"/>
  <c r="L157" i="5"/>
  <c r="K157" i="5"/>
  <c r="U156" i="5"/>
  <c r="T156" i="5"/>
  <c r="S156" i="5"/>
  <c r="R156" i="5"/>
  <c r="Q156" i="5"/>
  <c r="P156" i="5"/>
  <c r="O156" i="5"/>
  <c r="N156" i="5"/>
  <c r="M156" i="5"/>
  <c r="L156" i="5"/>
  <c r="K156" i="5"/>
  <c r="U155" i="5"/>
  <c r="T155" i="5"/>
  <c r="S155" i="5"/>
  <c r="R155" i="5"/>
  <c r="Q155" i="5"/>
  <c r="P155" i="5"/>
  <c r="O155" i="5"/>
  <c r="N155" i="5"/>
  <c r="M155" i="5"/>
  <c r="L155" i="5"/>
  <c r="K155" i="5"/>
  <c r="U154" i="5"/>
  <c r="T154" i="5"/>
  <c r="S154" i="5"/>
  <c r="R154" i="5"/>
  <c r="Q154" i="5"/>
  <c r="P154" i="5"/>
  <c r="O154" i="5"/>
  <c r="N154" i="5"/>
  <c r="M154" i="5"/>
  <c r="L154" i="5"/>
  <c r="K154" i="5"/>
  <c r="U153" i="5"/>
  <c r="T153" i="5"/>
  <c r="S153" i="5"/>
  <c r="R153" i="5"/>
  <c r="Q153" i="5"/>
  <c r="P153" i="5"/>
  <c r="O153" i="5"/>
  <c r="N153" i="5"/>
  <c r="M153" i="5"/>
  <c r="L153" i="5"/>
  <c r="K153" i="5"/>
  <c r="U152" i="5"/>
  <c r="T152" i="5"/>
  <c r="S152" i="5"/>
  <c r="R152" i="5"/>
  <c r="Q152" i="5"/>
  <c r="P152" i="5"/>
  <c r="O152" i="5"/>
  <c r="N152" i="5"/>
  <c r="M152" i="5"/>
  <c r="L152" i="5"/>
  <c r="K152" i="5"/>
  <c r="U151" i="5"/>
  <c r="T151" i="5"/>
  <c r="S151" i="5"/>
  <c r="R151" i="5"/>
  <c r="Q151" i="5"/>
  <c r="P151" i="5"/>
  <c r="O151" i="5"/>
  <c r="N151" i="5"/>
  <c r="M151" i="5"/>
  <c r="L151" i="5"/>
  <c r="K151" i="5"/>
  <c r="U150" i="5"/>
  <c r="T150" i="5"/>
  <c r="S150" i="5"/>
  <c r="R150" i="5"/>
  <c r="Q150" i="5"/>
  <c r="P150" i="5"/>
  <c r="O150" i="5"/>
  <c r="N150" i="5"/>
  <c r="M150" i="5"/>
  <c r="L150" i="5"/>
  <c r="K150" i="5"/>
  <c r="U149" i="5"/>
  <c r="T149" i="5"/>
  <c r="S149" i="5"/>
  <c r="R149" i="5"/>
  <c r="Q149" i="5"/>
  <c r="P149" i="5"/>
  <c r="O149" i="5"/>
  <c r="N149" i="5"/>
  <c r="M149" i="5"/>
  <c r="L149" i="5"/>
  <c r="K149" i="5"/>
  <c r="U148" i="5"/>
  <c r="T148" i="5"/>
  <c r="S148" i="5"/>
  <c r="R148" i="5"/>
  <c r="Q148" i="5"/>
  <c r="P148" i="5"/>
  <c r="O148" i="5"/>
  <c r="N148" i="5"/>
  <c r="M148" i="5"/>
  <c r="L148" i="5"/>
  <c r="K148" i="5"/>
  <c r="U147" i="5"/>
  <c r="T147" i="5"/>
  <c r="S147" i="5"/>
  <c r="R147" i="5"/>
  <c r="Q147" i="5"/>
  <c r="P147" i="5"/>
  <c r="O147" i="5"/>
  <c r="N147" i="5"/>
  <c r="M147" i="5"/>
  <c r="L147" i="5"/>
  <c r="K147" i="5"/>
  <c r="U146" i="5"/>
  <c r="T146" i="5"/>
  <c r="S146" i="5"/>
  <c r="R146" i="5"/>
  <c r="Q146" i="5"/>
  <c r="P146" i="5"/>
  <c r="O146" i="5"/>
  <c r="N146" i="5"/>
  <c r="M146" i="5"/>
  <c r="L146" i="5"/>
  <c r="K146" i="5"/>
  <c r="U145" i="5"/>
  <c r="T145" i="5"/>
  <c r="S145" i="5"/>
  <c r="R145" i="5"/>
  <c r="Q145" i="5"/>
  <c r="P145" i="5"/>
  <c r="O145" i="5"/>
  <c r="N145" i="5"/>
  <c r="M145" i="5"/>
  <c r="L145" i="5"/>
  <c r="K145" i="5"/>
  <c r="U144" i="5"/>
  <c r="T144" i="5"/>
  <c r="S144" i="5"/>
  <c r="R144" i="5"/>
  <c r="Q144" i="5"/>
  <c r="P144" i="5"/>
  <c r="O144" i="5"/>
  <c r="N144" i="5"/>
  <c r="M144" i="5"/>
  <c r="L144" i="5"/>
  <c r="K144" i="5"/>
  <c r="U143" i="5"/>
  <c r="T143" i="5"/>
  <c r="S143" i="5"/>
  <c r="R143" i="5"/>
  <c r="Q143" i="5"/>
  <c r="P143" i="5"/>
  <c r="O143" i="5"/>
  <c r="N143" i="5"/>
  <c r="M143" i="5"/>
  <c r="L143" i="5"/>
  <c r="K143" i="5"/>
  <c r="U142" i="5"/>
  <c r="T142" i="5"/>
  <c r="S142" i="5"/>
  <c r="R142" i="5"/>
  <c r="Q142" i="5"/>
  <c r="P142" i="5"/>
  <c r="O142" i="5"/>
  <c r="N142" i="5"/>
  <c r="M142" i="5"/>
  <c r="L142" i="5"/>
  <c r="K142" i="5"/>
  <c r="U141" i="5"/>
  <c r="T141" i="5"/>
  <c r="S141" i="5"/>
  <c r="R141" i="5"/>
  <c r="Q141" i="5"/>
  <c r="P141" i="5"/>
  <c r="O141" i="5"/>
  <c r="N141" i="5"/>
  <c r="M141" i="5"/>
  <c r="L141" i="5"/>
  <c r="K141" i="5"/>
  <c r="U140" i="5"/>
  <c r="T140" i="5"/>
  <c r="S140" i="5"/>
  <c r="R140" i="5"/>
  <c r="Q140" i="5"/>
  <c r="P140" i="5"/>
  <c r="O140" i="5"/>
  <c r="N140" i="5"/>
  <c r="M140" i="5"/>
  <c r="L140" i="5"/>
  <c r="K140" i="5"/>
  <c r="U139" i="5"/>
  <c r="T139" i="5"/>
  <c r="S139" i="5"/>
  <c r="R139" i="5"/>
  <c r="Q139" i="5"/>
  <c r="P139" i="5"/>
  <c r="O139" i="5"/>
  <c r="N139" i="5"/>
  <c r="M139" i="5"/>
  <c r="L139" i="5"/>
  <c r="K139" i="5"/>
  <c r="U138" i="5"/>
  <c r="T138" i="5"/>
  <c r="S138" i="5"/>
  <c r="R138" i="5"/>
  <c r="Q138" i="5"/>
  <c r="P138" i="5"/>
  <c r="O138" i="5"/>
  <c r="N138" i="5"/>
  <c r="M138" i="5"/>
  <c r="L138" i="5"/>
  <c r="K138" i="5"/>
  <c r="U137" i="5"/>
  <c r="T137" i="5"/>
  <c r="S137" i="5"/>
  <c r="R137" i="5"/>
  <c r="Q137" i="5"/>
  <c r="P137" i="5"/>
  <c r="O137" i="5"/>
  <c r="N137" i="5"/>
  <c r="M137" i="5"/>
  <c r="L137" i="5"/>
  <c r="K137" i="5"/>
  <c r="U136" i="5"/>
  <c r="T136" i="5"/>
  <c r="S136" i="5"/>
  <c r="R136" i="5"/>
  <c r="Q136" i="5"/>
  <c r="P136" i="5"/>
  <c r="O136" i="5"/>
  <c r="N136" i="5"/>
  <c r="M136" i="5"/>
  <c r="L136" i="5"/>
  <c r="K136" i="5"/>
  <c r="U135" i="5"/>
  <c r="T135" i="5"/>
  <c r="S135" i="5"/>
  <c r="R135" i="5"/>
  <c r="Q135" i="5"/>
  <c r="P135" i="5"/>
  <c r="O135" i="5"/>
  <c r="N135" i="5"/>
  <c r="M135" i="5"/>
  <c r="L135" i="5"/>
  <c r="K135" i="5"/>
  <c r="U134" i="5"/>
  <c r="T134" i="5"/>
  <c r="S134" i="5"/>
  <c r="R134" i="5"/>
  <c r="Q134" i="5"/>
  <c r="P134" i="5"/>
  <c r="O134" i="5"/>
  <c r="N134" i="5"/>
  <c r="M134" i="5"/>
  <c r="L134" i="5"/>
  <c r="K134" i="5"/>
  <c r="U133" i="5"/>
  <c r="T133" i="5"/>
  <c r="S133" i="5"/>
  <c r="R133" i="5"/>
  <c r="Q133" i="5"/>
  <c r="P133" i="5"/>
  <c r="O133" i="5"/>
  <c r="N133" i="5"/>
  <c r="M133" i="5"/>
  <c r="L133" i="5"/>
  <c r="K133" i="5"/>
  <c r="U132" i="5"/>
  <c r="T132" i="5"/>
  <c r="S132" i="5"/>
  <c r="R132" i="5"/>
  <c r="Q132" i="5"/>
  <c r="P132" i="5"/>
  <c r="O132" i="5"/>
  <c r="N132" i="5"/>
  <c r="M132" i="5"/>
  <c r="L132" i="5"/>
  <c r="K132" i="5"/>
  <c r="U131" i="5"/>
  <c r="T131" i="5"/>
  <c r="S131" i="5"/>
  <c r="R131" i="5"/>
  <c r="Q131" i="5"/>
  <c r="P131" i="5"/>
  <c r="O131" i="5"/>
  <c r="N131" i="5"/>
  <c r="M131" i="5"/>
  <c r="L131" i="5"/>
  <c r="K131" i="5"/>
  <c r="U130" i="5"/>
  <c r="T130" i="5"/>
  <c r="S130" i="5"/>
  <c r="R130" i="5"/>
  <c r="Q130" i="5"/>
  <c r="P130" i="5"/>
  <c r="O130" i="5"/>
  <c r="N130" i="5"/>
  <c r="M130" i="5"/>
  <c r="L130" i="5"/>
  <c r="K130" i="5"/>
  <c r="U129" i="5"/>
  <c r="T129" i="5"/>
  <c r="S129" i="5"/>
  <c r="R129" i="5"/>
  <c r="Q129" i="5"/>
  <c r="P129" i="5"/>
  <c r="O129" i="5"/>
  <c r="N129" i="5"/>
  <c r="M129" i="5"/>
  <c r="L129" i="5"/>
  <c r="K129" i="5"/>
  <c r="U128" i="5"/>
  <c r="T128" i="5"/>
  <c r="S128" i="5"/>
  <c r="R128" i="5"/>
  <c r="Q128" i="5"/>
  <c r="P128" i="5"/>
  <c r="O128" i="5"/>
  <c r="N128" i="5"/>
  <c r="M128" i="5"/>
  <c r="L128" i="5"/>
  <c r="K128" i="5"/>
  <c r="U127" i="5"/>
  <c r="T127" i="5"/>
  <c r="S127" i="5"/>
  <c r="R127" i="5"/>
  <c r="Q127" i="5"/>
  <c r="P127" i="5"/>
  <c r="O127" i="5"/>
  <c r="N127" i="5"/>
  <c r="M127" i="5"/>
  <c r="L127" i="5"/>
  <c r="K127" i="5"/>
  <c r="U126" i="5"/>
  <c r="T126" i="5"/>
  <c r="S126" i="5"/>
  <c r="R126" i="5"/>
  <c r="Q126" i="5"/>
  <c r="P126" i="5"/>
  <c r="O126" i="5"/>
  <c r="N126" i="5"/>
  <c r="M126" i="5"/>
  <c r="L126" i="5"/>
  <c r="K126" i="5"/>
  <c r="U125" i="5"/>
  <c r="T125" i="5"/>
  <c r="S125" i="5"/>
  <c r="R125" i="5"/>
  <c r="Q125" i="5"/>
  <c r="P125" i="5"/>
  <c r="O125" i="5"/>
  <c r="N125" i="5"/>
  <c r="M125" i="5"/>
  <c r="L125" i="5"/>
  <c r="K125" i="5"/>
  <c r="U124" i="5"/>
  <c r="T124" i="5"/>
  <c r="S124" i="5"/>
  <c r="R124" i="5"/>
  <c r="Q124" i="5"/>
  <c r="P124" i="5"/>
  <c r="O124" i="5"/>
  <c r="N124" i="5"/>
  <c r="M124" i="5"/>
  <c r="L124" i="5"/>
  <c r="K124" i="5"/>
  <c r="U123" i="5"/>
  <c r="T123" i="5"/>
  <c r="S123" i="5"/>
  <c r="R123" i="5"/>
  <c r="Q123" i="5"/>
  <c r="P123" i="5"/>
  <c r="O123" i="5"/>
  <c r="N123" i="5"/>
  <c r="M123" i="5"/>
  <c r="L123" i="5"/>
  <c r="K123" i="5"/>
  <c r="U122" i="5"/>
  <c r="T122" i="5"/>
  <c r="S122" i="5"/>
  <c r="R122" i="5"/>
  <c r="Q122" i="5"/>
  <c r="P122" i="5"/>
  <c r="O122" i="5"/>
  <c r="N122" i="5"/>
  <c r="M122" i="5"/>
  <c r="L122" i="5"/>
  <c r="K122" i="5"/>
  <c r="U121" i="5"/>
  <c r="T121" i="5"/>
  <c r="S121" i="5"/>
  <c r="R121" i="5"/>
  <c r="Q121" i="5"/>
  <c r="P121" i="5"/>
  <c r="O121" i="5"/>
  <c r="N121" i="5"/>
  <c r="M121" i="5"/>
  <c r="L121" i="5"/>
  <c r="K121" i="5"/>
  <c r="U120" i="5"/>
  <c r="T120" i="5"/>
  <c r="S120" i="5"/>
  <c r="R120" i="5"/>
  <c r="Q120" i="5"/>
  <c r="P120" i="5"/>
  <c r="O120" i="5"/>
  <c r="N120" i="5"/>
  <c r="M120" i="5"/>
  <c r="L120" i="5"/>
  <c r="K120" i="5"/>
  <c r="U119" i="5"/>
  <c r="T119" i="5"/>
  <c r="S119" i="5"/>
  <c r="R119" i="5"/>
  <c r="Q119" i="5"/>
  <c r="P119" i="5"/>
  <c r="O119" i="5"/>
  <c r="N119" i="5"/>
  <c r="M119" i="5"/>
  <c r="L119" i="5"/>
  <c r="K119" i="5"/>
  <c r="U118" i="5"/>
  <c r="T118" i="5"/>
  <c r="S118" i="5"/>
  <c r="R118" i="5"/>
  <c r="Q118" i="5"/>
  <c r="P118" i="5"/>
  <c r="O118" i="5"/>
  <c r="N118" i="5"/>
  <c r="M118" i="5"/>
  <c r="L118" i="5"/>
  <c r="K118" i="5"/>
  <c r="U117" i="5"/>
  <c r="T117" i="5"/>
  <c r="S117" i="5"/>
  <c r="R117" i="5"/>
  <c r="Q117" i="5"/>
  <c r="P117" i="5"/>
  <c r="O117" i="5"/>
  <c r="N117" i="5"/>
  <c r="M117" i="5"/>
  <c r="L117" i="5"/>
  <c r="K117" i="5"/>
  <c r="U116" i="5"/>
  <c r="T116" i="5"/>
  <c r="S116" i="5"/>
  <c r="R116" i="5"/>
  <c r="Q116" i="5"/>
  <c r="P116" i="5"/>
  <c r="O116" i="5"/>
  <c r="N116" i="5"/>
  <c r="M116" i="5"/>
  <c r="L116" i="5"/>
  <c r="K116" i="5"/>
  <c r="U115" i="5"/>
  <c r="T115" i="5"/>
  <c r="S115" i="5"/>
  <c r="R115" i="5"/>
  <c r="Q115" i="5"/>
  <c r="P115" i="5"/>
  <c r="O115" i="5"/>
  <c r="N115" i="5"/>
  <c r="M115" i="5"/>
  <c r="L115" i="5"/>
  <c r="K115" i="5"/>
  <c r="U114" i="5"/>
  <c r="T114" i="5"/>
  <c r="S114" i="5"/>
  <c r="R114" i="5"/>
  <c r="Q114" i="5"/>
  <c r="P114" i="5"/>
  <c r="O114" i="5"/>
  <c r="N114" i="5"/>
  <c r="M114" i="5"/>
  <c r="L114" i="5"/>
  <c r="K114" i="5"/>
  <c r="U113" i="5"/>
  <c r="T113" i="5"/>
  <c r="S113" i="5"/>
  <c r="R113" i="5"/>
  <c r="Q113" i="5"/>
  <c r="P113" i="5"/>
  <c r="O113" i="5"/>
  <c r="N113" i="5"/>
  <c r="M113" i="5"/>
  <c r="L113" i="5"/>
  <c r="K113" i="5"/>
  <c r="U112" i="5"/>
  <c r="T112" i="5"/>
  <c r="S112" i="5"/>
  <c r="R112" i="5"/>
  <c r="Q112" i="5"/>
  <c r="P112" i="5"/>
  <c r="O112" i="5"/>
  <c r="N112" i="5"/>
  <c r="M112" i="5"/>
  <c r="L112" i="5"/>
  <c r="K112" i="5"/>
  <c r="U111" i="5"/>
  <c r="T111" i="5"/>
  <c r="S111" i="5"/>
  <c r="R111" i="5"/>
  <c r="Q111" i="5"/>
  <c r="P111" i="5"/>
  <c r="O111" i="5"/>
  <c r="N111" i="5"/>
  <c r="M111" i="5"/>
  <c r="L111" i="5"/>
  <c r="K111" i="5"/>
  <c r="U110" i="5"/>
  <c r="T110" i="5"/>
  <c r="S110" i="5"/>
  <c r="R110" i="5"/>
  <c r="Q110" i="5"/>
  <c r="P110" i="5"/>
  <c r="O110" i="5"/>
  <c r="N110" i="5"/>
  <c r="M110" i="5"/>
  <c r="L110" i="5"/>
  <c r="K110" i="5"/>
  <c r="U109" i="5"/>
  <c r="T109" i="5"/>
  <c r="S109" i="5"/>
  <c r="R109" i="5"/>
  <c r="Q109" i="5"/>
  <c r="P109" i="5"/>
  <c r="O109" i="5"/>
  <c r="N109" i="5"/>
  <c r="M109" i="5"/>
  <c r="L109" i="5"/>
  <c r="K109" i="5"/>
  <c r="U108" i="5"/>
  <c r="T108" i="5"/>
  <c r="S108" i="5"/>
  <c r="R108" i="5"/>
  <c r="Q108" i="5"/>
  <c r="P108" i="5"/>
  <c r="O108" i="5"/>
  <c r="N108" i="5"/>
  <c r="M108" i="5"/>
  <c r="L108" i="5"/>
  <c r="K108" i="5"/>
  <c r="U107" i="5"/>
  <c r="T107" i="5"/>
  <c r="S107" i="5"/>
  <c r="R107" i="5"/>
  <c r="Q107" i="5"/>
  <c r="P107" i="5"/>
  <c r="O107" i="5"/>
  <c r="N107" i="5"/>
  <c r="M107" i="5"/>
  <c r="L107" i="5"/>
  <c r="K107" i="5"/>
  <c r="U106" i="5"/>
  <c r="T106" i="5"/>
  <c r="S106" i="5"/>
  <c r="R106" i="5"/>
  <c r="Q106" i="5"/>
  <c r="P106" i="5"/>
  <c r="O106" i="5"/>
  <c r="N106" i="5"/>
  <c r="M106" i="5"/>
  <c r="L106" i="5"/>
  <c r="K106" i="5"/>
  <c r="U105" i="5"/>
  <c r="T105" i="5"/>
  <c r="S105" i="5"/>
  <c r="R105" i="5"/>
  <c r="Q105" i="5"/>
  <c r="P105" i="5"/>
  <c r="O105" i="5"/>
  <c r="N105" i="5"/>
  <c r="M105" i="5"/>
  <c r="L105" i="5"/>
  <c r="K105" i="5"/>
  <c r="U104" i="5"/>
  <c r="T104" i="5"/>
  <c r="S104" i="5"/>
  <c r="R104" i="5"/>
  <c r="Q104" i="5"/>
  <c r="P104" i="5"/>
  <c r="O104" i="5"/>
  <c r="N104" i="5"/>
  <c r="M104" i="5"/>
  <c r="L104" i="5"/>
  <c r="K104" i="5"/>
  <c r="U103" i="5"/>
  <c r="T103" i="5"/>
  <c r="S103" i="5"/>
  <c r="R103" i="5"/>
  <c r="Q103" i="5"/>
  <c r="P103" i="5"/>
  <c r="O103" i="5"/>
  <c r="N103" i="5"/>
  <c r="M103" i="5"/>
  <c r="L103" i="5"/>
  <c r="K103" i="5"/>
  <c r="U102" i="5"/>
  <c r="T102" i="5"/>
  <c r="S102" i="5"/>
  <c r="R102" i="5"/>
  <c r="Q102" i="5"/>
  <c r="P102" i="5"/>
  <c r="O102" i="5"/>
  <c r="N102" i="5"/>
  <c r="M102" i="5"/>
  <c r="L102" i="5"/>
  <c r="K102" i="5"/>
  <c r="U101" i="5"/>
  <c r="T101" i="5"/>
  <c r="S101" i="5"/>
  <c r="R101" i="5"/>
  <c r="Q101" i="5"/>
  <c r="P101" i="5"/>
  <c r="O101" i="5"/>
  <c r="N101" i="5"/>
  <c r="M101" i="5"/>
  <c r="L101" i="5"/>
  <c r="K101" i="5"/>
  <c r="U100" i="5"/>
  <c r="T100" i="5"/>
  <c r="S100" i="5"/>
  <c r="R100" i="5"/>
  <c r="Q100" i="5"/>
  <c r="P100" i="5"/>
  <c r="O100" i="5"/>
  <c r="N100" i="5"/>
  <c r="M100" i="5"/>
  <c r="L100" i="5"/>
  <c r="K100" i="5"/>
  <c r="U99" i="5"/>
  <c r="T99" i="5"/>
  <c r="S99" i="5"/>
  <c r="R99" i="5"/>
  <c r="Q99" i="5"/>
  <c r="P99" i="5"/>
  <c r="O99" i="5"/>
  <c r="N99" i="5"/>
  <c r="M99" i="5"/>
  <c r="L99" i="5"/>
  <c r="K99" i="5"/>
  <c r="U98" i="5"/>
  <c r="T98" i="5"/>
  <c r="S98" i="5"/>
  <c r="R98" i="5"/>
  <c r="Q98" i="5"/>
  <c r="P98" i="5"/>
  <c r="O98" i="5"/>
  <c r="N98" i="5"/>
  <c r="M98" i="5"/>
  <c r="L98" i="5"/>
  <c r="K98" i="5"/>
  <c r="U97" i="5"/>
  <c r="T97" i="5"/>
  <c r="S97" i="5"/>
  <c r="R97" i="5"/>
  <c r="Q97" i="5"/>
  <c r="P97" i="5"/>
  <c r="O97" i="5"/>
  <c r="N97" i="5"/>
  <c r="M97" i="5"/>
  <c r="L97" i="5"/>
  <c r="K97" i="5"/>
  <c r="U96" i="5"/>
  <c r="T96" i="5"/>
  <c r="S96" i="5"/>
  <c r="R96" i="5"/>
  <c r="Q96" i="5"/>
  <c r="P96" i="5"/>
  <c r="O96" i="5"/>
  <c r="N96" i="5"/>
  <c r="M96" i="5"/>
  <c r="L96" i="5"/>
  <c r="K96" i="5"/>
  <c r="U95" i="5"/>
  <c r="T95" i="5"/>
  <c r="S95" i="5"/>
  <c r="R95" i="5"/>
  <c r="Q95" i="5"/>
  <c r="P95" i="5"/>
  <c r="O95" i="5"/>
  <c r="N95" i="5"/>
  <c r="M95" i="5"/>
  <c r="L95" i="5"/>
  <c r="K95" i="5"/>
  <c r="U94" i="5"/>
  <c r="T94" i="5"/>
  <c r="S94" i="5"/>
  <c r="R94" i="5"/>
  <c r="Q94" i="5"/>
  <c r="P94" i="5"/>
  <c r="O94" i="5"/>
  <c r="N94" i="5"/>
  <c r="M94" i="5"/>
  <c r="L94" i="5"/>
  <c r="K94" i="5"/>
  <c r="U93" i="5"/>
  <c r="T93" i="5"/>
  <c r="S93" i="5"/>
  <c r="R93" i="5"/>
  <c r="Q93" i="5"/>
  <c r="P93" i="5"/>
  <c r="O93" i="5"/>
  <c r="N93" i="5"/>
  <c r="M93" i="5"/>
  <c r="L93" i="5"/>
  <c r="K93" i="5"/>
  <c r="U92" i="5"/>
  <c r="T92" i="5"/>
  <c r="S92" i="5"/>
  <c r="R92" i="5"/>
  <c r="Q92" i="5"/>
  <c r="P92" i="5"/>
  <c r="O92" i="5"/>
  <c r="N92" i="5"/>
  <c r="M92" i="5"/>
  <c r="L92" i="5"/>
  <c r="K92" i="5"/>
  <c r="U91" i="5"/>
  <c r="T91" i="5"/>
  <c r="S91" i="5"/>
  <c r="R91" i="5"/>
  <c r="Q91" i="5"/>
  <c r="P91" i="5"/>
  <c r="O91" i="5"/>
  <c r="N91" i="5"/>
  <c r="M91" i="5"/>
  <c r="L91" i="5"/>
  <c r="K91" i="5"/>
  <c r="U90" i="5"/>
  <c r="T90" i="5"/>
  <c r="S90" i="5"/>
  <c r="R90" i="5"/>
  <c r="Q90" i="5"/>
  <c r="P90" i="5"/>
  <c r="O90" i="5"/>
  <c r="N90" i="5"/>
  <c r="M90" i="5"/>
  <c r="L90" i="5"/>
  <c r="K90" i="5"/>
  <c r="U89" i="5"/>
  <c r="T89" i="5"/>
  <c r="S89" i="5"/>
  <c r="R89" i="5"/>
  <c r="Q89" i="5"/>
  <c r="P89" i="5"/>
  <c r="O89" i="5"/>
  <c r="N89" i="5"/>
  <c r="M89" i="5"/>
  <c r="L89" i="5"/>
  <c r="K89" i="5"/>
  <c r="U88" i="5"/>
  <c r="T88" i="5"/>
  <c r="S88" i="5"/>
  <c r="R88" i="5"/>
  <c r="Q88" i="5"/>
  <c r="P88" i="5"/>
  <c r="O88" i="5"/>
  <c r="N88" i="5"/>
  <c r="M88" i="5"/>
  <c r="L88" i="5"/>
  <c r="K88" i="5"/>
  <c r="U87" i="5"/>
  <c r="T87" i="5"/>
  <c r="S87" i="5"/>
  <c r="R87" i="5"/>
  <c r="Q87" i="5"/>
  <c r="P87" i="5"/>
  <c r="O87" i="5"/>
  <c r="N87" i="5"/>
  <c r="M87" i="5"/>
  <c r="L87" i="5"/>
  <c r="K87" i="5"/>
  <c r="U86" i="5"/>
  <c r="T86" i="5"/>
  <c r="S86" i="5"/>
  <c r="R86" i="5"/>
  <c r="Q86" i="5"/>
  <c r="P86" i="5"/>
  <c r="O86" i="5"/>
  <c r="N86" i="5"/>
  <c r="M86" i="5"/>
  <c r="L86" i="5"/>
  <c r="K86" i="5"/>
  <c r="U85" i="5"/>
  <c r="T85" i="5"/>
  <c r="S85" i="5"/>
  <c r="R85" i="5"/>
  <c r="Q85" i="5"/>
  <c r="P85" i="5"/>
  <c r="O85" i="5"/>
  <c r="N85" i="5"/>
  <c r="M85" i="5"/>
  <c r="L85" i="5"/>
  <c r="K85" i="5"/>
  <c r="U84" i="5"/>
  <c r="T84" i="5"/>
  <c r="S84" i="5"/>
  <c r="R84" i="5"/>
  <c r="Q84" i="5"/>
  <c r="P84" i="5"/>
  <c r="O84" i="5"/>
  <c r="N84" i="5"/>
  <c r="M84" i="5"/>
  <c r="L84" i="5"/>
  <c r="K84" i="5"/>
  <c r="U83" i="5"/>
  <c r="T83" i="5"/>
  <c r="S83" i="5"/>
  <c r="R83" i="5"/>
  <c r="Q83" i="5"/>
  <c r="P83" i="5"/>
  <c r="O83" i="5"/>
  <c r="N83" i="5"/>
  <c r="M83" i="5"/>
  <c r="L83" i="5"/>
  <c r="K83" i="5"/>
  <c r="U82" i="5"/>
  <c r="T82" i="5"/>
  <c r="S82" i="5"/>
  <c r="R82" i="5"/>
  <c r="Q82" i="5"/>
  <c r="P82" i="5"/>
  <c r="O82" i="5"/>
  <c r="N82" i="5"/>
  <c r="M82" i="5"/>
  <c r="L82" i="5"/>
  <c r="K82" i="5"/>
  <c r="U81" i="5"/>
  <c r="T81" i="5"/>
  <c r="S81" i="5"/>
  <c r="R81" i="5"/>
  <c r="Q81" i="5"/>
  <c r="P81" i="5"/>
  <c r="O81" i="5"/>
  <c r="N81" i="5"/>
  <c r="M81" i="5"/>
  <c r="L81" i="5"/>
  <c r="K81" i="5"/>
  <c r="U80" i="5"/>
  <c r="T80" i="5"/>
  <c r="S80" i="5"/>
  <c r="R80" i="5"/>
  <c r="Q80" i="5"/>
  <c r="P80" i="5"/>
  <c r="O80" i="5"/>
  <c r="N80" i="5"/>
  <c r="M80" i="5"/>
  <c r="L80" i="5"/>
  <c r="K80" i="5"/>
  <c r="U79" i="5"/>
  <c r="T79" i="5"/>
  <c r="S79" i="5"/>
  <c r="R79" i="5"/>
  <c r="Q79" i="5"/>
  <c r="P79" i="5"/>
  <c r="O79" i="5"/>
  <c r="N79" i="5"/>
  <c r="M79" i="5"/>
  <c r="L79" i="5"/>
  <c r="K79" i="5"/>
  <c r="U78" i="5"/>
  <c r="T78" i="5"/>
  <c r="S78" i="5"/>
  <c r="R78" i="5"/>
  <c r="Q78" i="5"/>
  <c r="P78" i="5"/>
  <c r="O78" i="5"/>
  <c r="N78" i="5"/>
  <c r="M78" i="5"/>
  <c r="L78" i="5"/>
  <c r="K78" i="5"/>
  <c r="U77" i="5"/>
  <c r="T77" i="5"/>
  <c r="S77" i="5"/>
  <c r="R77" i="5"/>
  <c r="Q77" i="5"/>
  <c r="P77" i="5"/>
  <c r="O77" i="5"/>
  <c r="N77" i="5"/>
  <c r="M77" i="5"/>
  <c r="L77" i="5"/>
  <c r="K77" i="5"/>
  <c r="U76" i="5"/>
  <c r="T76" i="5"/>
  <c r="S76" i="5"/>
  <c r="R76" i="5"/>
  <c r="Q76" i="5"/>
  <c r="P76" i="5"/>
  <c r="O76" i="5"/>
  <c r="N76" i="5"/>
  <c r="M76" i="5"/>
  <c r="L76" i="5"/>
  <c r="K76" i="5"/>
  <c r="U75" i="5"/>
  <c r="T75" i="5"/>
  <c r="S75" i="5"/>
  <c r="R75" i="5"/>
  <c r="Q75" i="5"/>
  <c r="P75" i="5"/>
  <c r="O75" i="5"/>
  <c r="N75" i="5"/>
  <c r="M75" i="5"/>
  <c r="L75" i="5"/>
  <c r="K75" i="5"/>
  <c r="U74" i="5"/>
  <c r="T74" i="5"/>
  <c r="S74" i="5"/>
  <c r="R74" i="5"/>
  <c r="Q74" i="5"/>
  <c r="P74" i="5"/>
  <c r="O74" i="5"/>
  <c r="N74" i="5"/>
  <c r="M74" i="5"/>
  <c r="L74" i="5"/>
  <c r="K74" i="5"/>
  <c r="U73" i="5"/>
  <c r="T73" i="5"/>
  <c r="S73" i="5"/>
  <c r="R73" i="5"/>
  <c r="Q73" i="5"/>
  <c r="P73" i="5"/>
  <c r="O73" i="5"/>
  <c r="N73" i="5"/>
  <c r="M73" i="5"/>
  <c r="L73" i="5"/>
  <c r="K73" i="5"/>
  <c r="U72" i="5"/>
  <c r="T72" i="5"/>
  <c r="S72" i="5"/>
  <c r="R72" i="5"/>
  <c r="Q72" i="5"/>
  <c r="P72" i="5"/>
  <c r="O72" i="5"/>
  <c r="N72" i="5"/>
  <c r="M72" i="5"/>
  <c r="L72" i="5"/>
  <c r="K72" i="5"/>
  <c r="U71" i="5"/>
  <c r="T71" i="5"/>
  <c r="S71" i="5"/>
  <c r="R71" i="5"/>
  <c r="Q71" i="5"/>
  <c r="P71" i="5"/>
  <c r="O71" i="5"/>
  <c r="N71" i="5"/>
  <c r="M71" i="5"/>
  <c r="L71" i="5"/>
  <c r="K71" i="5"/>
  <c r="U70" i="5"/>
  <c r="T70" i="5"/>
  <c r="S70" i="5"/>
  <c r="R70" i="5"/>
  <c r="Q70" i="5"/>
  <c r="P70" i="5"/>
  <c r="O70" i="5"/>
  <c r="N70" i="5"/>
  <c r="M70" i="5"/>
  <c r="L70" i="5"/>
  <c r="K70" i="5"/>
  <c r="U69" i="5"/>
  <c r="T69" i="5"/>
  <c r="S69" i="5"/>
  <c r="R69" i="5"/>
  <c r="Q69" i="5"/>
  <c r="P69" i="5"/>
  <c r="O69" i="5"/>
  <c r="N69" i="5"/>
  <c r="M69" i="5"/>
  <c r="L69" i="5"/>
  <c r="K69" i="5"/>
  <c r="U68" i="5"/>
  <c r="T68" i="5"/>
  <c r="S68" i="5"/>
  <c r="R68" i="5"/>
  <c r="Q68" i="5"/>
  <c r="P68" i="5"/>
  <c r="O68" i="5"/>
  <c r="N68" i="5"/>
  <c r="M68" i="5"/>
  <c r="L68" i="5"/>
  <c r="K68" i="5"/>
  <c r="U67" i="5"/>
  <c r="T67" i="5"/>
  <c r="S67" i="5"/>
  <c r="R67" i="5"/>
  <c r="Q67" i="5"/>
  <c r="P67" i="5"/>
  <c r="O67" i="5"/>
  <c r="N67" i="5"/>
  <c r="M67" i="5"/>
  <c r="L67" i="5"/>
  <c r="K67" i="5"/>
  <c r="U66" i="5"/>
  <c r="T66" i="5"/>
  <c r="S66" i="5"/>
  <c r="R66" i="5"/>
  <c r="Q66" i="5"/>
  <c r="P66" i="5"/>
  <c r="O66" i="5"/>
  <c r="N66" i="5"/>
  <c r="M66" i="5"/>
  <c r="L66" i="5"/>
  <c r="K66" i="5"/>
  <c r="U65" i="5"/>
  <c r="T65" i="5"/>
  <c r="S65" i="5"/>
  <c r="R65" i="5"/>
  <c r="Q65" i="5"/>
  <c r="P65" i="5"/>
  <c r="O65" i="5"/>
  <c r="N65" i="5"/>
  <c r="M65" i="5"/>
  <c r="L65" i="5"/>
  <c r="K65" i="5"/>
  <c r="U64" i="5"/>
  <c r="T64" i="5"/>
  <c r="S64" i="5"/>
  <c r="R64" i="5"/>
  <c r="Q64" i="5"/>
  <c r="P64" i="5"/>
  <c r="O64" i="5"/>
  <c r="N64" i="5"/>
  <c r="M64" i="5"/>
  <c r="L64" i="5"/>
  <c r="K64" i="5"/>
  <c r="U63" i="5"/>
  <c r="T63" i="5"/>
  <c r="S63" i="5"/>
  <c r="R63" i="5"/>
  <c r="Q63" i="5"/>
  <c r="P63" i="5"/>
  <c r="O63" i="5"/>
  <c r="N63" i="5"/>
  <c r="M63" i="5"/>
  <c r="L63" i="5"/>
  <c r="K63" i="5"/>
  <c r="U62" i="5"/>
  <c r="T62" i="5"/>
  <c r="S62" i="5"/>
  <c r="R62" i="5"/>
  <c r="Q62" i="5"/>
  <c r="P62" i="5"/>
  <c r="O62" i="5"/>
  <c r="N62" i="5"/>
  <c r="M62" i="5"/>
  <c r="L62" i="5"/>
  <c r="K62" i="5"/>
  <c r="U61" i="5"/>
  <c r="T61" i="5"/>
  <c r="S61" i="5"/>
  <c r="R61" i="5"/>
  <c r="Q61" i="5"/>
  <c r="P61" i="5"/>
  <c r="O61" i="5"/>
  <c r="N61" i="5"/>
  <c r="M61" i="5"/>
  <c r="L61" i="5"/>
  <c r="K61" i="5"/>
  <c r="U60" i="5"/>
  <c r="T60" i="5"/>
  <c r="S60" i="5"/>
  <c r="R60" i="5"/>
  <c r="Q60" i="5"/>
  <c r="P60" i="5"/>
  <c r="O60" i="5"/>
  <c r="N60" i="5"/>
  <c r="M60" i="5"/>
  <c r="L60" i="5"/>
  <c r="K60" i="5"/>
  <c r="U59" i="5"/>
  <c r="T59" i="5"/>
  <c r="S59" i="5"/>
  <c r="R59" i="5"/>
  <c r="Q59" i="5"/>
  <c r="P59" i="5"/>
  <c r="O59" i="5"/>
  <c r="N59" i="5"/>
  <c r="M59" i="5"/>
  <c r="L59" i="5"/>
  <c r="K59" i="5"/>
  <c r="U58" i="5"/>
  <c r="T58" i="5"/>
  <c r="S58" i="5"/>
  <c r="R58" i="5"/>
  <c r="Q58" i="5"/>
  <c r="P58" i="5"/>
  <c r="O58" i="5"/>
  <c r="N58" i="5"/>
  <c r="M58" i="5"/>
  <c r="L58" i="5"/>
  <c r="K58" i="5"/>
  <c r="U57" i="5"/>
  <c r="T57" i="5"/>
  <c r="S57" i="5"/>
  <c r="R57" i="5"/>
  <c r="Q57" i="5"/>
  <c r="P57" i="5"/>
  <c r="O57" i="5"/>
  <c r="N57" i="5"/>
  <c r="M57" i="5"/>
  <c r="L57" i="5"/>
  <c r="K57" i="5"/>
  <c r="U56" i="5"/>
  <c r="T56" i="5"/>
  <c r="S56" i="5"/>
  <c r="R56" i="5"/>
  <c r="Q56" i="5"/>
  <c r="P56" i="5"/>
  <c r="O56" i="5"/>
  <c r="N56" i="5"/>
  <c r="M56" i="5"/>
  <c r="L56" i="5"/>
  <c r="K56" i="5"/>
  <c r="U55" i="5"/>
  <c r="T55" i="5"/>
  <c r="S55" i="5"/>
  <c r="R55" i="5"/>
  <c r="Q55" i="5"/>
  <c r="P55" i="5"/>
  <c r="O55" i="5"/>
  <c r="N55" i="5"/>
  <c r="M55" i="5"/>
  <c r="L55" i="5"/>
  <c r="K55" i="5"/>
  <c r="U54" i="5"/>
  <c r="T54" i="5"/>
  <c r="S54" i="5"/>
  <c r="R54" i="5"/>
  <c r="Q54" i="5"/>
  <c r="P54" i="5"/>
  <c r="O54" i="5"/>
  <c r="N54" i="5"/>
  <c r="M54" i="5"/>
  <c r="L54" i="5"/>
  <c r="K54" i="5"/>
  <c r="U53" i="5"/>
  <c r="T53" i="5"/>
  <c r="S53" i="5"/>
  <c r="R53" i="5"/>
  <c r="Q53" i="5"/>
  <c r="P53" i="5"/>
  <c r="O53" i="5"/>
  <c r="N53" i="5"/>
  <c r="M53" i="5"/>
  <c r="L53" i="5"/>
  <c r="K53" i="5"/>
  <c r="U52" i="5"/>
  <c r="T52" i="5"/>
  <c r="S52" i="5"/>
  <c r="R52" i="5"/>
  <c r="Q52" i="5"/>
  <c r="P52" i="5"/>
  <c r="O52" i="5"/>
  <c r="N52" i="5"/>
  <c r="M52" i="5"/>
  <c r="L52" i="5"/>
  <c r="K52" i="5"/>
  <c r="U51" i="5"/>
  <c r="T51" i="5"/>
  <c r="S51" i="5"/>
  <c r="R51" i="5"/>
  <c r="Q51" i="5"/>
  <c r="P51" i="5"/>
  <c r="O51" i="5"/>
  <c r="N51" i="5"/>
  <c r="M51" i="5"/>
  <c r="L51" i="5"/>
  <c r="K51" i="5"/>
  <c r="U50" i="5"/>
  <c r="T50" i="5"/>
  <c r="S50" i="5"/>
  <c r="R50" i="5"/>
  <c r="Q50" i="5"/>
  <c r="P50" i="5"/>
  <c r="O50" i="5"/>
  <c r="N50" i="5"/>
  <c r="M50" i="5"/>
  <c r="L50" i="5"/>
  <c r="K50" i="5"/>
  <c r="U49" i="5"/>
  <c r="T49" i="5"/>
  <c r="S49" i="5"/>
  <c r="R49" i="5"/>
  <c r="Q49" i="5"/>
  <c r="P49" i="5"/>
  <c r="O49" i="5"/>
  <c r="N49" i="5"/>
  <c r="M49" i="5"/>
  <c r="L49" i="5"/>
  <c r="K49" i="5"/>
  <c r="U48" i="5"/>
  <c r="T48" i="5"/>
  <c r="S48" i="5"/>
  <c r="R48" i="5"/>
  <c r="Q48" i="5"/>
  <c r="P48" i="5"/>
  <c r="O48" i="5"/>
  <c r="N48" i="5"/>
  <c r="M48" i="5"/>
  <c r="L48" i="5"/>
  <c r="K48" i="5"/>
  <c r="U47" i="5"/>
  <c r="T47" i="5"/>
  <c r="S47" i="5"/>
  <c r="R47" i="5"/>
  <c r="Q47" i="5"/>
  <c r="P47" i="5"/>
  <c r="O47" i="5"/>
  <c r="N47" i="5"/>
  <c r="M47" i="5"/>
  <c r="L47" i="5"/>
  <c r="K47" i="5"/>
  <c r="U46" i="5"/>
  <c r="T46" i="5"/>
  <c r="S46" i="5"/>
  <c r="R46" i="5"/>
  <c r="Q46" i="5"/>
  <c r="P46" i="5"/>
  <c r="O46" i="5"/>
  <c r="N46" i="5"/>
  <c r="M46" i="5"/>
  <c r="L46" i="5"/>
  <c r="K46" i="5"/>
  <c r="U45" i="5"/>
  <c r="T45" i="5"/>
  <c r="S45" i="5"/>
  <c r="R45" i="5"/>
  <c r="Q45" i="5"/>
  <c r="P45" i="5"/>
  <c r="O45" i="5"/>
  <c r="N45" i="5"/>
  <c r="M45" i="5"/>
  <c r="L45" i="5"/>
  <c r="K45" i="5"/>
  <c r="U44" i="5"/>
  <c r="T44" i="5"/>
  <c r="S44" i="5"/>
  <c r="R44" i="5"/>
  <c r="Q44" i="5"/>
  <c r="P44" i="5"/>
  <c r="O44" i="5"/>
  <c r="N44" i="5"/>
  <c r="M44" i="5"/>
  <c r="L44" i="5"/>
  <c r="K44" i="5"/>
  <c r="U43" i="5"/>
  <c r="T43" i="5"/>
  <c r="S43" i="5"/>
  <c r="R43" i="5"/>
  <c r="Q43" i="5"/>
  <c r="P43" i="5"/>
  <c r="O43" i="5"/>
  <c r="N43" i="5"/>
  <c r="M43" i="5"/>
  <c r="L43" i="5"/>
  <c r="K43" i="5"/>
  <c r="U42" i="5"/>
  <c r="T42" i="5"/>
  <c r="S42" i="5"/>
  <c r="R42" i="5"/>
  <c r="Q42" i="5"/>
  <c r="P42" i="5"/>
  <c r="O42" i="5"/>
  <c r="N42" i="5"/>
  <c r="M42" i="5"/>
  <c r="L42" i="5"/>
  <c r="K42" i="5"/>
  <c r="U41" i="5"/>
  <c r="T41" i="5"/>
  <c r="S41" i="5"/>
  <c r="R41" i="5"/>
  <c r="Q41" i="5"/>
  <c r="P41" i="5"/>
  <c r="O41" i="5"/>
  <c r="N41" i="5"/>
  <c r="M41" i="5"/>
  <c r="L41" i="5"/>
  <c r="K41" i="5"/>
  <c r="U40" i="5"/>
  <c r="T40" i="5"/>
  <c r="S40" i="5"/>
  <c r="R40" i="5"/>
  <c r="Q40" i="5"/>
  <c r="P40" i="5"/>
  <c r="O40" i="5"/>
  <c r="N40" i="5"/>
  <c r="M40" i="5"/>
  <c r="L40" i="5"/>
  <c r="K40" i="5"/>
  <c r="U39" i="5"/>
  <c r="T39" i="5"/>
  <c r="S39" i="5"/>
  <c r="R39" i="5"/>
  <c r="Q39" i="5"/>
  <c r="P39" i="5"/>
  <c r="O39" i="5"/>
  <c r="N39" i="5"/>
  <c r="M39" i="5"/>
  <c r="L39" i="5"/>
  <c r="K39" i="5"/>
  <c r="U38" i="5"/>
  <c r="T38" i="5"/>
  <c r="S38" i="5"/>
  <c r="R38" i="5"/>
  <c r="Q38" i="5"/>
  <c r="P38" i="5"/>
  <c r="O38" i="5"/>
  <c r="N38" i="5"/>
  <c r="M38" i="5"/>
  <c r="L38" i="5"/>
  <c r="K38" i="5"/>
  <c r="U37" i="5"/>
  <c r="T37" i="5"/>
  <c r="S37" i="5"/>
  <c r="R37" i="5"/>
  <c r="Q37" i="5"/>
  <c r="P37" i="5"/>
  <c r="O37" i="5"/>
  <c r="N37" i="5"/>
  <c r="M37" i="5"/>
  <c r="L37" i="5"/>
  <c r="K37" i="5"/>
  <c r="U36" i="5"/>
  <c r="T36" i="5"/>
  <c r="S36" i="5"/>
  <c r="R36" i="5"/>
  <c r="Q36" i="5"/>
  <c r="P36" i="5"/>
  <c r="O36" i="5"/>
  <c r="N36" i="5"/>
  <c r="M36" i="5"/>
  <c r="L36" i="5"/>
  <c r="K36" i="5"/>
  <c r="U35" i="5"/>
  <c r="T35" i="5"/>
  <c r="S35" i="5"/>
  <c r="R35" i="5"/>
  <c r="Q35" i="5"/>
  <c r="P35" i="5"/>
  <c r="O35" i="5"/>
  <c r="N35" i="5"/>
  <c r="M35" i="5"/>
  <c r="L35" i="5"/>
  <c r="K35" i="5"/>
  <c r="U34" i="5"/>
  <c r="T34" i="5"/>
  <c r="S34" i="5"/>
  <c r="R34" i="5"/>
  <c r="Q34" i="5"/>
  <c r="P34" i="5"/>
  <c r="O34" i="5"/>
  <c r="N34" i="5"/>
  <c r="M34" i="5"/>
  <c r="L34" i="5"/>
  <c r="K34" i="5"/>
  <c r="U33" i="5"/>
  <c r="T33" i="5"/>
  <c r="S33" i="5"/>
  <c r="R33" i="5"/>
  <c r="Q33" i="5"/>
  <c r="P33" i="5"/>
  <c r="O33" i="5"/>
  <c r="N33" i="5"/>
  <c r="M33" i="5"/>
  <c r="L33" i="5"/>
  <c r="K33" i="5"/>
  <c r="U32" i="5"/>
  <c r="T32" i="5"/>
  <c r="S32" i="5"/>
  <c r="R32" i="5"/>
  <c r="Q32" i="5"/>
  <c r="P32" i="5"/>
  <c r="O32" i="5"/>
  <c r="N32" i="5"/>
  <c r="M32" i="5"/>
  <c r="L32" i="5"/>
  <c r="K32" i="5"/>
  <c r="U31" i="5"/>
  <c r="T31" i="5"/>
  <c r="S31" i="5"/>
  <c r="R31" i="5"/>
  <c r="Q31" i="5"/>
  <c r="P31" i="5"/>
  <c r="O31" i="5"/>
  <c r="N31" i="5"/>
  <c r="M31" i="5"/>
  <c r="L31" i="5"/>
  <c r="K31" i="5"/>
  <c r="U30" i="5"/>
  <c r="T30" i="5"/>
  <c r="S30" i="5"/>
  <c r="R30" i="5"/>
  <c r="Q30" i="5"/>
  <c r="P30" i="5"/>
  <c r="O30" i="5"/>
  <c r="N30" i="5"/>
  <c r="M30" i="5"/>
  <c r="L30" i="5"/>
  <c r="K30" i="5"/>
  <c r="U29" i="5"/>
  <c r="T29" i="5"/>
  <c r="S29" i="5"/>
  <c r="R29" i="5"/>
  <c r="Q29" i="5"/>
  <c r="P29" i="5"/>
  <c r="O29" i="5"/>
  <c r="N29" i="5"/>
  <c r="M29" i="5"/>
  <c r="L29" i="5"/>
  <c r="K29" i="5"/>
  <c r="U28" i="5"/>
  <c r="T28" i="5"/>
  <c r="S28" i="5"/>
  <c r="R28" i="5"/>
  <c r="Q28" i="5"/>
  <c r="P28" i="5"/>
  <c r="O28" i="5"/>
  <c r="N28" i="5"/>
  <c r="M28" i="5"/>
  <c r="L28" i="5"/>
  <c r="K28" i="5"/>
  <c r="U27" i="5"/>
  <c r="T27" i="5"/>
  <c r="S27" i="5"/>
  <c r="R27" i="5"/>
  <c r="Q27" i="5"/>
  <c r="P27" i="5"/>
  <c r="O27" i="5"/>
  <c r="N27" i="5"/>
  <c r="M27" i="5"/>
  <c r="L27" i="5"/>
  <c r="K27" i="5"/>
  <c r="U26" i="5"/>
  <c r="T26" i="5"/>
  <c r="S26" i="5"/>
  <c r="R26" i="5"/>
  <c r="Q26" i="5"/>
  <c r="P26" i="5"/>
  <c r="O26" i="5"/>
  <c r="N26" i="5"/>
  <c r="M26" i="5"/>
  <c r="L26" i="5"/>
  <c r="K26" i="5"/>
  <c r="U25" i="5"/>
  <c r="T25" i="5"/>
  <c r="S25" i="5"/>
  <c r="R25" i="5"/>
  <c r="Q25" i="5"/>
  <c r="P25" i="5"/>
  <c r="O25" i="5"/>
  <c r="N25" i="5"/>
  <c r="M25" i="5"/>
  <c r="L25" i="5"/>
  <c r="K25" i="5"/>
  <c r="U24" i="5"/>
  <c r="T24" i="5"/>
  <c r="S24" i="5"/>
  <c r="R24" i="5"/>
  <c r="Q24" i="5"/>
  <c r="P24" i="5"/>
  <c r="O24" i="5"/>
  <c r="N24" i="5"/>
  <c r="M24" i="5"/>
  <c r="L24" i="5"/>
  <c r="K24" i="5"/>
  <c r="U23" i="5"/>
  <c r="T23" i="5"/>
  <c r="S23" i="5"/>
  <c r="R23" i="5"/>
  <c r="Q23" i="5"/>
  <c r="P23" i="5"/>
  <c r="O23" i="5"/>
  <c r="N23" i="5"/>
  <c r="M23" i="5"/>
  <c r="L23" i="5"/>
  <c r="K23" i="5"/>
  <c r="U22" i="5"/>
  <c r="T22" i="5"/>
  <c r="S22" i="5"/>
  <c r="R22" i="5"/>
  <c r="Q22" i="5"/>
  <c r="P22" i="5"/>
  <c r="O22" i="5"/>
  <c r="N22" i="5"/>
  <c r="M22" i="5"/>
  <c r="L22" i="5"/>
  <c r="K22" i="5"/>
  <c r="U21" i="5"/>
  <c r="T21" i="5"/>
  <c r="S21" i="5"/>
  <c r="R21" i="5"/>
  <c r="Q21" i="5"/>
  <c r="P21" i="5"/>
  <c r="O21" i="5"/>
  <c r="N21" i="5"/>
  <c r="M21" i="5"/>
  <c r="L21" i="5"/>
  <c r="K21" i="5"/>
  <c r="U20" i="5"/>
  <c r="T20" i="5"/>
  <c r="S20" i="5"/>
  <c r="R20" i="5"/>
  <c r="Q20" i="5"/>
  <c r="P20" i="5"/>
  <c r="O20" i="5"/>
  <c r="N20" i="5"/>
  <c r="M20" i="5"/>
  <c r="L20" i="5"/>
  <c r="K20" i="5"/>
  <c r="U19" i="5"/>
  <c r="T19" i="5"/>
  <c r="S19" i="5"/>
  <c r="R19" i="5"/>
  <c r="Q19" i="5"/>
  <c r="P19" i="5"/>
  <c r="O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O16" i="5"/>
  <c r="N16" i="5"/>
  <c r="M16" i="5"/>
  <c r="L16" i="5"/>
  <c r="K16" i="5"/>
  <c r="U15" i="5"/>
  <c r="T15" i="5"/>
  <c r="S15" i="5"/>
  <c r="R15" i="5"/>
  <c r="Q15" i="5"/>
  <c r="P15" i="5"/>
  <c r="O15" i="5"/>
  <c r="N15" i="5"/>
  <c r="M15" i="5"/>
  <c r="L15" i="5"/>
  <c r="K15" i="5"/>
  <c r="U14" i="5"/>
  <c r="T14" i="5"/>
  <c r="S14" i="5"/>
  <c r="R14" i="5"/>
  <c r="Q14" i="5"/>
  <c r="P14" i="5"/>
  <c r="O14" i="5"/>
  <c r="N14" i="5"/>
  <c r="M14" i="5"/>
  <c r="L14" i="5"/>
  <c r="K14" i="5"/>
  <c r="U13" i="5"/>
  <c r="T13" i="5"/>
  <c r="S13" i="5"/>
  <c r="R13" i="5"/>
  <c r="Q13" i="5"/>
  <c r="P13" i="5"/>
  <c r="O13" i="5"/>
  <c r="N13" i="5"/>
  <c r="M13" i="5"/>
  <c r="L13" i="5"/>
  <c r="K13" i="5"/>
  <c r="U12" i="5"/>
  <c r="T12" i="5"/>
  <c r="S12" i="5"/>
  <c r="R12" i="5"/>
  <c r="Q12" i="5"/>
  <c r="P12" i="5"/>
  <c r="O12" i="5"/>
  <c r="N12" i="5"/>
  <c r="M12" i="5"/>
  <c r="L12" i="5"/>
  <c r="K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O10" i="5"/>
  <c r="N10" i="5"/>
  <c r="M10" i="5"/>
  <c r="L10" i="5"/>
  <c r="K10" i="5"/>
  <c r="U9" i="5"/>
  <c r="T9" i="5"/>
  <c r="S9" i="5"/>
  <c r="R9" i="5"/>
  <c r="Q9" i="5"/>
  <c r="P9" i="5"/>
  <c r="O9" i="5"/>
  <c r="N9" i="5"/>
  <c r="M9" i="5"/>
  <c r="L9" i="5"/>
  <c r="K9" i="5"/>
  <c r="U8" i="5"/>
  <c r="T8" i="5"/>
  <c r="S8" i="5"/>
  <c r="R8" i="5"/>
  <c r="Q8" i="5"/>
  <c r="P8" i="5"/>
  <c r="O8" i="5"/>
  <c r="N8" i="5"/>
  <c r="M8" i="5"/>
  <c r="L8" i="5"/>
  <c r="K8" i="5"/>
  <c r="U7" i="5"/>
  <c r="T7" i="5"/>
  <c r="S7" i="5"/>
  <c r="R7" i="5"/>
  <c r="Q7" i="5"/>
  <c r="P7" i="5"/>
  <c r="O7" i="5"/>
  <c r="N7" i="5"/>
  <c r="M7" i="5"/>
  <c r="L7" i="5"/>
  <c r="K7" i="5"/>
  <c r="U6" i="5"/>
  <c r="T6" i="5"/>
  <c r="S6" i="5"/>
  <c r="R6" i="5"/>
  <c r="Q6" i="5"/>
  <c r="P6" i="5"/>
  <c r="O6" i="5"/>
  <c r="N6" i="5"/>
  <c r="M6" i="5"/>
  <c r="L6" i="5"/>
  <c r="K6" i="5"/>
  <c r="U5" i="5"/>
  <c r="T5" i="5"/>
  <c r="S5" i="5"/>
  <c r="R5" i="5"/>
  <c r="Q5" i="5"/>
  <c r="P5" i="5"/>
  <c r="O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U2" i="5"/>
  <c r="T2" i="5"/>
  <c r="S2" i="5"/>
  <c r="R2" i="5"/>
  <c r="Q2" i="5"/>
  <c r="P2" i="5"/>
  <c r="O2" i="5"/>
  <c r="N2" i="5"/>
  <c r="M2" i="5"/>
  <c r="L2" i="5"/>
  <c r="K2" i="5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C33" i="4"/>
  <c r="Q17" i="4"/>
  <c r="Q20" i="4"/>
  <c r="R17" i="4"/>
  <c r="R20" i="4"/>
  <c r="S17" i="4"/>
  <c r="S20" i="4"/>
  <c r="T17" i="4"/>
  <c r="T20" i="4"/>
  <c r="U17" i="4"/>
  <c r="U20" i="4"/>
  <c r="V17" i="4"/>
  <c r="V20" i="4"/>
  <c r="W17" i="4"/>
  <c r="W20" i="4"/>
  <c r="X17" i="4"/>
  <c r="X20" i="4"/>
  <c r="P17" i="4"/>
  <c r="P20" i="4"/>
  <c r="P25" i="4"/>
  <c r="T37" i="4"/>
  <c r="U37" i="4"/>
  <c r="V37" i="4"/>
  <c r="W37" i="4"/>
  <c r="X37" i="4"/>
  <c r="S37" i="4"/>
  <c r="X42" i="4"/>
  <c r="X41" i="4"/>
  <c r="W41" i="4"/>
  <c r="W40" i="4"/>
  <c r="X40" i="4"/>
  <c r="V40" i="4"/>
  <c r="V39" i="4"/>
  <c r="W39" i="4"/>
  <c r="X39" i="4"/>
  <c r="U39" i="4"/>
  <c r="U38" i="4"/>
  <c r="V38" i="4"/>
  <c r="W38" i="4"/>
  <c r="X38" i="4"/>
  <c r="T38" i="4"/>
  <c r="S36" i="4"/>
  <c r="T36" i="4"/>
  <c r="U36" i="4"/>
  <c r="V36" i="4"/>
  <c r="W36" i="4"/>
  <c r="X36" i="4"/>
  <c r="R36" i="4"/>
  <c r="R35" i="4"/>
  <c r="S35" i="4"/>
  <c r="T35" i="4"/>
  <c r="U35" i="4"/>
  <c r="V35" i="4"/>
  <c r="W35" i="4"/>
  <c r="X35" i="4"/>
  <c r="Q35" i="4"/>
  <c r="Q26" i="4"/>
  <c r="R26" i="4"/>
  <c r="S26" i="4"/>
  <c r="T26" i="4"/>
  <c r="U26" i="4"/>
  <c r="V26" i="4"/>
  <c r="W26" i="4"/>
  <c r="X26" i="4"/>
  <c r="R27" i="4"/>
  <c r="S27" i="4"/>
  <c r="T27" i="4"/>
  <c r="U27" i="4"/>
  <c r="V27" i="4"/>
  <c r="W27" i="4"/>
  <c r="X27" i="4"/>
  <c r="S28" i="4"/>
  <c r="T28" i="4"/>
  <c r="U28" i="4"/>
  <c r="V28" i="4"/>
  <c r="W28" i="4"/>
  <c r="X28" i="4"/>
  <c r="T29" i="4"/>
  <c r="U29" i="4"/>
  <c r="V29" i="4"/>
  <c r="W29" i="4"/>
  <c r="X29" i="4"/>
  <c r="U30" i="4"/>
  <c r="V30" i="4"/>
  <c r="W30" i="4"/>
  <c r="X30" i="4"/>
  <c r="V31" i="4"/>
  <c r="W31" i="4"/>
  <c r="X31" i="4"/>
  <c r="W32" i="4"/>
  <c r="X32" i="4"/>
  <c r="X33" i="4"/>
  <c r="Q25" i="4"/>
  <c r="R25" i="4"/>
  <c r="S25" i="4"/>
  <c r="T25" i="4"/>
  <c r="U25" i="4"/>
  <c r="V25" i="4"/>
  <c r="W25" i="4"/>
  <c r="X25" i="4"/>
  <c r="E44" i="3"/>
  <c r="E45" i="3"/>
  <c r="W13" i="3"/>
  <c r="C46" i="3"/>
  <c r="E46" i="3"/>
  <c r="W14" i="3"/>
  <c r="C47" i="3"/>
  <c r="E47" i="3"/>
  <c r="W15" i="3"/>
  <c r="C48" i="3"/>
  <c r="E48" i="3"/>
  <c r="W16" i="3"/>
  <c r="C49" i="3"/>
  <c r="E49" i="3"/>
  <c r="W17" i="3"/>
  <c r="C50" i="3"/>
  <c r="E50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D18" i="3"/>
  <c r="D35" i="3"/>
  <c r="E18" i="3"/>
  <c r="E35" i="3"/>
  <c r="F18" i="3"/>
  <c r="F35" i="3"/>
  <c r="G18" i="3"/>
  <c r="G35" i="3"/>
  <c r="H18" i="3"/>
  <c r="H35" i="3"/>
  <c r="I18" i="3"/>
  <c r="I35" i="3"/>
  <c r="J18" i="3"/>
  <c r="J35" i="3"/>
  <c r="K18" i="3"/>
  <c r="K35" i="3"/>
  <c r="L18" i="3"/>
  <c r="L35" i="3"/>
  <c r="M18" i="3"/>
  <c r="M35" i="3"/>
  <c r="N18" i="3"/>
  <c r="N35" i="3"/>
  <c r="O18" i="3"/>
  <c r="O35" i="3"/>
  <c r="P18" i="3"/>
  <c r="P35" i="3"/>
  <c r="Q18" i="3"/>
  <c r="Q35" i="3"/>
  <c r="R18" i="3"/>
  <c r="R35" i="3"/>
  <c r="S18" i="3"/>
  <c r="S35" i="3"/>
  <c r="T18" i="3"/>
  <c r="T35" i="3"/>
  <c r="U18" i="3"/>
  <c r="U35" i="3"/>
  <c r="V18" i="3"/>
  <c r="V35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CJ274" i="1"/>
  <c r="CJ279" i="1"/>
  <c r="CI274" i="1"/>
  <c r="CI279" i="1"/>
  <c r="CH274" i="1"/>
  <c r="CH279" i="1"/>
  <c r="CG274" i="1"/>
  <c r="CG279" i="1"/>
  <c r="CF274" i="1"/>
  <c r="CF279" i="1"/>
  <c r="CE274" i="1"/>
  <c r="CE279" i="1"/>
  <c r="CD274" i="1"/>
  <c r="CD279" i="1"/>
  <c r="CC274" i="1"/>
  <c r="CC279" i="1"/>
  <c r="CB274" i="1"/>
  <c r="CB279" i="1"/>
  <c r="CA274" i="1"/>
  <c r="CA279" i="1"/>
  <c r="BZ274" i="1"/>
  <c r="BZ279" i="1"/>
  <c r="BY274" i="1"/>
  <c r="BY279" i="1"/>
  <c r="BX274" i="1"/>
  <c r="BX279" i="1"/>
  <c r="BW274" i="1"/>
  <c r="BW279" i="1"/>
  <c r="BV274" i="1"/>
  <c r="BV279" i="1"/>
  <c r="BU274" i="1"/>
  <c r="BU279" i="1"/>
  <c r="BT274" i="1"/>
  <c r="BT279" i="1"/>
  <c r="BS274" i="1"/>
  <c r="BS279" i="1"/>
  <c r="BR274" i="1"/>
  <c r="BR279" i="1"/>
  <c r="BQ274" i="1"/>
  <c r="BQ279" i="1"/>
  <c r="BP274" i="1"/>
  <c r="BP279" i="1"/>
  <c r="BO274" i="1"/>
  <c r="BO279" i="1"/>
  <c r="BN274" i="1"/>
  <c r="BN279" i="1"/>
  <c r="BM274" i="1"/>
  <c r="BM279" i="1"/>
  <c r="BL274" i="1"/>
  <c r="BL279" i="1"/>
  <c r="BK274" i="1"/>
  <c r="BK279" i="1"/>
  <c r="BJ274" i="1"/>
  <c r="BJ279" i="1"/>
  <c r="BI274" i="1"/>
  <c r="BI279" i="1"/>
  <c r="BH274" i="1"/>
  <c r="BH279" i="1"/>
  <c r="BG274" i="1"/>
  <c r="BG279" i="1"/>
  <c r="BF274" i="1"/>
  <c r="BF279" i="1"/>
  <c r="BE274" i="1"/>
  <c r="BE279" i="1"/>
  <c r="BD274" i="1"/>
  <c r="BD279" i="1"/>
  <c r="BC274" i="1"/>
  <c r="BC279" i="1"/>
  <c r="BB274" i="1"/>
  <c r="BB279" i="1"/>
  <c r="BA274" i="1"/>
  <c r="BA279" i="1"/>
  <c r="AZ274" i="1"/>
  <c r="AZ279" i="1"/>
  <c r="AY274" i="1"/>
  <c r="AY279" i="1"/>
  <c r="AX274" i="1"/>
  <c r="AX279" i="1"/>
  <c r="AW274" i="1"/>
  <c r="AW279" i="1"/>
  <c r="AV274" i="1"/>
  <c r="AV279" i="1"/>
  <c r="AU274" i="1"/>
  <c r="AU279" i="1"/>
  <c r="AT274" i="1"/>
  <c r="AT279" i="1"/>
  <c r="AS274" i="1"/>
  <c r="AS279" i="1"/>
  <c r="AR274" i="1"/>
  <c r="AR279" i="1"/>
  <c r="AQ274" i="1"/>
  <c r="AQ279" i="1"/>
  <c r="AP274" i="1"/>
  <c r="AP279" i="1"/>
  <c r="AO274" i="1"/>
  <c r="AO279" i="1"/>
  <c r="AN274" i="1"/>
  <c r="AN279" i="1"/>
  <c r="CM271" i="1"/>
  <c r="CM270" i="1"/>
  <c r="CM269" i="1"/>
  <c r="CM268" i="1"/>
  <c r="CM267" i="1"/>
  <c r="CM266" i="1"/>
  <c r="CM265" i="1"/>
  <c r="CM264" i="1"/>
  <c r="CM263" i="1"/>
  <c r="CM262" i="1"/>
  <c r="CM261" i="1"/>
  <c r="CM260" i="1"/>
  <c r="CM259" i="1"/>
  <c r="CM258" i="1"/>
  <c r="CM257" i="1"/>
  <c r="CM256" i="1"/>
  <c r="CM255" i="1"/>
  <c r="CM254" i="1"/>
  <c r="CM253" i="1"/>
  <c r="CM252" i="1"/>
  <c r="CM251" i="1"/>
  <c r="CM250" i="1"/>
  <c r="CM249" i="1"/>
  <c r="CM248" i="1"/>
  <c r="CM247" i="1"/>
  <c r="CM246" i="1"/>
  <c r="CM245" i="1"/>
  <c r="CM244" i="1"/>
  <c r="CM243" i="1"/>
  <c r="CM242" i="1"/>
  <c r="CM241" i="1"/>
  <c r="CM240" i="1"/>
  <c r="CM239" i="1"/>
  <c r="CM238" i="1"/>
  <c r="CM237" i="1"/>
  <c r="CM236" i="1"/>
  <c r="CM235" i="1"/>
  <c r="CM234" i="1"/>
  <c r="CM233" i="1"/>
  <c r="CM232" i="1"/>
  <c r="CM231" i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AC274" i="1"/>
  <c r="AC275" i="1"/>
  <c r="AC276" i="1"/>
  <c r="AD274" i="1"/>
  <c r="AD275" i="1"/>
  <c r="AD276" i="1"/>
  <c r="AE274" i="1"/>
  <c r="AE275" i="1"/>
  <c r="AE276" i="1"/>
  <c r="AF274" i="1"/>
  <c r="AF275" i="1"/>
  <c r="AF276" i="1"/>
  <c r="AG274" i="1"/>
  <c r="AG275" i="1"/>
  <c r="AG276" i="1"/>
  <c r="AH274" i="1"/>
  <c r="AH275" i="1"/>
  <c r="AH276" i="1"/>
  <c r="AI274" i="1"/>
  <c r="AI275" i="1"/>
  <c r="AI276" i="1"/>
  <c r="AJ274" i="1"/>
  <c r="AJ275" i="1"/>
  <c r="AJ276" i="1"/>
  <c r="AK274" i="1"/>
  <c r="AK275" i="1"/>
  <c r="AK276" i="1"/>
  <c r="AL274" i="1"/>
  <c r="AL275" i="1"/>
  <c r="AL276" i="1"/>
  <c r="AM274" i="1"/>
  <c r="AM275" i="1"/>
  <c r="AM276" i="1"/>
  <c r="AN275" i="1"/>
  <c r="AN276" i="1"/>
  <c r="AO275" i="1"/>
  <c r="AO276" i="1"/>
  <c r="AP275" i="1"/>
  <c r="AP276" i="1"/>
  <c r="AQ275" i="1"/>
  <c r="AQ276" i="1"/>
  <c r="AR275" i="1"/>
  <c r="AR276" i="1"/>
  <c r="AS275" i="1"/>
  <c r="AS276" i="1"/>
  <c r="AT275" i="1"/>
  <c r="AT276" i="1"/>
  <c r="AU275" i="1"/>
  <c r="AU276" i="1"/>
  <c r="AV275" i="1"/>
  <c r="AV276" i="1"/>
  <c r="AW275" i="1"/>
  <c r="AW276" i="1"/>
  <c r="AX275" i="1"/>
  <c r="AX276" i="1"/>
  <c r="AY275" i="1"/>
  <c r="AY276" i="1"/>
  <c r="AZ275" i="1"/>
  <c r="AZ276" i="1"/>
  <c r="BA275" i="1"/>
  <c r="BA276" i="1"/>
  <c r="BB275" i="1"/>
  <c r="BB276" i="1"/>
  <c r="BC275" i="1"/>
  <c r="BC276" i="1"/>
  <c r="BD275" i="1"/>
  <c r="BD276" i="1"/>
  <c r="BE275" i="1"/>
  <c r="BE276" i="1"/>
  <c r="BF275" i="1"/>
  <c r="BF276" i="1"/>
  <c r="BG275" i="1"/>
  <c r="BG276" i="1"/>
  <c r="BH275" i="1"/>
  <c r="BH276" i="1"/>
  <c r="BI275" i="1"/>
  <c r="BI276" i="1"/>
  <c r="BJ275" i="1"/>
  <c r="BJ276" i="1"/>
  <c r="BK275" i="1"/>
  <c r="BK276" i="1"/>
  <c r="BL275" i="1"/>
  <c r="BL276" i="1"/>
  <c r="BM275" i="1"/>
  <c r="BM276" i="1"/>
  <c r="BN275" i="1"/>
  <c r="BN276" i="1"/>
  <c r="BO275" i="1"/>
  <c r="BO276" i="1"/>
  <c r="BP275" i="1"/>
  <c r="BP276" i="1"/>
  <c r="BQ275" i="1"/>
  <c r="BQ276" i="1"/>
  <c r="BR275" i="1"/>
  <c r="BR276" i="1"/>
  <c r="BS275" i="1"/>
  <c r="BS276" i="1"/>
  <c r="BT275" i="1"/>
  <c r="BT276" i="1"/>
  <c r="BU275" i="1"/>
  <c r="BU276" i="1"/>
  <c r="BV275" i="1"/>
  <c r="BV276" i="1"/>
  <c r="BW275" i="1"/>
  <c r="BW276" i="1"/>
  <c r="BX275" i="1"/>
  <c r="BX276" i="1"/>
  <c r="BY275" i="1"/>
  <c r="BY276" i="1"/>
  <c r="BZ275" i="1"/>
  <c r="BZ276" i="1"/>
  <c r="CA275" i="1"/>
  <c r="CA276" i="1"/>
  <c r="CB275" i="1"/>
  <c r="CB276" i="1"/>
  <c r="CC275" i="1"/>
  <c r="CC276" i="1"/>
  <c r="CD275" i="1"/>
  <c r="CD276" i="1"/>
  <c r="CE275" i="1"/>
  <c r="CE276" i="1"/>
  <c r="CF275" i="1"/>
  <c r="CF276" i="1"/>
  <c r="CG275" i="1"/>
  <c r="CG276" i="1"/>
  <c r="CH275" i="1"/>
  <c r="CH276" i="1"/>
  <c r="CI275" i="1"/>
  <c r="CI276" i="1"/>
  <c r="CJ275" i="1"/>
  <c r="CJ276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AB275" i="1"/>
  <c r="AB274" i="1"/>
  <c r="AB276" i="1"/>
  <c r="AA274" i="1"/>
  <c r="AA275" i="1"/>
  <c r="AA276" i="1"/>
  <c r="AA293" i="1"/>
  <c r="AB277" i="1"/>
  <c r="AF277" i="1"/>
  <c r="AG277" i="1"/>
  <c r="AH277" i="1"/>
  <c r="AI277" i="1"/>
  <c r="AK277" i="1"/>
  <c r="AC277" i="1"/>
  <c r="AD277" i="1"/>
  <c r="AE277" i="1"/>
  <c r="AJ277" i="1"/>
  <c r="AL277" i="1"/>
  <c r="AM277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7" i="1"/>
  <c r="AO277" i="1"/>
  <c r="AP277" i="1"/>
  <c r="AR277" i="1"/>
  <c r="AS277" i="1"/>
  <c r="AT277" i="1"/>
  <c r="AV277" i="1"/>
  <c r="AW277" i="1"/>
  <c r="AX277" i="1"/>
  <c r="AY277" i="1"/>
  <c r="AZ277" i="1"/>
  <c r="BA277" i="1"/>
  <c r="BB277" i="1"/>
  <c r="BD277" i="1"/>
  <c r="BE277" i="1"/>
  <c r="BF277" i="1"/>
  <c r="BG277" i="1"/>
  <c r="BJ277" i="1"/>
  <c r="BL277" i="1"/>
  <c r="BM277" i="1"/>
  <c r="BN277" i="1"/>
  <c r="BT277" i="1"/>
  <c r="BU277" i="1"/>
  <c r="BV277" i="1"/>
  <c r="BW277" i="1"/>
  <c r="BX277" i="1"/>
  <c r="CB277" i="1"/>
  <c r="CC277" i="1"/>
  <c r="CD277" i="1"/>
  <c r="CE277" i="1"/>
  <c r="CH277" i="1"/>
  <c r="CJ277" i="1"/>
  <c r="AO288" i="1"/>
  <c r="AW288" i="1"/>
  <c r="BE288" i="1"/>
  <c r="BM288" i="1"/>
  <c r="BU288" i="1"/>
  <c r="CC288" i="1"/>
  <c r="AQ277" i="1"/>
  <c r="AU277" i="1"/>
  <c r="BC277" i="1"/>
  <c r="BH277" i="1"/>
  <c r="BI277" i="1"/>
  <c r="BK277" i="1"/>
  <c r="BO277" i="1"/>
  <c r="BP277" i="1"/>
  <c r="BQ277" i="1"/>
  <c r="BR277" i="1"/>
  <c r="BS277" i="1"/>
  <c r="BY277" i="1"/>
  <c r="BZ277" i="1"/>
  <c r="CA277" i="1"/>
  <c r="CF277" i="1"/>
  <c r="CG277" i="1"/>
  <c r="CI277" i="1"/>
  <c r="P279" i="1"/>
  <c r="O279" i="1"/>
  <c r="N279" i="1"/>
  <c r="M279" i="1"/>
  <c r="L279" i="1"/>
  <c r="K279" i="1"/>
  <c r="J279" i="1"/>
  <c r="I279" i="1"/>
  <c r="H279" i="1"/>
  <c r="G279" i="1"/>
  <c r="P278" i="1"/>
  <c r="O278" i="1"/>
  <c r="N278" i="1"/>
  <c r="M278" i="1"/>
  <c r="L278" i="1"/>
  <c r="K278" i="1"/>
  <c r="J278" i="1"/>
  <c r="I278" i="1"/>
  <c r="H278" i="1"/>
  <c r="G278" i="1"/>
  <c r="CJ288" i="1"/>
  <c r="CI288" i="1"/>
  <c r="CH288" i="1"/>
  <c r="CG288" i="1"/>
  <c r="CF288" i="1"/>
  <c r="CE288" i="1"/>
  <c r="CD288" i="1"/>
  <c r="CB288" i="1"/>
  <c r="CA288" i="1"/>
  <c r="BZ288" i="1"/>
  <c r="BY288" i="1"/>
  <c r="BX288" i="1"/>
  <c r="BW288" i="1"/>
  <c r="BV288" i="1"/>
  <c r="BT288" i="1"/>
  <c r="BS288" i="1"/>
  <c r="BR288" i="1"/>
  <c r="BQ288" i="1"/>
  <c r="BP288" i="1"/>
  <c r="BO288" i="1"/>
  <c r="BN288" i="1"/>
  <c r="BL288" i="1"/>
  <c r="BK288" i="1"/>
  <c r="BJ288" i="1"/>
  <c r="BI288" i="1"/>
  <c r="BH288" i="1"/>
  <c r="BG288" i="1"/>
  <c r="BF288" i="1"/>
  <c r="BD288" i="1"/>
  <c r="BC288" i="1"/>
  <c r="BB288" i="1"/>
  <c r="BA288" i="1"/>
  <c r="AZ288" i="1"/>
  <c r="AY288" i="1"/>
  <c r="AX288" i="1"/>
  <c r="AV288" i="1"/>
  <c r="AU288" i="1"/>
  <c r="AT288" i="1"/>
  <c r="AS288" i="1"/>
  <c r="AR288" i="1"/>
  <c r="AQ288" i="1"/>
  <c r="AP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72" i="1"/>
  <c r="AB288" i="1"/>
  <c r="AA272" i="1"/>
  <c r="AA288" i="1"/>
  <c r="P277" i="1"/>
  <c r="O277" i="1"/>
  <c r="N277" i="1"/>
  <c r="M277" i="1"/>
  <c r="L277" i="1"/>
  <c r="K277" i="1"/>
  <c r="J277" i="1"/>
  <c r="I277" i="1"/>
  <c r="H277" i="1"/>
  <c r="G277" i="1"/>
  <c r="P276" i="1"/>
  <c r="O276" i="1"/>
  <c r="N276" i="1"/>
  <c r="M276" i="1"/>
  <c r="L276" i="1"/>
  <c r="K276" i="1"/>
  <c r="J276" i="1"/>
  <c r="I276" i="1"/>
  <c r="H276" i="1"/>
  <c r="G276" i="1"/>
  <c r="P275" i="1"/>
  <c r="O275" i="1"/>
  <c r="N275" i="1"/>
  <c r="M275" i="1"/>
  <c r="L275" i="1"/>
  <c r="K275" i="1"/>
  <c r="J275" i="1"/>
  <c r="I275" i="1"/>
  <c r="H275" i="1"/>
  <c r="G275" i="1"/>
  <c r="P274" i="1"/>
  <c r="O274" i="1"/>
  <c r="N274" i="1"/>
  <c r="M274" i="1"/>
  <c r="L274" i="1"/>
  <c r="K274" i="1"/>
  <c r="J274" i="1"/>
  <c r="I274" i="1"/>
  <c r="H274" i="1"/>
  <c r="G274" i="1"/>
  <c r="P273" i="1"/>
  <c r="O273" i="1"/>
  <c r="N273" i="1"/>
  <c r="M273" i="1"/>
  <c r="L273" i="1"/>
  <c r="K273" i="1"/>
  <c r="J273" i="1"/>
  <c r="I273" i="1"/>
  <c r="H273" i="1"/>
  <c r="G273" i="1"/>
  <c r="P272" i="1"/>
  <c r="O272" i="1"/>
  <c r="N272" i="1"/>
  <c r="M272" i="1"/>
  <c r="L272" i="1"/>
  <c r="K272" i="1"/>
  <c r="J272" i="1"/>
  <c r="I272" i="1"/>
  <c r="H272" i="1"/>
  <c r="G272" i="1"/>
  <c r="CK271" i="1"/>
  <c r="P271" i="1"/>
  <c r="O271" i="1"/>
  <c r="N271" i="1"/>
  <c r="M271" i="1"/>
  <c r="L271" i="1"/>
  <c r="K271" i="1"/>
  <c r="J271" i="1"/>
  <c r="I271" i="1"/>
  <c r="H271" i="1"/>
  <c r="G271" i="1"/>
  <c r="CK270" i="1"/>
  <c r="P270" i="1"/>
  <c r="O270" i="1"/>
  <c r="N270" i="1"/>
  <c r="M270" i="1"/>
  <c r="L270" i="1"/>
  <c r="K270" i="1"/>
  <c r="J270" i="1"/>
  <c r="I270" i="1"/>
  <c r="H270" i="1"/>
  <c r="G270" i="1"/>
  <c r="CK269" i="1"/>
  <c r="P269" i="1"/>
  <c r="O269" i="1"/>
  <c r="N269" i="1"/>
  <c r="M269" i="1"/>
  <c r="L269" i="1"/>
  <c r="K269" i="1"/>
  <c r="J269" i="1"/>
  <c r="I269" i="1"/>
  <c r="H269" i="1"/>
  <c r="G269" i="1"/>
  <c r="CK268" i="1"/>
  <c r="P268" i="1"/>
  <c r="O268" i="1"/>
  <c r="N268" i="1"/>
  <c r="M268" i="1"/>
  <c r="L268" i="1"/>
  <c r="K268" i="1"/>
  <c r="J268" i="1"/>
  <c r="I268" i="1"/>
  <c r="H268" i="1"/>
  <c r="G268" i="1"/>
  <c r="CK267" i="1"/>
  <c r="P267" i="1"/>
  <c r="O267" i="1"/>
  <c r="N267" i="1"/>
  <c r="M267" i="1"/>
  <c r="L267" i="1"/>
  <c r="K267" i="1"/>
  <c r="J267" i="1"/>
  <c r="I267" i="1"/>
  <c r="H267" i="1"/>
  <c r="G267" i="1"/>
  <c r="CK266" i="1"/>
  <c r="P266" i="1"/>
  <c r="O266" i="1"/>
  <c r="N266" i="1"/>
  <c r="M266" i="1"/>
  <c r="L266" i="1"/>
  <c r="K266" i="1"/>
  <c r="J266" i="1"/>
  <c r="I266" i="1"/>
  <c r="H266" i="1"/>
  <c r="G266" i="1"/>
  <c r="CK265" i="1"/>
  <c r="P265" i="1"/>
  <c r="O265" i="1"/>
  <c r="N265" i="1"/>
  <c r="M265" i="1"/>
  <c r="L265" i="1"/>
  <c r="K265" i="1"/>
  <c r="J265" i="1"/>
  <c r="I265" i="1"/>
  <c r="H265" i="1"/>
  <c r="G265" i="1"/>
  <c r="CK264" i="1"/>
  <c r="P264" i="1"/>
  <c r="O264" i="1"/>
  <c r="N264" i="1"/>
  <c r="M264" i="1"/>
  <c r="L264" i="1"/>
  <c r="K264" i="1"/>
  <c r="J264" i="1"/>
  <c r="I264" i="1"/>
  <c r="H264" i="1"/>
  <c r="G264" i="1"/>
  <c r="CK263" i="1"/>
  <c r="P263" i="1"/>
  <c r="O263" i="1"/>
  <c r="N263" i="1"/>
  <c r="M263" i="1"/>
  <c r="L263" i="1"/>
  <c r="K263" i="1"/>
  <c r="J263" i="1"/>
  <c r="I263" i="1"/>
  <c r="H263" i="1"/>
  <c r="G263" i="1"/>
  <c r="CK262" i="1"/>
  <c r="P262" i="1"/>
  <c r="O262" i="1"/>
  <c r="N262" i="1"/>
  <c r="M262" i="1"/>
  <c r="L262" i="1"/>
  <c r="K262" i="1"/>
  <c r="J262" i="1"/>
  <c r="I262" i="1"/>
  <c r="H262" i="1"/>
  <c r="G262" i="1"/>
  <c r="CK261" i="1"/>
  <c r="P261" i="1"/>
  <c r="O261" i="1"/>
  <c r="N261" i="1"/>
  <c r="M261" i="1"/>
  <c r="L261" i="1"/>
  <c r="K261" i="1"/>
  <c r="J261" i="1"/>
  <c r="I261" i="1"/>
  <c r="H261" i="1"/>
  <c r="G261" i="1"/>
  <c r="CK260" i="1"/>
  <c r="P260" i="1"/>
  <c r="O260" i="1"/>
  <c r="N260" i="1"/>
  <c r="M260" i="1"/>
  <c r="L260" i="1"/>
  <c r="K260" i="1"/>
  <c r="J260" i="1"/>
  <c r="I260" i="1"/>
  <c r="H260" i="1"/>
  <c r="G260" i="1"/>
  <c r="CK259" i="1"/>
  <c r="P259" i="1"/>
  <c r="O259" i="1"/>
  <c r="N259" i="1"/>
  <c r="M259" i="1"/>
  <c r="L259" i="1"/>
  <c r="K259" i="1"/>
  <c r="J259" i="1"/>
  <c r="I259" i="1"/>
  <c r="H259" i="1"/>
  <c r="G259" i="1"/>
  <c r="CK258" i="1"/>
  <c r="P258" i="1"/>
  <c r="O258" i="1"/>
  <c r="N258" i="1"/>
  <c r="M258" i="1"/>
  <c r="L258" i="1"/>
  <c r="K258" i="1"/>
  <c r="J258" i="1"/>
  <c r="I258" i="1"/>
  <c r="H258" i="1"/>
  <c r="G258" i="1"/>
  <c r="CK257" i="1"/>
  <c r="P257" i="1"/>
  <c r="O257" i="1"/>
  <c r="N257" i="1"/>
  <c r="M257" i="1"/>
  <c r="L257" i="1"/>
  <c r="K257" i="1"/>
  <c r="J257" i="1"/>
  <c r="I257" i="1"/>
  <c r="H257" i="1"/>
  <c r="G257" i="1"/>
  <c r="CK256" i="1"/>
  <c r="P256" i="1"/>
  <c r="O256" i="1"/>
  <c r="N256" i="1"/>
  <c r="M256" i="1"/>
  <c r="L256" i="1"/>
  <c r="K256" i="1"/>
  <c r="J256" i="1"/>
  <c r="I256" i="1"/>
  <c r="H256" i="1"/>
  <c r="G256" i="1"/>
  <c r="CK255" i="1"/>
  <c r="P255" i="1"/>
  <c r="O255" i="1"/>
  <c r="N255" i="1"/>
  <c r="M255" i="1"/>
  <c r="L255" i="1"/>
  <c r="K255" i="1"/>
  <c r="J255" i="1"/>
  <c r="I255" i="1"/>
  <c r="H255" i="1"/>
  <c r="G255" i="1"/>
  <c r="CK254" i="1"/>
  <c r="P254" i="1"/>
  <c r="O254" i="1"/>
  <c r="N254" i="1"/>
  <c r="M254" i="1"/>
  <c r="L254" i="1"/>
  <c r="K254" i="1"/>
  <c r="J254" i="1"/>
  <c r="I254" i="1"/>
  <c r="H254" i="1"/>
  <c r="G254" i="1"/>
  <c r="CK253" i="1"/>
  <c r="P253" i="1"/>
  <c r="O253" i="1"/>
  <c r="N253" i="1"/>
  <c r="M253" i="1"/>
  <c r="L253" i="1"/>
  <c r="K253" i="1"/>
  <c r="J253" i="1"/>
  <c r="I253" i="1"/>
  <c r="H253" i="1"/>
  <c r="G253" i="1"/>
  <c r="CK252" i="1"/>
  <c r="P252" i="1"/>
  <c r="O252" i="1"/>
  <c r="N252" i="1"/>
  <c r="M252" i="1"/>
  <c r="L252" i="1"/>
  <c r="K252" i="1"/>
  <c r="J252" i="1"/>
  <c r="I252" i="1"/>
  <c r="H252" i="1"/>
  <c r="G252" i="1"/>
  <c r="CK251" i="1"/>
  <c r="P251" i="1"/>
  <c r="O251" i="1"/>
  <c r="N251" i="1"/>
  <c r="M251" i="1"/>
  <c r="L251" i="1"/>
  <c r="K251" i="1"/>
  <c r="J251" i="1"/>
  <c r="I251" i="1"/>
  <c r="H251" i="1"/>
  <c r="G251" i="1"/>
  <c r="CK250" i="1"/>
  <c r="P250" i="1"/>
  <c r="O250" i="1"/>
  <c r="N250" i="1"/>
  <c r="M250" i="1"/>
  <c r="L250" i="1"/>
  <c r="K250" i="1"/>
  <c r="J250" i="1"/>
  <c r="I250" i="1"/>
  <c r="H250" i="1"/>
  <c r="G250" i="1"/>
  <c r="CK249" i="1"/>
  <c r="P249" i="1"/>
  <c r="O249" i="1"/>
  <c r="N249" i="1"/>
  <c r="M249" i="1"/>
  <c r="L249" i="1"/>
  <c r="K249" i="1"/>
  <c r="J249" i="1"/>
  <c r="I249" i="1"/>
  <c r="H249" i="1"/>
  <c r="G249" i="1"/>
  <c r="CK248" i="1"/>
  <c r="P248" i="1"/>
  <c r="O248" i="1"/>
  <c r="N248" i="1"/>
  <c r="M248" i="1"/>
  <c r="L248" i="1"/>
  <c r="K248" i="1"/>
  <c r="J248" i="1"/>
  <c r="I248" i="1"/>
  <c r="H248" i="1"/>
  <c r="G248" i="1"/>
  <c r="CK247" i="1"/>
  <c r="P247" i="1"/>
  <c r="O247" i="1"/>
  <c r="N247" i="1"/>
  <c r="M247" i="1"/>
  <c r="L247" i="1"/>
  <c r="K247" i="1"/>
  <c r="J247" i="1"/>
  <c r="I247" i="1"/>
  <c r="H247" i="1"/>
  <c r="G247" i="1"/>
  <c r="CK246" i="1"/>
  <c r="P246" i="1"/>
  <c r="O246" i="1"/>
  <c r="N246" i="1"/>
  <c r="M246" i="1"/>
  <c r="L246" i="1"/>
  <c r="K246" i="1"/>
  <c r="J246" i="1"/>
  <c r="I246" i="1"/>
  <c r="H246" i="1"/>
  <c r="G246" i="1"/>
  <c r="CK245" i="1"/>
  <c r="P245" i="1"/>
  <c r="O245" i="1"/>
  <c r="N245" i="1"/>
  <c r="M245" i="1"/>
  <c r="L245" i="1"/>
  <c r="K245" i="1"/>
  <c r="J245" i="1"/>
  <c r="I245" i="1"/>
  <c r="H245" i="1"/>
  <c r="G245" i="1"/>
  <c r="CK244" i="1"/>
  <c r="P244" i="1"/>
  <c r="O244" i="1"/>
  <c r="N244" i="1"/>
  <c r="M244" i="1"/>
  <c r="L244" i="1"/>
  <c r="K244" i="1"/>
  <c r="J244" i="1"/>
  <c r="I244" i="1"/>
  <c r="H244" i="1"/>
  <c r="G244" i="1"/>
  <c r="CK243" i="1"/>
  <c r="P243" i="1"/>
  <c r="O243" i="1"/>
  <c r="N243" i="1"/>
  <c r="M243" i="1"/>
  <c r="L243" i="1"/>
  <c r="K243" i="1"/>
  <c r="J243" i="1"/>
  <c r="I243" i="1"/>
  <c r="H243" i="1"/>
  <c r="G243" i="1"/>
  <c r="CK242" i="1"/>
  <c r="P242" i="1"/>
  <c r="O242" i="1"/>
  <c r="N242" i="1"/>
  <c r="M242" i="1"/>
  <c r="L242" i="1"/>
  <c r="K242" i="1"/>
  <c r="J242" i="1"/>
  <c r="I242" i="1"/>
  <c r="H242" i="1"/>
  <c r="G242" i="1"/>
  <c r="CK241" i="1"/>
  <c r="P241" i="1"/>
  <c r="O241" i="1"/>
  <c r="N241" i="1"/>
  <c r="M241" i="1"/>
  <c r="L241" i="1"/>
  <c r="K241" i="1"/>
  <c r="J241" i="1"/>
  <c r="I241" i="1"/>
  <c r="H241" i="1"/>
  <c r="G241" i="1"/>
  <c r="CK240" i="1"/>
  <c r="P240" i="1"/>
  <c r="O240" i="1"/>
  <c r="N240" i="1"/>
  <c r="M240" i="1"/>
  <c r="L240" i="1"/>
  <c r="K240" i="1"/>
  <c r="J240" i="1"/>
  <c r="I240" i="1"/>
  <c r="H240" i="1"/>
  <c r="G240" i="1"/>
  <c r="CK239" i="1"/>
  <c r="P239" i="1"/>
  <c r="O239" i="1"/>
  <c r="N239" i="1"/>
  <c r="M239" i="1"/>
  <c r="L239" i="1"/>
  <c r="K239" i="1"/>
  <c r="J239" i="1"/>
  <c r="I239" i="1"/>
  <c r="H239" i="1"/>
  <c r="G239" i="1"/>
  <c r="CK238" i="1"/>
  <c r="P238" i="1"/>
  <c r="O238" i="1"/>
  <c r="N238" i="1"/>
  <c r="M238" i="1"/>
  <c r="L238" i="1"/>
  <c r="K238" i="1"/>
  <c r="J238" i="1"/>
  <c r="I238" i="1"/>
  <c r="H238" i="1"/>
  <c r="G238" i="1"/>
  <c r="CK237" i="1"/>
  <c r="P237" i="1"/>
  <c r="O237" i="1"/>
  <c r="N237" i="1"/>
  <c r="M237" i="1"/>
  <c r="L237" i="1"/>
  <c r="K237" i="1"/>
  <c r="J237" i="1"/>
  <c r="I237" i="1"/>
  <c r="H237" i="1"/>
  <c r="G237" i="1"/>
  <c r="CK236" i="1"/>
  <c r="P236" i="1"/>
  <c r="O236" i="1"/>
  <c r="N236" i="1"/>
  <c r="M236" i="1"/>
  <c r="L236" i="1"/>
  <c r="K236" i="1"/>
  <c r="J236" i="1"/>
  <c r="I236" i="1"/>
  <c r="H236" i="1"/>
  <c r="G236" i="1"/>
  <c r="CK235" i="1"/>
  <c r="P235" i="1"/>
  <c r="O235" i="1"/>
  <c r="N235" i="1"/>
  <c r="M235" i="1"/>
  <c r="L235" i="1"/>
  <c r="K235" i="1"/>
  <c r="J235" i="1"/>
  <c r="I235" i="1"/>
  <c r="H235" i="1"/>
  <c r="G235" i="1"/>
  <c r="CK234" i="1"/>
  <c r="P234" i="1"/>
  <c r="O234" i="1"/>
  <c r="N234" i="1"/>
  <c r="M234" i="1"/>
  <c r="L234" i="1"/>
  <c r="K234" i="1"/>
  <c r="J234" i="1"/>
  <c r="I234" i="1"/>
  <c r="H234" i="1"/>
  <c r="G234" i="1"/>
  <c r="CK233" i="1"/>
  <c r="P233" i="1"/>
  <c r="O233" i="1"/>
  <c r="N233" i="1"/>
  <c r="M233" i="1"/>
  <c r="L233" i="1"/>
  <c r="K233" i="1"/>
  <c r="J233" i="1"/>
  <c r="I233" i="1"/>
  <c r="H233" i="1"/>
  <c r="G233" i="1"/>
  <c r="CK232" i="1"/>
  <c r="P232" i="1"/>
  <c r="O232" i="1"/>
  <c r="N232" i="1"/>
  <c r="M232" i="1"/>
  <c r="L232" i="1"/>
  <c r="K232" i="1"/>
  <c r="J232" i="1"/>
  <c r="I232" i="1"/>
  <c r="H232" i="1"/>
  <c r="G232" i="1"/>
  <c r="CK231" i="1"/>
  <c r="P231" i="1"/>
  <c r="O231" i="1"/>
  <c r="N231" i="1"/>
  <c r="M231" i="1"/>
  <c r="L231" i="1"/>
  <c r="K231" i="1"/>
  <c r="J231" i="1"/>
  <c r="I231" i="1"/>
  <c r="H231" i="1"/>
  <c r="G231" i="1"/>
  <c r="CK230" i="1"/>
  <c r="P230" i="1"/>
  <c r="O230" i="1"/>
  <c r="N230" i="1"/>
  <c r="M230" i="1"/>
  <c r="L230" i="1"/>
  <c r="K230" i="1"/>
  <c r="J230" i="1"/>
  <c r="I230" i="1"/>
  <c r="H230" i="1"/>
  <c r="G230" i="1"/>
  <c r="CK229" i="1"/>
  <c r="P229" i="1"/>
  <c r="O229" i="1"/>
  <c r="N229" i="1"/>
  <c r="M229" i="1"/>
  <c r="L229" i="1"/>
  <c r="K229" i="1"/>
  <c r="J229" i="1"/>
  <c r="I229" i="1"/>
  <c r="H229" i="1"/>
  <c r="G229" i="1"/>
  <c r="CK228" i="1"/>
  <c r="P228" i="1"/>
  <c r="O228" i="1"/>
  <c r="N228" i="1"/>
  <c r="M228" i="1"/>
  <c r="L228" i="1"/>
  <c r="K228" i="1"/>
  <c r="J228" i="1"/>
  <c r="I228" i="1"/>
  <c r="H228" i="1"/>
  <c r="G228" i="1"/>
  <c r="CK227" i="1"/>
  <c r="P227" i="1"/>
  <c r="O227" i="1"/>
  <c r="N227" i="1"/>
  <c r="M227" i="1"/>
  <c r="L227" i="1"/>
  <c r="K227" i="1"/>
  <c r="J227" i="1"/>
  <c r="I227" i="1"/>
  <c r="H227" i="1"/>
  <c r="G227" i="1"/>
  <c r="CK226" i="1"/>
  <c r="P226" i="1"/>
  <c r="O226" i="1"/>
  <c r="N226" i="1"/>
  <c r="M226" i="1"/>
  <c r="L226" i="1"/>
  <c r="K226" i="1"/>
  <c r="J226" i="1"/>
  <c r="I226" i="1"/>
  <c r="H226" i="1"/>
  <c r="G226" i="1"/>
  <c r="CK225" i="1"/>
  <c r="P225" i="1"/>
  <c r="O225" i="1"/>
  <c r="N225" i="1"/>
  <c r="M225" i="1"/>
  <c r="L225" i="1"/>
  <c r="K225" i="1"/>
  <c r="J225" i="1"/>
  <c r="I225" i="1"/>
  <c r="H225" i="1"/>
  <c r="G225" i="1"/>
  <c r="CK224" i="1"/>
  <c r="P224" i="1"/>
  <c r="O224" i="1"/>
  <c r="N224" i="1"/>
  <c r="M224" i="1"/>
  <c r="L224" i="1"/>
  <c r="K224" i="1"/>
  <c r="J224" i="1"/>
  <c r="I224" i="1"/>
  <c r="H224" i="1"/>
  <c r="G224" i="1"/>
  <c r="CK223" i="1"/>
  <c r="P223" i="1"/>
  <c r="O223" i="1"/>
  <c r="N223" i="1"/>
  <c r="M223" i="1"/>
  <c r="L223" i="1"/>
  <c r="K223" i="1"/>
  <c r="J223" i="1"/>
  <c r="I223" i="1"/>
  <c r="H223" i="1"/>
  <c r="G223" i="1"/>
  <c r="CK222" i="1"/>
  <c r="P222" i="1"/>
  <c r="O222" i="1"/>
  <c r="N222" i="1"/>
  <c r="M222" i="1"/>
  <c r="L222" i="1"/>
  <c r="K222" i="1"/>
  <c r="J222" i="1"/>
  <c r="I222" i="1"/>
  <c r="H222" i="1"/>
  <c r="G222" i="1"/>
  <c r="CK221" i="1"/>
  <c r="P221" i="1"/>
  <c r="O221" i="1"/>
  <c r="N221" i="1"/>
  <c r="M221" i="1"/>
  <c r="L221" i="1"/>
  <c r="K221" i="1"/>
  <c r="J221" i="1"/>
  <c r="I221" i="1"/>
  <c r="H221" i="1"/>
  <c r="G221" i="1"/>
  <c r="CK220" i="1"/>
  <c r="P220" i="1"/>
  <c r="O220" i="1"/>
  <c r="N220" i="1"/>
  <c r="M220" i="1"/>
  <c r="L220" i="1"/>
  <c r="K220" i="1"/>
  <c r="J220" i="1"/>
  <c r="I220" i="1"/>
  <c r="H220" i="1"/>
  <c r="G220" i="1"/>
  <c r="CK219" i="1"/>
  <c r="P219" i="1"/>
  <c r="O219" i="1"/>
  <c r="N219" i="1"/>
  <c r="M219" i="1"/>
  <c r="L219" i="1"/>
  <c r="K219" i="1"/>
  <c r="J219" i="1"/>
  <c r="I219" i="1"/>
  <c r="H219" i="1"/>
  <c r="G219" i="1"/>
  <c r="CK218" i="1"/>
  <c r="P218" i="1"/>
  <c r="O218" i="1"/>
  <c r="N218" i="1"/>
  <c r="M218" i="1"/>
  <c r="L218" i="1"/>
  <c r="K218" i="1"/>
  <c r="J218" i="1"/>
  <c r="I218" i="1"/>
  <c r="H218" i="1"/>
  <c r="G218" i="1"/>
  <c r="CK217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R212" i="1"/>
  <c r="Q212" i="1"/>
  <c r="P212" i="1"/>
  <c r="O212" i="1"/>
  <c r="N212" i="1"/>
  <c r="M212" i="1"/>
  <c r="L212" i="1"/>
  <c r="K212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R211" i="1"/>
  <c r="Q211" i="1"/>
  <c r="P211" i="1"/>
  <c r="O211" i="1"/>
  <c r="N211" i="1"/>
  <c r="M211" i="1"/>
  <c r="L211" i="1"/>
  <c r="K211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R210" i="1"/>
  <c r="Q210" i="1"/>
  <c r="P210" i="1"/>
  <c r="O210" i="1"/>
  <c r="N210" i="1"/>
  <c r="M210" i="1"/>
  <c r="L210" i="1"/>
  <c r="K210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R209" i="1"/>
  <c r="Q209" i="1"/>
  <c r="P209" i="1"/>
  <c r="O209" i="1"/>
  <c r="N209" i="1"/>
  <c r="M209" i="1"/>
  <c r="L209" i="1"/>
  <c r="K209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R208" i="1"/>
  <c r="Q208" i="1"/>
  <c r="P208" i="1"/>
  <c r="O208" i="1"/>
  <c r="N208" i="1"/>
  <c r="M208" i="1"/>
  <c r="L208" i="1"/>
  <c r="K208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R207" i="1"/>
  <c r="Q207" i="1"/>
  <c r="P207" i="1"/>
  <c r="O207" i="1"/>
  <c r="N207" i="1"/>
  <c r="M207" i="1"/>
  <c r="L207" i="1"/>
  <c r="K207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R206" i="1"/>
  <c r="Q206" i="1"/>
  <c r="P206" i="1"/>
  <c r="O206" i="1"/>
  <c r="N206" i="1"/>
  <c r="M206" i="1"/>
  <c r="L206" i="1"/>
  <c r="K206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R205" i="1"/>
  <c r="Q205" i="1"/>
  <c r="P205" i="1"/>
  <c r="O205" i="1"/>
  <c r="N205" i="1"/>
  <c r="M205" i="1"/>
  <c r="L205" i="1"/>
  <c r="K205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R204" i="1"/>
  <c r="Q204" i="1"/>
  <c r="P204" i="1"/>
  <c r="O204" i="1"/>
  <c r="N204" i="1"/>
  <c r="M204" i="1"/>
  <c r="L204" i="1"/>
  <c r="K204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R203" i="1"/>
  <c r="Q203" i="1"/>
  <c r="P203" i="1"/>
  <c r="O203" i="1"/>
  <c r="N203" i="1"/>
  <c r="M203" i="1"/>
  <c r="L203" i="1"/>
  <c r="K203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R202" i="1"/>
  <c r="Q202" i="1"/>
  <c r="P202" i="1"/>
  <c r="O202" i="1"/>
  <c r="N202" i="1"/>
  <c r="M202" i="1"/>
  <c r="L202" i="1"/>
  <c r="K202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R201" i="1"/>
  <c r="Q201" i="1"/>
  <c r="P201" i="1"/>
  <c r="O201" i="1"/>
  <c r="N201" i="1"/>
  <c r="M201" i="1"/>
  <c r="L201" i="1"/>
  <c r="K201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R200" i="1"/>
  <c r="Q200" i="1"/>
  <c r="P200" i="1"/>
  <c r="O200" i="1"/>
  <c r="N200" i="1"/>
  <c r="M200" i="1"/>
  <c r="L200" i="1"/>
  <c r="K200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R199" i="1"/>
  <c r="Q199" i="1"/>
  <c r="P199" i="1"/>
  <c r="O199" i="1"/>
  <c r="N199" i="1"/>
  <c r="M199" i="1"/>
  <c r="L199" i="1"/>
  <c r="K199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R198" i="1"/>
  <c r="Q198" i="1"/>
  <c r="P198" i="1"/>
  <c r="O198" i="1"/>
  <c r="N198" i="1"/>
  <c r="M198" i="1"/>
  <c r="L198" i="1"/>
  <c r="K198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R197" i="1"/>
  <c r="Q197" i="1"/>
  <c r="P197" i="1"/>
  <c r="O197" i="1"/>
  <c r="N197" i="1"/>
  <c r="M197" i="1"/>
  <c r="L197" i="1"/>
  <c r="K197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R196" i="1"/>
  <c r="Q196" i="1"/>
  <c r="P196" i="1"/>
  <c r="O196" i="1"/>
  <c r="N196" i="1"/>
  <c r="M196" i="1"/>
  <c r="L196" i="1"/>
  <c r="K196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R195" i="1"/>
  <c r="Q195" i="1"/>
  <c r="P195" i="1"/>
  <c r="O195" i="1"/>
  <c r="N195" i="1"/>
  <c r="M195" i="1"/>
  <c r="L195" i="1"/>
  <c r="K195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R194" i="1"/>
  <c r="Q194" i="1"/>
  <c r="P194" i="1"/>
  <c r="O194" i="1"/>
  <c r="N194" i="1"/>
  <c r="M194" i="1"/>
  <c r="L194" i="1"/>
  <c r="K194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R193" i="1"/>
  <c r="Q193" i="1"/>
  <c r="P193" i="1"/>
  <c r="O193" i="1"/>
  <c r="N193" i="1"/>
  <c r="M193" i="1"/>
  <c r="L193" i="1"/>
  <c r="K193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R192" i="1"/>
  <c r="Q192" i="1"/>
  <c r="P192" i="1"/>
  <c r="O192" i="1"/>
  <c r="N192" i="1"/>
  <c r="M192" i="1"/>
  <c r="L192" i="1"/>
  <c r="K192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R191" i="1"/>
  <c r="Q191" i="1"/>
  <c r="P191" i="1"/>
  <c r="O191" i="1"/>
  <c r="N191" i="1"/>
  <c r="M191" i="1"/>
  <c r="L191" i="1"/>
  <c r="K191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R190" i="1"/>
  <c r="Q190" i="1"/>
  <c r="P190" i="1"/>
  <c r="O190" i="1"/>
  <c r="N190" i="1"/>
  <c r="M190" i="1"/>
  <c r="L190" i="1"/>
  <c r="K190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R189" i="1"/>
  <c r="Q189" i="1"/>
  <c r="P189" i="1"/>
  <c r="O189" i="1"/>
  <c r="N189" i="1"/>
  <c r="M189" i="1"/>
  <c r="L189" i="1"/>
  <c r="K189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R188" i="1"/>
  <c r="Q188" i="1"/>
  <c r="P188" i="1"/>
  <c r="O188" i="1"/>
  <c r="N188" i="1"/>
  <c r="M188" i="1"/>
  <c r="L188" i="1"/>
  <c r="K188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R187" i="1"/>
  <c r="Q187" i="1"/>
  <c r="P187" i="1"/>
  <c r="O187" i="1"/>
  <c r="N187" i="1"/>
  <c r="M187" i="1"/>
  <c r="L187" i="1"/>
  <c r="K187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R186" i="1"/>
  <c r="Q186" i="1"/>
  <c r="P186" i="1"/>
  <c r="O186" i="1"/>
  <c r="N186" i="1"/>
  <c r="M186" i="1"/>
  <c r="L186" i="1"/>
  <c r="K186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R185" i="1"/>
  <c r="Q185" i="1"/>
  <c r="P185" i="1"/>
  <c r="O185" i="1"/>
  <c r="N185" i="1"/>
  <c r="M185" i="1"/>
  <c r="L185" i="1"/>
  <c r="K185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R184" i="1"/>
  <c r="Q184" i="1"/>
  <c r="P184" i="1"/>
  <c r="O184" i="1"/>
  <c r="N184" i="1"/>
  <c r="M184" i="1"/>
  <c r="L184" i="1"/>
  <c r="K184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R183" i="1"/>
  <c r="Q183" i="1"/>
  <c r="P183" i="1"/>
  <c r="O183" i="1"/>
  <c r="N183" i="1"/>
  <c r="M183" i="1"/>
  <c r="L183" i="1"/>
  <c r="K183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R182" i="1"/>
  <c r="Q182" i="1"/>
  <c r="P182" i="1"/>
  <c r="O182" i="1"/>
  <c r="N182" i="1"/>
  <c r="M182" i="1"/>
  <c r="L182" i="1"/>
  <c r="K182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R181" i="1"/>
  <c r="Q181" i="1"/>
  <c r="P181" i="1"/>
  <c r="O181" i="1"/>
  <c r="N181" i="1"/>
  <c r="M181" i="1"/>
  <c r="L181" i="1"/>
  <c r="K181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R180" i="1"/>
  <c r="Q180" i="1"/>
  <c r="P180" i="1"/>
  <c r="O180" i="1"/>
  <c r="N180" i="1"/>
  <c r="M180" i="1"/>
  <c r="L180" i="1"/>
  <c r="K180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R179" i="1"/>
  <c r="Q179" i="1"/>
  <c r="P179" i="1"/>
  <c r="O179" i="1"/>
  <c r="N179" i="1"/>
  <c r="M179" i="1"/>
  <c r="L179" i="1"/>
  <c r="K179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R178" i="1"/>
  <c r="Q178" i="1"/>
  <c r="P178" i="1"/>
  <c r="O178" i="1"/>
  <c r="N178" i="1"/>
  <c r="M178" i="1"/>
  <c r="L178" i="1"/>
  <c r="K178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R177" i="1"/>
  <c r="Q177" i="1"/>
  <c r="P177" i="1"/>
  <c r="O177" i="1"/>
  <c r="N177" i="1"/>
  <c r="M177" i="1"/>
  <c r="L177" i="1"/>
  <c r="K177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R176" i="1"/>
  <c r="Q176" i="1"/>
  <c r="P176" i="1"/>
  <c r="O176" i="1"/>
  <c r="N176" i="1"/>
  <c r="M176" i="1"/>
  <c r="L176" i="1"/>
  <c r="K176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R175" i="1"/>
  <c r="Q175" i="1"/>
  <c r="P175" i="1"/>
  <c r="O175" i="1"/>
  <c r="N175" i="1"/>
  <c r="M175" i="1"/>
  <c r="L175" i="1"/>
  <c r="K175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R174" i="1"/>
  <c r="Q174" i="1"/>
  <c r="P174" i="1"/>
  <c r="O174" i="1"/>
  <c r="N174" i="1"/>
  <c r="M174" i="1"/>
  <c r="L174" i="1"/>
  <c r="K174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R173" i="1"/>
  <c r="Q173" i="1"/>
  <c r="P173" i="1"/>
  <c r="O173" i="1"/>
  <c r="N173" i="1"/>
  <c r="M173" i="1"/>
  <c r="L173" i="1"/>
  <c r="K173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R172" i="1"/>
  <c r="Q172" i="1"/>
  <c r="P172" i="1"/>
  <c r="O172" i="1"/>
  <c r="N172" i="1"/>
  <c r="M172" i="1"/>
  <c r="L172" i="1"/>
  <c r="K172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R171" i="1"/>
  <c r="Q171" i="1"/>
  <c r="P171" i="1"/>
  <c r="O171" i="1"/>
  <c r="N171" i="1"/>
  <c r="M171" i="1"/>
  <c r="L171" i="1"/>
  <c r="K171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R170" i="1"/>
  <c r="Q170" i="1"/>
  <c r="P170" i="1"/>
  <c r="O170" i="1"/>
  <c r="N170" i="1"/>
  <c r="M170" i="1"/>
  <c r="L170" i="1"/>
  <c r="K170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R169" i="1"/>
  <c r="Q169" i="1"/>
  <c r="P169" i="1"/>
  <c r="O169" i="1"/>
  <c r="N169" i="1"/>
  <c r="M169" i="1"/>
  <c r="L169" i="1"/>
  <c r="K169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R168" i="1"/>
  <c r="Q168" i="1"/>
  <c r="P168" i="1"/>
  <c r="O168" i="1"/>
  <c r="N168" i="1"/>
  <c r="M168" i="1"/>
  <c r="L168" i="1"/>
  <c r="K168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R167" i="1"/>
  <c r="Q167" i="1"/>
  <c r="P167" i="1"/>
  <c r="O167" i="1"/>
  <c r="N167" i="1"/>
  <c r="M167" i="1"/>
  <c r="L167" i="1"/>
  <c r="K167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R166" i="1"/>
  <c r="Q166" i="1"/>
  <c r="P166" i="1"/>
  <c r="O166" i="1"/>
  <c r="N166" i="1"/>
  <c r="M166" i="1"/>
  <c r="L166" i="1"/>
  <c r="K166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R165" i="1"/>
  <c r="Q165" i="1"/>
  <c r="P165" i="1"/>
  <c r="O165" i="1"/>
  <c r="N165" i="1"/>
  <c r="M165" i="1"/>
  <c r="L165" i="1"/>
  <c r="K165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R164" i="1"/>
  <c r="Q164" i="1"/>
  <c r="P164" i="1"/>
  <c r="O164" i="1"/>
  <c r="N164" i="1"/>
  <c r="M164" i="1"/>
  <c r="L164" i="1"/>
  <c r="K164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R163" i="1"/>
  <c r="Q163" i="1"/>
  <c r="P163" i="1"/>
  <c r="O163" i="1"/>
  <c r="N163" i="1"/>
  <c r="M163" i="1"/>
  <c r="L163" i="1"/>
  <c r="K163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R162" i="1"/>
  <c r="Q162" i="1"/>
  <c r="P162" i="1"/>
  <c r="O162" i="1"/>
  <c r="N162" i="1"/>
  <c r="M162" i="1"/>
  <c r="L162" i="1"/>
  <c r="K162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R161" i="1"/>
  <c r="Q161" i="1"/>
  <c r="P161" i="1"/>
  <c r="O161" i="1"/>
  <c r="N161" i="1"/>
  <c r="M161" i="1"/>
  <c r="L161" i="1"/>
  <c r="K161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R160" i="1"/>
  <c r="Q160" i="1"/>
  <c r="P160" i="1"/>
  <c r="O160" i="1"/>
  <c r="N160" i="1"/>
  <c r="M160" i="1"/>
  <c r="L160" i="1"/>
  <c r="K160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R159" i="1"/>
  <c r="Q159" i="1"/>
  <c r="P159" i="1"/>
  <c r="O159" i="1"/>
  <c r="N159" i="1"/>
  <c r="M159" i="1"/>
  <c r="L159" i="1"/>
  <c r="K159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R158" i="1"/>
  <c r="Q158" i="1"/>
  <c r="P158" i="1"/>
  <c r="O158" i="1"/>
  <c r="N158" i="1"/>
  <c r="M158" i="1"/>
  <c r="L158" i="1"/>
  <c r="K158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R157" i="1"/>
  <c r="Q157" i="1"/>
  <c r="P157" i="1"/>
  <c r="O157" i="1"/>
  <c r="N157" i="1"/>
  <c r="M157" i="1"/>
  <c r="L157" i="1"/>
  <c r="K157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R156" i="1"/>
  <c r="Q156" i="1"/>
  <c r="P156" i="1"/>
  <c r="O156" i="1"/>
  <c r="N156" i="1"/>
  <c r="M156" i="1"/>
  <c r="L156" i="1"/>
  <c r="K156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R155" i="1"/>
  <c r="Q155" i="1"/>
  <c r="P155" i="1"/>
  <c r="O155" i="1"/>
  <c r="N155" i="1"/>
  <c r="M155" i="1"/>
  <c r="L155" i="1"/>
  <c r="K155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R154" i="1"/>
  <c r="Q154" i="1"/>
  <c r="P154" i="1"/>
  <c r="O154" i="1"/>
  <c r="N154" i="1"/>
  <c r="M154" i="1"/>
  <c r="L154" i="1"/>
  <c r="K154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R153" i="1"/>
  <c r="Q153" i="1"/>
  <c r="P153" i="1"/>
  <c r="O153" i="1"/>
  <c r="N153" i="1"/>
  <c r="M153" i="1"/>
  <c r="L153" i="1"/>
  <c r="K153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R152" i="1"/>
  <c r="Q152" i="1"/>
  <c r="P152" i="1"/>
  <c r="O152" i="1"/>
  <c r="N152" i="1"/>
  <c r="M152" i="1"/>
  <c r="L152" i="1"/>
  <c r="K152" i="1"/>
  <c r="R151" i="1"/>
  <c r="Q151" i="1"/>
  <c r="P151" i="1"/>
  <c r="O151" i="1"/>
  <c r="N151" i="1"/>
  <c r="M151" i="1"/>
  <c r="L151" i="1"/>
  <c r="K151" i="1"/>
  <c r="R150" i="1"/>
  <c r="Q150" i="1"/>
  <c r="P150" i="1"/>
  <c r="O150" i="1"/>
  <c r="N150" i="1"/>
  <c r="M150" i="1"/>
  <c r="L150" i="1"/>
  <c r="K150" i="1"/>
  <c r="R149" i="1"/>
  <c r="Q149" i="1"/>
  <c r="P149" i="1"/>
  <c r="O149" i="1"/>
  <c r="N149" i="1"/>
  <c r="M149" i="1"/>
  <c r="L149" i="1"/>
  <c r="K149" i="1"/>
  <c r="R148" i="1"/>
  <c r="Q148" i="1"/>
  <c r="P148" i="1"/>
  <c r="O148" i="1"/>
  <c r="N148" i="1"/>
  <c r="M148" i="1"/>
  <c r="L148" i="1"/>
  <c r="K148" i="1"/>
  <c r="R147" i="1"/>
  <c r="Q147" i="1"/>
  <c r="P147" i="1"/>
  <c r="O147" i="1"/>
  <c r="N147" i="1"/>
  <c r="M147" i="1"/>
  <c r="L147" i="1"/>
  <c r="K147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R146" i="1"/>
  <c r="Q146" i="1"/>
  <c r="P146" i="1"/>
  <c r="O146" i="1"/>
  <c r="N146" i="1"/>
  <c r="M146" i="1"/>
  <c r="L146" i="1"/>
  <c r="K146" i="1"/>
  <c r="R145" i="1"/>
  <c r="Q145" i="1"/>
  <c r="P145" i="1"/>
  <c r="O145" i="1"/>
  <c r="N145" i="1"/>
  <c r="M145" i="1"/>
  <c r="L145" i="1"/>
  <c r="K145" i="1"/>
  <c r="R144" i="1"/>
  <c r="Q144" i="1"/>
  <c r="P144" i="1"/>
  <c r="O144" i="1"/>
  <c r="N144" i="1"/>
  <c r="M144" i="1"/>
  <c r="L144" i="1"/>
  <c r="K144" i="1"/>
  <c r="R143" i="1"/>
  <c r="Q143" i="1"/>
  <c r="P143" i="1"/>
  <c r="O143" i="1"/>
  <c r="N143" i="1"/>
  <c r="M143" i="1"/>
  <c r="L143" i="1"/>
  <c r="K143" i="1"/>
  <c r="R142" i="1"/>
  <c r="Q142" i="1"/>
  <c r="P142" i="1"/>
  <c r="O142" i="1"/>
  <c r="N142" i="1"/>
  <c r="M142" i="1"/>
  <c r="L142" i="1"/>
  <c r="K142" i="1"/>
  <c r="R141" i="1"/>
  <c r="Q141" i="1"/>
  <c r="P141" i="1"/>
  <c r="O141" i="1"/>
  <c r="N141" i="1"/>
  <c r="M141" i="1"/>
  <c r="L141" i="1"/>
  <c r="K141" i="1"/>
  <c r="R140" i="1"/>
  <c r="Q140" i="1"/>
  <c r="P140" i="1"/>
  <c r="O140" i="1"/>
  <c r="N140" i="1"/>
  <c r="M140" i="1"/>
  <c r="L140" i="1"/>
  <c r="K140" i="1"/>
  <c r="R139" i="1"/>
  <c r="Q139" i="1"/>
  <c r="P139" i="1"/>
  <c r="O139" i="1"/>
  <c r="N139" i="1"/>
  <c r="M139" i="1"/>
  <c r="L139" i="1"/>
  <c r="K139" i="1"/>
  <c r="R138" i="1"/>
  <c r="Q138" i="1"/>
  <c r="P138" i="1"/>
  <c r="O138" i="1"/>
  <c r="N138" i="1"/>
  <c r="M138" i="1"/>
  <c r="L138" i="1"/>
  <c r="K138" i="1"/>
  <c r="R137" i="1"/>
  <c r="Q137" i="1"/>
  <c r="P137" i="1"/>
  <c r="O137" i="1"/>
  <c r="N137" i="1"/>
  <c r="M137" i="1"/>
  <c r="L137" i="1"/>
  <c r="K137" i="1"/>
  <c r="R136" i="1"/>
  <c r="Q136" i="1"/>
  <c r="P136" i="1"/>
  <c r="O136" i="1"/>
  <c r="N136" i="1"/>
  <c r="M136" i="1"/>
  <c r="L136" i="1"/>
  <c r="K136" i="1"/>
  <c r="R135" i="1"/>
  <c r="Q135" i="1"/>
  <c r="P135" i="1"/>
  <c r="O135" i="1"/>
  <c r="N135" i="1"/>
  <c r="M135" i="1"/>
  <c r="L135" i="1"/>
  <c r="K135" i="1"/>
  <c r="R134" i="1"/>
  <c r="Q134" i="1"/>
  <c r="P134" i="1"/>
  <c r="O134" i="1"/>
  <c r="N134" i="1"/>
  <c r="M134" i="1"/>
  <c r="L134" i="1"/>
  <c r="K134" i="1"/>
  <c r="R133" i="1"/>
  <c r="Q133" i="1"/>
  <c r="P133" i="1"/>
  <c r="O133" i="1"/>
  <c r="N133" i="1"/>
  <c r="M133" i="1"/>
  <c r="L133" i="1"/>
  <c r="K133" i="1"/>
  <c r="R132" i="1"/>
  <c r="Q132" i="1"/>
  <c r="P132" i="1"/>
  <c r="O132" i="1"/>
  <c r="N132" i="1"/>
  <c r="M132" i="1"/>
  <c r="L132" i="1"/>
  <c r="K132" i="1"/>
  <c r="R131" i="1"/>
  <c r="Q131" i="1"/>
  <c r="P131" i="1"/>
  <c r="O131" i="1"/>
  <c r="N131" i="1"/>
  <c r="M131" i="1"/>
  <c r="L131" i="1"/>
  <c r="K131" i="1"/>
  <c r="R130" i="1"/>
  <c r="Q130" i="1"/>
  <c r="P130" i="1"/>
  <c r="O130" i="1"/>
  <c r="N130" i="1"/>
  <c r="M130" i="1"/>
  <c r="L130" i="1"/>
  <c r="K130" i="1"/>
  <c r="R129" i="1"/>
  <c r="Q129" i="1"/>
  <c r="P129" i="1"/>
  <c r="O129" i="1"/>
  <c r="N129" i="1"/>
  <c r="M129" i="1"/>
  <c r="L129" i="1"/>
  <c r="K129" i="1"/>
  <c r="R128" i="1"/>
  <c r="Q128" i="1"/>
  <c r="P128" i="1"/>
  <c r="O128" i="1"/>
  <c r="N128" i="1"/>
  <c r="M128" i="1"/>
  <c r="L128" i="1"/>
  <c r="K128" i="1"/>
  <c r="R127" i="1"/>
  <c r="Q127" i="1"/>
  <c r="P127" i="1"/>
  <c r="O127" i="1"/>
  <c r="N127" i="1"/>
  <c r="M127" i="1"/>
  <c r="L127" i="1"/>
  <c r="K127" i="1"/>
  <c r="R126" i="1"/>
  <c r="Q126" i="1"/>
  <c r="P126" i="1"/>
  <c r="O126" i="1"/>
  <c r="N126" i="1"/>
  <c r="M126" i="1"/>
  <c r="L126" i="1"/>
  <c r="K126" i="1"/>
  <c r="R125" i="1"/>
  <c r="Q125" i="1"/>
  <c r="P125" i="1"/>
  <c r="O125" i="1"/>
  <c r="N125" i="1"/>
  <c r="M125" i="1"/>
  <c r="L125" i="1"/>
  <c r="K125" i="1"/>
  <c r="R124" i="1"/>
  <c r="Q124" i="1"/>
  <c r="P124" i="1"/>
  <c r="O124" i="1"/>
  <c r="N124" i="1"/>
  <c r="M124" i="1"/>
  <c r="L124" i="1"/>
  <c r="K124" i="1"/>
  <c r="R123" i="1"/>
  <c r="Q123" i="1"/>
  <c r="P123" i="1"/>
  <c r="O123" i="1"/>
  <c r="N123" i="1"/>
  <c r="M123" i="1"/>
  <c r="L123" i="1"/>
  <c r="K123" i="1"/>
  <c r="R122" i="1"/>
  <c r="Q122" i="1"/>
  <c r="P122" i="1"/>
  <c r="O122" i="1"/>
  <c r="N122" i="1"/>
  <c r="M122" i="1"/>
  <c r="L122" i="1"/>
  <c r="K122" i="1"/>
  <c r="R121" i="1"/>
  <c r="Q121" i="1"/>
  <c r="P121" i="1"/>
  <c r="O121" i="1"/>
  <c r="N121" i="1"/>
  <c r="M121" i="1"/>
  <c r="L121" i="1"/>
  <c r="K121" i="1"/>
  <c r="R120" i="1"/>
  <c r="Q120" i="1"/>
  <c r="P120" i="1"/>
  <c r="O120" i="1"/>
  <c r="N120" i="1"/>
  <c r="M120" i="1"/>
  <c r="L120" i="1"/>
  <c r="K120" i="1"/>
  <c r="R119" i="1"/>
  <c r="Q119" i="1"/>
  <c r="P119" i="1"/>
  <c r="O119" i="1"/>
  <c r="N119" i="1"/>
  <c r="M119" i="1"/>
  <c r="L119" i="1"/>
  <c r="K119" i="1"/>
  <c r="R118" i="1"/>
  <c r="Q118" i="1"/>
  <c r="P118" i="1"/>
  <c r="O118" i="1"/>
  <c r="N118" i="1"/>
  <c r="M118" i="1"/>
  <c r="L118" i="1"/>
  <c r="K118" i="1"/>
  <c r="R117" i="1"/>
  <c r="Q117" i="1"/>
  <c r="P117" i="1"/>
  <c r="O117" i="1"/>
  <c r="N117" i="1"/>
  <c r="M117" i="1"/>
  <c r="L117" i="1"/>
  <c r="K117" i="1"/>
  <c r="R116" i="1"/>
  <c r="Q116" i="1"/>
  <c r="P116" i="1"/>
  <c r="O116" i="1"/>
  <c r="N116" i="1"/>
  <c r="M116" i="1"/>
  <c r="L116" i="1"/>
  <c r="K116" i="1"/>
  <c r="R115" i="1"/>
  <c r="Q115" i="1"/>
  <c r="P115" i="1"/>
  <c r="O115" i="1"/>
  <c r="N115" i="1"/>
  <c r="M115" i="1"/>
  <c r="L115" i="1"/>
  <c r="K115" i="1"/>
  <c r="R114" i="1"/>
  <c r="Q114" i="1"/>
  <c r="P114" i="1"/>
  <c r="O114" i="1"/>
  <c r="N114" i="1"/>
  <c r="M114" i="1"/>
  <c r="L114" i="1"/>
  <c r="K114" i="1"/>
  <c r="R113" i="1"/>
  <c r="Q113" i="1"/>
  <c r="P113" i="1"/>
  <c r="O113" i="1"/>
  <c r="N113" i="1"/>
  <c r="M113" i="1"/>
  <c r="L113" i="1"/>
  <c r="K113" i="1"/>
  <c r="R112" i="1"/>
  <c r="Q112" i="1"/>
  <c r="P112" i="1"/>
  <c r="O112" i="1"/>
  <c r="N112" i="1"/>
  <c r="M112" i="1"/>
  <c r="L112" i="1"/>
  <c r="K112" i="1"/>
  <c r="R111" i="1"/>
  <c r="Q111" i="1"/>
  <c r="P111" i="1"/>
  <c r="O111" i="1"/>
  <c r="N111" i="1"/>
  <c r="M111" i="1"/>
  <c r="L111" i="1"/>
  <c r="K111" i="1"/>
  <c r="R110" i="1"/>
  <c r="Q110" i="1"/>
  <c r="P110" i="1"/>
  <c r="O110" i="1"/>
  <c r="N110" i="1"/>
  <c r="M110" i="1"/>
  <c r="L110" i="1"/>
  <c r="K110" i="1"/>
  <c r="R109" i="1"/>
  <c r="Q109" i="1"/>
  <c r="P109" i="1"/>
  <c r="O109" i="1"/>
  <c r="N109" i="1"/>
  <c r="M109" i="1"/>
  <c r="L109" i="1"/>
  <c r="K109" i="1"/>
  <c r="R108" i="1"/>
  <c r="Q108" i="1"/>
  <c r="P108" i="1"/>
  <c r="O108" i="1"/>
  <c r="N108" i="1"/>
  <c r="M108" i="1"/>
  <c r="L108" i="1"/>
  <c r="K108" i="1"/>
  <c r="R107" i="1"/>
  <c r="Q107" i="1"/>
  <c r="P107" i="1"/>
  <c r="O107" i="1"/>
  <c r="N107" i="1"/>
  <c r="M107" i="1"/>
  <c r="L107" i="1"/>
  <c r="K107" i="1"/>
  <c r="R106" i="1"/>
  <c r="Q106" i="1"/>
  <c r="P106" i="1"/>
  <c r="O106" i="1"/>
  <c r="N106" i="1"/>
  <c r="M106" i="1"/>
  <c r="L106" i="1"/>
  <c r="K106" i="1"/>
  <c r="R105" i="1"/>
  <c r="Q105" i="1"/>
  <c r="P105" i="1"/>
  <c r="O105" i="1"/>
  <c r="N105" i="1"/>
  <c r="M105" i="1"/>
  <c r="L105" i="1"/>
  <c r="K105" i="1"/>
  <c r="R104" i="1"/>
  <c r="Q104" i="1"/>
  <c r="P104" i="1"/>
  <c r="O104" i="1"/>
  <c r="N104" i="1"/>
  <c r="M104" i="1"/>
  <c r="L104" i="1"/>
  <c r="K104" i="1"/>
  <c r="R103" i="1"/>
  <c r="Q103" i="1"/>
  <c r="P103" i="1"/>
  <c r="O103" i="1"/>
  <c r="N103" i="1"/>
  <c r="M103" i="1"/>
  <c r="L103" i="1"/>
  <c r="K103" i="1"/>
  <c r="R102" i="1"/>
  <c r="Q102" i="1"/>
  <c r="P102" i="1"/>
  <c r="O102" i="1"/>
  <c r="N102" i="1"/>
  <c r="M102" i="1"/>
  <c r="L102" i="1"/>
  <c r="K102" i="1"/>
  <c r="R101" i="1"/>
  <c r="Q101" i="1"/>
  <c r="P101" i="1"/>
  <c r="O101" i="1"/>
  <c r="N101" i="1"/>
  <c r="M101" i="1"/>
  <c r="L101" i="1"/>
  <c r="K101" i="1"/>
  <c r="R100" i="1"/>
  <c r="Q100" i="1"/>
  <c r="P100" i="1"/>
  <c r="O100" i="1"/>
  <c r="N100" i="1"/>
  <c r="M100" i="1"/>
  <c r="L100" i="1"/>
  <c r="K100" i="1"/>
  <c r="R99" i="1"/>
  <c r="Q99" i="1"/>
  <c r="P99" i="1"/>
  <c r="O99" i="1"/>
  <c r="N99" i="1"/>
  <c r="M99" i="1"/>
  <c r="L99" i="1"/>
  <c r="K99" i="1"/>
  <c r="R98" i="1"/>
  <c r="Q98" i="1"/>
  <c r="P98" i="1"/>
  <c r="O98" i="1"/>
  <c r="N98" i="1"/>
  <c r="M98" i="1"/>
  <c r="L98" i="1"/>
  <c r="K98" i="1"/>
  <c r="R97" i="1"/>
  <c r="Q97" i="1"/>
  <c r="P97" i="1"/>
  <c r="O97" i="1"/>
  <c r="N97" i="1"/>
  <c r="M97" i="1"/>
  <c r="L97" i="1"/>
  <c r="K97" i="1"/>
  <c r="R96" i="1"/>
  <c r="Q96" i="1"/>
  <c r="P96" i="1"/>
  <c r="O96" i="1"/>
  <c r="N96" i="1"/>
  <c r="M96" i="1"/>
  <c r="L96" i="1"/>
  <c r="K96" i="1"/>
  <c r="R95" i="1"/>
  <c r="Q95" i="1"/>
  <c r="P95" i="1"/>
  <c r="O95" i="1"/>
  <c r="N95" i="1"/>
  <c r="M95" i="1"/>
  <c r="L95" i="1"/>
  <c r="K95" i="1"/>
  <c r="R94" i="1"/>
  <c r="Q94" i="1"/>
  <c r="P94" i="1"/>
  <c r="O94" i="1"/>
  <c r="N94" i="1"/>
  <c r="M94" i="1"/>
  <c r="L94" i="1"/>
  <c r="K94" i="1"/>
  <c r="R93" i="1"/>
  <c r="Q93" i="1"/>
  <c r="P93" i="1"/>
  <c r="O93" i="1"/>
  <c r="N93" i="1"/>
  <c r="M93" i="1"/>
  <c r="L93" i="1"/>
  <c r="K93" i="1"/>
  <c r="R92" i="1"/>
  <c r="Q92" i="1"/>
  <c r="P92" i="1"/>
  <c r="O92" i="1"/>
  <c r="N92" i="1"/>
  <c r="M92" i="1"/>
  <c r="L92" i="1"/>
  <c r="K92" i="1"/>
  <c r="R91" i="1"/>
  <c r="Q91" i="1"/>
  <c r="P91" i="1"/>
  <c r="O91" i="1"/>
  <c r="N91" i="1"/>
  <c r="M91" i="1"/>
  <c r="L91" i="1"/>
  <c r="K91" i="1"/>
  <c r="R90" i="1"/>
  <c r="Q90" i="1"/>
  <c r="P90" i="1"/>
  <c r="O90" i="1"/>
  <c r="N90" i="1"/>
  <c r="M90" i="1"/>
  <c r="L90" i="1"/>
  <c r="K90" i="1"/>
  <c r="R89" i="1"/>
  <c r="Q89" i="1"/>
  <c r="P89" i="1"/>
  <c r="O89" i="1"/>
  <c r="N89" i="1"/>
  <c r="M89" i="1"/>
  <c r="L89" i="1"/>
  <c r="K89" i="1"/>
  <c r="R88" i="1"/>
  <c r="Q88" i="1"/>
  <c r="P88" i="1"/>
  <c r="O88" i="1"/>
  <c r="N88" i="1"/>
  <c r="M88" i="1"/>
  <c r="L88" i="1"/>
  <c r="K88" i="1"/>
  <c r="R87" i="1"/>
  <c r="Q87" i="1"/>
  <c r="P87" i="1"/>
  <c r="O87" i="1"/>
  <c r="N87" i="1"/>
  <c r="M87" i="1"/>
  <c r="L87" i="1"/>
  <c r="K87" i="1"/>
  <c r="R86" i="1"/>
  <c r="Q86" i="1"/>
  <c r="P86" i="1"/>
  <c r="O86" i="1"/>
  <c r="N86" i="1"/>
  <c r="M86" i="1"/>
  <c r="L86" i="1"/>
  <c r="K86" i="1"/>
  <c r="R85" i="1"/>
  <c r="Q85" i="1"/>
  <c r="P85" i="1"/>
  <c r="O85" i="1"/>
  <c r="N85" i="1"/>
  <c r="M85" i="1"/>
  <c r="L85" i="1"/>
  <c r="K85" i="1"/>
  <c r="R84" i="1"/>
  <c r="Q84" i="1"/>
  <c r="P84" i="1"/>
  <c r="O84" i="1"/>
  <c r="N84" i="1"/>
  <c r="M84" i="1"/>
  <c r="L84" i="1"/>
  <c r="K84" i="1"/>
  <c r="R83" i="1"/>
  <c r="Q83" i="1"/>
  <c r="P83" i="1"/>
  <c r="O83" i="1"/>
  <c r="N83" i="1"/>
  <c r="M83" i="1"/>
  <c r="L83" i="1"/>
  <c r="K83" i="1"/>
  <c r="R82" i="1"/>
  <c r="Q82" i="1"/>
  <c r="P82" i="1"/>
  <c r="O82" i="1"/>
  <c r="N82" i="1"/>
  <c r="M82" i="1"/>
  <c r="L82" i="1"/>
  <c r="K82" i="1"/>
  <c r="R81" i="1"/>
  <c r="Q81" i="1"/>
  <c r="P81" i="1"/>
  <c r="O81" i="1"/>
  <c r="N81" i="1"/>
  <c r="M81" i="1"/>
  <c r="L81" i="1"/>
  <c r="K81" i="1"/>
  <c r="R80" i="1"/>
  <c r="Q80" i="1"/>
  <c r="P80" i="1"/>
  <c r="O80" i="1"/>
  <c r="N80" i="1"/>
  <c r="M80" i="1"/>
  <c r="L80" i="1"/>
  <c r="K80" i="1"/>
  <c r="R79" i="1"/>
  <c r="Q79" i="1"/>
  <c r="P79" i="1"/>
  <c r="O79" i="1"/>
  <c r="N79" i="1"/>
  <c r="M79" i="1"/>
  <c r="L79" i="1"/>
  <c r="K79" i="1"/>
  <c r="R78" i="1"/>
  <c r="Q78" i="1"/>
  <c r="P78" i="1"/>
  <c r="O78" i="1"/>
  <c r="N78" i="1"/>
  <c r="M78" i="1"/>
  <c r="L78" i="1"/>
  <c r="K78" i="1"/>
  <c r="R77" i="1"/>
  <c r="Q77" i="1"/>
  <c r="P77" i="1"/>
  <c r="O77" i="1"/>
  <c r="N77" i="1"/>
  <c r="M77" i="1"/>
  <c r="L77" i="1"/>
  <c r="K77" i="1"/>
  <c r="R76" i="1"/>
  <c r="Q76" i="1"/>
  <c r="P76" i="1"/>
  <c r="O76" i="1"/>
  <c r="N76" i="1"/>
  <c r="M76" i="1"/>
  <c r="L76" i="1"/>
  <c r="K76" i="1"/>
  <c r="R75" i="1"/>
  <c r="Q75" i="1"/>
  <c r="P75" i="1"/>
  <c r="O75" i="1"/>
  <c r="N75" i="1"/>
  <c r="M75" i="1"/>
  <c r="L75" i="1"/>
  <c r="K75" i="1"/>
  <c r="R74" i="1"/>
  <c r="Q74" i="1"/>
  <c r="P74" i="1"/>
  <c r="O74" i="1"/>
  <c r="N74" i="1"/>
  <c r="M74" i="1"/>
  <c r="L74" i="1"/>
  <c r="K74" i="1"/>
  <c r="R73" i="1"/>
  <c r="Q73" i="1"/>
  <c r="P73" i="1"/>
  <c r="O73" i="1"/>
  <c r="N73" i="1"/>
  <c r="M73" i="1"/>
  <c r="L73" i="1"/>
  <c r="K73" i="1"/>
  <c r="R72" i="1"/>
  <c r="Q72" i="1"/>
  <c r="P72" i="1"/>
  <c r="O72" i="1"/>
  <c r="N72" i="1"/>
  <c r="M72" i="1"/>
  <c r="L72" i="1"/>
  <c r="K72" i="1"/>
  <c r="R71" i="1"/>
  <c r="Q71" i="1"/>
  <c r="P71" i="1"/>
  <c r="O71" i="1"/>
  <c r="N71" i="1"/>
  <c r="M71" i="1"/>
  <c r="L71" i="1"/>
  <c r="K71" i="1"/>
  <c r="R70" i="1"/>
  <c r="Q70" i="1"/>
  <c r="P70" i="1"/>
  <c r="O70" i="1"/>
  <c r="N70" i="1"/>
  <c r="M70" i="1"/>
  <c r="L70" i="1"/>
  <c r="K70" i="1"/>
  <c r="R69" i="1"/>
  <c r="Q69" i="1"/>
  <c r="P69" i="1"/>
  <c r="O69" i="1"/>
  <c r="N69" i="1"/>
  <c r="M69" i="1"/>
  <c r="L69" i="1"/>
  <c r="K69" i="1"/>
  <c r="R68" i="1"/>
  <c r="Q68" i="1"/>
  <c r="P68" i="1"/>
  <c r="O68" i="1"/>
  <c r="N68" i="1"/>
  <c r="M68" i="1"/>
  <c r="L68" i="1"/>
  <c r="K68" i="1"/>
  <c r="R67" i="1"/>
  <c r="Q67" i="1"/>
  <c r="P67" i="1"/>
  <c r="O67" i="1"/>
  <c r="N67" i="1"/>
  <c r="M67" i="1"/>
  <c r="L67" i="1"/>
  <c r="K67" i="1"/>
  <c r="R66" i="1"/>
  <c r="Q66" i="1"/>
  <c r="P66" i="1"/>
  <c r="O66" i="1"/>
  <c r="N66" i="1"/>
  <c r="M66" i="1"/>
  <c r="L66" i="1"/>
  <c r="K66" i="1"/>
  <c r="R65" i="1"/>
  <c r="Q65" i="1"/>
  <c r="P65" i="1"/>
  <c r="O65" i="1"/>
  <c r="N65" i="1"/>
  <c r="M65" i="1"/>
  <c r="L65" i="1"/>
  <c r="K65" i="1"/>
  <c r="R64" i="1"/>
  <c r="Q64" i="1"/>
  <c r="P64" i="1"/>
  <c r="O64" i="1"/>
  <c r="N64" i="1"/>
  <c r="M64" i="1"/>
  <c r="L64" i="1"/>
  <c r="K64" i="1"/>
  <c r="R63" i="1"/>
  <c r="Q63" i="1"/>
  <c r="P63" i="1"/>
  <c r="O63" i="1"/>
  <c r="N63" i="1"/>
  <c r="M63" i="1"/>
  <c r="L63" i="1"/>
  <c r="K63" i="1"/>
  <c r="R62" i="1"/>
  <c r="Q62" i="1"/>
  <c r="P62" i="1"/>
  <c r="O62" i="1"/>
  <c r="N62" i="1"/>
  <c r="M62" i="1"/>
  <c r="L62" i="1"/>
  <c r="K62" i="1"/>
  <c r="R61" i="1"/>
  <c r="Q61" i="1"/>
  <c r="P61" i="1"/>
  <c r="O61" i="1"/>
  <c r="N61" i="1"/>
  <c r="M61" i="1"/>
  <c r="L61" i="1"/>
  <c r="K61" i="1"/>
  <c r="R60" i="1"/>
  <c r="Q60" i="1"/>
  <c r="P60" i="1"/>
  <c r="O60" i="1"/>
  <c r="N60" i="1"/>
  <c r="M60" i="1"/>
  <c r="L60" i="1"/>
  <c r="K60" i="1"/>
  <c r="R59" i="1"/>
  <c r="Q59" i="1"/>
  <c r="P59" i="1"/>
  <c r="O59" i="1"/>
  <c r="N59" i="1"/>
  <c r="M59" i="1"/>
  <c r="L59" i="1"/>
  <c r="K59" i="1"/>
  <c r="R58" i="1"/>
  <c r="Q58" i="1"/>
  <c r="P58" i="1"/>
  <c r="O58" i="1"/>
  <c r="N58" i="1"/>
  <c r="M58" i="1"/>
  <c r="L58" i="1"/>
  <c r="K58" i="1"/>
  <c r="R57" i="1"/>
  <c r="Q57" i="1"/>
  <c r="P57" i="1"/>
  <c r="O57" i="1"/>
  <c r="N57" i="1"/>
  <c r="M57" i="1"/>
  <c r="L57" i="1"/>
  <c r="K57" i="1"/>
  <c r="R56" i="1"/>
  <c r="Q56" i="1"/>
  <c r="P56" i="1"/>
  <c r="O56" i="1"/>
  <c r="N56" i="1"/>
  <c r="M56" i="1"/>
  <c r="L56" i="1"/>
  <c r="K56" i="1"/>
  <c r="R55" i="1"/>
  <c r="Q55" i="1"/>
  <c r="P55" i="1"/>
  <c r="O55" i="1"/>
  <c r="N55" i="1"/>
  <c r="M55" i="1"/>
  <c r="L55" i="1"/>
  <c r="K55" i="1"/>
  <c r="R54" i="1"/>
  <c r="Q54" i="1"/>
  <c r="P54" i="1"/>
  <c r="O54" i="1"/>
  <c r="N54" i="1"/>
  <c r="M54" i="1"/>
  <c r="L54" i="1"/>
  <c r="K54" i="1"/>
  <c r="R53" i="1"/>
  <c r="Q53" i="1"/>
  <c r="P53" i="1"/>
  <c r="O53" i="1"/>
  <c r="N53" i="1"/>
  <c r="M53" i="1"/>
  <c r="L53" i="1"/>
  <c r="K53" i="1"/>
  <c r="R52" i="1"/>
  <c r="Q52" i="1"/>
  <c r="P52" i="1"/>
  <c r="O52" i="1"/>
  <c r="N52" i="1"/>
  <c r="M52" i="1"/>
  <c r="L52" i="1"/>
  <c r="K52" i="1"/>
  <c r="R51" i="1"/>
  <c r="Q51" i="1"/>
  <c r="P51" i="1"/>
  <c r="O51" i="1"/>
  <c r="N51" i="1"/>
  <c r="M51" i="1"/>
  <c r="L51" i="1"/>
  <c r="K51" i="1"/>
  <c r="R50" i="1"/>
  <c r="Q50" i="1"/>
  <c r="P50" i="1"/>
  <c r="O50" i="1"/>
  <c r="N50" i="1"/>
  <c r="M50" i="1"/>
  <c r="L50" i="1"/>
  <c r="K50" i="1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AM43" i="1"/>
  <c r="AL43" i="1"/>
  <c r="AK43" i="1"/>
  <c r="AJ43" i="1"/>
  <c r="AI43" i="1"/>
  <c r="AH43" i="1"/>
  <c r="AG43" i="1"/>
  <c r="AF43" i="1"/>
  <c r="AE43" i="1"/>
  <c r="AD43" i="1"/>
  <c r="R43" i="1"/>
  <c r="Q43" i="1"/>
  <c r="P43" i="1"/>
  <c r="O43" i="1"/>
  <c r="N43" i="1"/>
  <c r="M43" i="1"/>
  <c r="L43" i="1"/>
  <c r="K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2" i="1"/>
  <c r="Q2" i="1"/>
  <c r="P2" i="1"/>
  <c r="O2" i="1"/>
  <c r="N2" i="1"/>
  <c r="M2" i="1"/>
  <c r="L2" i="1"/>
  <c r="K2" i="1"/>
  <c r="AA279" i="1"/>
  <c r="AA149" i="1"/>
  <c r="CK272" i="1"/>
  <c r="AA277" i="1"/>
</calcChain>
</file>

<file path=xl/sharedStrings.xml><?xml version="1.0" encoding="utf-8"?>
<sst xmlns="http://schemas.openxmlformats.org/spreadsheetml/2006/main" count="6952" uniqueCount="529">
  <si>
    <t>index</t>
  </si>
  <si>
    <t>title</t>
  </si>
  <si>
    <t>instructor</t>
  </si>
  <si>
    <t>start_time</t>
  </si>
  <si>
    <t>end_time</t>
  </si>
  <si>
    <t>section_id</t>
  </si>
  <si>
    <t>enrollment</t>
  </si>
  <si>
    <t>term</t>
  </si>
  <si>
    <t>section</t>
  </si>
  <si>
    <t>INTRO BUSINESS STAT</t>
  </si>
  <si>
    <t>WYNER A</t>
  </si>
  <si>
    <t>0900AM</t>
  </si>
  <si>
    <t>1030AM</t>
  </si>
  <si>
    <t>STAT101001</t>
  </si>
  <si>
    <t>2016C</t>
  </si>
  <si>
    <t>Timeline:</t>
  </si>
  <si>
    <t>What's due</t>
  </si>
  <si>
    <t>1200PM</t>
  </si>
  <si>
    <t>0130PM</t>
  </si>
  <si>
    <t>STAT101002</t>
  </si>
  <si>
    <t>By Thursday (11/21)</t>
  </si>
  <si>
    <t>Have a finished model that's ready for Solver and Crystal Ball</t>
  </si>
  <si>
    <t>0300PM</t>
  </si>
  <si>
    <t>STAT101003</t>
  </si>
  <si>
    <t>By Friday (11/22)</t>
  </si>
  <si>
    <t>Solve and interpret results. Compile everything into an outline</t>
  </si>
  <si>
    <t>STINE R</t>
  </si>
  <si>
    <t>STAT102001</t>
  </si>
  <si>
    <t>Enrollment capacity</t>
  </si>
  <si>
    <t>Enrollment rate</t>
  </si>
  <si>
    <t>By Sunday (11/24)</t>
  </si>
  <si>
    <t>&lt;=12</t>
  </si>
  <si>
    <t>Finish first draft of slides</t>
  </si>
  <si>
    <t>STAT102002</t>
  </si>
  <si>
    <t>By Tuesday morning (11/26)</t>
  </si>
  <si>
    <t>Final draft of slides</t>
  </si>
  <si>
    <t>25-40</t>
  </si>
  <si>
    <t>40-50</t>
  </si>
  <si>
    <t>50-60</t>
  </si>
  <si>
    <t>60-78</t>
  </si>
  <si>
    <t>78-100</t>
  </si>
  <si>
    <t>100-123</t>
  </si>
  <si>
    <t>123-150</t>
  </si>
  <si>
    <t>150-299</t>
  </si>
  <si>
    <t>&lt;== trying to maximize %demand satisfaction</t>
  </si>
  <si>
    <t>0430PM</t>
  </si>
  <si>
    <t>STAT102003</t>
  </si>
  <si>
    <t>By the end of Thanksgiving break (12/1)</t>
  </si>
  <si>
    <t>Finish first draft of report</t>
  </si>
  <si>
    <t>If we're trying to predict and optimize for Spring 2020, then we also need to accommodate which classes have downsized the number of sections offered (e.g. OIDD 245 used to have 3 courses but is only offering 1 next spring)</t>
  </si>
  <si>
    <t>INTRODUCTORY STATISTICS</t>
  </si>
  <si>
    <t>EWENS W</t>
  </si>
  <si>
    <t>1100AM</t>
  </si>
  <si>
    <t>STAT111001</t>
  </si>
  <si>
    <t>By 12/4</t>
  </si>
  <si>
    <t>Ready to submit final draft of the report</t>
  </si>
  <si>
    <t>0200PM</t>
  </si>
  <si>
    <t>STAT111002</t>
  </si>
  <si>
    <t>Final report deadline</t>
  </si>
  <si>
    <t>2016A</t>
  </si>
  <si>
    <t>VEKKER A</t>
  </si>
  <si>
    <t>0630PM</t>
  </si>
  <si>
    <t>0930PM</t>
  </si>
  <si>
    <t>STAT111601</t>
  </si>
  <si>
    <t>Note: let's build the model together and then have one person solve at the end. We can divvy up the work from there.</t>
  </si>
  <si>
    <t>STAT COMPUTING WITH R: Statistical Computing with R</t>
  </si>
  <si>
    <t>ZHANG N</t>
  </si>
  <si>
    <t>STAT405401</t>
  </si>
  <si>
    <t>STAT405403</t>
  </si>
  <si>
    <t>STAT405405</t>
  </si>
  <si>
    <t>PREDICTIVE ANALYTICS: Predictive Analytics for Business</t>
  </si>
  <si>
    <t>ZHU Y</t>
  </si>
  <si>
    <t>STAT422401</t>
  </si>
  <si>
    <t>STAT422402</t>
  </si>
  <si>
    <t>STAT422403</t>
  </si>
  <si>
    <t>STAT422404</t>
  </si>
  <si>
    <t>PROBABILITY</t>
  </si>
  <si>
    <t>CAI T</t>
  </si>
  <si>
    <t>STAT430401</t>
  </si>
  <si>
    <t>STAT430402</t>
  </si>
  <si>
    <t>STATISTICAL INFERENCE</t>
  </si>
  <si>
    <t>BHATTACHARYA B</t>
  </si>
  <si>
    <t>STAT431401</t>
  </si>
  <si>
    <t>STAT431402</t>
  </si>
  <si>
    <t>FORECASTING METHODS MGMT</t>
  </si>
  <si>
    <t>SHAMAN P</t>
  </si>
  <si>
    <t>STAT435401</t>
  </si>
  <si>
    <t>FUND OF ACTUARIAL SCI I</t>
  </si>
  <si>
    <t>LEMAIRE J</t>
  </si>
  <si>
    <t>STAT451401</t>
  </si>
  <si>
    <t>ACTUARIAL STATISTICS</t>
  </si>
  <si>
    <t>STAT453401</t>
  </si>
  <si>
    <t>DATA ANALY &amp; STAT COMP: Data Analytics and Statistical Computing</t>
  </si>
  <si>
    <t>BUJA A</t>
  </si>
  <si>
    <t>STAT470401</t>
  </si>
  <si>
    <t>STAT470402</t>
  </si>
  <si>
    <t>MODERN DATA MINING</t>
  </si>
  <si>
    <t>ZHAO L</t>
  </si>
  <si>
    <t>STAT471401</t>
  </si>
  <si>
    <t>STAT471402</t>
  </si>
  <si>
    <t>APPLIED REG &amp; ANALY VAR</t>
  </si>
  <si>
    <t>ROSENBAUM P</t>
  </si>
  <si>
    <t>STAT500401</t>
  </si>
  <si>
    <t>INTRODUCTION TO OID</t>
  </si>
  <si>
    <t>CACHON/SAVIN</t>
  </si>
  <si>
    <t>OIDD101001</t>
  </si>
  <si>
    <t>OIDD101002</t>
  </si>
  <si>
    <t>DEV TOOLS FOR DATA ANLYS</t>
  </si>
  <si>
    <t>HITT L</t>
  </si>
  <si>
    <t>OIDD105001</t>
  </si>
  <si>
    <t>OIDD105002</t>
  </si>
  <si>
    <t>INTERNET LAW &amp; POLICY</t>
  </si>
  <si>
    <t>WERBACH K</t>
  </si>
  <si>
    <t>OIDD222401</t>
  </si>
  <si>
    <t>DECISION PROCESSES</t>
  </si>
  <si>
    <t>SU X</t>
  </si>
  <si>
    <t>OIDD290001</t>
  </si>
  <si>
    <t>OIDD290002</t>
  </si>
  <si>
    <t>SIMONSOHN U</t>
  </si>
  <si>
    <t>OIDD290003</t>
  </si>
  <si>
    <t>OIDD290004</t>
  </si>
  <si>
    <t>NEGOTIATIONS</t>
  </si>
  <si>
    <t>ROSNER S</t>
  </si>
  <si>
    <t>0600PM</t>
  </si>
  <si>
    <t>OIDD291406</t>
  </si>
  <si>
    <t>BLUM S</t>
  </si>
  <si>
    <t>OIDD291407</t>
  </si>
  <si>
    <t>BERGMAN E</t>
  </si>
  <si>
    <t>OIDD291408</t>
  </si>
  <si>
    <t>SHROPSHIRE K</t>
  </si>
  <si>
    <t>OIDD291409</t>
  </si>
  <si>
    <t>BEER J</t>
  </si>
  <si>
    <t>OIDD291410</t>
  </si>
  <si>
    <t>WEIGELT K</t>
  </si>
  <si>
    <t>OIDD291411</t>
  </si>
  <si>
    <t>ENABLING TECHNOLOGIES</t>
  </si>
  <si>
    <t>WU L</t>
  </si>
  <si>
    <t>OIDD314001</t>
  </si>
  <si>
    <t>Take out classes that aren't offered in 2020?</t>
  </si>
  <si>
    <t>OIDD314002</t>
  </si>
  <si>
    <t>PRODUCT DESIGN</t>
  </si>
  <si>
    <t>ROBERTSON D</t>
  </si>
  <si>
    <t>OIDD415401</t>
  </si>
  <si>
    <t>OIDD415402</t>
  </si>
  <si>
    <t>KRIEGER A</t>
  </si>
  <si>
    <t xml:space="preserve">Assumptions: </t>
  </si>
  <si>
    <t>2017C</t>
  </si>
  <si>
    <t>Objective:</t>
  </si>
  <si>
    <t>JENSEN S</t>
  </si>
  <si>
    <t>1) No classes in conference rooms or in any room located above the 3rd floor.</t>
  </si>
  <si>
    <t>Attempting to maximize overall demand/satisfaction for spring 2020 enrollments</t>
  </si>
  <si>
    <t>STAT430403</t>
  </si>
  <si>
    <t>2) Including only undergraduate students</t>
  </si>
  <si>
    <t>DING J</t>
  </si>
  <si>
    <t>STAT430404</t>
  </si>
  <si>
    <t>WATERMAN R</t>
  </si>
  <si>
    <t>STAT430405</t>
  </si>
  <si>
    <t>3) Recitations not included</t>
  </si>
  <si>
    <t>Suggestion?</t>
  </si>
  <si>
    <t>SONG/MOON</t>
  </si>
  <si>
    <t>4) No STAT/OIDD classes in Colonial Penn Center, Lauder Institute, and Vance Hall rooms B10 and B11</t>
  </si>
  <si>
    <t>Could use Crystal Ball to account for demand fluctuations and maximize demand in the context of classes</t>
  </si>
  <si>
    <t>OIDD101003</t>
  </si>
  <si>
    <t>ANALYTICS FOR SERVICE OP</t>
  </si>
  <si>
    <t>COHEN M</t>
  </si>
  <si>
    <t>OIDD224001</t>
  </si>
  <si>
    <t>5) You can only use the computer labs for at most 6 hours a week</t>
  </si>
  <si>
    <t>BHATIA N</t>
  </si>
  <si>
    <t>6) Trying to optimize 2019 Fall and assuming that no classes have been removed</t>
  </si>
  <si>
    <t>BROWN L</t>
  </si>
  <si>
    <t>STAT112001</t>
  </si>
  <si>
    <t>SUPERVISED STUDY: Management and Technology Freshman Seminar</t>
  </si>
  <si>
    <t>ALLON G</t>
  </si>
  <si>
    <t>0800PM</t>
  </si>
  <si>
    <t>OIDD399002</t>
  </si>
  <si>
    <t>CAPUTO T</t>
  </si>
  <si>
    <t>GUPTA S</t>
  </si>
  <si>
    <t>2018C</t>
  </si>
  <si>
    <t>7) Assuming course capacities remain constant throughout the years</t>
  </si>
  <si>
    <t>LIM P</t>
  </si>
  <si>
    <t>0730PM</t>
  </si>
  <si>
    <t>STAT112601</t>
  </si>
  <si>
    <t>8) Any course whose capacity isn't known will be assumed to have 60</t>
  </si>
  <si>
    <t>LOW M</t>
  </si>
  <si>
    <t>STAT430001</t>
  </si>
  <si>
    <t>HAMIDIEH K</t>
  </si>
  <si>
    <t>STAT430002</t>
  </si>
  <si>
    <t>DOBRIBAN E</t>
  </si>
  <si>
    <t>STAT430004</t>
  </si>
  <si>
    <t>STAT430005</t>
  </si>
  <si>
    <t>Question: should we also cancel classes if they consistently fail to meet a certain demand threshold?</t>
  </si>
  <si>
    <t>STAT405402</t>
  </si>
  <si>
    <t>MATHEMATICAL STATISTICS</t>
  </si>
  <si>
    <t>STAT432401</t>
  </si>
  <si>
    <t>JMHH Forum Level</t>
  </si>
  <si>
    <t>Seats</t>
  </si>
  <si>
    <t>Style</t>
  </si>
  <si>
    <t>Original Value</t>
  </si>
  <si>
    <t>JMHH Third Floor</t>
  </si>
  <si>
    <t>SAMPLE SURVEY DESIGN</t>
  </si>
  <si>
    <t>ZANUTTO E</t>
  </si>
  <si>
    <t>0900PM</t>
  </si>
  <si>
    <t>STAT475001</t>
  </si>
  <si>
    <t>INTRODUCTION TO OIDD</t>
  </si>
  <si>
    <t>JMHH F36</t>
  </si>
  <si>
    <t>Flat</t>
  </si>
  <si>
    <t>JMHH 340</t>
  </si>
  <si>
    <t>Tiered</t>
  </si>
  <si>
    <t>Maybe we first decide which classes should exist before sorting them?</t>
  </si>
  <si>
    <t>MOON A</t>
  </si>
  <si>
    <t>SCHAUMBERG R</t>
  </si>
  <si>
    <t>OIDD291401</t>
  </si>
  <si>
    <t>JMHH F38</t>
  </si>
  <si>
    <t>OIDD291402</t>
  </si>
  <si>
    <t>JMHH 345</t>
  </si>
  <si>
    <t>OIDD291403</t>
  </si>
  <si>
    <t>JMHH F45</t>
  </si>
  <si>
    <t>HOSANAGAR K</t>
  </si>
  <si>
    <t>JMHH 350</t>
  </si>
  <si>
    <t>LOH P</t>
  </si>
  <si>
    <t>STAT431001</t>
  </si>
  <si>
    <t>INTRO TO MGMT SCIENCE</t>
  </si>
  <si>
    <t>BASTANI H</t>
  </si>
  <si>
    <t>OIDD321001</t>
  </si>
  <si>
    <t>OIDD321002</t>
  </si>
  <si>
    <t>ALLON/VOHRA</t>
  </si>
  <si>
    <t>JMHH F50</t>
  </si>
  <si>
    <t>JMHH 355</t>
  </si>
  <si>
    <t>SCI OF BEHAVIOR CHANGE</t>
  </si>
  <si>
    <t>MILKMAN/DUCKWOR</t>
  </si>
  <si>
    <t>STAT431002</t>
  </si>
  <si>
    <t>OIDD490401</t>
  </si>
  <si>
    <t>2019C</t>
  </si>
  <si>
    <t>JMHH F55</t>
  </si>
  <si>
    <t>JMHH 360</t>
  </si>
  <si>
    <t>3 Models:</t>
  </si>
  <si>
    <t>JMHH F60</t>
  </si>
  <si>
    <t>JMHH 365</t>
  </si>
  <si>
    <t>1. Covariance</t>
  </si>
  <si>
    <t>PAREEK B</t>
  </si>
  <si>
    <t>STOCHASTIC PROCESSES</t>
  </si>
  <si>
    <t>STAT405404</t>
  </si>
  <si>
    <t>MOSSEL E</t>
  </si>
  <si>
    <t>STAT433401</t>
  </si>
  <si>
    <t>STAT405406</t>
  </si>
  <si>
    <t>JMHH F65</t>
  </si>
  <si>
    <t>JMHH 370</t>
  </si>
  <si>
    <t>2. Enrollment in classrooms</t>
  </si>
  <si>
    <t>FUND OF ACTUARIAL SCI II</t>
  </si>
  <si>
    <t>IONESCU M</t>
  </si>
  <si>
    <t>STAT430003</t>
  </si>
  <si>
    <t>STAT452401</t>
  </si>
  <si>
    <t>ZHANG Y</t>
  </si>
  <si>
    <t>MA Z</t>
  </si>
  <si>
    <t>JMHH F70</t>
  </si>
  <si>
    <t>STAT432001</t>
  </si>
  <si>
    <t>JMHH 375</t>
  </si>
  <si>
    <t>Computer Lab</t>
  </si>
  <si>
    <t>3. Times</t>
  </si>
  <si>
    <t>INTERMEDIATE STATISTICS</t>
  </si>
  <si>
    <t>STAT471403</t>
  </si>
  <si>
    <t>JMHH F75</t>
  </si>
  <si>
    <t>JMHH 380</t>
  </si>
  <si>
    <t>MODERN REGRESSION</t>
  </si>
  <si>
    <t>BERK R</t>
  </si>
  <si>
    <t>STAT474401</t>
  </si>
  <si>
    <t>JMHH F80</t>
  </si>
  <si>
    <t>ANALYTICS &amp; DIGITAL ECON</t>
  </si>
  <si>
    <t>TAMBE P</t>
  </si>
  <si>
    <t>OIDD245001</t>
  </si>
  <si>
    <t>APPL PROB MODELS MKTG</t>
  </si>
  <si>
    <t>FADER P</t>
  </si>
  <si>
    <t>STAT476401</t>
  </si>
  <si>
    <t>JMHH F85</t>
  </si>
  <si>
    <t>Lecture Hall</t>
  </si>
  <si>
    <t>SHDH Ground Floor</t>
  </si>
  <si>
    <t>Introduction to Operations and Information Management</t>
  </si>
  <si>
    <t>JMHH F86</t>
  </si>
  <si>
    <t>SHDH 105</t>
  </si>
  <si>
    <t>INTRO TO OPS &amp; INFO MGMT: Introduction to Operations and Information Management</t>
  </si>
  <si>
    <t>OIDD321003</t>
  </si>
  <si>
    <t>SUPERVISED STUDY</t>
  </si>
  <si>
    <t>JMHH F88</t>
  </si>
  <si>
    <t>SHDH 107</t>
  </si>
  <si>
    <t>INTRODUCTION TO OPERATIONS MANAGEMENT</t>
  </si>
  <si>
    <t>OIDD220001</t>
  </si>
  <si>
    <t>JMHH F95</t>
  </si>
  <si>
    <t>SHDH 204A</t>
  </si>
  <si>
    <t>INTRODUCTION TO OM: Introduction to Operations Management</t>
  </si>
  <si>
    <t>RIEDERS M</t>
  </si>
  <si>
    <t>OIDD220002</t>
  </si>
  <si>
    <t>JMHH F92</t>
  </si>
  <si>
    <t>SHDH 204B</t>
  </si>
  <si>
    <t>JMHH F94</t>
  </si>
  <si>
    <t>SHDH 206</t>
  </si>
  <si>
    <t>GAMIFICATION FOR BUS</t>
  </si>
  <si>
    <t>OIDD240401</t>
  </si>
  <si>
    <t>JMHH F96</t>
  </si>
  <si>
    <t>SHDH 209</t>
  </si>
  <si>
    <t>ENVIRON. &amp; ENERGY ECON</t>
  </si>
  <si>
    <t>VAN BENTHEM A</t>
  </si>
  <si>
    <t>OIDD263401</t>
  </si>
  <si>
    <t>JMHH G06</t>
  </si>
  <si>
    <t>Auditorium</t>
  </si>
  <si>
    <t>SHDH 215</t>
  </si>
  <si>
    <t>SIMMONS J</t>
  </si>
  <si>
    <t>MANAGEMENT INFO SYSTEMS</t>
  </si>
  <si>
    <t>CLEMONS E</t>
  </si>
  <si>
    <t>OIDD210001</t>
  </si>
  <si>
    <t>JMHH G50</t>
  </si>
  <si>
    <t>SHDH 350</t>
  </si>
  <si>
    <t>BELLACE J</t>
  </si>
  <si>
    <t>RISK ANALY &amp; ENV MGMT: Risk Analysis and Environmental Management</t>
  </si>
  <si>
    <t>KUNREUTHER H</t>
  </si>
  <si>
    <t>OIDD261401</t>
  </si>
  <si>
    <t>JMHH G55</t>
  </si>
  <si>
    <t>SHDH 351</t>
  </si>
  <si>
    <t>OIDD261402</t>
  </si>
  <si>
    <t>JMHH G60</t>
  </si>
  <si>
    <t>KROL/BEER</t>
  </si>
  <si>
    <t>BUSINESS COMP LANGUAGES</t>
  </si>
  <si>
    <t>KIMBROUGH S</t>
  </si>
  <si>
    <t>JMHH G65</t>
  </si>
  <si>
    <t>OIDD311001</t>
  </si>
  <si>
    <t>SHDH First Floor</t>
  </si>
  <si>
    <t>ADVANCED DECISION SYS: Advanced Decision Systems: Agents, Games, and Evolution</t>
  </si>
  <si>
    <t>OIDD319001</t>
  </si>
  <si>
    <t>LOBEL R</t>
  </si>
  <si>
    <t>JMHH G86</t>
  </si>
  <si>
    <t>SHDH 1201</t>
  </si>
  <si>
    <t>THINKING WITH MODELS</t>
  </si>
  <si>
    <t>OIDD325001</t>
  </si>
  <si>
    <t>MATH MDLNG APPL IN FNCE: Math Modeling Applications in Finance</t>
  </si>
  <si>
    <t>TSOUKALAS G</t>
  </si>
  <si>
    <t>OIDD353401</t>
  </si>
  <si>
    <t>JMHH G88</t>
  </si>
  <si>
    <t>OIDD353402</t>
  </si>
  <si>
    <t>SHDH 1203</t>
  </si>
  <si>
    <t>RETAIL SUPP CHAIN MGMT</t>
  </si>
  <si>
    <t>FISHER M</t>
  </si>
  <si>
    <t>OIDD397401</t>
  </si>
  <si>
    <t>OIDD397403</t>
  </si>
  <si>
    <t>ULRICH K</t>
  </si>
  <si>
    <t>JMHH G90</t>
  </si>
  <si>
    <t>SHDH 1206</t>
  </si>
  <si>
    <t>2017A</t>
  </si>
  <si>
    <t>JMHH G92</t>
  </si>
  <si>
    <t>XU M</t>
  </si>
  <si>
    <t>STAT COMPUTING WITH R</t>
  </si>
  <si>
    <t>VANC 112</t>
  </si>
  <si>
    <t>PREDICTIVE ANALYTICS</t>
  </si>
  <si>
    <t>KAPELNER A</t>
  </si>
  <si>
    <t>JMHH Second Floor</t>
  </si>
  <si>
    <t>SU W</t>
  </si>
  <si>
    <t>STEELE J</t>
  </si>
  <si>
    <t>JMHH 240</t>
  </si>
  <si>
    <t>Class room constraints based on capacity</t>
  </si>
  <si>
    <t>STAT474402</t>
  </si>
  <si>
    <t>INTRODUCTION TO OID: Introduction to Operations and Information Management</t>
  </si>
  <si>
    <t>JMHH 245</t>
  </si>
  <si>
    <t>SCAL OPS IN TECH VENTURE: Scaling Operations in Technology Ventures: Linking Strategy and Execution</t>
  </si>
  <si>
    <t>OIDD236001</t>
  </si>
  <si>
    <t>MILKMAN K</t>
  </si>
  <si>
    <t>YIP J</t>
  </si>
  <si>
    <t>JMHH 250</t>
  </si>
  <si>
    <t>TAHERIPOUR M</t>
  </si>
  <si>
    <t>ADV TOPICS NEGOTIATION</t>
  </si>
  <si>
    <t>SCHWEITZER M</t>
  </si>
  <si>
    <t>OIDD292401</t>
  </si>
  <si>
    <t>IANCU D</t>
  </si>
  <si>
    <t>COMP SIMULATION MODELS</t>
  </si>
  <si>
    <t>OIDD397402</t>
  </si>
  <si>
    <t>OIDD397404</t>
  </si>
  <si>
    <t>2018A</t>
  </si>
  <si>
    <t>SHAULY-AHARONOV</t>
  </si>
  <si>
    <t>GU X</t>
  </si>
  <si>
    <t>RAKHLIN A</t>
  </si>
  <si>
    <t>STAT475401</t>
  </si>
  <si>
    <t>STAT476402</t>
  </si>
  <si>
    <t>STAT476403</t>
  </si>
  <si>
    <t>CACHON/MOON</t>
  </si>
  <si>
    <t>INTRODUCTION TO OIDD: Introduction to Operations and Information Management</t>
  </si>
  <si>
    <t>TECH MGMT, INFO &amp; D ECON: Technology Management, Information and the Digital Economy</t>
  </si>
  <si>
    <t>JMHH 255</t>
  </si>
  <si>
    <t>OIDD201002</t>
  </si>
  <si>
    <t>INTRO TO ANALYT &amp; D ECON: Intro to Analytics and the Digital Economy</t>
  </si>
  <si>
    <t>OIDD215001</t>
  </si>
  <si>
    <t>OIDD215003</t>
  </si>
  <si>
    <t>ADVANCED ANALYT &amp; D ECON: Advanced Analytics and the Digital Economy</t>
  </si>
  <si>
    <t>OIDD245002</t>
  </si>
  <si>
    <t>JMHH 260</t>
  </si>
  <si>
    <t>JMHH 265</t>
  </si>
  <si>
    <t>ARNETT R</t>
  </si>
  <si>
    <t>OIDD291412</t>
  </si>
  <si>
    <t>MATH MDLNG APPL IN FNCE</t>
  </si>
  <si>
    <t>KATALAN Z</t>
  </si>
  <si>
    <t>JMHH 270</t>
  </si>
  <si>
    <t>2019A</t>
  </si>
  <si>
    <t>LI X</t>
  </si>
  <si>
    <t>JMHH F90</t>
  </si>
  <si>
    <t>JMHH G94</t>
  </si>
  <si>
    <t>SHDH 109</t>
  </si>
  <si>
    <t>SHDH 211</t>
  </si>
  <si>
    <t>SHDH 213</t>
  </si>
  <si>
    <t>INTRO BAYES DATA ANALYS</t>
  </si>
  <si>
    <t>STAT442001</t>
  </si>
  <si>
    <t>Monday</t>
  </si>
  <si>
    <t>CAUSAL INFERENCE</t>
  </si>
  <si>
    <t>SMALL D</t>
  </si>
  <si>
    <t>STAT490401</t>
  </si>
  <si>
    <t>GALLINO S</t>
  </si>
  <si>
    <t>TECH MGMT, INFO &amp; D ECON</t>
  </si>
  <si>
    <t>OIDD201001</t>
  </si>
  <si>
    <t>ANALYTICS &amp; DIGITAL ECON: Analytics &amp; the Digital Economy</t>
  </si>
  <si>
    <t>ANALYTICS &amp; DIGITAL ECON: Analytics and the Digital Economy</t>
  </si>
  <si>
    <t>OIDD245003</t>
  </si>
  <si>
    <t>2020A</t>
  </si>
  <si>
    <t>JOHNDROW J</t>
  </si>
  <si>
    <t>YANG F</t>
  </si>
  <si>
    <t>STAT433001</t>
  </si>
  <si>
    <t>Tuesday</t>
  </si>
  <si>
    <t>STAT442002</t>
  </si>
  <si>
    <t>GALLINO/SAVIN</t>
  </si>
  <si>
    <t>INTERNET LAW PRIV CYBER: Internet Law, Privacy, and Cybersecurity</t>
  </si>
  <si>
    <t>GARBER E</t>
  </si>
  <si>
    <t>BOOTHBY E</t>
  </si>
  <si>
    <t>SCHEIN C</t>
  </si>
  <si>
    <t>ADVANCED NEGOTIATION</t>
  </si>
  <si>
    <t>ZIRNGIBL M</t>
  </si>
  <si>
    <t>SUPERVISED STUDY: A.I., Data, and Society</t>
  </si>
  <si>
    <t>OIDD399001</t>
  </si>
  <si>
    <t>OIDD399004</t>
  </si>
  <si>
    <t>Wednesday</t>
  </si>
  <si>
    <t>Thursday</t>
  </si>
  <si>
    <t>Maximize satisfaction/demand</t>
  </si>
  <si>
    <t>Total</t>
  </si>
  <si>
    <t>Minimize Corr</t>
  </si>
  <si>
    <t>Forecasted</t>
  </si>
  <si>
    <t>Volume</t>
  </si>
  <si>
    <t>&lt;=</t>
  </si>
  <si>
    <t>=</t>
  </si>
  <si>
    <t xml:space="preserve">&lt;= </t>
  </si>
  <si>
    <t>Objective</t>
  </si>
  <si>
    <t>Class</t>
  </si>
  <si>
    <t>This is assuming that the enrollment rate is representative of the demand for the classes next year</t>
  </si>
  <si>
    <t>When certain classes that previously weren't offered in a particular semester is offered, we use the class enrollment size from 2018 instead of 2019</t>
  </si>
  <si>
    <t>Since this class was never offered, we're assuming that capacity = demand</t>
  </si>
  <si>
    <t>Number of timeslots</t>
  </si>
  <si>
    <t>Enrollment</t>
  </si>
  <si>
    <t>Capacity</t>
  </si>
  <si>
    <t>Do 2*SUM because each class occupies 2 timeslots</t>
  </si>
  <si>
    <t>STAT442</t>
  </si>
  <si>
    <t>STAT405</t>
  </si>
  <si>
    <t>STAT422</t>
  </si>
  <si>
    <t>STAT430</t>
  </si>
  <si>
    <t>STAT435</t>
  </si>
  <si>
    <t>STAT471</t>
  </si>
  <si>
    <t>STAT474</t>
  </si>
  <si>
    <t>STAT475</t>
  </si>
  <si>
    <t>STAT476</t>
  </si>
  <si>
    <t>OIDD105</t>
  </si>
  <si>
    <t>OIDD201</t>
  </si>
  <si>
    <t>OIDD220</t>
  </si>
  <si>
    <t>OIDD222</t>
  </si>
  <si>
    <t>OIDD236</t>
  </si>
  <si>
    <t>OIDD245</t>
  </si>
  <si>
    <t>OIDD314</t>
  </si>
  <si>
    <t>OIDD325</t>
  </si>
  <si>
    <t>OIDD353</t>
  </si>
  <si>
    <t>OIDD399</t>
  </si>
  <si>
    <t>OIDD415</t>
  </si>
  <si>
    <t>Constraint</t>
  </si>
  <si>
    <t>Enrollment Capacity</t>
  </si>
  <si>
    <t>&gt;=</t>
  </si>
  <si>
    <t>Time avail</t>
  </si>
  <si>
    <t>Time and # of Rooms</t>
  </si>
  <si>
    <t>Differences</t>
  </si>
  <si>
    <t>Covariances</t>
  </si>
  <si>
    <t>STAT Iteration</t>
  </si>
  <si>
    <t>Time1</t>
  </si>
  <si>
    <t>Time2</t>
  </si>
  <si>
    <t>Time3</t>
  </si>
  <si>
    <t>Time4</t>
  </si>
  <si>
    <t>Time5</t>
  </si>
  <si>
    <t>Time6</t>
  </si>
  <si>
    <t>Total Class Constraint</t>
  </si>
  <si>
    <t>Covariances Constraint</t>
  </si>
  <si>
    <t>Number of sections</t>
  </si>
  <si>
    <t>Forecasted demand</t>
  </si>
  <si>
    <t>9) Only predicting and optimizing for spring semesters</t>
  </si>
  <si>
    <t>Hustorical Demand</t>
  </si>
  <si>
    <t>Prior Demand</t>
  </si>
  <si>
    <t>Distributed Prior</t>
  </si>
  <si>
    <t>class</t>
  </si>
  <si>
    <t>rAmountLearned</t>
  </si>
  <si>
    <t>rCourseQuality</t>
  </si>
  <si>
    <t>rDifficulty</t>
  </si>
  <si>
    <t>rWorkRequired</t>
  </si>
  <si>
    <t>Coefficients</t>
  </si>
  <si>
    <t>Amount Learned</t>
  </si>
  <si>
    <t>Course Quality</t>
  </si>
  <si>
    <t>Difficulty</t>
  </si>
  <si>
    <t>Work Required</t>
  </si>
  <si>
    <t>stat-405</t>
  </si>
  <si>
    <t>stat-422</t>
  </si>
  <si>
    <t>stat-430</t>
  </si>
  <si>
    <t>stat-435</t>
  </si>
  <si>
    <t>stat-442</t>
  </si>
  <si>
    <t>stat-471</t>
  </si>
  <si>
    <t>stat-475</t>
  </si>
  <si>
    <t>stat-476</t>
  </si>
  <si>
    <t>oidd-105</t>
  </si>
  <si>
    <t>oidd-201</t>
  </si>
  <si>
    <t>oidd-220</t>
  </si>
  <si>
    <t>oidd-222</t>
  </si>
  <si>
    <t>oidd-236</t>
  </si>
  <si>
    <t>oidd-245</t>
  </si>
  <si>
    <t>oidd-314</t>
  </si>
  <si>
    <t>oidd-325</t>
  </si>
  <si>
    <t>oidd-353</t>
  </si>
  <si>
    <t>oidd-399</t>
  </si>
  <si>
    <t>oidd-415</t>
  </si>
  <si>
    <t>stat-474</t>
  </si>
  <si>
    <t>Weight: Historical</t>
  </si>
  <si>
    <t>Weight: Prior</t>
  </si>
  <si>
    <t>OIDD Iteration</t>
  </si>
  <si>
    <t>used cosine text distance</t>
  </si>
  <si>
    <t>STAT</t>
  </si>
  <si>
    <t>OIDD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</si>
</sst>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m/d"/>
  </numFmts>
  <fonts count="14">
    <font>
      <sz val="10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2" fillId="0" borderId="0"/>
    <xf numFmtId="0" fontId="10" fillId="0" borderId="0"/>
  </cellStyleXfs>
  <cellXfs count="13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2" borderId="0" xfId="0" applyFont="1" applyFill="1" applyAlignment="1"/>
    <xf numFmtId="164" fontId="5" fillId="2" borderId="0" xfId="0" applyNumberFormat="1" applyFont="1" applyFill="1" applyAlignment="1"/>
    <xf numFmtId="0" fontId="4" fillId="0" borderId="0" xfId="0" applyFont="1" applyAlignment="1"/>
    <xf numFmtId="0" fontId="6" fillId="3" borderId="0" xfId="0" applyFont="1" applyFill="1" applyAlignment="1"/>
    <xf numFmtId="0" fontId="1" fillId="2" borderId="0" xfId="0" applyFont="1" applyFill="1" applyAlignment="1"/>
    <xf numFmtId="165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right"/>
    </xf>
    <xf numFmtId="0" fontId="4" fillId="2" borderId="0" xfId="0" applyFont="1" applyFill="1" applyAlignment="1"/>
    <xf numFmtId="0" fontId="7" fillId="0" borderId="0" xfId="0" applyFont="1" applyAlignment="1"/>
    <xf numFmtId="10" fontId="4" fillId="2" borderId="0" xfId="0" applyNumberFormat="1" applyFont="1" applyFill="1"/>
    <xf numFmtId="0" fontId="4" fillId="2" borderId="0" xfId="0" applyFont="1" applyFill="1"/>
    <xf numFmtId="0" fontId="8" fillId="2" borderId="0" xfId="0" applyFont="1" applyFill="1"/>
    <xf numFmtId="0" fontId="3" fillId="4" borderId="1" xfId="0" applyFont="1" applyFill="1" applyBorder="1" applyAlignment="1"/>
    <xf numFmtId="0" fontId="3" fillId="0" borderId="0" xfId="0" applyFont="1" applyAlignment="1"/>
    <xf numFmtId="0" fontId="4" fillId="5" borderId="1" xfId="0" applyFont="1" applyFill="1" applyBorder="1" applyAlignment="1"/>
    <xf numFmtId="0" fontId="5" fillId="0" borderId="0" xfId="0" applyFont="1" applyAlignment="1"/>
    <xf numFmtId="165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Alignment="1"/>
    <xf numFmtId="10" fontId="4" fillId="6" borderId="0" xfId="0" applyNumberFormat="1" applyFont="1" applyFill="1"/>
    <xf numFmtId="0" fontId="9" fillId="6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2" borderId="0" xfId="0" applyFont="1" applyFill="1" applyAlignment="1"/>
    <xf numFmtId="0" fontId="5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8" fontId="7" fillId="0" borderId="0" xfId="0" applyNumberFormat="1" applyFont="1" applyAlignment="1"/>
    <xf numFmtId="0" fontId="4" fillId="3" borderId="0" xfId="0" applyFont="1" applyFill="1"/>
    <xf numFmtId="0" fontId="4" fillId="0" borderId="0" xfId="0" applyFont="1" applyAlignment="1">
      <alignment horizontal="center"/>
    </xf>
    <xf numFmtId="18" fontId="4" fillId="7" borderId="0" xfId="0" applyNumberFormat="1" applyFont="1" applyFill="1" applyAlignment="1"/>
    <xf numFmtId="18" fontId="4" fillId="0" borderId="0" xfId="0" applyNumberFormat="1" applyFont="1" applyAlignment="1"/>
    <xf numFmtId="0" fontId="5" fillId="0" borderId="0" xfId="0" applyFont="1" applyAlignment="1">
      <alignment horizontal="center" vertical="center"/>
    </xf>
    <xf numFmtId="0" fontId="9" fillId="3" borderId="0" xfId="0" applyFont="1" applyFill="1"/>
    <xf numFmtId="0" fontId="9" fillId="3" borderId="0" xfId="0" applyFont="1" applyFill="1" applyAlignment="1"/>
    <xf numFmtId="0" fontId="4" fillId="0" borderId="0" xfId="0" applyFont="1"/>
    <xf numFmtId="0" fontId="9" fillId="8" borderId="0" xfId="0" applyFont="1" applyFill="1" applyAlignment="1"/>
    <xf numFmtId="0" fontId="4" fillId="8" borderId="0" xfId="0" applyFont="1" applyFill="1"/>
    <xf numFmtId="0" fontId="5" fillId="0" borderId="0" xfId="0" applyFont="1" applyAlignment="1">
      <alignment horizontal="center"/>
    </xf>
    <xf numFmtId="10" fontId="9" fillId="2" borderId="0" xfId="0" applyNumberFormat="1" applyFont="1" applyFill="1"/>
    <xf numFmtId="0" fontId="2" fillId="0" borderId="0" xfId="0" applyFont="1" applyAlignment="1">
      <alignment horizontal="center"/>
    </xf>
    <xf numFmtId="10" fontId="4" fillId="0" borderId="0" xfId="0" applyNumberFormat="1" applyFont="1"/>
    <xf numFmtId="0" fontId="0" fillId="0" borderId="0" xfId="0" applyFont="1" applyAlignment="1"/>
    <xf numFmtId="0" fontId="4" fillId="0" borderId="0" xfId="0" applyFont="1" applyFill="1" applyAlignment="1">
      <alignment horizontal="center"/>
    </xf>
    <xf numFmtId="0" fontId="9" fillId="9" borderId="0" xfId="0" applyFont="1" applyFill="1" applyAlignment="1"/>
    <xf numFmtId="0" fontId="0" fillId="9" borderId="0" xfId="0" applyFont="1" applyFill="1" applyAlignment="1"/>
    <xf numFmtId="0" fontId="10" fillId="9" borderId="0" xfId="0" applyFont="1" applyFill="1" applyAlignment="1"/>
    <xf numFmtId="0" fontId="4" fillId="9" borderId="0" xfId="0" applyFont="1" applyFill="1"/>
    <xf numFmtId="0" fontId="9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0" borderId="0" xfId="0" applyFont="1" applyAlignment="1"/>
    <xf numFmtId="0" fontId="0" fillId="0" borderId="0" xfId="0" applyFont="1" applyAlignment="1">
      <alignment horizontal="center"/>
    </xf>
    <xf numFmtId="0" fontId="1" fillId="12" borderId="0" xfId="0" applyFont="1" applyFill="1" applyAlignment="1"/>
    <xf numFmtId="0" fontId="0" fillId="0" borderId="0" xfId="0" applyFont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11" fillId="0" borderId="0" xfId="0" applyFont="1" applyAlignment="1"/>
    <xf numFmtId="0" fontId="0" fillId="13" borderId="0" xfId="0" applyFont="1" applyFill="1" applyAlignment="1"/>
    <xf numFmtId="0" fontId="2" fillId="0" borderId="0" xfId="0" applyFont="1" applyFill="1" applyAlignment="1"/>
    <xf numFmtId="0" fontId="9" fillId="3" borderId="0" xfId="0" applyFont="1" applyFill="1" applyAlignment="1">
      <alignment horizontal="center"/>
    </xf>
    <xf numFmtId="0" fontId="1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164" fontId="5" fillId="2" borderId="0" xfId="0" applyNumberFormat="1" applyFont="1" applyFill="1" applyAlignment="1">
      <alignment horizontal="center"/>
    </xf>
    <xf numFmtId="0" fontId="2" fillId="14" borderId="0" xfId="0" applyFont="1" applyFill="1" applyAlignment="1"/>
    <xf numFmtId="0" fontId="2" fillId="15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1" fillId="15" borderId="0" xfId="0" applyFont="1" applyFill="1" applyAlignment="1">
      <alignment horizontal="right"/>
    </xf>
    <xf numFmtId="0" fontId="0" fillId="17" borderId="0" xfId="0" applyFont="1" applyFill="1" applyAlignment="1"/>
    <xf numFmtId="0" fontId="11" fillId="0" borderId="0" xfId="0" applyFont="1" applyAlignment="1">
      <alignment horizontal="center"/>
    </xf>
    <xf numFmtId="0" fontId="2" fillId="14" borderId="0" xfId="0" applyFont="1" applyFill="1" applyAlignment="1">
      <alignment horizontal="center" wrapText="1"/>
    </xf>
    <xf numFmtId="0" fontId="10" fillId="15" borderId="0" xfId="0" applyFont="1" applyFill="1" applyAlignment="1"/>
    <xf numFmtId="0" fontId="10" fillId="1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Fill="1" applyAlignment="1">
      <alignment horizontal="center"/>
    </xf>
    <xf numFmtId="0" fontId="13" fillId="18" borderId="0" xfId="1" applyFont="1" applyFill="1"/>
    <xf numFmtId="0" fontId="13" fillId="19" borderId="0" xfId="1" applyFont="1" applyFill="1"/>
    <xf numFmtId="0" fontId="13" fillId="16" borderId="0" xfId="1" applyFont="1" applyFill="1"/>
    <xf numFmtId="0" fontId="13" fillId="0" borderId="0" xfId="1" applyFont="1"/>
    <xf numFmtId="0" fontId="12" fillId="0" borderId="0" xfId="1"/>
    <xf numFmtId="0" fontId="12" fillId="18" borderId="0" xfId="1" applyFill="1"/>
    <xf numFmtId="0" fontId="12" fillId="19" borderId="0" xfId="1" applyFill="1"/>
    <xf numFmtId="0" fontId="12" fillId="16" borderId="0" xfId="1" applyFill="1"/>
    <xf numFmtId="0" fontId="12" fillId="15" borderId="0" xfId="1" applyFill="1"/>
    <xf numFmtId="0" fontId="12" fillId="0" borderId="0" xfId="1" applyFill="1"/>
    <xf numFmtId="0" fontId="11" fillId="0" borderId="0" xfId="2" applyFont="1" applyAlignment="1"/>
    <xf numFmtId="0" fontId="10" fillId="0" borderId="0" xfId="2" applyFont="1" applyAlignment="1"/>
    <xf numFmtId="0" fontId="2" fillId="14" borderId="0" xfId="2" applyFont="1" applyFill="1" applyAlignment="1"/>
    <xf numFmtId="0" fontId="10" fillId="16" borderId="0" xfId="2" applyFont="1" applyFill="1" applyAlignment="1"/>
    <xf numFmtId="0" fontId="10" fillId="14" borderId="0" xfId="2" applyFont="1" applyFill="1" applyAlignment="1"/>
    <xf numFmtId="0" fontId="10" fillId="0" borderId="0" xfId="2" applyFont="1" applyFill="1" applyAlignment="1"/>
    <xf numFmtId="0" fontId="11" fillId="14" borderId="0" xfId="2" applyFont="1" applyFill="1" applyAlignment="1"/>
    <xf numFmtId="0" fontId="10" fillId="9" borderId="0" xfId="2" applyFont="1" applyFill="1" applyAlignment="1"/>
    <xf numFmtId="0" fontId="10" fillId="9" borderId="0" xfId="2" applyFont="1" applyFill="1" applyAlignment="1">
      <alignment horizontal="center"/>
    </xf>
    <xf numFmtId="0" fontId="10" fillId="15" borderId="0" xfId="2" applyFont="1" applyFill="1" applyAlignment="1"/>
    <xf numFmtId="0" fontId="2" fillId="0" borderId="0" xfId="2" applyFont="1" applyFill="1" applyAlignment="1"/>
    <xf numFmtId="0" fontId="10" fillId="0" borderId="0" xfId="2" applyFont="1" applyFill="1" applyAlignment="1">
      <alignment horizontal="center"/>
    </xf>
    <xf numFmtId="0" fontId="10" fillId="13" borderId="0" xfId="2" applyFont="1" applyFill="1" applyAlignment="1"/>
    <xf numFmtId="0" fontId="13" fillId="0" borderId="0" xfId="0" applyFont="1"/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9" borderId="0" xfId="0" applyFont="1" applyFill="1" applyAlignment="1">
      <alignment horizontal="center"/>
    </xf>
    <xf numFmtId="0" fontId="11" fillId="9" borderId="0" xfId="2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86"/>
  <sheetViews>
    <sheetView showGridLines="0" workbookViewId="0">
      <selection activeCell="I15" sqref="I15"/>
    </sheetView>
  </sheetViews>
  <sheetFormatPr baseColWidth="10" defaultColWidth="14.5" defaultRowHeight="15.75" customHeight="1"/>
  <cols>
    <col min="12" max="12" width="36" customWidth="1"/>
    <col min="13" max="13" width="51.6640625" customWidth="1"/>
  </cols>
  <sheetData>
    <row r="1" spans="1:13" ht="15.75" customHeight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3" ht="15.75" customHeight="1">
      <c r="A2" s="4">
        <v>0</v>
      </c>
      <c r="B2" s="4">
        <v>0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4">
        <v>61</v>
      </c>
      <c r="I2" s="5" t="s">
        <v>14</v>
      </c>
      <c r="J2" s="4">
        <v>101</v>
      </c>
      <c r="L2" s="6" t="s">
        <v>15</v>
      </c>
      <c r="M2" s="6" t="s">
        <v>16</v>
      </c>
    </row>
    <row r="3" spans="1:13" ht="15.75" customHeight="1">
      <c r="A3" s="4">
        <v>1</v>
      </c>
      <c r="B3" s="4">
        <v>1</v>
      </c>
      <c r="C3" s="5" t="s">
        <v>9</v>
      </c>
      <c r="D3" s="5" t="s">
        <v>10</v>
      </c>
      <c r="E3" s="5" t="s">
        <v>17</v>
      </c>
      <c r="F3" s="5" t="s">
        <v>18</v>
      </c>
      <c r="G3" s="5" t="s">
        <v>19</v>
      </c>
      <c r="H3" s="4">
        <v>107</v>
      </c>
      <c r="I3" s="5" t="s">
        <v>14</v>
      </c>
      <c r="J3" s="4">
        <v>101</v>
      </c>
      <c r="L3" s="7" t="s">
        <v>20</v>
      </c>
      <c r="M3" s="7" t="s">
        <v>21</v>
      </c>
    </row>
    <row r="4" spans="1:13" ht="15.75" customHeight="1">
      <c r="A4" s="4">
        <v>2</v>
      </c>
      <c r="B4" s="4">
        <v>2</v>
      </c>
      <c r="C4" s="5" t="s">
        <v>9</v>
      </c>
      <c r="D4" s="5" t="s">
        <v>10</v>
      </c>
      <c r="E4" s="5" t="s">
        <v>18</v>
      </c>
      <c r="F4" s="5" t="s">
        <v>22</v>
      </c>
      <c r="G4" s="5" t="s">
        <v>23</v>
      </c>
      <c r="H4" s="4">
        <v>110</v>
      </c>
      <c r="I4" s="5" t="s">
        <v>14</v>
      </c>
      <c r="J4" s="4">
        <v>101</v>
      </c>
      <c r="L4" s="7" t="s">
        <v>24</v>
      </c>
      <c r="M4" s="7" t="s">
        <v>25</v>
      </c>
    </row>
    <row r="5" spans="1:13" ht="15.75" customHeight="1">
      <c r="A5" s="4">
        <v>3</v>
      </c>
      <c r="B5" s="4">
        <v>3</v>
      </c>
      <c r="C5" s="5" t="s">
        <v>9</v>
      </c>
      <c r="D5" s="5" t="s">
        <v>26</v>
      </c>
      <c r="E5" s="5" t="s">
        <v>12</v>
      </c>
      <c r="F5" s="5" t="s">
        <v>17</v>
      </c>
      <c r="G5" s="5" t="s">
        <v>27</v>
      </c>
      <c r="H5" s="4">
        <v>118</v>
      </c>
      <c r="I5" s="5" t="s">
        <v>14</v>
      </c>
      <c r="J5" s="4">
        <v>102</v>
      </c>
      <c r="L5" s="7" t="s">
        <v>30</v>
      </c>
      <c r="M5" s="7" t="s">
        <v>32</v>
      </c>
    </row>
    <row r="6" spans="1:13" ht="15.75" customHeight="1">
      <c r="A6" s="4">
        <v>4</v>
      </c>
      <c r="B6" s="4">
        <v>4</v>
      </c>
      <c r="C6" s="5" t="s">
        <v>9</v>
      </c>
      <c r="D6" s="5" t="s">
        <v>26</v>
      </c>
      <c r="E6" s="5" t="s">
        <v>18</v>
      </c>
      <c r="F6" s="5" t="s">
        <v>22</v>
      </c>
      <c r="G6" s="5" t="s">
        <v>33</v>
      </c>
      <c r="H6" s="4">
        <v>129</v>
      </c>
      <c r="I6" s="5" t="s">
        <v>14</v>
      </c>
      <c r="J6" s="4">
        <v>102</v>
      </c>
      <c r="L6" s="7" t="s">
        <v>34</v>
      </c>
      <c r="M6" s="7" t="s">
        <v>35</v>
      </c>
    </row>
    <row r="7" spans="1:13" ht="15.75" customHeight="1">
      <c r="A7" s="4">
        <v>5</v>
      </c>
      <c r="B7" s="4">
        <v>5</v>
      </c>
      <c r="C7" s="5" t="s">
        <v>9</v>
      </c>
      <c r="D7" s="5" t="s">
        <v>26</v>
      </c>
      <c r="E7" s="5" t="s">
        <v>22</v>
      </c>
      <c r="F7" s="5" t="s">
        <v>45</v>
      </c>
      <c r="G7" s="5" t="s">
        <v>46</v>
      </c>
      <c r="H7" s="4">
        <v>99</v>
      </c>
      <c r="I7" s="5" t="s">
        <v>14</v>
      </c>
      <c r="J7" s="4">
        <v>102</v>
      </c>
      <c r="L7" s="7" t="s">
        <v>47</v>
      </c>
      <c r="M7" s="7" t="s">
        <v>48</v>
      </c>
    </row>
    <row r="8" spans="1:13" ht="15.75" customHeight="1">
      <c r="A8" s="4">
        <v>6</v>
      </c>
      <c r="B8" s="4">
        <v>6</v>
      </c>
      <c r="C8" s="5" t="s">
        <v>50</v>
      </c>
      <c r="D8" s="5" t="s">
        <v>51</v>
      </c>
      <c r="E8" s="5" t="s">
        <v>52</v>
      </c>
      <c r="F8" s="5" t="s">
        <v>17</v>
      </c>
      <c r="G8" s="5" t="s">
        <v>53</v>
      </c>
      <c r="H8" s="4">
        <v>128</v>
      </c>
      <c r="I8" s="5" t="s">
        <v>14</v>
      </c>
      <c r="J8" s="4">
        <v>111</v>
      </c>
      <c r="L8" s="7" t="s">
        <v>54</v>
      </c>
      <c r="M8" s="7" t="s">
        <v>55</v>
      </c>
    </row>
    <row r="9" spans="1:13" ht="15.75" customHeight="1">
      <c r="A9" s="4">
        <v>7</v>
      </c>
      <c r="B9" s="4">
        <v>7</v>
      </c>
      <c r="C9" s="5" t="s">
        <v>50</v>
      </c>
      <c r="D9" s="5" t="s">
        <v>51</v>
      </c>
      <c r="E9" s="5" t="s">
        <v>56</v>
      </c>
      <c r="F9" s="5" t="s">
        <v>22</v>
      </c>
      <c r="G9" s="5" t="s">
        <v>57</v>
      </c>
      <c r="H9" s="4">
        <v>105</v>
      </c>
      <c r="I9" s="5" t="s">
        <v>14</v>
      </c>
      <c r="J9" s="4">
        <v>111</v>
      </c>
      <c r="L9" s="13">
        <v>43804</v>
      </c>
      <c r="M9" s="6" t="s">
        <v>58</v>
      </c>
    </row>
    <row r="10" spans="1:13" ht="15.75" customHeight="1">
      <c r="A10" s="4">
        <v>8</v>
      </c>
      <c r="B10" s="4">
        <v>8</v>
      </c>
      <c r="C10" s="5" t="s">
        <v>50</v>
      </c>
      <c r="D10" s="5" t="s">
        <v>60</v>
      </c>
      <c r="E10" s="5" t="s">
        <v>61</v>
      </c>
      <c r="F10" s="5" t="s">
        <v>62</v>
      </c>
      <c r="G10" s="5" t="s">
        <v>63</v>
      </c>
      <c r="H10" s="4">
        <v>23</v>
      </c>
      <c r="I10" s="5" t="s">
        <v>14</v>
      </c>
      <c r="J10" s="4">
        <v>111</v>
      </c>
      <c r="L10" s="16" t="s">
        <v>64</v>
      </c>
    </row>
    <row r="11" spans="1:13" ht="15.75" customHeight="1">
      <c r="A11" s="4">
        <v>9</v>
      </c>
      <c r="B11" s="4">
        <v>9</v>
      </c>
      <c r="C11" s="5" t="s">
        <v>65</v>
      </c>
      <c r="D11" s="5" t="s">
        <v>66</v>
      </c>
      <c r="E11" s="5" t="s">
        <v>11</v>
      </c>
      <c r="F11" s="5" t="s">
        <v>12</v>
      </c>
      <c r="G11" s="5" t="s">
        <v>67</v>
      </c>
      <c r="H11" s="4">
        <v>12</v>
      </c>
      <c r="I11" s="5" t="s">
        <v>14</v>
      </c>
      <c r="J11" s="4">
        <v>405</v>
      </c>
    </row>
    <row r="12" spans="1:13" ht="15.75" customHeight="1">
      <c r="A12" s="4">
        <v>10</v>
      </c>
      <c r="B12" s="4">
        <v>10</v>
      </c>
      <c r="C12" s="5" t="s">
        <v>65</v>
      </c>
      <c r="D12" s="5" t="s">
        <v>66</v>
      </c>
      <c r="E12" s="5" t="s">
        <v>12</v>
      </c>
      <c r="F12" s="5" t="s">
        <v>17</v>
      </c>
      <c r="G12" s="5" t="s">
        <v>68</v>
      </c>
      <c r="H12" s="4">
        <v>15</v>
      </c>
      <c r="I12" s="5" t="s">
        <v>14</v>
      </c>
      <c r="J12" s="4">
        <v>405</v>
      </c>
    </row>
    <row r="13" spans="1:13" ht="15.75" customHeight="1">
      <c r="A13" s="4">
        <v>11</v>
      </c>
      <c r="B13" s="4">
        <v>11</v>
      </c>
      <c r="C13" s="5" t="s">
        <v>65</v>
      </c>
      <c r="D13" s="5" t="s">
        <v>66</v>
      </c>
      <c r="E13" s="5" t="s">
        <v>17</v>
      </c>
      <c r="F13" s="5" t="s">
        <v>18</v>
      </c>
      <c r="G13" s="5" t="s">
        <v>69</v>
      </c>
      <c r="H13" s="4">
        <v>14</v>
      </c>
      <c r="I13" s="5" t="s">
        <v>14</v>
      </c>
      <c r="J13" s="4">
        <v>405</v>
      </c>
    </row>
    <row r="14" spans="1:13" ht="15.75" customHeight="1">
      <c r="A14" s="4">
        <v>12</v>
      </c>
      <c r="B14" s="4">
        <v>12</v>
      </c>
      <c r="C14" s="5" t="s">
        <v>70</v>
      </c>
      <c r="D14" s="5" t="s">
        <v>71</v>
      </c>
      <c r="E14" s="5" t="s">
        <v>11</v>
      </c>
      <c r="F14" s="5" t="s">
        <v>12</v>
      </c>
      <c r="G14" s="5" t="s">
        <v>72</v>
      </c>
      <c r="H14" s="4">
        <v>5</v>
      </c>
      <c r="I14" s="5" t="s">
        <v>14</v>
      </c>
      <c r="J14" s="4">
        <v>422</v>
      </c>
    </row>
    <row r="15" spans="1:13" ht="15.75" customHeight="1">
      <c r="A15" s="4">
        <v>13</v>
      </c>
      <c r="B15" s="4">
        <v>13</v>
      </c>
      <c r="C15" s="5" t="s">
        <v>70</v>
      </c>
      <c r="D15" s="5" t="s">
        <v>71</v>
      </c>
      <c r="E15" s="5" t="s">
        <v>11</v>
      </c>
      <c r="F15" s="5" t="s">
        <v>12</v>
      </c>
      <c r="G15" s="5" t="s">
        <v>73</v>
      </c>
      <c r="H15" s="4">
        <v>10</v>
      </c>
      <c r="I15" s="5" t="s">
        <v>14</v>
      </c>
      <c r="J15" s="4">
        <v>422</v>
      </c>
    </row>
    <row r="16" spans="1:13" ht="15.75" customHeight="1">
      <c r="A16" s="4">
        <v>14</v>
      </c>
      <c r="B16" s="4">
        <v>14</v>
      </c>
      <c r="C16" s="5" t="s">
        <v>70</v>
      </c>
      <c r="D16" s="5" t="s">
        <v>71</v>
      </c>
      <c r="E16" s="5" t="s">
        <v>17</v>
      </c>
      <c r="F16" s="5" t="s">
        <v>18</v>
      </c>
      <c r="G16" s="5" t="s">
        <v>74</v>
      </c>
      <c r="H16" s="4">
        <v>5</v>
      </c>
      <c r="I16" s="5" t="s">
        <v>14</v>
      </c>
      <c r="J16" s="4">
        <v>422</v>
      </c>
    </row>
    <row r="17" spans="1:10" ht="15.75" customHeight="1">
      <c r="A17" s="4">
        <v>15</v>
      </c>
      <c r="B17" s="4">
        <v>15</v>
      </c>
      <c r="C17" s="5" t="s">
        <v>70</v>
      </c>
      <c r="D17" s="5" t="s">
        <v>71</v>
      </c>
      <c r="E17" s="5" t="s">
        <v>17</v>
      </c>
      <c r="F17" s="5" t="s">
        <v>18</v>
      </c>
      <c r="G17" s="5" t="s">
        <v>75</v>
      </c>
      <c r="H17" s="4">
        <v>13</v>
      </c>
      <c r="I17" s="5" t="s">
        <v>14</v>
      </c>
      <c r="J17" s="4">
        <v>422</v>
      </c>
    </row>
    <row r="18" spans="1:10" ht="15.75" customHeight="1">
      <c r="A18" s="4">
        <v>16</v>
      </c>
      <c r="B18" s="4">
        <v>16</v>
      </c>
      <c r="C18" s="5" t="s">
        <v>76</v>
      </c>
      <c r="D18" s="5" t="s">
        <v>77</v>
      </c>
      <c r="E18" s="5" t="s">
        <v>11</v>
      </c>
      <c r="F18" s="5" t="s">
        <v>12</v>
      </c>
      <c r="G18" s="5" t="s">
        <v>78</v>
      </c>
      <c r="H18" s="4">
        <v>53</v>
      </c>
      <c r="I18" s="5" t="s">
        <v>14</v>
      </c>
      <c r="J18" s="4">
        <v>430</v>
      </c>
    </row>
    <row r="19" spans="1:10" ht="15.75" customHeight="1">
      <c r="A19" s="4">
        <v>17</v>
      </c>
      <c r="B19" s="4">
        <v>17</v>
      </c>
      <c r="C19" s="5" t="s">
        <v>76</v>
      </c>
      <c r="D19" s="5" t="s">
        <v>77</v>
      </c>
      <c r="E19" s="5" t="s">
        <v>12</v>
      </c>
      <c r="F19" s="5" t="s">
        <v>17</v>
      </c>
      <c r="G19" s="5" t="s">
        <v>79</v>
      </c>
      <c r="H19" s="4">
        <v>51</v>
      </c>
      <c r="I19" s="5" t="s">
        <v>14</v>
      </c>
      <c r="J19" s="4">
        <v>430</v>
      </c>
    </row>
    <row r="20" spans="1:10" ht="15.75" customHeight="1">
      <c r="A20" s="4">
        <v>18</v>
      </c>
      <c r="B20" s="4">
        <v>18</v>
      </c>
      <c r="C20" s="5" t="s">
        <v>80</v>
      </c>
      <c r="D20" s="5" t="s">
        <v>81</v>
      </c>
      <c r="E20" s="5" t="s">
        <v>18</v>
      </c>
      <c r="F20" s="5" t="s">
        <v>22</v>
      </c>
      <c r="G20" s="5" t="s">
        <v>82</v>
      </c>
      <c r="H20" s="4">
        <v>47</v>
      </c>
      <c r="I20" s="5" t="s">
        <v>14</v>
      </c>
      <c r="J20" s="4">
        <v>431</v>
      </c>
    </row>
    <row r="21" spans="1:10" ht="15.75" customHeight="1">
      <c r="A21" s="4">
        <v>19</v>
      </c>
      <c r="B21" s="4">
        <v>19</v>
      </c>
      <c r="C21" s="5" t="s">
        <v>80</v>
      </c>
      <c r="D21" s="5" t="s">
        <v>81</v>
      </c>
      <c r="E21" s="5" t="s">
        <v>22</v>
      </c>
      <c r="F21" s="5" t="s">
        <v>45</v>
      </c>
      <c r="G21" s="5" t="s">
        <v>83</v>
      </c>
      <c r="H21" s="4">
        <v>38</v>
      </c>
      <c r="I21" s="5" t="s">
        <v>14</v>
      </c>
      <c r="J21" s="4">
        <v>431</v>
      </c>
    </row>
    <row r="22" spans="1:10" ht="15.75" customHeight="1">
      <c r="A22" s="4">
        <v>20</v>
      </c>
      <c r="B22" s="4">
        <v>20</v>
      </c>
      <c r="C22" s="5" t="s">
        <v>84</v>
      </c>
      <c r="D22" s="5" t="s">
        <v>85</v>
      </c>
      <c r="E22" s="5" t="s">
        <v>17</v>
      </c>
      <c r="F22" s="5" t="s">
        <v>18</v>
      </c>
      <c r="G22" s="5" t="s">
        <v>86</v>
      </c>
      <c r="H22" s="4">
        <v>42</v>
      </c>
      <c r="I22" s="5" t="s">
        <v>14</v>
      </c>
      <c r="J22" s="4">
        <v>435</v>
      </c>
    </row>
    <row r="23" spans="1:10" ht="15.75" customHeight="1">
      <c r="A23" s="4">
        <v>21</v>
      </c>
      <c r="B23" s="4">
        <v>21</v>
      </c>
      <c r="C23" s="5" t="s">
        <v>87</v>
      </c>
      <c r="D23" s="5" t="s">
        <v>88</v>
      </c>
      <c r="E23" s="5" t="s">
        <v>18</v>
      </c>
      <c r="F23" s="5" t="s">
        <v>22</v>
      </c>
      <c r="G23" s="5" t="s">
        <v>89</v>
      </c>
      <c r="H23" s="4">
        <v>11</v>
      </c>
      <c r="I23" s="5" t="s">
        <v>14</v>
      </c>
      <c r="J23" s="4">
        <v>451</v>
      </c>
    </row>
    <row r="24" spans="1:10" ht="15.75" customHeight="1">
      <c r="A24" s="4">
        <v>22</v>
      </c>
      <c r="B24" s="4">
        <v>22</v>
      </c>
      <c r="C24" s="5" t="s">
        <v>90</v>
      </c>
      <c r="D24" s="5" t="s">
        <v>88</v>
      </c>
      <c r="E24" s="5" t="s">
        <v>22</v>
      </c>
      <c r="F24" s="5" t="s">
        <v>45</v>
      </c>
      <c r="G24" s="5" t="s">
        <v>91</v>
      </c>
      <c r="H24" s="4">
        <v>7</v>
      </c>
      <c r="I24" s="5" t="s">
        <v>14</v>
      </c>
      <c r="J24" s="4">
        <v>453</v>
      </c>
    </row>
    <row r="25" spans="1:10" ht="15.75" customHeight="1">
      <c r="A25" s="4">
        <v>23</v>
      </c>
      <c r="B25" s="4">
        <v>23</v>
      </c>
      <c r="C25" s="5" t="s">
        <v>92</v>
      </c>
      <c r="D25" s="5" t="s">
        <v>93</v>
      </c>
      <c r="E25" s="5" t="s">
        <v>17</v>
      </c>
      <c r="F25" s="5" t="s">
        <v>18</v>
      </c>
      <c r="G25" s="5" t="s">
        <v>94</v>
      </c>
      <c r="H25" s="4">
        <v>44</v>
      </c>
      <c r="I25" s="5" t="s">
        <v>14</v>
      </c>
      <c r="J25" s="4">
        <v>470</v>
      </c>
    </row>
    <row r="26" spans="1:10" ht="15.75" customHeight="1">
      <c r="A26" s="4">
        <v>24</v>
      </c>
      <c r="B26" s="4">
        <v>24</v>
      </c>
      <c r="C26" s="5" t="s">
        <v>92</v>
      </c>
      <c r="D26" s="5" t="s">
        <v>93</v>
      </c>
      <c r="E26" s="5" t="s">
        <v>22</v>
      </c>
      <c r="F26" s="5" t="s">
        <v>45</v>
      </c>
      <c r="G26" s="5" t="s">
        <v>95</v>
      </c>
      <c r="H26" s="4">
        <v>44</v>
      </c>
      <c r="I26" s="5" t="s">
        <v>14</v>
      </c>
      <c r="J26" s="4">
        <v>470</v>
      </c>
    </row>
    <row r="27" spans="1:10" ht="15.75" customHeight="1">
      <c r="A27" s="4">
        <v>25</v>
      </c>
      <c r="B27" s="4">
        <v>25</v>
      </c>
      <c r="C27" s="5" t="s">
        <v>96</v>
      </c>
      <c r="D27" s="5" t="s">
        <v>97</v>
      </c>
      <c r="E27" s="5" t="s">
        <v>12</v>
      </c>
      <c r="F27" s="5" t="s">
        <v>17</v>
      </c>
      <c r="G27" s="5" t="s">
        <v>98</v>
      </c>
      <c r="H27" s="4">
        <v>17</v>
      </c>
      <c r="I27" s="5" t="s">
        <v>14</v>
      </c>
      <c r="J27" s="4">
        <v>471</v>
      </c>
    </row>
    <row r="28" spans="1:10" ht="15.75" customHeight="1">
      <c r="A28" s="4">
        <v>26</v>
      </c>
      <c r="B28" s="4">
        <v>26</v>
      </c>
      <c r="C28" s="5" t="s">
        <v>96</v>
      </c>
      <c r="D28" s="5" t="s">
        <v>97</v>
      </c>
      <c r="E28" s="5" t="s">
        <v>22</v>
      </c>
      <c r="F28" s="5" t="s">
        <v>45</v>
      </c>
      <c r="G28" s="5" t="s">
        <v>99</v>
      </c>
      <c r="H28" s="4">
        <v>31</v>
      </c>
      <c r="I28" s="5" t="s">
        <v>14</v>
      </c>
      <c r="J28" s="4">
        <v>471</v>
      </c>
    </row>
    <row r="29" spans="1:10" ht="15.75" customHeight="1">
      <c r="A29" s="4">
        <v>27</v>
      </c>
      <c r="B29" s="4">
        <v>27</v>
      </c>
      <c r="C29" s="5" t="s">
        <v>100</v>
      </c>
      <c r="D29" s="5" t="s">
        <v>101</v>
      </c>
      <c r="E29" s="5" t="s">
        <v>17</v>
      </c>
      <c r="F29" s="5" t="s">
        <v>18</v>
      </c>
      <c r="G29" s="5" t="s">
        <v>102</v>
      </c>
      <c r="H29" s="4">
        <v>59</v>
      </c>
      <c r="I29" s="5" t="s">
        <v>14</v>
      </c>
      <c r="J29" s="4">
        <v>500</v>
      </c>
    </row>
    <row r="30" spans="1:10" ht="15.75" customHeight="1">
      <c r="A30" s="4">
        <v>28</v>
      </c>
      <c r="B30" s="4">
        <v>66</v>
      </c>
      <c r="C30" s="5" t="s">
        <v>103</v>
      </c>
      <c r="D30" s="5" t="s">
        <v>104</v>
      </c>
      <c r="E30" s="5" t="s">
        <v>18</v>
      </c>
      <c r="F30" s="5" t="s">
        <v>22</v>
      </c>
      <c r="G30" s="5" t="s">
        <v>105</v>
      </c>
      <c r="H30" s="4">
        <v>35</v>
      </c>
      <c r="I30" s="5" t="s">
        <v>14</v>
      </c>
      <c r="J30" s="4">
        <v>101</v>
      </c>
    </row>
    <row r="31" spans="1:10" ht="15.75" customHeight="1">
      <c r="A31" s="4">
        <v>29</v>
      </c>
      <c r="B31" s="4">
        <v>67</v>
      </c>
      <c r="C31" s="5" t="s">
        <v>103</v>
      </c>
      <c r="D31" s="5" t="s">
        <v>104</v>
      </c>
      <c r="E31" s="5" t="s">
        <v>22</v>
      </c>
      <c r="F31" s="5" t="s">
        <v>45</v>
      </c>
      <c r="G31" s="5" t="s">
        <v>106</v>
      </c>
      <c r="H31" s="4">
        <v>34</v>
      </c>
      <c r="I31" s="5" t="s">
        <v>14</v>
      </c>
      <c r="J31" s="4">
        <v>101</v>
      </c>
    </row>
    <row r="32" spans="1:10" ht="15.75" customHeight="1">
      <c r="A32" s="4">
        <v>30</v>
      </c>
      <c r="B32" s="4">
        <v>68</v>
      </c>
      <c r="C32" s="5" t="s">
        <v>107</v>
      </c>
      <c r="D32" s="5" t="s">
        <v>108</v>
      </c>
      <c r="E32" s="5" t="s">
        <v>12</v>
      </c>
      <c r="F32" s="5" t="s">
        <v>17</v>
      </c>
      <c r="G32" s="5" t="s">
        <v>109</v>
      </c>
      <c r="H32" s="4">
        <v>60</v>
      </c>
      <c r="I32" s="5" t="s">
        <v>14</v>
      </c>
      <c r="J32" s="4">
        <v>105</v>
      </c>
    </row>
    <row r="33" spans="1:10" ht="15.75" customHeight="1">
      <c r="A33" s="4">
        <v>31</v>
      </c>
      <c r="B33" s="4">
        <v>69</v>
      </c>
      <c r="C33" s="5" t="s">
        <v>107</v>
      </c>
      <c r="D33" s="5" t="s">
        <v>108</v>
      </c>
      <c r="E33" s="5" t="s">
        <v>17</v>
      </c>
      <c r="F33" s="5" t="s">
        <v>18</v>
      </c>
      <c r="G33" s="5" t="s">
        <v>110</v>
      </c>
      <c r="H33" s="4">
        <v>66</v>
      </c>
      <c r="I33" s="5" t="s">
        <v>14</v>
      </c>
      <c r="J33" s="4">
        <v>105</v>
      </c>
    </row>
    <row r="34" spans="1:10" ht="15.75" customHeight="1">
      <c r="A34" s="4">
        <v>32</v>
      </c>
      <c r="B34" s="4">
        <v>70</v>
      </c>
      <c r="C34" s="5" t="s">
        <v>111</v>
      </c>
      <c r="D34" s="5" t="s">
        <v>112</v>
      </c>
      <c r="E34" s="5" t="s">
        <v>11</v>
      </c>
      <c r="F34" s="5" t="s">
        <v>12</v>
      </c>
      <c r="G34" s="5" t="s">
        <v>113</v>
      </c>
      <c r="H34" s="4">
        <v>14</v>
      </c>
      <c r="I34" s="5" t="s">
        <v>14</v>
      </c>
      <c r="J34" s="4">
        <v>222</v>
      </c>
    </row>
    <row r="35" spans="1:10" ht="15.75" customHeight="1">
      <c r="A35" s="4">
        <v>33</v>
      </c>
      <c r="B35" s="4">
        <v>71</v>
      </c>
      <c r="C35" s="5" t="s">
        <v>114</v>
      </c>
      <c r="D35" s="5" t="s">
        <v>115</v>
      </c>
      <c r="E35" s="5" t="s">
        <v>12</v>
      </c>
      <c r="F35" s="5" t="s">
        <v>17</v>
      </c>
      <c r="G35" s="5" t="s">
        <v>116</v>
      </c>
      <c r="H35" s="4">
        <v>51</v>
      </c>
      <c r="I35" s="5" t="s">
        <v>14</v>
      </c>
      <c r="J35" s="4">
        <v>290</v>
      </c>
    </row>
    <row r="36" spans="1:10" ht="15.75" customHeight="1">
      <c r="A36" s="4">
        <v>34</v>
      </c>
      <c r="B36" s="4">
        <v>72</v>
      </c>
      <c r="C36" s="5" t="s">
        <v>114</v>
      </c>
      <c r="D36" s="5" t="s">
        <v>115</v>
      </c>
      <c r="E36" s="5" t="s">
        <v>17</v>
      </c>
      <c r="F36" s="5" t="s">
        <v>18</v>
      </c>
      <c r="G36" s="5" t="s">
        <v>117</v>
      </c>
      <c r="H36" s="4">
        <v>50</v>
      </c>
      <c r="I36" s="5" t="s">
        <v>14</v>
      </c>
      <c r="J36" s="4">
        <v>290</v>
      </c>
    </row>
    <row r="37" spans="1:10" ht="15.75" customHeight="1">
      <c r="A37" s="4">
        <v>35</v>
      </c>
      <c r="B37" s="4">
        <v>73</v>
      </c>
      <c r="C37" s="5" t="s">
        <v>114</v>
      </c>
      <c r="D37" s="5" t="s">
        <v>118</v>
      </c>
      <c r="E37" s="5" t="s">
        <v>18</v>
      </c>
      <c r="F37" s="5" t="s">
        <v>22</v>
      </c>
      <c r="G37" s="5" t="s">
        <v>119</v>
      </c>
      <c r="H37" s="4">
        <v>54</v>
      </c>
      <c r="I37" s="5" t="s">
        <v>14</v>
      </c>
      <c r="J37" s="4">
        <v>290</v>
      </c>
    </row>
    <row r="38" spans="1:10" ht="15">
      <c r="A38" s="4">
        <v>36</v>
      </c>
      <c r="B38" s="4">
        <v>74</v>
      </c>
      <c r="C38" s="5" t="s">
        <v>114</v>
      </c>
      <c r="D38" s="5" t="s">
        <v>118</v>
      </c>
      <c r="E38" s="5" t="s">
        <v>22</v>
      </c>
      <c r="F38" s="5" t="s">
        <v>45</v>
      </c>
      <c r="G38" s="5" t="s">
        <v>120</v>
      </c>
      <c r="H38" s="4">
        <v>44</v>
      </c>
      <c r="I38" s="5" t="s">
        <v>14</v>
      </c>
      <c r="J38" s="4">
        <v>290</v>
      </c>
    </row>
    <row r="39" spans="1:10" ht="15">
      <c r="A39" s="4">
        <v>37</v>
      </c>
      <c r="B39" s="4">
        <v>75</v>
      </c>
      <c r="C39" s="5" t="s">
        <v>121</v>
      </c>
      <c r="D39" s="5" t="s">
        <v>122</v>
      </c>
      <c r="E39" s="5" t="s">
        <v>22</v>
      </c>
      <c r="F39" s="5" t="s">
        <v>123</v>
      </c>
      <c r="G39" s="5" t="s">
        <v>124</v>
      </c>
      <c r="H39" s="4">
        <v>14</v>
      </c>
      <c r="I39" s="5" t="s">
        <v>14</v>
      </c>
      <c r="J39" s="4">
        <v>291</v>
      </c>
    </row>
    <row r="40" spans="1:10" ht="15">
      <c r="A40" s="4">
        <v>38</v>
      </c>
      <c r="B40" s="4">
        <v>76</v>
      </c>
      <c r="C40" s="5" t="s">
        <v>121</v>
      </c>
      <c r="D40" s="5" t="s">
        <v>125</v>
      </c>
      <c r="E40" s="5" t="s">
        <v>22</v>
      </c>
      <c r="F40" s="5" t="s">
        <v>123</v>
      </c>
      <c r="G40" s="5" t="s">
        <v>126</v>
      </c>
      <c r="H40" s="4">
        <v>8</v>
      </c>
      <c r="I40" s="5" t="s">
        <v>14</v>
      </c>
      <c r="J40" s="4">
        <v>291</v>
      </c>
    </row>
    <row r="41" spans="1:10" ht="15">
      <c r="A41" s="4">
        <v>39</v>
      </c>
      <c r="B41" s="4">
        <v>77</v>
      </c>
      <c r="C41" s="5" t="s">
        <v>121</v>
      </c>
      <c r="D41" s="5" t="s">
        <v>127</v>
      </c>
      <c r="E41" s="5" t="s">
        <v>22</v>
      </c>
      <c r="F41" s="5" t="s">
        <v>123</v>
      </c>
      <c r="G41" s="5" t="s">
        <v>128</v>
      </c>
      <c r="H41" s="4">
        <v>16</v>
      </c>
      <c r="I41" s="5" t="s">
        <v>14</v>
      </c>
      <c r="J41" s="4">
        <v>291</v>
      </c>
    </row>
    <row r="42" spans="1:10" ht="15">
      <c r="A42" s="4">
        <v>40</v>
      </c>
      <c r="B42" s="4">
        <v>78</v>
      </c>
      <c r="C42" s="5" t="s">
        <v>121</v>
      </c>
      <c r="D42" s="5" t="s">
        <v>129</v>
      </c>
      <c r="E42" s="5" t="s">
        <v>22</v>
      </c>
      <c r="F42" s="5" t="s">
        <v>123</v>
      </c>
      <c r="G42" s="5" t="s">
        <v>130</v>
      </c>
      <c r="H42" s="4">
        <v>14</v>
      </c>
      <c r="I42" s="5" t="s">
        <v>14</v>
      </c>
      <c r="J42" s="4">
        <v>291</v>
      </c>
    </row>
    <row r="43" spans="1:10" ht="15">
      <c r="A43" s="4">
        <v>41</v>
      </c>
      <c r="B43" s="4">
        <v>79</v>
      </c>
      <c r="C43" s="5" t="s">
        <v>121</v>
      </c>
      <c r="D43" s="5" t="s">
        <v>131</v>
      </c>
      <c r="E43" s="5" t="s">
        <v>12</v>
      </c>
      <c r="F43" s="5" t="s">
        <v>17</v>
      </c>
      <c r="G43" s="5" t="s">
        <v>132</v>
      </c>
      <c r="H43" s="4">
        <v>16</v>
      </c>
      <c r="I43" s="5" t="s">
        <v>14</v>
      </c>
      <c r="J43" s="4">
        <v>291</v>
      </c>
    </row>
    <row r="44" spans="1:10" ht="15">
      <c r="A44" s="4">
        <v>42</v>
      </c>
      <c r="B44" s="4">
        <v>80</v>
      </c>
      <c r="C44" s="5" t="s">
        <v>121</v>
      </c>
      <c r="D44" s="5" t="s">
        <v>133</v>
      </c>
      <c r="E44" s="5" t="s">
        <v>17</v>
      </c>
      <c r="F44" s="5" t="s">
        <v>18</v>
      </c>
      <c r="G44" s="5" t="s">
        <v>134</v>
      </c>
      <c r="H44" s="4">
        <v>17</v>
      </c>
      <c r="I44" s="5" t="s">
        <v>14</v>
      </c>
      <c r="J44" s="4">
        <v>291</v>
      </c>
    </row>
    <row r="45" spans="1:10" ht="15">
      <c r="A45" s="4">
        <v>43</v>
      </c>
      <c r="B45" s="4">
        <v>81</v>
      </c>
      <c r="C45" s="5" t="s">
        <v>135</v>
      </c>
      <c r="D45" s="5" t="s">
        <v>136</v>
      </c>
      <c r="E45" s="5" t="s">
        <v>12</v>
      </c>
      <c r="F45" s="5" t="s">
        <v>17</v>
      </c>
      <c r="G45" s="5" t="s">
        <v>137</v>
      </c>
      <c r="H45" s="4">
        <v>31</v>
      </c>
      <c r="I45" s="5" t="s">
        <v>14</v>
      </c>
      <c r="J45" s="4">
        <v>314</v>
      </c>
    </row>
    <row r="46" spans="1:10" ht="15">
      <c r="A46" s="4">
        <v>44</v>
      </c>
      <c r="B46" s="4">
        <v>82</v>
      </c>
      <c r="C46" s="5" t="s">
        <v>135</v>
      </c>
      <c r="D46" s="5" t="s">
        <v>136</v>
      </c>
      <c r="E46" s="5" t="s">
        <v>18</v>
      </c>
      <c r="F46" s="5" t="s">
        <v>22</v>
      </c>
      <c r="G46" s="5" t="s">
        <v>139</v>
      </c>
      <c r="H46" s="4">
        <v>30</v>
      </c>
      <c r="I46" s="5" t="s">
        <v>14</v>
      </c>
      <c r="J46" s="4">
        <v>314</v>
      </c>
    </row>
    <row r="47" spans="1:10" ht="15">
      <c r="A47" s="4">
        <v>45</v>
      </c>
      <c r="B47" s="4">
        <v>83</v>
      </c>
      <c r="C47" s="5" t="s">
        <v>140</v>
      </c>
      <c r="D47" s="5" t="s">
        <v>141</v>
      </c>
      <c r="E47" s="5" t="s">
        <v>22</v>
      </c>
      <c r="F47" s="5" t="s">
        <v>123</v>
      </c>
      <c r="G47" s="5" t="s">
        <v>142</v>
      </c>
      <c r="H47" s="4">
        <v>20</v>
      </c>
      <c r="I47" s="5" t="s">
        <v>14</v>
      </c>
      <c r="J47" s="4">
        <v>415</v>
      </c>
    </row>
    <row r="48" spans="1:10" ht="15">
      <c r="A48" s="4">
        <v>46</v>
      </c>
      <c r="B48" s="4">
        <v>84</v>
      </c>
      <c r="C48" s="5" t="s">
        <v>140</v>
      </c>
      <c r="D48" s="5" t="s">
        <v>141</v>
      </c>
      <c r="E48" s="5" t="s">
        <v>22</v>
      </c>
      <c r="F48" s="5" t="s">
        <v>123</v>
      </c>
      <c r="G48" s="5" t="s">
        <v>143</v>
      </c>
      <c r="H48" s="4">
        <v>28</v>
      </c>
      <c r="I48" s="5" t="s">
        <v>14</v>
      </c>
      <c r="J48" s="4">
        <v>415</v>
      </c>
    </row>
    <row r="49" spans="1:10" ht="15">
      <c r="A49" s="4">
        <v>47</v>
      </c>
      <c r="B49" s="4">
        <v>120</v>
      </c>
      <c r="C49" s="5" t="s">
        <v>9</v>
      </c>
      <c r="D49" s="5" t="s">
        <v>144</v>
      </c>
      <c r="E49" s="5" t="s">
        <v>11</v>
      </c>
      <c r="F49" s="5" t="s">
        <v>12</v>
      </c>
      <c r="G49" s="5" t="s">
        <v>13</v>
      </c>
      <c r="H49" s="4">
        <v>107</v>
      </c>
      <c r="I49" s="5" t="s">
        <v>146</v>
      </c>
      <c r="J49" s="4">
        <v>101</v>
      </c>
    </row>
    <row r="50" spans="1:10" ht="15">
      <c r="A50" s="4">
        <v>48</v>
      </c>
      <c r="B50" s="4">
        <v>121</v>
      </c>
      <c r="C50" s="5" t="s">
        <v>9</v>
      </c>
      <c r="D50" s="5" t="s">
        <v>144</v>
      </c>
      <c r="E50" s="5" t="s">
        <v>12</v>
      </c>
      <c r="F50" s="5" t="s">
        <v>17</v>
      </c>
      <c r="G50" s="5" t="s">
        <v>19</v>
      </c>
      <c r="H50" s="4">
        <v>114</v>
      </c>
      <c r="I50" s="5" t="s">
        <v>146</v>
      </c>
      <c r="J50" s="4">
        <v>101</v>
      </c>
    </row>
    <row r="51" spans="1:10" ht="15">
      <c r="A51" s="4">
        <v>49</v>
      </c>
      <c r="B51" s="4">
        <v>122</v>
      </c>
      <c r="C51" s="5" t="s">
        <v>9</v>
      </c>
      <c r="D51" s="5" t="s">
        <v>144</v>
      </c>
      <c r="E51" s="5" t="s">
        <v>18</v>
      </c>
      <c r="F51" s="5" t="s">
        <v>22</v>
      </c>
      <c r="G51" s="5" t="s">
        <v>23</v>
      </c>
      <c r="H51" s="4">
        <v>96</v>
      </c>
      <c r="I51" s="5" t="s">
        <v>146</v>
      </c>
      <c r="J51" s="4">
        <v>101</v>
      </c>
    </row>
    <row r="52" spans="1:10" ht="15">
      <c r="A52" s="4">
        <v>50</v>
      </c>
      <c r="B52" s="4">
        <v>123</v>
      </c>
      <c r="C52" s="5" t="s">
        <v>9</v>
      </c>
      <c r="D52" s="5" t="s">
        <v>148</v>
      </c>
      <c r="E52" s="5" t="s">
        <v>12</v>
      </c>
      <c r="F52" s="5" t="s">
        <v>17</v>
      </c>
      <c r="G52" s="5" t="s">
        <v>27</v>
      </c>
      <c r="H52" s="4">
        <v>136</v>
      </c>
      <c r="I52" s="5" t="s">
        <v>146</v>
      </c>
      <c r="J52" s="4">
        <v>102</v>
      </c>
    </row>
    <row r="53" spans="1:10" ht="15">
      <c r="A53" s="4">
        <v>51</v>
      </c>
      <c r="B53" s="4">
        <v>124</v>
      </c>
      <c r="C53" s="5" t="s">
        <v>9</v>
      </c>
      <c r="D53" s="5" t="s">
        <v>148</v>
      </c>
      <c r="E53" s="5" t="s">
        <v>18</v>
      </c>
      <c r="F53" s="5" t="s">
        <v>22</v>
      </c>
      <c r="G53" s="5" t="s">
        <v>33</v>
      </c>
      <c r="H53" s="4">
        <v>131</v>
      </c>
      <c r="I53" s="5" t="s">
        <v>146</v>
      </c>
      <c r="J53" s="4">
        <v>102</v>
      </c>
    </row>
    <row r="54" spans="1:10" ht="15">
      <c r="A54" s="4">
        <v>52</v>
      </c>
      <c r="B54" s="4">
        <v>125</v>
      </c>
      <c r="C54" s="5" t="s">
        <v>9</v>
      </c>
      <c r="D54" s="5" t="s">
        <v>148</v>
      </c>
      <c r="E54" s="5" t="s">
        <v>22</v>
      </c>
      <c r="F54" s="5" t="s">
        <v>45</v>
      </c>
      <c r="G54" s="5" t="s">
        <v>46</v>
      </c>
      <c r="H54" s="4">
        <v>99</v>
      </c>
      <c r="I54" s="5" t="s">
        <v>146</v>
      </c>
      <c r="J54" s="4">
        <v>102</v>
      </c>
    </row>
    <row r="55" spans="1:10" ht="15">
      <c r="A55" s="4">
        <v>53</v>
      </c>
      <c r="B55" s="4">
        <v>126</v>
      </c>
      <c r="C55" s="5" t="s">
        <v>50</v>
      </c>
      <c r="D55" s="5" t="s">
        <v>51</v>
      </c>
      <c r="E55" s="5" t="s">
        <v>52</v>
      </c>
      <c r="F55" s="5" t="s">
        <v>17</v>
      </c>
      <c r="G55" s="5" t="s">
        <v>53</v>
      </c>
      <c r="H55" s="4">
        <v>145</v>
      </c>
      <c r="I55" s="5" t="s">
        <v>146</v>
      </c>
      <c r="J55" s="4">
        <v>111</v>
      </c>
    </row>
    <row r="56" spans="1:10" ht="15">
      <c r="A56" s="4">
        <v>54</v>
      </c>
      <c r="B56" s="4">
        <v>127</v>
      </c>
      <c r="C56" s="5" t="s">
        <v>50</v>
      </c>
      <c r="D56" s="5" t="s">
        <v>51</v>
      </c>
      <c r="E56" s="5" t="s">
        <v>56</v>
      </c>
      <c r="F56" s="5" t="s">
        <v>22</v>
      </c>
      <c r="G56" s="5" t="s">
        <v>57</v>
      </c>
      <c r="H56" s="4">
        <v>104</v>
      </c>
      <c r="I56" s="5" t="s">
        <v>146</v>
      </c>
      <c r="J56" s="4">
        <v>111</v>
      </c>
    </row>
    <row r="57" spans="1:10" ht="15">
      <c r="A57" s="4">
        <v>55</v>
      </c>
      <c r="B57" s="4">
        <v>128</v>
      </c>
      <c r="C57" s="5" t="s">
        <v>50</v>
      </c>
      <c r="D57" s="5" t="s">
        <v>60</v>
      </c>
      <c r="E57" s="5" t="s">
        <v>61</v>
      </c>
      <c r="F57" s="5" t="s">
        <v>62</v>
      </c>
      <c r="G57" s="5" t="s">
        <v>63</v>
      </c>
      <c r="H57" s="4">
        <v>27</v>
      </c>
      <c r="I57" s="5" t="s">
        <v>146</v>
      </c>
      <c r="J57" s="4">
        <v>111</v>
      </c>
    </row>
    <row r="58" spans="1:10" ht="15">
      <c r="A58" s="4">
        <v>56</v>
      </c>
      <c r="B58" s="4">
        <v>129</v>
      </c>
      <c r="C58" s="5" t="s">
        <v>65</v>
      </c>
      <c r="D58" s="5" t="s">
        <v>66</v>
      </c>
      <c r="E58" s="5" t="s">
        <v>11</v>
      </c>
      <c r="F58" s="5" t="s">
        <v>12</v>
      </c>
      <c r="G58" s="5" t="s">
        <v>67</v>
      </c>
      <c r="H58" s="4">
        <v>21</v>
      </c>
      <c r="I58" s="5" t="s">
        <v>146</v>
      </c>
      <c r="J58" s="4">
        <v>405</v>
      </c>
    </row>
    <row r="59" spans="1:10" ht="15">
      <c r="A59" s="4">
        <v>57</v>
      </c>
      <c r="B59" s="4">
        <v>130</v>
      </c>
      <c r="C59" s="5" t="s">
        <v>65</v>
      </c>
      <c r="D59" s="5" t="s">
        <v>66</v>
      </c>
      <c r="E59" s="5" t="s">
        <v>12</v>
      </c>
      <c r="F59" s="5" t="s">
        <v>17</v>
      </c>
      <c r="G59" s="5" t="s">
        <v>68</v>
      </c>
      <c r="H59" s="4">
        <v>20</v>
      </c>
      <c r="I59" s="5" t="s">
        <v>146</v>
      </c>
      <c r="J59" s="4">
        <v>405</v>
      </c>
    </row>
    <row r="60" spans="1:10" ht="15">
      <c r="A60" s="4">
        <v>58</v>
      </c>
      <c r="B60" s="4">
        <v>131</v>
      </c>
      <c r="C60" s="5" t="s">
        <v>65</v>
      </c>
      <c r="D60" s="5" t="s">
        <v>66</v>
      </c>
      <c r="E60" s="5" t="s">
        <v>17</v>
      </c>
      <c r="F60" s="5" t="s">
        <v>18</v>
      </c>
      <c r="G60" s="5" t="s">
        <v>69</v>
      </c>
      <c r="H60" s="4">
        <v>19</v>
      </c>
      <c r="I60" s="5" t="s">
        <v>146</v>
      </c>
      <c r="J60" s="4">
        <v>405</v>
      </c>
    </row>
    <row r="61" spans="1:10" ht="15">
      <c r="A61" s="4">
        <v>59</v>
      </c>
      <c r="B61" s="4">
        <v>132</v>
      </c>
      <c r="C61" s="5" t="s">
        <v>70</v>
      </c>
      <c r="D61" s="5" t="s">
        <v>71</v>
      </c>
      <c r="E61" s="5" t="s">
        <v>11</v>
      </c>
      <c r="F61" s="5" t="s">
        <v>12</v>
      </c>
      <c r="G61" s="5" t="s">
        <v>72</v>
      </c>
      <c r="H61" s="4">
        <v>10</v>
      </c>
      <c r="I61" s="5" t="s">
        <v>146</v>
      </c>
      <c r="J61" s="4">
        <v>422</v>
      </c>
    </row>
    <row r="62" spans="1:10" ht="15">
      <c r="A62" s="4">
        <v>60</v>
      </c>
      <c r="B62" s="4">
        <v>133</v>
      </c>
      <c r="C62" s="5" t="s">
        <v>70</v>
      </c>
      <c r="D62" s="5" t="s">
        <v>71</v>
      </c>
      <c r="E62" s="5" t="s">
        <v>11</v>
      </c>
      <c r="F62" s="5" t="s">
        <v>12</v>
      </c>
      <c r="G62" s="5" t="s">
        <v>73</v>
      </c>
      <c r="H62" s="4">
        <v>13</v>
      </c>
      <c r="I62" s="5" t="s">
        <v>146</v>
      </c>
      <c r="J62" s="4">
        <v>422</v>
      </c>
    </row>
    <row r="63" spans="1:10" ht="15">
      <c r="A63" s="4">
        <v>61</v>
      </c>
      <c r="B63" s="4">
        <v>134</v>
      </c>
      <c r="C63" s="5" t="s">
        <v>70</v>
      </c>
      <c r="D63" s="5" t="s">
        <v>71</v>
      </c>
      <c r="E63" s="5" t="s">
        <v>17</v>
      </c>
      <c r="F63" s="5" t="s">
        <v>18</v>
      </c>
      <c r="G63" s="5" t="s">
        <v>74</v>
      </c>
      <c r="H63" s="4">
        <v>12</v>
      </c>
      <c r="I63" s="5" t="s">
        <v>146</v>
      </c>
      <c r="J63" s="4">
        <v>422</v>
      </c>
    </row>
    <row r="64" spans="1:10" ht="15">
      <c r="A64" s="4">
        <v>62</v>
      </c>
      <c r="B64" s="4">
        <v>135</v>
      </c>
      <c r="C64" s="5" t="s">
        <v>70</v>
      </c>
      <c r="D64" s="5" t="s">
        <v>71</v>
      </c>
      <c r="E64" s="5" t="s">
        <v>17</v>
      </c>
      <c r="F64" s="5" t="s">
        <v>18</v>
      </c>
      <c r="G64" s="5" t="s">
        <v>75</v>
      </c>
      <c r="H64" s="4">
        <v>17</v>
      </c>
      <c r="I64" s="5" t="s">
        <v>146</v>
      </c>
      <c r="J64" s="4">
        <v>422</v>
      </c>
    </row>
    <row r="65" spans="1:10" ht="15">
      <c r="A65" s="4">
        <v>63</v>
      </c>
      <c r="B65" s="4">
        <v>136</v>
      </c>
      <c r="C65" s="5" t="s">
        <v>76</v>
      </c>
      <c r="D65" s="5" t="s">
        <v>77</v>
      </c>
      <c r="E65" s="5" t="s">
        <v>11</v>
      </c>
      <c r="F65" s="5" t="s">
        <v>12</v>
      </c>
      <c r="G65" s="5" t="s">
        <v>78</v>
      </c>
      <c r="H65" s="4">
        <v>57</v>
      </c>
      <c r="I65" s="5" t="s">
        <v>146</v>
      </c>
      <c r="J65" s="4">
        <v>430</v>
      </c>
    </row>
    <row r="66" spans="1:10" ht="15">
      <c r="A66" s="4">
        <v>64</v>
      </c>
      <c r="B66" s="4">
        <v>137</v>
      </c>
      <c r="C66" s="5" t="s">
        <v>76</v>
      </c>
      <c r="D66" s="5" t="s">
        <v>77</v>
      </c>
      <c r="E66" s="5" t="s">
        <v>12</v>
      </c>
      <c r="F66" s="5" t="s">
        <v>17</v>
      </c>
      <c r="G66" s="5" t="s">
        <v>79</v>
      </c>
      <c r="H66" s="4">
        <v>60</v>
      </c>
      <c r="I66" s="5" t="s">
        <v>146</v>
      </c>
      <c r="J66" s="4">
        <v>430</v>
      </c>
    </row>
    <row r="67" spans="1:10" ht="15">
      <c r="A67" s="4">
        <v>65</v>
      </c>
      <c r="B67" s="4">
        <v>138</v>
      </c>
      <c r="C67" s="5" t="s">
        <v>76</v>
      </c>
      <c r="D67" s="5" t="s">
        <v>77</v>
      </c>
      <c r="E67" s="5" t="s">
        <v>17</v>
      </c>
      <c r="F67" s="5" t="s">
        <v>18</v>
      </c>
      <c r="G67" s="5" t="s">
        <v>151</v>
      </c>
      <c r="H67" s="4">
        <v>47</v>
      </c>
      <c r="I67" s="5" t="s">
        <v>146</v>
      </c>
      <c r="J67" s="4">
        <v>430</v>
      </c>
    </row>
    <row r="68" spans="1:10" ht="15">
      <c r="A68" s="4">
        <v>66</v>
      </c>
      <c r="B68" s="4">
        <v>139</v>
      </c>
      <c r="C68" s="5" t="s">
        <v>76</v>
      </c>
      <c r="D68" s="5" t="s">
        <v>153</v>
      </c>
      <c r="E68" s="5" t="s">
        <v>18</v>
      </c>
      <c r="F68" s="5" t="s">
        <v>22</v>
      </c>
      <c r="G68" s="5" t="s">
        <v>154</v>
      </c>
      <c r="H68" s="4">
        <v>41</v>
      </c>
      <c r="I68" s="5" t="s">
        <v>146</v>
      </c>
      <c r="J68" s="4">
        <v>430</v>
      </c>
    </row>
    <row r="69" spans="1:10" ht="15">
      <c r="A69" s="4">
        <v>67</v>
      </c>
      <c r="B69" s="4">
        <v>140</v>
      </c>
      <c r="C69" s="5" t="s">
        <v>76</v>
      </c>
      <c r="D69" s="5" t="s">
        <v>153</v>
      </c>
      <c r="E69" s="5" t="s">
        <v>45</v>
      </c>
      <c r="F69" s="5" t="s">
        <v>123</v>
      </c>
      <c r="G69" s="5" t="s">
        <v>156</v>
      </c>
      <c r="H69" s="4">
        <v>46</v>
      </c>
      <c r="I69" s="5" t="s">
        <v>146</v>
      </c>
      <c r="J69" s="4">
        <v>430</v>
      </c>
    </row>
    <row r="70" spans="1:10" ht="15">
      <c r="A70" s="4">
        <v>68</v>
      </c>
      <c r="B70" s="4">
        <v>141</v>
      </c>
      <c r="C70" s="5" t="s">
        <v>80</v>
      </c>
      <c r="D70" s="5" t="s">
        <v>81</v>
      </c>
      <c r="E70" s="5" t="s">
        <v>18</v>
      </c>
      <c r="F70" s="5" t="s">
        <v>22</v>
      </c>
      <c r="G70" s="5" t="s">
        <v>82</v>
      </c>
      <c r="H70" s="4">
        <v>44</v>
      </c>
      <c r="I70" s="5" t="s">
        <v>146</v>
      </c>
      <c r="J70" s="4">
        <v>431</v>
      </c>
    </row>
    <row r="71" spans="1:10" ht="15">
      <c r="A71" s="4">
        <v>69</v>
      </c>
      <c r="B71" s="4">
        <v>142</v>
      </c>
      <c r="C71" s="5" t="s">
        <v>80</v>
      </c>
      <c r="D71" s="5" t="s">
        <v>81</v>
      </c>
      <c r="E71" s="5" t="s">
        <v>22</v>
      </c>
      <c r="F71" s="5" t="s">
        <v>45</v>
      </c>
      <c r="G71" s="5" t="s">
        <v>83</v>
      </c>
      <c r="H71" s="4">
        <v>47</v>
      </c>
      <c r="I71" s="5" t="s">
        <v>146</v>
      </c>
      <c r="J71" s="4">
        <v>431</v>
      </c>
    </row>
    <row r="72" spans="1:10" ht="15">
      <c r="A72" s="4">
        <v>70</v>
      </c>
      <c r="B72" s="4">
        <v>143</v>
      </c>
      <c r="C72" s="5" t="s">
        <v>84</v>
      </c>
      <c r="D72" s="5" t="s">
        <v>85</v>
      </c>
      <c r="E72" s="5" t="s">
        <v>17</v>
      </c>
      <c r="F72" s="5" t="s">
        <v>18</v>
      </c>
      <c r="G72" s="5" t="s">
        <v>86</v>
      </c>
      <c r="H72" s="4">
        <v>45</v>
      </c>
      <c r="I72" s="5" t="s">
        <v>146</v>
      </c>
      <c r="J72" s="4">
        <v>435</v>
      </c>
    </row>
    <row r="73" spans="1:10" ht="15">
      <c r="A73" s="4">
        <v>71</v>
      </c>
      <c r="B73" s="4">
        <v>144</v>
      </c>
      <c r="C73" s="5" t="s">
        <v>87</v>
      </c>
      <c r="D73" s="5" t="s">
        <v>88</v>
      </c>
      <c r="E73" s="5" t="s">
        <v>18</v>
      </c>
      <c r="F73" s="5" t="s">
        <v>22</v>
      </c>
      <c r="G73" s="5" t="s">
        <v>89</v>
      </c>
      <c r="H73" s="4">
        <v>19</v>
      </c>
      <c r="I73" s="5" t="s">
        <v>146</v>
      </c>
      <c r="J73" s="4">
        <v>451</v>
      </c>
    </row>
    <row r="74" spans="1:10" ht="15">
      <c r="A74" s="4">
        <v>72</v>
      </c>
      <c r="B74" s="4">
        <v>145</v>
      </c>
      <c r="C74" s="5" t="s">
        <v>90</v>
      </c>
      <c r="D74" s="5" t="s">
        <v>88</v>
      </c>
      <c r="E74" s="5" t="s">
        <v>22</v>
      </c>
      <c r="F74" s="5" t="s">
        <v>45</v>
      </c>
      <c r="G74" s="5" t="s">
        <v>91</v>
      </c>
      <c r="H74" s="4">
        <v>13</v>
      </c>
      <c r="I74" s="5" t="s">
        <v>146</v>
      </c>
      <c r="J74" s="4">
        <v>453</v>
      </c>
    </row>
    <row r="75" spans="1:10" ht="15">
      <c r="A75" s="4">
        <v>73</v>
      </c>
      <c r="B75" s="4">
        <v>146</v>
      </c>
      <c r="C75" s="5" t="s">
        <v>92</v>
      </c>
      <c r="D75" s="5" t="s">
        <v>93</v>
      </c>
      <c r="E75" s="5" t="s">
        <v>17</v>
      </c>
      <c r="F75" s="5" t="s">
        <v>18</v>
      </c>
      <c r="G75" s="5" t="s">
        <v>94</v>
      </c>
      <c r="H75" s="4">
        <v>85</v>
      </c>
      <c r="I75" s="5" t="s">
        <v>146</v>
      </c>
      <c r="J75" s="4">
        <v>470</v>
      </c>
    </row>
    <row r="76" spans="1:10" ht="15">
      <c r="A76" s="4">
        <v>74</v>
      </c>
      <c r="B76" s="4">
        <v>147</v>
      </c>
      <c r="C76" s="5" t="s">
        <v>92</v>
      </c>
      <c r="D76" s="5" t="s">
        <v>93</v>
      </c>
      <c r="E76" s="5" t="s">
        <v>22</v>
      </c>
      <c r="F76" s="5" t="s">
        <v>45</v>
      </c>
      <c r="G76" s="5" t="s">
        <v>95</v>
      </c>
      <c r="H76" s="4">
        <v>82</v>
      </c>
      <c r="I76" s="5" t="s">
        <v>146</v>
      </c>
      <c r="J76" s="4">
        <v>470</v>
      </c>
    </row>
    <row r="77" spans="1:10" ht="15">
      <c r="A77" s="4">
        <v>75</v>
      </c>
      <c r="B77" s="4">
        <v>148</v>
      </c>
      <c r="C77" s="5" t="s">
        <v>96</v>
      </c>
      <c r="D77" s="5" t="s">
        <v>97</v>
      </c>
      <c r="E77" s="5" t="s">
        <v>12</v>
      </c>
      <c r="F77" s="5" t="s">
        <v>17</v>
      </c>
      <c r="G77" s="5" t="s">
        <v>98</v>
      </c>
      <c r="H77" s="4">
        <v>28</v>
      </c>
      <c r="I77" s="5" t="s">
        <v>146</v>
      </c>
      <c r="J77" s="4">
        <v>471</v>
      </c>
    </row>
    <row r="78" spans="1:10" ht="15">
      <c r="A78" s="4">
        <v>76</v>
      </c>
      <c r="B78" s="4">
        <v>149</v>
      </c>
      <c r="C78" s="5" t="s">
        <v>96</v>
      </c>
      <c r="D78" s="5" t="s">
        <v>97</v>
      </c>
      <c r="E78" s="5" t="s">
        <v>22</v>
      </c>
      <c r="F78" s="5" t="s">
        <v>45</v>
      </c>
      <c r="G78" s="5" t="s">
        <v>99</v>
      </c>
      <c r="H78" s="4">
        <v>33</v>
      </c>
      <c r="I78" s="5" t="s">
        <v>146</v>
      </c>
      <c r="J78" s="4">
        <v>471</v>
      </c>
    </row>
    <row r="79" spans="1:10" ht="15">
      <c r="A79" s="4">
        <v>77</v>
      </c>
      <c r="B79" s="4">
        <v>150</v>
      </c>
      <c r="C79" s="5" t="s">
        <v>100</v>
      </c>
      <c r="D79" s="5" t="s">
        <v>101</v>
      </c>
      <c r="E79" s="5" t="s">
        <v>17</v>
      </c>
      <c r="F79" s="5" t="s">
        <v>18</v>
      </c>
      <c r="G79" s="5" t="s">
        <v>102</v>
      </c>
      <c r="H79" s="4">
        <v>45</v>
      </c>
      <c r="I79" s="5" t="s">
        <v>146</v>
      </c>
      <c r="J79" s="4">
        <v>500</v>
      </c>
    </row>
    <row r="80" spans="1:10" ht="15">
      <c r="A80" s="4">
        <v>78</v>
      </c>
      <c r="B80" s="4">
        <v>193</v>
      </c>
      <c r="C80" s="5" t="s">
        <v>103</v>
      </c>
      <c r="D80" s="5" t="s">
        <v>159</v>
      </c>
      <c r="E80" s="5" t="s">
        <v>11</v>
      </c>
      <c r="F80" s="5" t="s">
        <v>12</v>
      </c>
      <c r="G80" s="5" t="s">
        <v>105</v>
      </c>
      <c r="H80" s="4">
        <v>57</v>
      </c>
      <c r="I80" s="5" t="s">
        <v>146</v>
      </c>
      <c r="J80" s="4">
        <v>101</v>
      </c>
    </row>
    <row r="81" spans="1:10" ht="15">
      <c r="A81" s="4">
        <v>79</v>
      </c>
      <c r="B81" s="4">
        <v>194</v>
      </c>
      <c r="C81" s="5" t="s">
        <v>103</v>
      </c>
      <c r="D81" s="5" t="s">
        <v>159</v>
      </c>
      <c r="E81" s="5" t="s">
        <v>12</v>
      </c>
      <c r="F81" s="5" t="s">
        <v>17</v>
      </c>
      <c r="G81" s="5" t="s">
        <v>106</v>
      </c>
      <c r="H81" s="4">
        <v>61</v>
      </c>
      <c r="I81" s="5" t="s">
        <v>146</v>
      </c>
      <c r="J81" s="4">
        <v>101</v>
      </c>
    </row>
    <row r="82" spans="1:10" ht="15">
      <c r="A82" s="4">
        <v>80</v>
      </c>
      <c r="B82" s="4">
        <v>195</v>
      </c>
      <c r="C82" s="5" t="s">
        <v>103</v>
      </c>
      <c r="D82" s="5" t="s">
        <v>159</v>
      </c>
      <c r="E82" s="5" t="s">
        <v>18</v>
      </c>
      <c r="F82" s="5" t="s">
        <v>22</v>
      </c>
      <c r="G82" s="5" t="s">
        <v>162</v>
      </c>
      <c r="H82" s="4">
        <v>59</v>
      </c>
      <c r="I82" s="5" t="s">
        <v>146</v>
      </c>
      <c r="J82" s="4">
        <v>101</v>
      </c>
    </row>
    <row r="83" spans="1:10" ht="15">
      <c r="A83" s="4">
        <v>81</v>
      </c>
      <c r="B83" s="4">
        <v>196</v>
      </c>
      <c r="C83" s="5" t="s">
        <v>107</v>
      </c>
      <c r="D83" s="5" t="s">
        <v>108</v>
      </c>
      <c r="E83" s="5" t="s">
        <v>17</v>
      </c>
      <c r="F83" s="5" t="s">
        <v>18</v>
      </c>
      <c r="G83" s="5" t="s">
        <v>109</v>
      </c>
      <c r="H83" s="4">
        <v>61</v>
      </c>
      <c r="I83" s="5" t="s">
        <v>146</v>
      </c>
      <c r="J83" s="4">
        <v>105</v>
      </c>
    </row>
    <row r="84" spans="1:10" ht="15">
      <c r="A84" s="4">
        <v>82</v>
      </c>
      <c r="B84" s="4">
        <v>197</v>
      </c>
      <c r="C84" s="5" t="s">
        <v>107</v>
      </c>
      <c r="D84" s="5" t="s">
        <v>108</v>
      </c>
      <c r="E84" s="5" t="s">
        <v>18</v>
      </c>
      <c r="F84" s="5" t="s">
        <v>22</v>
      </c>
      <c r="G84" s="5" t="s">
        <v>110</v>
      </c>
      <c r="H84" s="4">
        <v>33</v>
      </c>
      <c r="I84" s="5" t="s">
        <v>146</v>
      </c>
      <c r="J84" s="4">
        <v>105</v>
      </c>
    </row>
    <row r="85" spans="1:10" ht="15">
      <c r="A85" s="4">
        <v>83</v>
      </c>
      <c r="B85" s="4">
        <v>198</v>
      </c>
      <c r="C85" s="5" t="s">
        <v>163</v>
      </c>
      <c r="D85" s="5" t="s">
        <v>164</v>
      </c>
      <c r="E85" s="5" t="s">
        <v>22</v>
      </c>
      <c r="F85" s="5" t="s">
        <v>123</v>
      </c>
      <c r="G85" s="5" t="s">
        <v>165</v>
      </c>
      <c r="H85" s="4">
        <v>41</v>
      </c>
      <c r="I85" s="5" t="s">
        <v>146</v>
      </c>
      <c r="J85" s="4">
        <v>224</v>
      </c>
    </row>
    <row r="86" spans="1:10" ht="15">
      <c r="A86" s="4">
        <v>84</v>
      </c>
      <c r="B86" s="4">
        <v>199</v>
      </c>
      <c r="C86" s="5" t="s">
        <v>114</v>
      </c>
      <c r="D86" s="5" t="s">
        <v>115</v>
      </c>
      <c r="E86" s="5" t="s">
        <v>12</v>
      </c>
      <c r="F86" s="5" t="s">
        <v>17</v>
      </c>
      <c r="G86" s="5" t="s">
        <v>116</v>
      </c>
      <c r="H86" s="4">
        <v>49</v>
      </c>
      <c r="I86" s="5" t="s">
        <v>146</v>
      </c>
      <c r="J86" s="4">
        <v>290</v>
      </c>
    </row>
    <row r="87" spans="1:10" ht="15">
      <c r="A87" s="4">
        <v>85</v>
      </c>
      <c r="B87" s="4">
        <v>200</v>
      </c>
      <c r="C87" s="5" t="s">
        <v>114</v>
      </c>
      <c r="D87" s="5" t="s">
        <v>115</v>
      </c>
      <c r="E87" s="5" t="s">
        <v>11</v>
      </c>
      <c r="F87" s="5" t="s">
        <v>12</v>
      </c>
      <c r="G87" s="5" t="s">
        <v>117</v>
      </c>
      <c r="H87" s="4">
        <v>49</v>
      </c>
      <c r="I87" s="5" t="s">
        <v>146</v>
      </c>
      <c r="J87" s="4">
        <v>290</v>
      </c>
    </row>
    <row r="88" spans="1:10" ht="15">
      <c r="A88" s="4">
        <v>86</v>
      </c>
      <c r="B88" s="4">
        <v>201</v>
      </c>
      <c r="C88" s="5" t="s">
        <v>114</v>
      </c>
      <c r="D88" s="5" t="s">
        <v>115</v>
      </c>
      <c r="E88" s="5" t="s">
        <v>18</v>
      </c>
      <c r="F88" s="5" t="s">
        <v>22</v>
      </c>
      <c r="G88" s="5" t="s">
        <v>119</v>
      </c>
      <c r="H88" s="4">
        <v>51</v>
      </c>
      <c r="I88" s="5" t="s">
        <v>146</v>
      </c>
      <c r="J88" s="4">
        <v>290</v>
      </c>
    </row>
    <row r="89" spans="1:10" ht="15">
      <c r="A89" s="4">
        <v>87</v>
      </c>
      <c r="B89" s="4">
        <v>202</v>
      </c>
      <c r="C89" s="5" t="s">
        <v>121</v>
      </c>
      <c r="D89" s="5" t="s">
        <v>131</v>
      </c>
      <c r="E89" s="5" t="s">
        <v>22</v>
      </c>
      <c r="F89" s="5" t="s">
        <v>123</v>
      </c>
      <c r="G89" s="5" t="s">
        <v>124</v>
      </c>
      <c r="H89" s="4">
        <v>13</v>
      </c>
      <c r="I89" s="5" t="s">
        <v>146</v>
      </c>
      <c r="J89" s="4">
        <v>291</v>
      </c>
    </row>
    <row r="90" spans="1:10" ht="15">
      <c r="A90" s="4">
        <v>88</v>
      </c>
      <c r="B90" s="4">
        <v>203</v>
      </c>
      <c r="C90" s="5" t="s">
        <v>121</v>
      </c>
      <c r="D90" s="5" t="s">
        <v>167</v>
      </c>
      <c r="E90" s="5" t="s">
        <v>22</v>
      </c>
      <c r="F90" s="5" t="s">
        <v>123</v>
      </c>
      <c r="G90" s="5" t="s">
        <v>126</v>
      </c>
      <c r="H90" s="4">
        <v>12</v>
      </c>
      <c r="I90" s="5" t="s">
        <v>146</v>
      </c>
      <c r="J90" s="4">
        <v>291</v>
      </c>
    </row>
    <row r="91" spans="1:10" ht="15">
      <c r="A91" s="4">
        <v>89</v>
      </c>
      <c r="B91" s="4">
        <v>204</v>
      </c>
      <c r="C91" s="5" t="s">
        <v>121</v>
      </c>
      <c r="D91" s="5" t="s">
        <v>125</v>
      </c>
      <c r="E91" s="5" t="s">
        <v>22</v>
      </c>
      <c r="F91" s="5" t="s">
        <v>123</v>
      </c>
      <c r="G91" s="5" t="s">
        <v>128</v>
      </c>
      <c r="H91" s="4">
        <v>7</v>
      </c>
      <c r="I91" s="5" t="s">
        <v>146</v>
      </c>
      <c r="J91" s="4">
        <v>291</v>
      </c>
    </row>
    <row r="92" spans="1:10" ht="15">
      <c r="A92" s="4">
        <v>90</v>
      </c>
      <c r="B92" s="4">
        <v>205</v>
      </c>
      <c r="C92" s="5" t="s">
        <v>121</v>
      </c>
      <c r="D92" s="5" t="s">
        <v>167</v>
      </c>
      <c r="E92" s="5" t="s">
        <v>22</v>
      </c>
      <c r="F92" s="5" t="s">
        <v>123</v>
      </c>
      <c r="G92" s="5" t="s">
        <v>130</v>
      </c>
      <c r="H92" s="4">
        <v>18</v>
      </c>
      <c r="I92" s="5" t="s">
        <v>146</v>
      </c>
      <c r="J92" s="4">
        <v>291</v>
      </c>
    </row>
    <row r="93" spans="1:10" ht="15">
      <c r="A93" s="4">
        <v>91</v>
      </c>
      <c r="B93" s="4">
        <v>206</v>
      </c>
      <c r="C93" s="5" t="s">
        <v>121</v>
      </c>
      <c r="D93" s="5" t="s">
        <v>131</v>
      </c>
      <c r="E93" s="5" t="s">
        <v>12</v>
      </c>
      <c r="F93" s="5" t="s">
        <v>17</v>
      </c>
      <c r="G93" s="5" t="s">
        <v>132</v>
      </c>
      <c r="H93" s="4">
        <v>19</v>
      </c>
      <c r="I93" s="5" t="s">
        <v>146</v>
      </c>
      <c r="J93" s="4">
        <v>291</v>
      </c>
    </row>
    <row r="94" spans="1:10" ht="15">
      <c r="A94" s="4">
        <v>92</v>
      </c>
      <c r="B94" s="4">
        <v>207</v>
      </c>
      <c r="C94" s="5" t="s">
        <v>121</v>
      </c>
      <c r="D94" s="5" t="s">
        <v>133</v>
      </c>
      <c r="E94" s="5" t="s">
        <v>17</v>
      </c>
      <c r="F94" s="5" t="s">
        <v>18</v>
      </c>
      <c r="G94" s="5" t="s">
        <v>134</v>
      </c>
      <c r="H94" s="4">
        <v>19</v>
      </c>
      <c r="I94" s="5" t="s">
        <v>146</v>
      </c>
      <c r="J94" s="4">
        <v>291</v>
      </c>
    </row>
    <row r="95" spans="1:10" ht="15">
      <c r="A95" s="4">
        <v>93</v>
      </c>
      <c r="B95" s="4">
        <v>208</v>
      </c>
      <c r="C95" s="5" t="s">
        <v>135</v>
      </c>
      <c r="D95" s="5" t="s">
        <v>136</v>
      </c>
      <c r="E95" s="5" t="s">
        <v>12</v>
      </c>
      <c r="F95" s="5" t="s">
        <v>17</v>
      </c>
      <c r="G95" s="5" t="s">
        <v>137</v>
      </c>
      <c r="H95" s="4">
        <v>36</v>
      </c>
      <c r="I95" s="5" t="s">
        <v>146</v>
      </c>
      <c r="J95" s="4">
        <v>314</v>
      </c>
    </row>
    <row r="96" spans="1:10" ht="15">
      <c r="A96" s="4">
        <v>94</v>
      </c>
      <c r="B96" s="4">
        <v>209</v>
      </c>
      <c r="C96" s="5" t="s">
        <v>135</v>
      </c>
      <c r="D96" s="5" t="s">
        <v>136</v>
      </c>
      <c r="E96" s="5" t="s">
        <v>18</v>
      </c>
      <c r="F96" s="5" t="s">
        <v>22</v>
      </c>
      <c r="G96" s="5" t="s">
        <v>139</v>
      </c>
      <c r="H96" s="4">
        <v>36</v>
      </c>
      <c r="I96" s="5" t="s">
        <v>146</v>
      </c>
      <c r="J96" s="4">
        <v>314</v>
      </c>
    </row>
    <row r="97" spans="1:10" ht="15">
      <c r="A97" s="4">
        <v>95</v>
      </c>
      <c r="B97" s="4">
        <v>210</v>
      </c>
      <c r="C97" s="5" t="s">
        <v>171</v>
      </c>
      <c r="D97" s="5" t="s">
        <v>172</v>
      </c>
      <c r="E97" s="5" t="s">
        <v>123</v>
      </c>
      <c r="F97" s="5" t="s">
        <v>173</v>
      </c>
      <c r="G97" s="5" t="s">
        <v>174</v>
      </c>
      <c r="H97" s="4">
        <v>56</v>
      </c>
      <c r="I97" s="5" t="s">
        <v>146</v>
      </c>
      <c r="J97" s="4">
        <v>399</v>
      </c>
    </row>
    <row r="98" spans="1:10" ht="15">
      <c r="A98" s="4">
        <v>96</v>
      </c>
      <c r="B98" s="4">
        <v>211</v>
      </c>
      <c r="C98" s="5" t="s">
        <v>140</v>
      </c>
      <c r="D98" s="5" t="s">
        <v>175</v>
      </c>
      <c r="E98" s="5" t="s">
        <v>45</v>
      </c>
      <c r="F98" s="5" t="s">
        <v>123</v>
      </c>
      <c r="G98" s="5" t="s">
        <v>142</v>
      </c>
      <c r="H98" s="4">
        <v>10</v>
      </c>
      <c r="I98" s="5" t="s">
        <v>146</v>
      </c>
      <c r="J98" s="4">
        <v>415</v>
      </c>
    </row>
    <row r="99" spans="1:10" ht="15">
      <c r="A99" s="4">
        <v>97</v>
      </c>
      <c r="B99" s="4">
        <v>245</v>
      </c>
      <c r="C99" s="5" t="s">
        <v>9</v>
      </c>
      <c r="D99" s="5" t="s">
        <v>176</v>
      </c>
      <c r="E99" s="5" t="s">
        <v>11</v>
      </c>
      <c r="F99" s="5" t="s">
        <v>12</v>
      </c>
      <c r="G99" s="5" t="s">
        <v>13</v>
      </c>
      <c r="H99" s="4">
        <v>88</v>
      </c>
      <c r="I99" s="5" t="s">
        <v>177</v>
      </c>
      <c r="J99" s="4">
        <v>101</v>
      </c>
    </row>
    <row r="100" spans="1:10" ht="15">
      <c r="A100" s="4">
        <v>98</v>
      </c>
      <c r="B100" s="4">
        <v>246</v>
      </c>
      <c r="C100" s="5" t="s">
        <v>9</v>
      </c>
      <c r="D100" s="5" t="s">
        <v>176</v>
      </c>
      <c r="E100" s="5" t="s">
        <v>12</v>
      </c>
      <c r="F100" s="5" t="s">
        <v>17</v>
      </c>
      <c r="G100" s="5" t="s">
        <v>19</v>
      </c>
      <c r="H100" s="4">
        <v>87</v>
      </c>
      <c r="I100" s="5" t="s">
        <v>177</v>
      </c>
      <c r="J100" s="4">
        <v>101</v>
      </c>
    </row>
    <row r="101" spans="1:10" ht="15">
      <c r="A101" s="4">
        <v>99</v>
      </c>
      <c r="B101" s="4">
        <v>247</v>
      </c>
      <c r="C101" s="5" t="s">
        <v>9</v>
      </c>
      <c r="D101" s="5" t="s">
        <v>176</v>
      </c>
      <c r="E101" s="5" t="s">
        <v>18</v>
      </c>
      <c r="F101" s="5" t="s">
        <v>22</v>
      </c>
      <c r="G101" s="5" t="s">
        <v>23</v>
      </c>
      <c r="H101" s="4">
        <v>84</v>
      </c>
      <c r="I101" s="5" t="s">
        <v>177</v>
      </c>
      <c r="J101" s="4">
        <v>101</v>
      </c>
    </row>
    <row r="102" spans="1:10" ht="15">
      <c r="A102" s="4">
        <v>100</v>
      </c>
      <c r="B102" s="4">
        <v>248</v>
      </c>
      <c r="C102" s="5" t="s">
        <v>9</v>
      </c>
      <c r="D102" s="5" t="s">
        <v>148</v>
      </c>
      <c r="E102" s="5" t="s">
        <v>12</v>
      </c>
      <c r="F102" s="5" t="s">
        <v>17</v>
      </c>
      <c r="G102" s="5" t="s">
        <v>27</v>
      </c>
      <c r="H102" s="4">
        <v>136</v>
      </c>
      <c r="I102" s="5" t="s">
        <v>177</v>
      </c>
      <c r="J102" s="4">
        <v>102</v>
      </c>
    </row>
    <row r="103" spans="1:10" ht="15">
      <c r="A103" s="4">
        <v>101</v>
      </c>
      <c r="B103" s="4">
        <v>249</v>
      </c>
      <c r="C103" s="5" t="s">
        <v>9</v>
      </c>
      <c r="D103" s="5" t="s">
        <v>148</v>
      </c>
      <c r="E103" s="5" t="s">
        <v>18</v>
      </c>
      <c r="F103" s="5" t="s">
        <v>22</v>
      </c>
      <c r="G103" s="5" t="s">
        <v>33</v>
      </c>
      <c r="H103" s="4">
        <v>144</v>
      </c>
      <c r="I103" s="5" t="s">
        <v>177</v>
      </c>
      <c r="J103" s="4">
        <v>102</v>
      </c>
    </row>
    <row r="104" spans="1:10" ht="15">
      <c r="A104" s="4">
        <v>102</v>
      </c>
      <c r="B104" s="4">
        <v>250</v>
      </c>
      <c r="C104" s="5" t="s">
        <v>9</v>
      </c>
      <c r="D104" s="5" t="s">
        <v>148</v>
      </c>
      <c r="E104" s="5" t="s">
        <v>22</v>
      </c>
      <c r="F104" s="5" t="s">
        <v>45</v>
      </c>
      <c r="G104" s="5" t="s">
        <v>46</v>
      </c>
      <c r="H104" s="4">
        <v>145</v>
      </c>
      <c r="I104" s="5" t="s">
        <v>177</v>
      </c>
      <c r="J104" s="4">
        <v>102</v>
      </c>
    </row>
    <row r="105" spans="1:10" ht="15">
      <c r="A105" s="4">
        <v>103</v>
      </c>
      <c r="B105" s="4">
        <v>251</v>
      </c>
      <c r="C105" s="5" t="s">
        <v>50</v>
      </c>
      <c r="D105" s="5" t="s">
        <v>51</v>
      </c>
      <c r="E105" s="5" t="s">
        <v>52</v>
      </c>
      <c r="F105" s="5" t="s">
        <v>17</v>
      </c>
      <c r="G105" s="5" t="s">
        <v>53</v>
      </c>
      <c r="H105" s="4">
        <v>146</v>
      </c>
      <c r="I105" s="5" t="s">
        <v>177</v>
      </c>
      <c r="J105" s="4">
        <v>111</v>
      </c>
    </row>
    <row r="106" spans="1:10" ht="15">
      <c r="A106" s="4">
        <v>104</v>
      </c>
      <c r="B106" s="4">
        <v>252</v>
      </c>
      <c r="C106" s="5" t="s">
        <v>50</v>
      </c>
      <c r="D106" s="5" t="s">
        <v>51</v>
      </c>
      <c r="E106" s="5" t="s">
        <v>56</v>
      </c>
      <c r="F106" s="5" t="s">
        <v>22</v>
      </c>
      <c r="G106" s="5" t="s">
        <v>57</v>
      </c>
      <c r="H106" s="4">
        <v>139</v>
      </c>
      <c r="I106" s="5" t="s">
        <v>177</v>
      </c>
      <c r="J106" s="4">
        <v>111</v>
      </c>
    </row>
    <row r="107" spans="1:10" ht="15">
      <c r="A107" s="4">
        <v>105</v>
      </c>
      <c r="B107" s="4">
        <v>253</v>
      </c>
      <c r="C107" s="5" t="s">
        <v>50</v>
      </c>
      <c r="D107" s="5" t="s">
        <v>60</v>
      </c>
      <c r="E107" s="5" t="s">
        <v>61</v>
      </c>
      <c r="F107" s="5" t="s">
        <v>62</v>
      </c>
      <c r="G107" s="5" t="s">
        <v>63</v>
      </c>
      <c r="H107" s="4">
        <v>40</v>
      </c>
      <c r="I107" s="5" t="s">
        <v>177</v>
      </c>
      <c r="J107" s="4">
        <v>111</v>
      </c>
    </row>
    <row r="108" spans="1:10" ht="15">
      <c r="A108" s="4">
        <v>106</v>
      </c>
      <c r="B108" s="4">
        <v>254</v>
      </c>
      <c r="C108" s="5" t="s">
        <v>65</v>
      </c>
      <c r="D108" s="5" t="s">
        <v>155</v>
      </c>
      <c r="E108" s="5" t="s">
        <v>11</v>
      </c>
      <c r="F108" s="5" t="s">
        <v>12</v>
      </c>
      <c r="G108" s="5" t="s">
        <v>67</v>
      </c>
      <c r="H108" s="4">
        <v>14</v>
      </c>
      <c r="I108" s="5" t="s">
        <v>177</v>
      </c>
      <c r="J108" s="4">
        <v>405</v>
      </c>
    </row>
    <row r="109" spans="1:10" ht="15">
      <c r="A109" s="4">
        <v>107</v>
      </c>
      <c r="B109" s="4">
        <v>255</v>
      </c>
      <c r="C109" s="5" t="s">
        <v>65</v>
      </c>
      <c r="D109" s="5" t="s">
        <v>155</v>
      </c>
      <c r="E109" s="5" t="s">
        <v>12</v>
      </c>
      <c r="F109" s="5" t="s">
        <v>17</v>
      </c>
      <c r="G109" s="5" t="s">
        <v>68</v>
      </c>
      <c r="H109" s="4">
        <v>12</v>
      </c>
      <c r="I109" s="5" t="s">
        <v>177</v>
      </c>
      <c r="J109" s="4">
        <v>405</v>
      </c>
    </row>
    <row r="110" spans="1:10" ht="15">
      <c r="A110" s="4">
        <v>108</v>
      </c>
      <c r="B110" s="4">
        <v>256</v>
      </c>
      <c r="C110" s="5" t="s">
        <v>70</v>
      </c>
      <c r="D110" s="5" t="s">
        <v>155</v>
      </c>
      <c r="E110" s="5" t="s">
        <v>11</v>
      </c>
      <c r="F110" s="5" t="s">
        <v>12</v>
      </c>
      <c r="G110" s="5" t="s">
        <v>73</v>
      </c>
      <c r="H110" s="4">
        <v>17</v>
      </c>
      <c r="I110" s="5" t="s">
        <v>177</v>
      </c>
      <c r="J110" s="4">
        <v>422</v>
      </c>
    </row>
    <row r="111" spans="1:10" ht="15">
      <c r="A111" s="4">
        <v>109</v>
      </c>
      <c r="B111" s="4">
        <v>257</v>
      </c>
      <c r="C111" s="5" t="s">
        <v>70</v>
      </c>
      <c r="D111" s="5" t="s">
        <v>155</v>
      </c>
      <c r="E111" s="5" t="s">
        <v>17</v>
      </c>
      <c r="F111" s="5" t="s">
        <v>18</v>
      </c>
      <c r="G111" s="5" t="s">
        <v>75</v>
      </c>
      <c r="H111" s="4">
        <v>19</v>
      </c>
      <c r="I111" s="5" t="s">
        <v>177</v>
      </c>
      <c r="J111" s="4">
        <v>422</v>
      </c>
    </row>
    <row r="112" spans="1:10" ht="15">
      <c r="A112" s="4">
        <v>110</v>
      </c>
      <c r="B112" s="4">
        <v>258</v>
      </c>
      <c r="C112" s="5" t="s">
        <v>76</v>
      </c>
      <c r="D112" s="5" t="s">
        <v>183</v>
      </c>
      <c r="E112" s="5" t="s">
        <v>11</v>
      </c>
      <c r="F112" s="5" t="s">
        <v>12</v>
      </c>
      <c r="G112" s="5" t="s">
        <v>184</v>
      </c>
      <c r="H112" s="4">
        <v>58</v>
      </c>
      <c r="I112" s="5" t="s">
        <v>177</v>
      </c>
      <c r="J112" s="4">
        <v>430</v>
      </c>
    </row>
    <row r="113" spans="1:10" ht="15">
      <c r="A113" s="4">
        <v>111</v>
      </c>
      <c r="B113" s="4">
        <v>259</v>
      </c>
      <c r="C113" s="5" t="s">
        <v>76</v>
      </c>
      <c r="D113" s="5" t="s">
        <v>185</v>
      </c>
      <c r="E113" s="5" t="s">
        <v>18</v>
      </c>
      <c r="F113" s="5" t="s">
        <v>22</v>
      </c>
      <c r="G113" s="5" t="s">
        <v>186</v>
      </c>
      <c r="H113" s="4">
        <v>60</v>
      </c>
      <c r="I113" s="5" t="s">
        <v>177</v>
      </c>
      <c r="J113" s="4">
        <v>430</v>
      </c>
    </row>
    <row r="114" spans="1:10" ht="15">
      <c r="A114" s="4">
        <v>112</v>
      </c>
      <c r="B114" s="4">
        <v>260</v>
      </c>
      <c r="C114" s="5" t="s">
        <v>76</v>
      </c>
      <c r="D114" s="5" t="s">
        <v>187</v>
      </c>
      <c r="E114" s="5" t="s">
        <v>22</v>
      </c>
      <c r="F114" s="5" t="s">
        <v>45</v>
      </c>
      <c r="G114" s="5" t="s">
        <v>188</v>
      </c>
      <c r="H114" s="4">
        <v>69</v>
      </c>
      <c r="I114" s="5" t="s">
        <v>177</v>
      </c>
      <c r="J114" s="4">
        <v>430</v>
      </c>
    </row>
    <row r="115" spans="1:10" ht="15">
      <c r="A115" s="4">
        <v>113</v>
      </c>
      <c r="B115" s="4">
        <v>261</v>
      </c>
      <c r="C115" s="5" t="s">
        <v>76</v>
      </c>
      <c r="D115" s="5" t="s">
        <v>187</v>
      </c>
      <c r="E115" s="5" t="s">
        <v>45</v>
      </c>
      <c r="F115" s="5" t="s">
        <v>123</v>
      </c>
      <c r="G115" s="5" t="s">
        <v>189</v>
      </c>
      <c r="H115" s="4">
        <v>70</v>
      </c>
      <c r="I115" s="5" t="s">
        <v>177</v>
      </c>
      <c r="J115" s="4">
        <v>430</v>
      </c>
    </row>
    <row r="116" spans="1:10" ht="15">
      <c r="A116" s="4">
        <v>114</v>
      </c>
      <c r="B116" s="4">
        <v>262</v>
      </c>
      <c r="C116" s="5" t="s">
        <v>80</v>
      </c>
      <c r="D116" s="5" t="s">
        <v>81</v>
      </c>
      <c r="E116" s="5" t="s">
        <v>18</v>
      </c>
      <c r="F116" s="5" t="s">
        <v>22</v>
      </c>
      <c r="G116" s="5" t="s">
        <v>82</v>
      </c>
      <c r="H116" s="4">
        <v>54</v>
      </c>
      <c r="I116" s="5" t="s">
        <v>177</v>
      </c>
      <c r="J116" s="4">
        <v>431</v>
      </c>
    </row>
    <row r="117" spans="1:10" ht="15">
      <c r="A117" s="4">
        <v>115</v>
      </c>
      <c r="B117" s="4">
        <v>263</v>
      </c>
      <c r="C117" s="5" t="s">
        <v>80</v>
      </c>
      <c r="D117" s="5" t="s">
        <v>81</v>
      </c>
      <c r="E117" s="5" t="s">
        <v>22</v>
      </c>
      <c r="F117" s="5" t="s">
        <v>45</v>
      </c>
      <c r="G117" s="5" t="s">
        <v>83</v>
      </c>
      <c r="H117" s="4">
        <v>52</v>
      </c>
      <c r="I117" s="5" t="s">
        <v>177</v>
      </c>
      <c r="J117" s="4">
        <v>431</v>
      </c>
    </row>
    <row r="118" spans="1:10" ht="15">
      <c r="A118" s="4">
        <v>116</v>
      </c>
      <c r="B118" s="4">
        <v>264</v>
      </c>
      <c r="C118" s="5" t="s">
        <v>192</v>
      </c>
      <c r="D118" s="5" t="s">
        <v>51</v>
      </c>
      <c r="E118" s="5" t="s">
        <v>45</v>
      </c>
      <c r="F118" s="5" t="s">
        <v>123</v>
      </c>
      <c r="G118" s="5" t="s">
        <v>193</v>
      </c>
      <c r="H118" s="4">
        <v>38</v>
      </c>
      <c r="I118" s="5" t="s">
        <v>177</v>
      </c>
      <c r="J118" s="4">
        <v>432</v>
      </c>
    </row>
    <row r="119" spans="1:10" ht="15">
      <c r="A119" s="4">
        <v>117</v>
      </c>
      <c r="B119" s="4">
        <v>265</v>
      </c>
      <c r="C119" s="5" t="s">
        <v>84</v>
      </c>
      <c r="D119" s="5" t="s">
        <v>85</v>
      </c>
      <c r="E119" s="5" t="s">
        <v>17</v>
      </c>
      <c r="F119" s="5" t="s">
        <v>18</v>
      </c>
      <c r="G119" s="5" t="s">
        <v>86</v>
      </c>
      <c r="H119" s="4">
        <v>44</v>
      </c>
      <c r="I119" s="5" t="s">
        <v>177</v>
      </c>
      <c r="J119" s="4">
        <v>435</v>
      </c>
    </row>
    <row r="120" spans="1:10" ht="15">
      <c r="A120" s="4">
        <v>118</v>
      </c>
      <c r="B120" s="4">
        <v>266</v>
      </c>
      <c r="C120" s="5" t="s">
        <v>87</v>
      </c>
      <c r="D120" s="5" t="s">
        <v>88</v>
      </c>
      <c r="E120" s="5" t="s">
        <v>22</v>
      </c>
      <c r="F120" s="5" t="s">
        <v>45</v>
      </c>
      <c r="G120" s="5" t="s">
        <v>89</v>
      </c>
      <c r="H120" s="4">
        <v>11</v>
      </c>
      <c r="I120" s="5" t="s">
        <v>177</v>
      </c>
      <c r="J120" s="4">
        <v>451</v>
      </c>
    </row>
    <row r="121" spans="1:10" ht="15">
      <c r="A121" s="4">
        <v>119</v>
      </c>
      <c r="B121" s="4">
        <v>267</v>
      </c>
      <c r="C121" s="5" t="s">
        <v>90</v>
      </c>
      <c r="D121" s="5" t="s">
        <v>88</v>
      </c>
      <c r="E121" s="5" t="s">
        <v>45</v>
      </c>
      <c r="F121" s="5" t="s">
        <v>123</v>
      </c>
      <c r="G121" s="5" t="s">
        <v>91</v>
      </c>
      <c r="H121" s="4">
        <v>20</v>
      </c>
      <c r="I121" s="5" t="s">
        <v>177</v>
      </c>
      <c r="J121" s="4">
        <v>453</v>
      </c>
    </row>
    <row r="122" spans="1:10" ht="15">
      <c r="A122" s="4">
        <v>120</v>
      </c>
      <c r="B122" s="4">
        <v>268</v>
      </c>
      <c r="C122" s="5" t="s">
        <v>92</v>
      </c>
      <c r="D122" s="5" t="s">
        <v>93</v>
      </c>
      <c r="E122" s="5" t="s">
        <v>17</v>
      </c>
      <c r="F122" s="5" t="s">
        <v>18</v>
      </c>
      <c r="G122" s="5" t="s">
        <v>94</v>
      </c>
      <c r="H122" s="4">
        <v>89</v>
      </c>
      <c r="I122" s="5" t="s">
        <v>177</v>
      </c>
      <c r="J122" s="4">
        <v>470</v>
      </c>
    </row>
    <row r="123" spans="1:10" ht="15">
      <c r="A123" s="4">
        <v>121</v>
      </c>
      <c r="B123" s="4">
        <v>269</v>
      </c>
      <c r="C123" s="5" t="s">
        <v>92</v>
      </c>
      <c r="D123" s="5" t="s">
        <v>93</v>
      </c>
      <c r="E123" s="5" t="s">
        <v>22</v>
      </c>
      <c r="F123" s="5" t="s">
        <v>45</v>
      </c>
      <c r="G123" s="5" t="s">
        <v>95</v>
      </c>
      <c r="H123" s="4">
        <v>95</v>
      </c>
      <c r="I123" s="5" t="s">
        <v>177</v>
      </c>
      <c r="J123" s="4">
        <v>470</v>
      </c>
    </row>
    <row r="124" spans="1:10" ht="15">
      <c r="A124" s="4">
        <v>122</v>
      </c>
      <c r="B124" s="4">
        <v>270</v>
      </c>
      <c r="C124" s="5" t="s">
        <v>96</v>
      </c>
      <c r="D124" s="5" t="s">
        <v>97</v>
      </c>
      <c r="E124" s="5" t="s">
        <v>12</v>
      </c>
      <c r="F124" s="5" t="s">
        <v>17</v>
      </c>
      <c r="G124" s="5" t="s">
        <v>98</v>
      </c>
      <c r="H124" s="4">
        <v>34</v>
      </c>
      <c r="I124" s="5" t="s">
        <v>177</v>
      </c>
      <c r="J124" s="4">
        <v>471</v>
      </c>
    </row>
    <row r="125" spans="1:10" ht="15">
      <c r="A125" s="4">
        <v>123</v>
      </c>
      <c r="B125" s="4">
        <v>271</v>
      </c>
      <c r="C125" s="5" t="s">
        <v>96</v>
      </c>
      <c r="D125" s="5" t="s">
        <v>97</v>
      </c>
      <c r="E125" s="5" t="s">
        <v>22</v>
      </c>
      <c r="F125" s="5" t="s">
        <v>45</v>
      </c>
      <c r="G125" s="5" t="s">
        <v>99</v>
      </c>
      <c r="H125" s="4">
        <v>31</v>
      </c>
      <c r="I125" s="5" t="s">
        <v>177</v>
      </c>
      <c r="J125" s="4">
        <v>471</v>
      </c>
    </row>
    <row r="126" spans="1:10" ht="15">
      <c r="A126" s="4">
        <v>124</v>
      </c>
      <c r="B126" s="4">
        <v>272</v>
      </c>
      <c r="C126" s="5" t="s">
        <v>199</v>
      </c>
      <c r="D126" s="5" t="s">
        <v>200</v>
      </c>
      <c r="E126" s="5" t="s">
        <v>123</v>
      </c>
      <c r="F126" s="5" t="s">
        <v>201</v>
      </c>
      <c r="G126" s="5" t="s">
        <v>202</v>
      </c>
      <c r="H126" s="4">
        <v>47</v>
      </c>
      <c r="I126" s="5" t="s">
        <v>177</v>
      </c>
      <c r="J126" s="4">
        <v>475</v>
      </c>
    </row>
    <row r="127" spans="1:10" ht="15">
      <c r="A127" s="4">
        <v>125</v>
      </c>
      <c r="B127" s="4">
        <v>273</v>
      </c>
      <c r="C127" s="5" t="s">
        <v>100</v>
      </c>
      <c r="D127" s="5" t="s">
        <v>101</v>
      </c>
      <c r="E127" s="5" t="s">
        <v>17</v>
      </c>
      <c r="F127" s="5" t="s">
        <v>18</v>
      </c>
      <c r="G127" s="5" t="s">
        <v>102</v>
      </c>
      <c r="H127" s="4">
        <v>29</v>
      </c>
      <c r="I127" s="5" t="s">
        <v>177</v>
      </c>
      <c r="J127" s="4">
        <v>500</v>
      </c>
    </row>
    <row r="128" spans="1:10" ht="15">
      <c r="A128" s="4">
        <v>126</v>
      </c>
      <c r="B128" s="4">
        <v>310</v>
      </c>
      <c r="C128" s="5" t="s">
        <v>203</v>
      </c>
      <c r="D128" s="5" t="s">
        <v>159</v>
      </c>
      <c r="E128" s="5" t="s">
        <v>12</v>
      </c>
      <c r="F128" s="5" t="s">
        <v>17</v>
      </c>
      <c r="G128" s="5" t="s">
        <v>105</v>
      </c>
      <c r="H128" s="4">
        <v>133</v>
      </c>
      <c r="I128" s="5" t="s">
        <v>177</v>
      </c>
      <c r="J128" s="4">
        <v>101</v>
      </c>
    </row>
    <row r="129" spans="1:10" ht="15">
      <c r="A129" s="4">
        <v>127</v>
      </c>
      <c r="B129" s="4">
        <v>311</v>
      </c>
      <c r="C129" s="5" t="s">
        <v>107</v>
      </c>
      <c r="D129" s="5" t="s">
        <v>108</v>
      </c>
      <c r="E129" s="5" t="s">
        <v>17</v>
      </c>
      <c r="F129" s="5" t="s">
        <v>18</v>
      </c>
      <c r="G129" s="5" t="s">
        <v>109</v>
      </c>
      <c r="H129" s="4">
        <v>35</v>
      </c>
      <c r="I129" s="5" t="s">
        <v>177</v>
      </c>
      <c r="J129" s="4">
        <v>105</v>
      </c>
    </row>
    <row r="130" spans="1:10" ht="15">
      <c r="A130" s="4">
        <v>128</v>
      </c>
      <c r="B130" s="4">
        <v>312</v>
      </c>
      <c r="C130" s="5" t="s">
        <v>107</v>
      </c>
      <c r="D130" s="5" t="s">
        <v>108</v>
      </c>
      <c r="E130" s="5" t="s">
        <v>18</v>
      </c>
      <c r="F130" s="5" t="s">
        <v>22</v>
      </c>
      <c r="G130" s="5" t="s">
        <v>110</v>
      </c>
      <c r="H130" s="4">
        <v>51</v>
      </c>
      <c r="I130" s="5" t="s">
        <v>177</v>
      </c>
      <c r="J130" s="4">
        <v>105</v>
      </c>
    </row>
    <row r="131" spans="1:10" ht="15">
      <c r="A131" s="4">
        <v>129</v>
      </c>
      <c r="B131" s="4">
        <v>313</v>
      </c>
      <c r="C131" s="5" t="s">
        <v>163</v>
      </c>
      <c r="D131" s="5" t="s">
        <v>164</v>
      </c>
      <c r="E131" s="5" t="s">
        <v>22</v>
      </c>
      <c r="F131" s="5" t="s">
        <v>123</v>
      </c>
      <c r="G131" s="5" t="s">
        <v>165</v>
      </c>
      <c r="H131" s="4">
        <v>17</v>
      </c>
      <c r="I131" s="5" t="s">
        <v>177</v>
      </c>
      <c r="J131" s="4">
        <v>224</v>
      </c>
    </row>
    <row r="132" spans="1:10" ht="15">
      <c r="A132" s="4">
        <v>130</v>
      </c>
      <c r="B132" s="4">
        <v>314</v>
      </c>
      <c r="C132" s="5" t="s">
        <v>114</v>
      </c>
      <c r="D132" s="5" t="s">
        <v>209</v>
      </c>
      <c r="E132" s="5" t="s">
        <v>11</v>
      </c>
      <c r="F132" s="5" t="s">
        <v>12</v>
      </c>
      <c r="G132" s="5" t="s">
        <v>116</v>
      </c>
      <c r="H132" s="4">
        <v>36</v>
      </c>
      <c r="I132" s="5" t="s">
        <v>177</v>
      </c>
      <c r="J132" s="4">
        <v>290</v>
      </c>
    </row>
    <row r="133" spans="1:10" ht="15">
      <c r="A133" s="4">
        <v>131</v>
      </c>
      <c r="B133" s="4">
        <v>315</v>
      </c>
      <c r="C133" s="5" t="s">
        <v>114</v>
      </c>
      <c r="D133" s="5" t="s">
        <v>209</v>
      </c>
      <c r="E133" s="5" t="s">
        <v>12</v>
      </c>
      <c r="F133" s="5" t="s">
        <v>17</v>
      </c>
      <c r="G133" s="5" t="s">
        <v>117</v>
      </c>
      <c r="H133" s="4">
        <v>68</v>
      </c>
      <c r="I133" s="5" t="s">
        <v>177</v>
      </c>
      <c r="J133" s="4">
        <v>290</v>
      </c>
    </row>
    <row r="134" spans="1:10" ht="15">
      <c r="A134" s="4">
        <v>132</v>
      </c>
      <c r="B134" s="4">
        <v>316</v>
      </c>
      <c r="C134" s="5" t="s">
        <v>114</v>
      </c>
      <c r="D134" s="5" t="s">
        <v>209</v>
      </c>
      <c r="E134" s="5" t="s">
        <v>18</v>
      </c>
      <c r="F134" s="5" t="s">
        <v>22</v>
      </c>
      <c r="G134" s="5" t="s">
        <v>119</v>
      </c>
      <c r="H134" s="4">
        <v>58</v>
      </c>
      <c r="I134" s="5" t="s">
        <v>177</v>
      </c>
      <c r="J134" s="4">
        <v>290</v>
      </c>
    </row>
    <row r="135" spans="1:10" ht="15">
      <c r="A135" s="4">
        <v>133</v>
      </c>
      <c r="B135" s="4">
        <v>317</v>
      </c>
      <c r="C135" s="5" t="s">
        <v>121</v>
      </c>
      <c r="D135" s="5" t="s">
        <v>210</v>
      </c>
      <c r="E135" s="5" t="s">
        <v>11</v>
      </c>
      <c r="F135" s="5" t="s">
        <v>12</v>
      </c>
      <c r="G135" s="5" t="s">
        <v>211</v>
      </c>
      <c r="H135" s="4">
        <v>26</v>
      </c>
      <c r="I135" s="5" t="s">
        <v>177</v>
      </c>
      <c r="J135" s="4">
        <v>291</v>
      </c>
    </row>
    <row r="136" spans="1:10" ht="15">
      <c r="A136" s="4">
        <v>134</v>
      </c>
      <c r="B136" s="4">
        <v>318</v>
      </c>
      <c r="C136" s="5" t="s">
        <v>121</v>
      </c>
      <c r="D136" s="5" t="s">
        <v>210</v>
      </c>
      <c r="E136" s="5" t="s">
        <v>12</v>
      </c>
      <c r="F136" s="5" t="s">
        <v>17</v>
      </c>
      <c r="G136" s="5" t="s">
        <v>213</v>
      </c>
      <c r="H136" s="4">
        <v>31</v>
      </c>
      <c r="I136" s="5" t="s">
        <v>177</v>
      </c>
      <c r="J136" s="4">
        <v>291</v>
      </c>
    </row>
    <row r="137" spans="1:10" ht="15">
      <c r="A137" s="4">
        <v>135</v>
      </c>
      <c r="B137" s="4">
        <v>319</v>
      </c>
      <c r="C137" s="5" t="s">
        <v>121</v>
      </c>
      <c r="D137" s="5" t="s">
        <v>210</v>
      </c>
      <c r="E137" s="5" t="s">
        <v>18</v>
      </c>
      <c r="F137" s="5" t="s">
        <v>22</v>
      </c>
      <c r="G137" s="5" t="s">
        <v>215</v>
      </c>
      <c r="H137" s="4">
        <v>24</v>
      </c>
      <c r="I137" s="5" t="s">
        <v>177</v>
      </c>
      <c r="J137" s="4">
        <v>291</v>
      </c>
    </row>
    <row r="138" spans="1:10" ht="15">
      <c r="A138" s="4">
        <v>136</v>
      </c>
      <c r="B138" s="4">
        <v>320</v>
      </c>
      <c r="C138" s="5" t="s">
        <v>121</v>
      </c>
      <c r="D138" s="5" t="s">
        <v>125</v>
      </c>
      <c r="E138" s="5" t="s">
        <v>22</v>
      </c>
      <c r="F138" s="5" t="s">
        <v>123</v>
      </c>
      <c r="G138" s="5" t="s">
        <v>128</v>
      </c>
      <c r="H138" s="4">
        <v>11</v>
      </c>
      <c r="I138" s="5" t="s">
        <v>177</v>
      </c>
      <c r="J138" s="4">
        <v>291</v>
      </c>
    </row>
    <row r="139" spans="1:10" ht="15">
      <c r="A139" s="4">
        <v>137</v>
      </c>
      <c r="B139" s="4">
        <v>321</v>
      </c>
      <c r="C139" s="5" t="s">
        <v>121</v>
      </c>
      <c r="D139" s="5" t="s">
        <v>127</v>
      </c>
      <c r="E139" s="5" t="s">
        <v>22</v>
      </c>
      <c r="F139" s="5" t="s">
        <v>123</v>
      </c>
      <c r="G139" s="5" t="s">
        <v>130</v>
      </c>
      <c r="H139" s="4">
        <v>20</v>
      </c>
      <c r="I139" s="5" t="s">
        <v>177</v>
      </c>
      <c r="J139" s="4">
        <v>291</v>
      </c>
    </row>
    <row r="140" spans="1:10" ht="15">
      <c r="A140" s="4">
        <v>138</v>
      </c>
      <c r="B140" s="4">
        <v>322</v>
      </c>
      <c r="C140" s="5" t="s">
        <v>121</v>
      </c>
      <c r="D140" s="5" t="s">
        <v>131</v>
      </c>
      <c r="E140" s="5" t="s">
        <v>11</v>
      </c>
      <c r="F140" s="5" t="s">
        <v>12</v>
      </c>
      <c r="G140" s="5" t="s">
        <v>132</v>
      </c>
      <c r="H140" s="4">
        <v>14</v>
      </c>
      <c r="I140" s="5" t="s">
        <v>177</v>
      </c>
      <c r="J140" s="4">
        <v>291</v>
      </c>
    </row>
    <row r="141" spans="1:10" ht="15">
      <c r="A141" s="4">
        <v>139</v>
      </c>
      <c r="B141" s="4">
        <v>323</v>
      </c>
      <c r="C141" s="5" t="s">
        <v>121</v>
      </c>
      <c r="D141" s="5" t="s">
        <v>133</v>
      </c>
      <c r="E141" s="5" t="s">
        <v>17</v>
      </c>
      <c r="F141" s="5" t="s">
        <v>18</v>
      </c>
      <c r="G141" s="5" t="s">
        <v>134</v>
      </c>
      <c r="H141" s="4">
        <v>12</v>
      </c>
      <c r="I141" s="5" t="s">
        <v>177</v>
      </c>
      <c r="J141" s="4">
        <v>291</v>
      </c>
    </row>
    <row r="142" spans="1:10" ht="15">
      <c r="A142" s="4">
        <v>140</v>
      </c>
      <c r="B142" s="4">
        <v>324</v>
      </c>
      <c r="C142" s="5" t="s">
        <v>135</v>
      </c>
      <c r="D142" s="5" t="s">
        <v>217</v>
      </c>
      <c r="E142" s="5" t="s">
        <v>12</v>
      </c>
      <c r="F142" s="5" t="s">
        <v>17</v>
      </c>
      <c r="G142" s="5" t="s">
        <v>137</v>
      </c>
      <c r="H142" s="4">
        <v>62</v>
      </c>
      <c r="I142" s="5" t="s">
        <v>177</v>
      </c>
      <c r="J142" s="4">
        <v>314</v>
      </c>
    </row>
    <row r="143" spans="1:10" ht="15">
      <c r="A143" s="4">
        <v>141</v>
      </c>
      <c r="B143" s="4">
        <v>325</v>
      </c>
      <c r="C143" s="5" t="s">
        <v>135</v>
      </c>
      <c r="D143" s="5" t="s">
        <v>217</v>
      </c>
      <c r="E143" s="5" t="s">
        <v>45</v>
      </c>
      <c r="F143" s="5" t="s">
        <v>123</v>
      </c>
      <c r="G143" s="5" t="s">
        <v>139</v>
      </c>
      <c r="H143" s="4">
        <v>64</v>
      </c>
      <c r="I143" s="5" t="s">
        <v>177</v>
      </c>
      <c r="J143" s="4">
        <v>314</v>
      </c>
    </row>
    <row r="144" spans="1:10" ht="15">
      <c r="A144" s="4">
        <v>142</v>
      </c>
      <c r="B144" s="4">
        <v>326</v>
      </c>
      <c r="C144" s="5" t="s">
        <v>221</v>
      </c>
      <c r="D144" s="5" t="s">
        <v>222</v>
      </c>
      <c r="E144" s="5" t="s">
        <v>11</v>
      </c>
      <c r="F144" s="5" t="s">
        <v>12</v>
      </c>
      <c r="G144" s="5" t="s">
        <v>223</v>
      </c>
      <c r="H144" s="4">
        <v>57</v>
      </c>
      <c r="I144" s="5" t="s">
        <v>177</v>
      </c>
      <c r="J144" s="4">
        <v>321</v>
      </c>
    </row>
    <row r="145" spans="1:10" ht="15">
      <c r="A145" s="4">
        <v>143</v>
      </c>
      <c r="B145" s="4">
        <v>327</v>
      </c>
      <c r="C145" s="5" t="s">
        <v>221</v>
      </c>
      <c r="D145" s="5" t="s">
        <v>222</v>
      </c>
      <c r="E145" s="5" t="s">
        <v>12</v>
      </c>
      <c r="F145" s="5" t="s">
        <v>17</v>
      </c>
      <c r="G145" s="5" t="s">
        <v>224</v>
      </c>
      <c r="H145" s="4">
        <v>60</v>
      </c>
      <c r="I145" s="5" t="s">
        <v>177</v>
      </c>
      <c r="J145" s="4">
        <v>321</v>
      </c>
    </row>
    <row r="146" spans="1:10" ht="15">
      <c r="A146" s="4">
        <v>144</v>
      </c>
      <c r="B146" s="4">
        <v>328</v>
      </c>
      <c r="C146" s="5" t="s">
        <v>171</v>
      </c>
      <c r="D146" s="5" t="s">
        <v>225</v>
      </c>
      <c r="E146" s="5" t="s">
        <v>123</v>
      </c>
      <c r="F146" s="5" t="s">
        <v>173</v>
      </c>
      <c r="G146" s="5" t="s">
        <v>174</v>
      </c>
      <c r="H146" s="4">
        <v>60</v>
      </c>
      <c r="I146" s="5" t="s">
        <v>177</v>
      </c>
      <c r="J146" s="4">
        <v>399</v>
      </c>
    </row>
    <row r="147" spans="1:10" ht="15">
      <c r="A147" s="4">
        <v>145</v>
      </c>
      <c r="B147" s="4">
        <v>329</v>
      </c>
      <c r="C147" s="5" t="s">
        <v>140</v>
      </c>
      <c r="D147" s="5" t="s">
        <v>175</v>
      </c>
      <c r="E147" s="5" t="s">
        <v>17</v>
      </c>
      <c r="F147" s="5" t="s">
        <v>18</v>
      </c>
      <c r="G147" s="5" t="s">
        <v>142</v>
      </c>
      <c r="H147" s="4">
        <v>13</v>
      </c>
      <c r="I147" s="5" t="s">
        <v>177</v>
      </c>
      <c r="J147" s="4">
        <v>415</v>
      </c>
    </row>
    <row r="148" spans="1:10" ht="15">
      <c r="A148" s="4">
        <v>146</v>
      </c>
      <c r="B148" s="4">
        <v>330</v>
      </c>
      <c r="C148" s="5" t="s">
        <v>228</v>
      </c>
      <c r="D148" s="5" t="s">
        <v>229</v>
      </c>
      <c r="E148" s="5" t="s">
        <v>11</v>
      </c>
      <c r="F148" s="5" t="s">
        <v>17</v>
      </c>
      <c r="G148" s="5" t="s">
        <v>231</v>
      </c>
      <c r="H148" s="4">
        <v>10</v>
      </c>
      <c r="I148" s="5" t="s">
        <v>177</v>
      </c>
      <c r="J148" s="4">
        <v>490</v>
      </c>
    </row>
    <row r="149" spans="1:10" ht="15">
      <c r="A149" s="4">
        <v>147</v>
      </c>
      <c r="B149" s="4">
        <v>373</v>
      </c>
      <c r="C149" s="5" t="s">
        <v>9</v>
      </c>
      <c r="D149" s="5" t="s">
        <v>176</v>
      </c>
      <c r="E149" s="5" t="s">
        <v>11</v>
      </c>
      <c r="F149" s="5" t="s">
        <v>12</v>
      </c>
      <c r="G149" s="5" t="s">
        <v>13</v>
      </c>
      <c r="H149" s="4">
        <v>106</v>
      </c>
      <c r="I149" s="5" t="s">
        <v>232</v>
      </c>
      <c r="J149" s="4">
        <v>101</v>
      </c>
    </row>
    <row r="150" spans="1:10" ht="15">
      <c r="A150" s="4">
        <v>148</v>
      </c>
      <c r="B150" s="4">
        <v>374</v>
      </c>
      <c r="C150" s="5" t="s">
        <v>9</v>
      </c>
      <c r="D150" s="5" t="s">
        <v>176</v>
      </c>
      <c r="E150" s="5" t="s">
        <v>12</v>
      </c>
      <c r="F150" s="5" t="s">
        <v>17</v>
      </c>
      <c r="G150" s="5" t="s">
        <v>19</v>
      </c>
      <c r="H150" s="4">
        <v>109</v>
      </c>
      <c r="I150" s="5" t="s">
        <v>232</v>
      </c>
      <c r="J150" s="4">
        <v>101</v>
      </c>
    </row>
    <row r="151" spans="1:10" ht="15">
      <c r="A151" s="4">
        <v>149</v>
      </c>
      <c r="B151" s="4">
        <v>375</v>
      </c>
      <c r="C151" s="5" t="s">
        <v>9</v>
      </c>
      <c r="D151" s="5" t="s">
        <v>176</v>
      </c>
      <c r="E151" s="5" t="s">
        <v>18</v>
      </c>
      <c r="F151" s="5" t="s">
        <v>22</v>
      </c>
      <c r="G151" s="5" t="s">
        <v>23</v>
      </c>
      <c r="H151" s="4">
        <v>85</v>
      </c>
      <c r="I151" s="5" t="s">
        <v>232</v>
      </c>
      <c r="J151" s="4">
        <v>101</v>
      </c>
    </row>
    <row r="152" spans="1:10" ht="15">
      <c r="A152" s="4">
        <v>150</v>
      </c>
      <c r="B152" s="4">
        <v>376</v>
      </c>
      <c r="C152" s="5" t="s">
        <v>9</v>
      </c>
      <c r="D152" s="5" t="s">
        <v>185</v>
      </c>
      <c r="E152" s="5" t="s">
        <v>12</v>
      </c>
      <c r="F152" s="5" t="s">
        <v>17</v>
      </c>
      <c r="G152" s="5" t="s">
        <v>27</v>
      </c>
      <c r="H152" s="4">
        <v>141</v>
      </c>
      <c r="I152" s="5" t="s">
        <v>232</v>
      </c>
      <c r="J152" s="4">
        <v>102</v>
      </c>
    </row>
    <row r="153" spans="1:10" ht="15">
      <c r="A153" s="4">
        <v>151</v>
      </c>
      <c r="B153" s="4">
        <v>377</v>
      </c>
      <c r="C153" s="5" t="s">
        <v>9</v>
      </c>
      <c r="D153" s="5" t="s">
        <v>185</v>
      </c>
      <c r="E153" s="5" t="s">
        <v>18</v>
      </c>
      <c r="F153" s="5" t="s">
        <v>22</v>
      </c>
      <c r="G153" s="5" t="s">
        <v>33</v>
      </c>
      <c r="H153" s="4">
        <v>124</v>
      </c>
      <c r="I153" s="5" t="s">
        <v>232</v>
      </c>
      <c r="J153" s="4">
        <v>102</v>
      </c>
    </row>
    <row r="154" spans="1:10" ht="15">
      <c r="A154" s="4">
        <v>152</v>
      </c>
      <c r="B154" s="4">
        <v>378</v>
      </c>
      <c r="C154" s="5" t="s">
        <v>9</v>
      </c>
      <c r="D154" s="5" t="s">
        <v>185</v>
      </c>
      <c r="E154" s="5" t="s">
        <v>22</v>
      </c>
      <c r="F154" s="5" t="s">
        <v>45</v>
      </c>
      <c r="G154" s="5" t="s">
        <v>46</v>
      </c>
      <c r="H154" s="4">
        <v>92</v>
      </c>
      <c r="I154" s="5" t="s">
        <v>232</v>
      </c>
      <c r="J154" s="4">
        <v>102</v>
      </c>
    </row>
    <row r="155" spans="1:10" ht="15">
      <c r="A155" s="4">
        <v>153</v>
      </c>
      <c r="B155" s="4">
        <v>379</v>
      </c>
      <c r="C155" s="5" t="s">
        <v>50</v>
      </c>
      <c r="D155" s="5" t="s">
        <v>51</v>
      </c>
      <c r="E155" s="5" t="s">
        <v>52</v>
      </c>
      <c r="F155" s="5" t="s">
        <v>17</v>
      </c>
      <c r="G155" s="5" t="s">
        <v>53</v>
      </c>
      <c r="H155" s="4">
        <v>145</v>
      </c>
      <c r="I155" s="5" t="s">
        <v>232</v>
      </c>
      <c r="J155" s="4">
        <v>111</v>
      </c>
    </row>
    <row r="156" spans="1:10" ht="15">
      <c r="A156" s="4">
        <v>154</v>
      </c>
      <c r="B156" s="4">
        <v>380</v>
      </c>
      <c r="C156" s="5" t="s">
        <v>50</v>
      </c>
      <c r="D156" s="5" t="s">
        <v>51</v>
      </c>
      <c r="E156" s="5" t="s">
        <v>56</v>
      </c>
      <c r="F156" s="5" t="s">
        <v>22</v>
      </c>
      <c r="G156" s="5" t="s">
        <v>57</v>
      </c>
      <c r="H156" s="4">
        <v>125</v>
      </c>
      <c r="I156" s="5" t="s">
        <v>232</v>
      </c>
      <c r="J156" s="4">
        <v>111</v>
      </c>
    </row>
    <row r="157" spans="1:10" ht="15">
      <c r="A157" s="4">
        <v>155</v>
      </c>
      <c r="B157" s="4">
        <v>381</v>
      </c>
      <c r="C157" s="5" t="s">
        <v>50</v>
      </c>
      <c r="D157" s="5" t="s">
        <v>60</v>
      </c>
      <c r="E157" s="5" t="s">
        <v>61</v>
      </c>
      <c r="F157" s="5" t="s">
        <v>62</v>
      </c>
      <c r="G157" s="5" t="s">
        <v>63</v>
      </c>
      <c r="H157" s="4">
        <v>13</v>
      </c>
      <c r="I157" s="5" t="s">
        <v>232</v>
      </c>
      <c r="J157" s="4">
        <v>111</v>
      </c>
    </row>
    <row r="158" spans="1:10" ht="15">
      <c r="A158" s="4">
        <v>156</v>
      </c>
      <c r="B158" s="4">
        <v>382</v>
      </c>
      <c r="C158" s="5" t="s">
        <v>65</v>
      </c>
      <c r="D158" s="5" t="s">
        <v>155</v>
      </c>
      <c r="E158" s="5" t="s">
        <v>12</v>
      </c>
      <c r="F158" s="5" t="s">
        <v>17</v>
      </c>
      <c r="G158" s="5" t="s">
        <v>68</v>
      </c>
      <c r="H158" s="4">
        <v>21</v>
      </c>
      <c r="I158" s="5" t="s">
        <v>232</v>
      </c>
      <c r="J158" s="4">
        <v>405</v>
      </c>
    </row>
    <row r="159" spans="1:10" ht="15">
      <c r="A159" s="4">
        <v>157</v>
      </c>
      <c r="B159" s="4">
        <v>383</v>
      </c>
      <c r="C159" s="5" t="s">
        <v>65</v>
      </c>
      <c r="D159" s="5" t="s">
        <v>239</v>
      </c>
      <c r="E159" s="5" t="s">
        <v>12</v>
      </c>
      <c r="F159" s="5" t="s">
        <v>17</v>
      </c>
      <c r="G159" s="5" t="s">
        <v>241</v>
      </c>
      <c r="H159" s="4">
        <v>19</v>
      </c>
      <c r="I159" s="5" t="s">
        <v>232</v>
      </c>
      <c r="J159" s="4">
        <v>405</v>
      </c>
    </row>
    <row r="160" spans="1:10" ht="15">
      <c r="A160" s="4">
        <v>158</v>
      </c>
      <c r="B160" s="4">
        <v>384</v>
      </c>
      <c r="C160" s="5" t="s">
        <v>65</v>
      </c>
      <c r="D160" s="5" t="s">
        <v>155</v>
      </c>
      <c r="E160" s="5" t="s">
        <v>17</v>
      </c>
      <c r="F160" s="5" t="s">
        <v>18</v>
      </c>
      <c r="G160" s="5" t="s">
        <v>69</v>
      </c>
      <c r="H160" s="4">
        <v>16</v>
      </c>
      <c r="I160" s="5" t="s">
        <v>232</v>
      </c>
      <c r="J160" s="4">
        <v>405</v>
      </c>
    </row>
    <row r="161" spans="1:10" ht="15">
      <c r="A161" s="4">
        <v>159</v>
      </c>
      <c r="B161" s="4">
        <v>385</v>
      </c>
      <c r="C161" s="5" t="s">
        <v>65</v>
      </c>
      <c r="D161" s="5" t="s">
        <v>239</v>
      </c>
      <c r="E161" s="5" t="s">
        <v>17</v>
      </c>
      <c r="F161" s="5" t="s">
        <v>18</v>
      </c>
      <c r="G161" s="5" t="s">
        <v>244</v>
      </c>
      <c r="H161" s="4">
        <v>16</v>
      </c>
      <c r="I161" s="5" t="s">
        <v>232</v>
      </c>
      <c r="J161" s="4">
        <v>405</v>
      </c>
    </row>
    <row r="162" spans="1:10" ht="15">
      <c r="A162" s="4">
        <v>160</v>
      </c>
      <c r="B162" s="4">
        <v>386</v>
      </c>
      <c r="C162" s="5" t="s">
        <v>70</v>
      </c>
      <c r="D162" s="5" t="s">
        <v>155</v>
      </c>
      <c r="E162" s="5" t="s">
        <v>11</v>
      </c>
      <c r="F162" s="5" t="s">
        <v>12</v>
      </c>
      <c r="G162" s="5" t="s">
        <v>73</v>
      </c>
      <c r="H162" s="4">
        <v>22</v>
      </c>
      <c r="I162" s="5" t="s">
        <v>232</v>
      </c>
      <c r="J162" s="4">
        <v>422</v>
      </c>
    </row>
    <row r="163" spans="1:10" ht="15">
      <c r="A163" s="4">
        <v>161</v>
      </c>
      <c r="B163" s="4">
        <v>387</v>
      </c>
      <c r="C163" s="5" t="s">
        <v>70</v>
      </c>
      <c r="D163" s="5" t="s">
        <v>155</v>
      </c>
      <c r="E163" s="5" t="s">
        <v>17</v>
      </c>
      <c r="F163" s="5" t="s">
        <v>18</v>
      </c>
      <c r="G163" s="5" t="s">
        <v>75</v>
      </c>
      <c r="H163" s="4">
        <v>21</v>
      </c>
      <c r="I163" s="5" t="s">
        <v>232</v>
      </c>
      <c r="J163" s="4">
        <v>422</v>
      </c>
    </row>
    <row r="164" spans="1:10" ht="15">
      <c r="A164" s="4">
        <v>162</v>
      </c>
      <c r="B164" s="4">
        <v>388</v>
      </c>
      <c r="C164" s="5" t="s">
        <v>76</v>
      </c>
      <c r="D164" s="5" t="s">
        <v>153</v>
      </c>
      <c r="E164" s="5" t="s">
        <v>11</v>
      </c>
      <c r="F164" s="5" t="s">
        <v>12</v>
      </c>
      <c r="G164" s="5" t="s">
        <v>184</v>
      </c>
      <c r="H164" s="4">
        <v>57</v>
      </c>
      <c r="I164" s="5" t="s">
        <v>232</v>
      </c>
      <c r="J164" s="4">
        <v>430</v>
      </c>
    </row>
    <row r="165" spans="1:10" ht="15">
      <c r="A165" s="4">
        <v>163</v>
      </c>
      <c r="B165" s="4">
        <v>389</v>
      </c>
      <c r="C165" s="5" t="s">
        <v>76</v>
      </c>
      <c r="D165" s="5" t="s">
        <v>153</v>
      </c>
      <c r="E165" s="5" t="s">
        <v>12</v>
      </c>
      <c r="F165" s="5" t="s">
        <v>17</v>
      </c>
      <c r="G165" s="5" t="s">
        <v>186</v>
      </c>
      <c r="H165" s="4">
        <v>56</v>
      </c>
      <c r="I165" s="5" t="s">
        <v>232</v>
      </c>
      <c r="J165" s="4">
        <v>430</v>
      </c>
    </row>
    <row r="166" spans="1:10" ht="15">
      <c r="A166" s="4">
        <v>164</v>
      </c>
      <c r="B166" s="4">
        <v>390</v>
      </c>
      <c r="C166" s="5" t="s">
        <v>76</v>
      </c>
      <c r="D166" s="5" t="s">
        <v>153</v>
      </c>
      <c r="E166" s="5" t="s">
        <v>18</v>
      </c>
      <c r="F166" s="5" t="s">
        <v>22</v>
      </c>
      <c r="G166" s="5" t="s">
        <v>250</v>
      </c>
      <c r="H166" s="4">
        <v>59</v>
      </c>
      <c r="I166" s="5" t="s">
        <v>232</v>
      </c>
      <c r="J166" s="4">
        <v>430</v>
      </c>
    </row>
    <row r="167" spans="1:10" ht="15">
      <c r="A167" s="4">
        <v>165</v>
      </c>
      <c r="B167" s="4">
        <v>391</v>
      </c>
      <c r="C167" s="5" t="s">
        <v>76</v>
      </c>
      <c r="D167" s="5" t="s">
        <v>183</v>
      </c>
      <c r="E167" s="5" t="s">
        <v>11</v>
      </c>
      <c r="F167" s="5" t="s">
        <v>12</v>
      </c>
      <c r="G167" s="5" t="s">
        <v>188</v>
      </c>
      <c r="H167" s="4">
        <v>60</v>
      </c>
      <c r="I167" s="5" t="s">
        <v>232</v>
      </c>
      <c r="J167" s="4">
        <v>430</v>
      </c>
    </row>
    <row r="168" spans="1:10" ht="15">
      <c r="A168" s="4">
        <v>166</v>
      </c>
      <c r="B168" s="4">
        <v>392</v>
      </c>
      <c r="C168" s="5" t="s">
        <v>80</v>
      </c>
      <c r="D168" s="5" t="s">
        <v>252</v>
      </c>
      <c r="E168" s="5" t="s">
        <v>18</v>
      </c>
      <c r="F168" s="5" t="s">
        <v>22</v>
      </c>
      <c r="G168" s="5" t="s">
        <v>220</v>
      </c>
      <c r="H168" s="4">
        <v>61</v>
      </c>
      <c r="I168" s="5" t="s">
        <v>232</v>
      </c>
      <c r="J168" s="4">
        <v>431</v>
      </c>
    </row>
    <row r="169" spans="1:10" ht="15">
      <c r="A169" s="4">
        <v>167</v>
      </c>
      <c r="B169" s="4">
        <v>393</v>
      </c>
      <c r="C169" s="5" t="s">
        <v>80</v>
      </c>
      <c r="D169" s="5" t="s">
        <v>252</v>
      </c>
      <c r="E169" s="5" t="s">
        <v>22</v>
      </c>
      <c r="F169" s="5" t="s">
        <v>45</v>
      </c>
      <c r="G169" s="5" t="s">
        <v>230</v>
      </c>
      <c r="H169" s="4">
        <v>54</v>
      </c>
      <c r="I169" s="5" t="s">
        <v>232</v>
      </c>
      <c r="J169" s="4">
        <v>431</v>
      </c>
    </row>
    <row r="170" spans="1:10" ht="15">
      <c r="A170" s="4">
        <v>168</v>
      </c>
      <c r="B170" s="4">
        <v>394</v>
      </c>
      <c r="C170" s="5" t="s">
        <v>192</v>
      </c>
      <c r="D170" s="5" t="s">
        <v>253</v>
      </c>
      <c r="E170" s="5" t="s">
        <v>18</v>
      </c>
      <c r="F170" s="5" t="s">
        <v>22</v>
      </c>
      <c r="G170" s="5" t="s">
        <v>255</v>
      </c>
      <c r="H170" s="4">
        <v>25</v>
      </c>
      <c r="I170" s="5" t="s">
        <v>232</v>
      </c>
      <c r="J170" s="4">
        <v>432</v>
      </c>
    </row>
    <row r="171" spans="1:10" ht="15">
      <c r="A171" s="4">
        <v>169</v>
      </c>
      <c r="B171" s="4">
        <v>395</v>
      </c>
      <c r="C171" s="5" t="s">
        <v>84</v>
      </c>
      <c r="D171" s="5" t="s">
        <v>85</v>
      </c>
      <c r="E171" s="5" t="s">
        <v>17</v>
      </c>
      <c r="F171" s="5" t="s">
        <v>18</v>
      </c>
      <c r="G171" s="5" t="s">
        <v>86</v>
      </c>
      <c r="H171" s="4">
        <v>34</v>
      </c>
      <c r="I171" s="5" t="s">
        <v>232</v>
      </c>
      <c r="J171" s="4">
        <v>435</v>
      </c>
    </row>
    <row r="172" spans="1:10" ht="15">
      <c r="A172" s="4">
        <v>170</v>
      </c>
      <c r="B172" s="4">
        <v>396</v>
      </c>
      <c r="C172" s="5" t="s">
        <v>87</v>
      </c>
      <c r="D172" s="5" t="s">
        <v>88</v>
      </c>
      <c r="E172" s="5" t="s">
        <v>22</v>
      </c>
      <c r="F172" s="5" t="s">
        <v>45</v>
      </c>
      <c r="G172" s="5" t="s">
        <v>89</v>
      </c>
      <c r="H172" s="4">
        <v>7</v>
      </c>
      <c r="I172" s="5" t="s">
        <v>232</v>
      </c>
      <c r="J172" s="4">
        <v>451</v>
      </c>
    </row>
    <row r="173" spans="1:10" ht="15">
      <c r="A173" s="4">
        <v>171</v>
      </c>
      <c r="B173" s="4">
        <v>397</v>
      </c>
      <c r="C173" s="5" t="s">
        <v>90</v>
      </c>
      <c r="D173" s="5" t="s">
        <v>88</v>
      </c>
      <c r="E173" s="5" t="s">
        <v>45</v>
      </c>
      <c r="F173" s="5" t="s">
        <v>123</v>
      </c>
      <c r="G173" s="5" t="s">
        <v>91</v>
      </c>
      <c r="H173" s="4">
        <v>19</v>
      </c>
      <c r="I173" s="5" t="s">
        <v>232</v>
      </c>
      <c r="J173" s="4">
        <v>453</v>
      </c>
    </row>
    <row r="174" spans="1:10" ht="15">
      <c r="A174" s="4">
        <v>172</v>
      </c>
      <c r="B174" s="4">
        <v>398</v>
      </c>
      <c r="C174" s="5" t="s">
        <v>96</v>
      </c>
      <c r="D174" s="5" t="s">
        <v>97</v>
      </c>
      <c r="E174" s="5" t="s">
        <v>12</v>
      </c>
      <c r="F174" s="5" t="s">
        <v>17</v>
      </c>
      <c r="G174" s="5" t="s">
        <v>98</v>
      </c>
      <c r="H174" s="4">
        <v>27</v>
      </c>
      <c r="I174" s="5" t="s">
        <v>232</v>
      </c>
      <c r="J174" s="4">
        <v>471</v>
      </c>
    </row>
    <row r="175" spans="1:10" ht="15">
      <c r="A175" s="4">
        <v>173</v>
      </c>
      <c r="B175" s="4">
        <v>399</v>
      </c>
      <c r="C175" s="5" t="s">
        <v>96</v>
      </c>
      <c r="D175" s="5" t="s">
        <v>97</v>
      </c>
      <c r="E175" s="5" t="s">
        <v>22</v>
      </c>
      <c r="F175" s="5" t="s">
        <v>45</v>
      </c>
      <c r="G175" s="5" t="s">
        <v>99</v>
      </c>
      <c r="H175" s="4">
        <v>31</v>
      </c>
      <c r="I175" s="5" t="s">
        <v>232</v>
      </c>
      <c r="J175" s="4">
        <v>471</v>
      </c>
    </row>
    <row r="176" spans="1:10" ht="15">
      <c r="A176" s="4">
        <v>174</v>
      </c>
      <c r="B176" s="4">
        <v>400</v>
      </c>
      <c r="C176" s="5" t="s">
        <v>96</v>
      </c>
      <c r="D176" s="5" t="s">
        <v>97</v>
      </c>
      <c r="E176" s="5" t="s">
        <v>18</v>
      </c>
      <c r="F176" s="5" t="s">
        <v>22</v>
      </c>
      <c r="G176" s="5" t="s">
        <v>260</v>
      </c>
      <c r="H176" s="4">
        <v>37</v>
      </c>
      <c r="I176" s="5" t="s">
        <v>232</v>
      </c>
      <c r="J176" s="4">
        <v>471</v>
      </c>
    </row>
    <row r="177" spans="1:10" ht="15">
      <c r="A177" s="4">
        <v>175</v>
      </c>
      <c r="B177" s="4">
        <v>401</v>
      </c>
      <c r="C177" s="5" t="s">
        <v>199</v>
      </c>
      <c r="D177" s="5" t="s">
        <v>200</v>
      </c>
      <c r="E177" s="5" t="s">
        <v>123</v>
      </c>
      <c r="F177" s="5" t="s">
        <v>201</v>
      </c>
      <c r="G177" s="5" t="s">
        <v>202</v>
      </c>
      <c r="H177" s="4">
        <v>69</v>
      </c>
      <c r="I177" s="5" t="s">
        <v>232</v>
      </c>
      <c r="J177" s="4">
        <v>475</v>
      </c>
    </row>
    <row r="178" spans="1:10" ht="15">
      <c r="A178" s="4">
        <v>176</v>
      </c>
      <c r="B178" s="4">
        <v>402</v>
      </c>
      <c r="C178" s="5" t="s">
        <v>100</v>
      </c>
      <c r="D178" s="5" t="s">
        <v>101</v>
      </c>
      <c r="E178" s="5" t="s">
        <v>17</v>
      </c>
      <c r="F178" s="5" t="s">
        <v>18</v>
      </c>
      <c r="G178" s="5" t="s">
        <v>102</v>
      </c>
      <c r="H178" s="4">
        <v>60</v>
      </c>
      <c r="I178" s="5" t="s">
        <v>232</v>
      </c>
      <c r="J178" s="4">
        <v>500</v>
      </c>
    </row>
    <row r="179" spans="1:10" ht="15">
      <c r="A179" s="4">
        <v>177</v>
      </c>
      <c r="B179" s="4">
        <v>435</v>
      </c>
      <c r="C179" s="5" t="s">
        <v>203</v>
      </c>
      <c r="D179" s="5" t="s">
        <v>159</v>
      </c>
      <c r="E179" s="5" t="s">
        <v>12</v>
      </c>
      <c r="F179" s="5" t="s">
        <v>17</v>
      </c>
      <c r="G179" s="5" t="s">
        <v>105</v>
      </c>
      <c r="H179" s="4">
        <v>140</v>
      </c>
      <c r="I179" s="5" t="s">
        <v>232</v>
      </c>
      <c r="J179" s="4">
        <v>101</v>
      </c>
    </row>
    <row r="180" spans="1:10" ht="15">
      <c r="A180" s="4">
        <v>178</v>
      </c>
      <c r="B180" s="4">
        <v>436</v>
      </c>
      <c r="C180" s="5" t="s">
        <v>107</v>
      </c>
      <c r="D180" s="5" t="s">
        <v>108</v>
      </c>
      <c r="E180" s="5" t="s">
        <v>17</v>
      </c>
      <c r="F180" s="5" t="s">
        <v>18</v>
      </c>
      <c r="G180" s="5" t="s">
        <v>109</v>
      </c>
      <c r="H180" s="4">
        <v>54</v>
      </c>
      <c r="I180" s="5" t="s">
        <v>232</v>
      </c>
      <c r="J180" s="4">
        <v>105</v>
      </c>
    </row>
    <row r="181" spans="1:10" ht="15">
      <c r="A181" s="4">
        <v>179</v>
      </c>
      <c r="B181" s="4">
        <v>437</v>
      </c>
      <c r="C181" s="5" t="s">
        <v>107</v>
      </c>
      <c r="D181" s="5" t="s">
        <v>108</v>
      </c>
      <c r="E181" s="5" t="s">
        <v>18</v>
      </c>
      <c r="F181" s="5" t="s">
        <v>22</v>
      </c>
      <c r="G181" s="5" t="s">
        <v>110</v>
      </c>
      <c r="H181" s="4">
        <v>37</v>
      </c>
      <c r="I181" s="5" t="s">
        <v>232</v>
      </c>
      <c r="J181" s="4">
        <v>105</v>
      </c>
    </row>
    <row r="182" spans="1:10" ht="15">
      <c r="A182" s="4">
        <v>180</v>
      </c>
      <c r="B182" s="4">
        <v>438</v>
      </c>
      <c r="C182" s="5" t="s">
        <v>267</v>
      </c>
      <c r="D182" s="5" t="s">
        <v>268</v>
      </c>
      <c r="E182" s="5" t="s">
        <v>18</v>
      </c>
      <c r="F182" s="5" t="s">
        <v>22</v>
      </c>
      <c r="G182" s="5" t="s">
        <v>269</v>
      </c>
      <c r="H182" s="4">
        <v>58</v>
      </c>
      <c r="I182" s="5" t="s">
        <v>232</v>
      </c>
      <c r="J182" s="4">
        <v>245</v>
      </c>
    </row>
    <row r="183" spans="1:10" ht="15">
      <c r="A183" s="4">
        <v>181</v>
      </c>
      <c r="B183" s="4">
        <v>439</v>
      </c>
      <c r="C183" s="5" t="s">
        <v>114</v>
      </c>
      <c r="D183" s="5" t="s">
        <v>209</v>
      </c>
      <c r="E183" s="5" t="s">
        <v>12</v>
      </c>
      <c r="F183" s="5" t="s">
        <v>17</v>
      </c>
      <c r="G183" s="5" t="s">
        <v>116</v>
      </c>
      <c r="H183" s="4">
        <v>66</v>
      </c>
      <c r="I183" s="5" t="s">
        <v>232</v>
      </c>
      <c r="J183" s="4">
        <v>290</v>
      </c>
    </row>
    <row r="184" spans="1:10" ht="15">
      <c r="A184" s="4">
        <v>182</v>
      </c>
      <c r="B184" s="4">
        <v>440</v>
      </c>
      <c r="C184" s="5" t="s">
        <v>114</v>
      </c>
      <c r="D184" s="5" t="s">
        <v>209</v>
      </c>
      <c r="E184" s="5" t="s">
        <v>18</v>
      </c>
      <c r="F184" s="5" t="s">
        <v>22</v>
      </c>
      <c r="G184" s="5" t="s">
        <v>117</v>
      </c>
      <c r="H184" s="4">
        <v>68</v>
      </c>
      <c r="I184" s="5" t="s">
        <v>232</v>
      </c>
      <c r="J184" s="4">
        <v>290</v>
      </c>
    </row>
    <row r="185" spans="1:10" ht="15">
      <c r="A185" s="4">
        <v>183</v>
      </c>
      <c r="B185" s="4">
        <v>441</v>
      </c>
      <c r="C185" s="5" t="s">
        <v>114</v>
      </c>
      <c r="D185" s="5" t="s">
        <v>209</v>
      </c>
      <c r="E185" s="5" t="s">
        <v>22</v>
      </c>
      <c r="F185" s="5" t="s">
        <v>45</v>
      </c>
      <c r="G185" s="5" t="s">
        <v>119</v>
      </c>
      <c r="H185" s="4">
        <v>70</v>
      </c>
      <c r="I185" s="5" t="s">
        <v>232</v>
      </c>
      <c r="J185" s="4">
        <v>290</v>
      </c>
    </row>
    <row r="186" spans="1:10" ht="15">
      <c r="A186" s="4">
        <v>184</v>
      </c>
      <c r="B186" s="4">
        <v>442</v>
      </c>
      <c r="C186" s="5" t="s">
        <v>121</v>
      </c>
      <c r="D186" s="5" t="s">
        <v>210</v>
      </c>
      <c r="E186" s="5" t="s">
        <v>12</v>
      </c>
      <c r="F186" s="5" t="s">
        <v>17</v>
      </c>
      <c r="G186" s="5" t="s">
        <v>211</v>
      </c>
      <c r="H186" s="4">
        <v>10</v>
      </c>
      <c r="I186" s="5" t="s">
        <v>232</v>
      </c>
      <c r="J186" s="4">
        <v>291</v>
      </c>
    </row>
    <row r="187" spans="1:10" ht="15">
      <c r="A187" s="4">
        <v>185</v>
      </c>
      <c r="B187" s="4">
        <v>443</v>
      </c>
      <c r="C187" s="5" t="s">
        <v>121</v>
      </c>
      <c r="D187" s="5" t="s">
        <v>210</v>
      </c>
      <c r="E187" s="5" t="s">
        <v>18</v>
      </c>
      <c r="F187" s="5" t="s">
        <v>22</v>
      </c>
      <c r="G187" s="5" t="s">
        <v>213</v>
      </c>
      <c r="H187" s="4">
        <v>20</v>
      </c>
      <c r="I187" s="5" t="s">
        <v>232</v>
      </c>
      <c r="J187" s="4">
        <v>291</v>
      </c>
    </row>
    <row r="188" spans="1:10" ht="15">
      <c r="A188" s="4">
        <v>186</v>
      </c>
      <c r="B188" s="4">
        <v>444</v>
      </c>
      <c r="C188" s="5" t="s">
        <v>121</v>
      </c>
      <c r="D188" s="5" t="s">
        <v>210</v>
      </c>
      <c r="E188" s="5" t="s">
        <v>22</v>
      </c>
      <c r="F188" s="5" t="s">
        <v>45</v>
      </c>
      <c r="G188" s="5" t="s">
        <v>215</v>
      </c>
      <c r="H188" s="4">
        <v>18</v>
      </c>
      <c r="I188" s="5" t="s">
        <v>232</v>
      </c>
      <c r="J188" s="4">
        <v>291</v>
      </c>
    </row>
    <row r="189" spans="1:10" ht="15">
      <c r="A189" s="4">
        <v>187</v>
      </c>
      <c r="B189" s="4">
        <v>445</v>
      </c>
      <c r="C189" s="5" t="s">
        <v>121</v>
      </c>
      <c r="D189" s="5" t="s">
        <v>167</v>
      </c>
      <c r="E189" s="5" t="s">
        <v>22</v>
      </c>
      <c r="F189" s="5" t="s">
        <v>123</v>
      </c>
      <c r="G189" s="5" t="s">
        <v>124</v>
      </c>
      <c r="H189" s="4">
        <v>21</v>
      </c>
      <c r="I189" s="5" t="s">
        <v>232</v>
      </c>
      <c r="J189" s="4">
        <v>291</v>
      </c>
    </row>
    <row r="190" spans="1:10" ht="15">
      <c r="A190" s="4">
        <v>188</v>
      </c>
      <c r="B190" s="4">
        <v>446</v>
      </c>
      <c r="C190" s="5" t="s">
        <v>121</v>
      </c>
      <c r="D190" s="5" t="s">
        <v>167</v>
      </c>
      <c r="E190" s="5" t="s">
        <v>22</v>
      </c>
      <c r="F190" s="5" t="s">
        <v>123</v>
      </c>
      <c r="G190" s="5" t="s">
        <v>126</v>
      </c>
      <c r="H190" s="4">
        <v>22</v>
      </c>
      <c r="I190" s="5" t="s">
        <v>232</v>
      </c>
      <c r="J190" s="4">
        <v>291</v>
      </c>
    </row>
    <row r="191" spans="1:10" ht="15">
      <c r="A191" s="4">
        <v>189</v>
      </c>
      <c r="B191" s="4">
        <v>447</v>
      </c>
      <c r="C191" s="5" t="s">
        <v>121</v>
      </c>
      <c r="D191" s="5" t="s">
        <v>125</v>
      </c>
      <c r="E191" s="5" t="s">
        <v>22</v>
      </c>
      <c r="F191" s="5" t="s">
        <v>123</v>
      </c>
      <c r="G191" s="5" t="s">
        <v>128</v>
      </c>
      <c r="H191" s="4">
        <v>21</v>
      </c>
      <c r="I191" s="5" t="s">
        <v>232</v>
      </c>
      <c r="J191" s="4">
        <v>291</v>
      </c>
    </row>
    <row r="192" spans="1:10" ht="15">
      <c r="A192" s="4">
        <v>190</v>
      </c>
      <c r="B192" s="4">
        <v>448</v>
      </c>
      <c r="C192" s="5" t="s">
        <v>121</v>
      </c>
      <c r="D192" s="5" t="s">
        <v>127</v>
      </c>
      <c r="E192" s="5" t="s">
        <v>22</v>
      </c>
      <c r="F192" s="5" t="s">
        <v>123</v>
      </c>
      <c r="G192" s="5" t="s">
        <v>130</v>
      </c>
      <c r="H192" s="4">
        <v>13</v>
      </c>
      <c r="I192" s="5" t="s">
        <v>232</v>
      </c>
      <c r="J192" s="4">
        <v>291</v>
      </c>
    </row>
    <row r="193" spans="1:10" ht="15">
      <c r="A193" s="4">
        <v>191</v>
      </c>
      <c r="B193" s="4">
        <v>449</v>
      </c>
      <c r="C193" s="5" t="s">
        <v>121</v>
      </c>
      <c r="D193" s="5" t="s">
        <v>133</v>
      </c>
      <c r="E193" s="5" t="s">
        <v>17</v>
      </c>
      <c r="F193" s="5" t="s">
        <v>18</v>
      </c>
      <c r="G193" s="5" t="s">
        <v>134</v>
      </c>
      <c r="H193" s="4">
        <v>20</v>
      </c>
      <c r="I193" s="5" t="s">
        <v>232</v>
      </c>
      <c r="J193" s="4">
        <v>291</v>
      </c>
    </row>
    <row r="194" spans="1:10" ht="15">
      <c r="A194" s="4">
        <v>192</v>
      </c>
      <c r="B194" s="4">
        <v>450</v>
      </c>
      <c r="C194" s="5" t="s">
        <v>221</v>
      </c>
      <c r="D194" s="5" t="s">
        <v>222</v>
      </c>
      <c r="E194" s="5" t="s">
        <v>11</v>
      </c>
      <c r="F194" s="5" t="s">
        <v>12</v>
      </c>
      <c r="G194" s="5" t="s">
        <v>223</v>
      </c>
      <c r="H194" s="4">
        <v>39</v>
      </c>
      <c r="I194" s="5" t="s">
        <v>232</v>
      </c>
      <c r="J194" s="4">
        <v>321</v>
      </c>
    </row>
    <row r="195" spans="1:10" ht="15">
      <c r="A195" s="4">
        <v>193</v>
      </c>
      <c r="B195" s="4">
        <v>451</v>
      </c>
      <c r="C195" s="5" t="s">
        <v>221</v>
      </c>
      <c r="D195" s="5" t="s">
        <v>222</v>
      </c>
      <c r="E195" s="5" t="s">
        <v>12</v>
      </c>
      <c r="F195" s="5" t="s">
        <v>17</v>
      </c>
      <c r="G195" s="5" t="s">
        <v>224</v>
      </c>
      <c r="H195" s="4">
        <v>58</v>
      </c>
      <c r="I195" s="5" t="s">
        <v>232</v>
      </c>
      <c r="J195" s="4">
        <v>321</v>
      </c>
    </row>
    <row r="196" spans="1:10" ht="15">
      <c r="A196" s="4">
        <v>194</v>
      </c>
      <c r="B196" s="4">
        <v>452</v>
      </c>
      <c r="C196" s="5" t="s">
        <v>221</v>
      </c>
      <c r="D196" s="5" t="s">
        <v>222</v>
      </c>
      <c r="E196" s="5" t="s">
        <v>18</v>
      </c>
      <c r="F196" s="5" t="s">
        <v>22</v>
      </c>
      <c r="G196" s="5" t="s">
        <v>280</v>
      </c>
      <c r="H196" s="4">
        <v>58</v>
      </c>
      <c r="I196" s="5" t="s">
        <v>232</v>
      </c>
      <c r="J196" s="4">
        <v>321</v>
      </c>
    </row>
    <row r="197" spans="1:10" ht="15">
      <c r="A197" s="4">
        <v>195</v>
      </c>
      <c r="B197" s="4">
        <v>453</v>
      </c>
      <c r="C197" s="5" t="s">
        <v>281</v>
      </c>
      <c r="D197" s="5" t="s">
        <v>225</v>
      </c>
      <c r="E197" s="5" t="s">
        <v>123</v>
      </c>
      <c r="F197" s="5" t="s">
        <v>173</v>
      </c>
      <c r="G197" s="5" t="s">
        <v>174</v>
      </c>
      <c r="H197" s="4">
        <v>56</v>
      </c>
      <c r="I197" s="5" t="s">
        <v>232</v>
      </c>
      <c r="J197" s="4">
        <v>399</v>
      </c>
    </row>
    <row r="198" spans="1:10" ht="15">
      <c r="A198" s="4">
        <v>196</v>
      </c>
      <c r="B198" s="4">
        <v>454</v>
      </c>
      <c r="C198" s="5" t="s">
        <v>140</v>
      </c>
      <c r="D198" s="5" t="s">
        <v>175</v>
      </c>
      <c r="E198" s="5" t="s">
        <v>17</v>
      </c>
      <c r="F198" s="5" t="s">
        <v>18</v>
      </c>
      <c r="G198" s="5" t="s">
        <v>142</v>
      </c>
      <c r="H198" s="4">
        <v>15</v>
      </c>
      <c r="I198" s="5" t="s">
        <v>232</v>
      </c>
      <c r="J198" s="4">
        <v>415</v>
      </c>
    </row>
    <row r="199" spans="1:10" ht="15">
      <c r="A199" s="4">
        <v>197</v>
      </c>
      <c r="B199" s="4">
        <v>455</v>
      </c>
      <c r="C199" s="5" t="s">
        <v>228</v>
      </c>
      <c r="D199" s="5" t="s">
        <v>229</v>
      </c>
      <c r="E199" s="5" t="s">
        <v>11</v>
      </c>
      <c r="F199" s="5" t="s">
        <v>17</v>
      </c>
      <c r="G199" s="5" t="s">
        <v>231</v>
      </c>
      <c r="H199" s="4">
        <v>6</v>
      </c>
      <c r="I199" s="5" t="s">
        <v>232</v>
      </c>
      <c r="J199" s="4">
        <v>490</v>
      </c>
    </row>
    <row r="200" spans="1:10" ht="15">
      <c r="A200" s="4">
        <v>198</v>
      </c>
      <c r="B200" s="4">
        <v>483</v>
      </c>
      <c r="C200" s="5" t="s">
        <v>9</v>
      </c>
      <c r="D200" s="5" t="s">
        <v>10</v>
      </c>
      <c r="E200" s="5" t="s">
        <v>12</v>
      </c>
      <c r="F200" s="5" t="s">
        <v>17</v>
      </c>
      <c r="G200" s="5" t="s">
        <v>13</v>
      </c>
      <c r="H200" s="4">
        <v>64</v>
      </c>
      <c r="I200" s="5" t="s">
        <v>59</v>
      </c>
      <c r="J200" s="4">
        <v>101</v>
      </c>
    </row>
    <row r="201" spans="1:10" ht="15">
      <c r="A201" s="4">
        <v>199</v>
      </c>
      <c r="B201" s="4">
        <v>484</v>
      </c>
      <c r="C201" s="5" t="s">
        <v>9</v>
      </c>
      <c r="D201" s="5" t="s">
        <v>10</v>
      </c>
      <c r="E201" s="5" t="s">
        <v>17</v>
      </c>
      <c r="F201" s="5" t="s">
        <v>18</v>
      </c>
      <c r="G201" s="5" t="s">
        <v>19</v>
      </c>
      <c r="H201" s="4">
        <v>108</v>
      </c>
      <c r="I201" s="5" t="s">
        <v>59</v>
      </c>
      <c r="J201" s="4">
        <v>101</v>
      </c>
    </row>
    <row r="202" spans="1:10" ht="15">
      <c r="A202" s="4">
        <v>200</v>
      </c>
      <c r="B202" s="4">
        <v>485</v>
      </c>
      <c r="C202" s="5" t="s">
        <v>9</v>
      </c>
      <c r="D202" s="5" t="s">
        <v>10</v>
      </c>
      <c r="E202" s="5" t="s">
        <v>22</v>
      </c>
      <c r="F202" s="5" t="s">
        <v>45</v>
      </c>
      <c r="G202" s="5" t="s">
        <v>23</v>
      </c>
      <c r="H202" s="4">
        <v>58</v>
      </c>
      <c r="I202" s="5" t="s">
        <v>59</v>
      </c>
      <c r="J202" s="4">
        <v>101</v>
      </c>
    </row>
    <row r="203" spans="1:10" ht="15">
      <c r="A203" s="4">
        <v>201</v>
      </c>
      <c r="B203" s="4">
        <v>486</v>
      </c>
      <c r="C203" s="5" t="s">
        <v>9</v>
      </c>
      <c r="D203" s="5" t="s">
        <v>155</v>
      </c>
      <c r="E203" s="5" t="s">
        <v>18</v>
      </c>
      <c r="F203" s="5" t="s">
        <v>22</v>
      </c>
      <c r="G203" s="5" t="s">
        <v>27</v>
      </c>
      <c r="H203" s="4">
        <v>112</v>
      </c>
      <c r="I203" s="5" t="s">
        <v>59</v>
      </c>
      <c r="J203" s="4">
        <v>102</v>
      </c>
    </row>
    <row r="204" spans="1:10" ht="15">
      <c r="A204" s="4">
        <v>202</v>
      </c>
      <c r="B204" s="4">
        <v>487</v>
      </c>
      <c r="C204" s="5" t="s">
        <v>9</v>
      </c>
      <c r="D204" s="5" t="s">
        <v>155</v>
      </c>
      <c r="E204" s="5" t="s">
        <v>22</v>
      </c>
      <c r="F204" s="5" t="s">
        <v>45</v>
      </c>
      <c r="G204" s="5" t="s">
        <v>33</v>
      </c>
      <c r="H204" s="4">
        <v>113</v>
      </c>
      <c r="I204" s="5" t="s">
        <v>59</v>
      </c>
      <c r="J204" s="4">
        <v>102</v>
      </c>
    </row>
    <row r="205" spans="1:10" ht="15">
      <c r="A205" s="4">
        <v>203</v>
      </c>
      <c r="B205" s="4">
        <v>488</v>
      </c>
      <c r="C205" s="5" t="s">
        <v>50</v>
      </c>
      <c r="D205" s="5" t="s">
        <v>148</v>
      </c>
      <c r="E205" s="5" t="s">
        <v>52</v>
      </c>
      <c r="F205" s="5" t="s">
        <v>17</v>
      </c>
      <c r="G205" s="5" t="s">
        <v>53</v>
      </c>
      <c r="H205" s="4">
        <v>142</v>
      </c>
      <c r="I205" s="5" t="s">
        <v>59</v>
      </c>
      <c r="J205" s="4">
        <v>111</v>
      </c>
    </row>
    <row r="206" spans="1:10" ht="15">
      <c r="A206" s="4">
        <v>204</v>
      </c>
      <c r="B206" s="4">
        <v>489</v>
      </c>
      <c r="C206" s="5" t="s">
        <v>50</v>
      </c>
      <c r="D206" s="5" t="s">
        <v>148</v>
      </c>
      <c r="E206" s="5" t="s">
        <v>56</v>
      </c>
      <c r="F206" s="5" t="s">
        <v>22</v>
      </c>
      <c r="G206" s="5" t="s">
        <v>57</v>
      </c>
      <c r="H206" s="4">
        <v>137</v>
      </c>
      <c r="I206" s="5" t="s">
        <v>59</v>
      </c>
      <c r="J206" s="4">
        <v>111</v>
      </c>
    </row>
    <row r="207" spans="1:10" ht="15">
      <c r="A207" s="4">
        <v>205</v>
      </c>
      <c r="B207" s="4">
        <v>490</v>
      </c>
      <c r="C207" s="5" t="s">
        <v>50</v>
      </c>
      <c r="D207" s="5" t="s">
        <v>169</v>
      </c>
      <c r="E207" s="5" t="s">
        <v>17</v>
      </c>
      <c r="F207" s="5" t="s">
        <v>18</v>
      </c>
      <c r="G207" s="5" t="s">
        <v>170</v>
      </c>
      <c r="H207" s="4">
        <v>27</v>
      </c>
      <c r="I207" s="5" t="s">
        <v>59</v>
      </c>
      <c r="J207" s="4">
        <v>112</v>
      </c>
    </row>
    <row r="208" spans="1:10" ht="15">
      <c r="A208" s="4">
        <v>206</v>
      </c>
      <c r="B208" s="4">
        <v>491</v>
      </c>
      <c r="C208" s="5" t="s">
        <v>50</v>
      </c>
      <c r="D208" s="5" t="s">
        <v>179</v>
      </c>
      <c r="E208" s="5" t="s">
        <v>45</v>
      </c>
      <c r="F208" s="5" t="s">
        <v>180</v>
      </c>
      <c r="G208" s="5" t="s">
        <v>181</v>
      </c>
      <c r="H208" s="4">
        <v>4</v>
      </c>
      <c r="I208" s="5" t="s">
        <v>59</v>
      </c>
      <c r="J208" s="4">
        <v>112</v>
      </c>
    </row>
    <row r="209" spans="1:10" ht="15">
      <c r="A209" s="4">
        <v>207</v>
      </c>
      <c r="B209" s="4">
        <v>492</v>
      </c>
      <c r="C209" s="5" t="s">
        <v>65</v>
      </c>
      <c r="D209" s="5" t="s">
        <v>155</v>
      </c>
      <c r="E209" s="5" t="s">
        <v>17</v>
      </c>
      <c r="F209" s="5" t="s">
        <v>18</v>
      </c>
      <c r="G209" s="5" t="s">
        <v>67</v>
      </c>
      <c r="H209" s="4">
        <v>5</v>
      </c>
      <c r="I209" s="5" t="s">
        <v>59</v>
      </c>
      <c r="J209" s="4">
        <v>405</v>
      </c>
    </row>
    <row r="210" spans="1:10" ht="15">
      <c r="A210" s="4">
        <v>208</v>
      </c>
      <c r="B210" s="4">
        <v>493</v>
      </c>
      <c r="C210" s="5" t="s">
        <v>65</v>
      </c>
      <c r="D210" s="5" t="s">
        <v>155</v>
      </c>
      <c r="E210" s="5" t="s">
        <v>22</v>
      </c>
      <c r="F210" s="5" t="s">
        <v>45</v>
      </c>
      <c r="G210" s="5" t="s">
        <v>191</v>
      </c>
      <c r="H210" s="4">
        <v>8</v>
      </c>
      <c r="I210" s="5" t="s">
        <v>59</v>
      </c>
      <c r="J210" s="4">
        <v>405</v>
      </c>
    </row>
    <row r="211" spans="1:10" ht="15">
      <c r="A211" s="4">
        <v>209</v>
      </c>
      <c r="B211" s="4">
        <v>494</v>
      </c>
      <c r="C211" s="5" t="s">
        <v>76</v>
      </c>
      <c r="D211" s="5" t="s">
        <v>144</v>
      </c>
      <c r="E211" s="5" t="s">
        <v>11</v>
      </c>
      <c r="F211" s="5" t="s">
        <v>12</v>
      </c>
      <c r="G211" s="5" t="s">
        <v>78</v>
      </c>
      <c r="H211" s="4">
        <v>71</v>
      </c>
      <c r="I211" s="5" t="s">
        <v>59</v>
      </c>
      <c r="J211" s="4">
        <v>430</v>
      </c>
    </row>
    <row r="212" spans="1:10" ht="15">
      <c r="A212" s="4">
        <v>210</v>
      </c>
      <c r="B212" s="4">
        <v>495</v>
      </c>
      <c r="C212" s="5" t="s">
        <v>76</v>
      </c>
      <c r="D212" s="5" t="s">
        <v>144</v>
      </c>
      <c r="E212" s="5" t="s">
        <v>12</v>
      </c>
      <c r="F212" s="5" t="s">
        <v>17</v>
      </c>
      <c r="G212" s="5" t="s">
        <v>79</v>
      </c>
      <c r="H212" s="4">
        <v>70</v>
      </c>
      <c r="I212" s="5" t="s">
        <v>59</v>
      </c>
      <c r="J212" s="4">
        <v>430</v>
      </c>
    </row>
    <row r="213" spans="1:10" ht="15">
      <c r="A213" s="4">
        <v>211</v>
      </c>
      <c r="B213" s="4">
        <v>496</v>
      </c>
      <c r="C213" s="5" t="s">
        <v>76</v>
      </c>
      <c r="D213" s="5" t="s">
        <v>144</v>
      </c>
      <c r="E213" s="5" t="s">
        <v>22</v>
      </c>
      <c r="F213" s="5" t="s">
        <v>45</v>
      </c>
      <c r="G213" s="5" t="s">
        <v>151</v>
      </c>
      <c r="H213" s="4">
        <v>70</v>
      </c>
      <c r="I213" s="5" t="s">
        <v>59</v>
      </c>
      <c r="J213" s="4">
        <v>430</v>
      </c>
    </row>
    <row r="214" spans="1:10" ht="15">
      <c r="A214" s="4">
        <v>212</v>
      </c>
      <c r="B214" s="4">
        <v>497</v>
      </c>
      <c r="C214" s="5" t="s">
        <v>80</v>
      </c>
      <c r="D214" s="5" t="s">
        <v>219</v>
      </c>
      <c r="E214" s="5" t="s">
        <v>12</v>
      </c>
      <c r="F214" s="5" t="s">
        <v>17</v>
      </c>
      <c r="G214" s="5" t="s">
        <v>220</v>
      </c>
      <c r="H214" s="4">
        <v>47</v>
      </c>
      <c r="I214" s="5" t="s">
        <v>59</v>
      </c>
      <c r="J214" s="4">
        <v>431</v>
      </c>
    </row>
    <row r="215" spans="1:10" ht="15">
      <c r="A215" s="4">
        <v>213</v>
      </c>
      <c r="B215" s="4">
        <v>498</v>
      </c>
      <c r="C215" s="5" t="s">
        <v>80</v>
      </c>
      <c r="D215" s="5" t="s">
        <v>219</v>
      </c>
      <c r="E215" s="5" t="s">
        <v>17</v>
      </c>
      <c r="F215" s="5" t="s">
        <v>18</v>
      </c>
      <c r="G215" s="5" t="s">
        <v>230</v>
      </c>
      <c r="H215" s="4">
        <v>55</v>
      </c>
      <c r="I215" s="5" t="s">
        <v>59</v>
      </c>
      <c r="J215" s="4">
        <v>431</v>
      </c>
    </row>
    <row r="216" spans="1:10" ht="15">
      <c r="A216" s="4">
        <v>214</v>
      </c>
      <c r="B216" s="4">
        <v>499</v>
      </c>
      <c r="C216" s="5" t="s">
        <v>192</v>
      </c>
      <c r="D216" s="5" t="s">
        <v>51</v>
      </c>
      <c r="E216" s="5" t="s">
        <v>22</v>
      </c>
      <c r="F216" s="5" t="s">
        <v>45</v>
      </c>
      <c r="G216" s="5" t="s">
        <v>193</v>
      </c>
      <c r="H216" s="4">
        <v>37</v>
      </c>
      <c r="I216" s="5" t="s">
        <v>59</v>
      </c>
      <c r="J216" s="4">
        <v>432</v>
      </c>
    </row>
    <row r="217" spans="1:10" ht="15">
      <c r="A217" s="4">
        <v>215</v>
      </c>
      <c r="B217" s="4">
        <v>500</v>
      </c>
      <c r="C217" s="5" t="s">
        <v>240</v>
      </c>
      <c r="D217" s="5" t="s">
        <v>242</v>
      </c>
      <c r="E217" s="5" t="s">
        <v>18</v>
      </c>
      <c r="F217" s="5" t="s">
        <v>22</v>
      </c>
      <c r="G217" s="5" t="s">
        <v>243</v>
      </c>
      <c r="H217" s="4">
        <v>35</v>
      </c>
      <c r="I217" s="5" t="s">
        <v>59</v>
      </c>
      <c r="J217" s="4">
        <v>433</v>
      </c>
    </row>
    <row r="218" spans="1:10" ht="15">
      <c r="A218" s="4">
        <v>216</v>
      </c>
      <c r="B218" s="4">
        <v>501</v>
      </c>
      <c r="C218" s="5" t="s">
        <v>248</v>
      </c>
      <c r="D218" s="5" t="s">
        <v>249</v>
      </c>
      <c r="E218" s="5" t="s">
        <v>18</v>
      </c>
      <c r="F218" s="5" t="s">
        <v>22</v>
      </c>
      <c r="G218" s="5" t="s">
        <v>251</v>
      </c>
      <c r="H218" s="4">
        <v>10</v>
      </c>
      <c r="I218" s="5" t="s">
        <v>59</v>
      </c>
      <c r="J218" s="4">
        <v>452</v>
      </c>
    </row>
    <row r="219" spans="1:10" ht="15">
      <c r="A219" s="4">
        <v>217</v>
      </c>
      <c r="B219" s="4">
        <v>502</v>
      </c>
      <c r="C219" s="5" t="s">
        <v>92</v>
      </c>
      <c r="D219" s="5" t="s">
        <v>93</v>
      </c>
      <c r="E219" s="5" t="s">
        <v>17</v>
      </c>
      <c r="F219" s="5" t="s">
        <v>18</v>
      </c>
      <c r="G219" s="5" t="s">
        <v>94</v>
      </c>
      <c r="H219" s="4">
        <v>60</v>
      </c>
      <c r="I219" s="5" t="s">
        <v>59</v>
      </c>
      <c r="J219" s="4">
        <v>470</v>
      </c>
    </row>
    <row r="220" spans="1:10" ht="15">
      <c r="A220" s="4">
        <v>218</v>
      </c>
      <c r="B220" s="4">
        <v>503</v>
      </c>
      <c r="C220" s="5" t="s">
        <v>259</v>
      </c>
      <c r="D220" s="5" t="s">
        <v>97</v>
      </c>
      <c r="E220" s="5" t="s">
        <v>22</v>
      </c>
      <c r="F220" s="5" t="s">
        <v>45</v>
      </c>
      <c r="G220" s="5" t="s">
        <v>98</v>
      </c>
      <c r="H220" s="4">
        <v>37</v>
      </c>
      <c r="I220" s="5" t="s">
        <v>59</v>
      </c>
      <c r="J220" s="4">
        <v>471</v>
      </c>
    </row>
    <row r="221" spans="1:10" ht="15">
      <c r="A221" s="4">
        <v>219</v>
      </c>
      <c r="B221" s="4">
        <v>504</v>
      </c>
      <c r="C221" s="5" t="s">
        <v>263</v>
      </c>
      <c r="D221" s="5" t="s">
        <v>264</v>
      </c>
      <c r="E221" s="5" t="s">
        <v>11</v>
      </c>
      <c r="F221" s="5" t="s">
        <v>12</v>
      </c>
      <c r="G221" s="5" t="s">
        <v>265</v>
      </c>
      <c r="H221" s="4">
        <v>21</v>
      </c>
      <c r="I221" s="5" t="s">
        <v>59</v>
      </c>
      <c r="J221" s="4">
        <v>474</v>
      </c>
    </row>
    <row r="222" spans="1:10" ht="15">
      <c r="A222" s="4">
        <v>220</v>
      </c>
      <c r="B222" s="4">
        <v>505</v>
      </c>
      <c r="C222" s="5" t="s">
        <v>270</v>
      </c>
      <c r="D222" s="5" t="s">
        <v>271</v>
      </c>
      <c r="E222" s="5" t="s">
        <v>22</v>
      </c>
      <c r="F222" s="5" t="s">
        <v>123</v>
      </c>
      <c r="G222" s="5" t="s">
        <v>272</v>
      </c>
      <c r="H222" s="4">
        <v>59</v>
      </c>
      <c r="I222" s="5" t="s">
        <v>59</v>
      </c>
      <c r="J222" s="4">
        <v>476</v>
      </c>
    </row>
    <row r="223" spans="1:10" ht="15">
      <c r="A223" s="4">
        <v>221</v>
      </c>
      <c r="B223" s="4">
        <v>529</v>
      </c>
      <c r="C223" s="5" t="s">
        <v>276</v>
      </c>
      <c r="D223" s="5" t="s">
        <v>104</v>
      </c>
      <c r="E223" s="5" t="s">
        <v>12</v>
      </c>
      <c r="F223" s="5" t="s">
        <v>17</v>
      </c>
      <c r="G223" s="5" t="s">
        <v>105</v>
      </c>
      <c r="H223" s="4">
        <v>219</v>
      </c>
      <c r="I223" s="5" t="s">
        <v>59</v>
      </c>
      <c r="J223" s="4">
        <v>101</v>
      </c>
    </row>
    <row r="224" spans="1:10" ht="15">
      <c r="A224" s="4">
        <v>222</v>
      </c>
      <c r="B224" s="4">
        <v>530</v>
      </c>
      <c r="C224" s="5" t="s">
        <v>279</v>
      </c>
      <c r="D224" s="5" t="s">
        <v>104</v>
      </c>
      <c r="E224" s="5" t="s">
        <v>18</v>
      </c>
      <c r="F224" s="5" t="s">
        <v>22</v>
      </c>
      <c r="G224" s="5" t="s">
        <v>106</v>
      </c>
      <c r="H224" s="4">
        <v>253</v>
      </c>
      <c r="I224" s="5" t="s">
        <v>59</v>
      </c>
      <c r="J224" s="4">
        <v>101</v>
      </c>
    </row>
    <row r="225" spans="1:10" ht="15">
      <c r="A225" s="4">
        <v>223</v>
      </c>
      <c r="B225" s="4">
        <v>531</v>
      </c>
      <c r="C225" s="5" t="s">
        <v>306</v>
      </c>
      <c r="D225" s="5" t="s">
        <v>307</v>
      </c>
      <c r="E225" s="5" t="s">
        <v>17</v>
      </c>
      <c r="F225" s="5" t="s">
        <v>18</v>
      </c>
      <c r="G225" s="5" t="s">
        <v>308</v>
      </c>
      <c r="H225" s="4">
        <v>36</v>
      </c>
      <c r="I225" s="5" t="s">
        <v>59</v>
      </c>
      <c r="J225" s="4">
        <v>210</v>
      </c>
    </row>
    <row r="226" spans="1:10" ht="15">
      <c r="A226" s="4">
        <v>224</v>
      </c>
      <c r="B226" s="4">
        <v>532</v>
      </c>
      <c r="C226" s="5" t="s">
        <v>284</v>
      </c>
      <c r="D226" s="5" t="s">
        <v>164</v>
      </c>
      <c r="E226" s="5" t="s">
        <v>22</v>
      </c>
      <c r="F226" s="5" t="s">
        <v>45</v>
      </c>
      <c r="G226" s="5" t="s">
        <v>285</v>
      </c>
      <c r="H226" s="4">
        <v>19</v>
      </c>
      <c r="I226" s="5" t="s">
        <v>59</v>
      </c>
      <c r="J226" s="4">
        <v>220</v>
      </c>
    </row>
    <row r="227" spans="1:10" ht="15">
      <c r="A227" s="4">
        <v>225</v>
      </c>
      <c r="B227" s="4">
        <v>533</v>
      </c>
      <c r="C227" s="5" t="s">
        <v>288</v>
      </c>
      <c r="D227" s="5" t="s">
        <v>289</v>
      </c>
      <c r="E227" s="5" t="s">
        <v>18</v>
      </c>
      <c r="F227" s="5" t="s">
        <v>22</v>
      </c>
      <c r="G227" s="5" t="s">
        <v>290</v>
      </c>
      <c r="H227" s="4">
        <v>33</v>
      </c>
      <c r="I227" s="5" t="s">
        <v>59</v>
      </c>
      <c r="J227" s="4">
        <v>220</v>
      </c>
    </row>
    <row r="228" spans="1:10" ht="15">
      <c r="A228" s="4">
        <v>226</v>
      </c>
      <c r="B228" s="4">
        <v>534</v>
      </c>
      <c r="C228" s="5" t="s">
        <v>111</v>
      </c>
      <c r="D228" s="5" t="s">
        <v>112</v>
      </c>
      <c r="E228" s="5" t="s">
        <v>12</v>
      </c>
      <c r="F228" s="5" t="s">
        <v>17</v>
      </c>
      <c r="G228" s="5" t="s">
        <v>113</v>
      </c>
      <c r="H228" s="4">
        <v>13</v>
      </c>
      <c r="I228" s="5" t="s">
        <v>59</v>
      </c>
      <c r="J228" s="4">
        <v>222</v>
      </c>
    </row>
    <row r="229" spans="1:10" ht="15">
      <c r="A229" s="4">
        <v>227</v>
      </c>
      <c r="B229" s="4">
        <v>535</v>
      </c>
      <c r="C229" s="5" t="s">
        <v>295</v>
      </c>
      <c r="D229" s="5" t="s">
        <v>112</v>
      </c>
      <c r="E229" s="5" t="s">
        <v>11</v>
      </c>
      <c r="F229" s="5" t="s">
        <v>12</v>
      </c>
      <c r="G229" s="5" t="s">
        <v>296</v>
      </c>
      <c r="H229" s="4">
        <v>35</v>
      </c>
      <c r="I229" s="5" t="s">
        <v>59</v>
      </c>
      <c r="J229" s="4">
        <v>240</v>
      </c>
    </row>
    <row r="230" spans="1:10" ht="15">
      <c r="A230" s="4">
        <v>228</v>
      </c>
      <c r="B230" s="4">
        <v>536</v>
      </c>
      <c r="C230" s="5" t="s">
        <v>312</v>
      </c>
      <c r="D230" s="5" t="s">
        <v>313</v>
      </c>
      <c r="E230" s="5" t="s">
        <v>12</v>
      </c>
      <c r="F230" s="5" t="s">
        <v>17</v>
      </c>
      <c r="G230" s="5" t="s">
        <v>314</v>
      </c>
      <c r="H230" s="4">
        <v>10</v>
      </c>
      <c r="I230" s="5" t="s">
        <v>59</v>
      </c>
      <c r="J230" s="4">
        <v>261</v>
      </c>
    </row>
    <row r="231" spans="1:10" ht="15">
      <c r="A231" s="4">
        <v>229</v>
      </c>
      <c r="B231" s="4">
        <v>537</v>
      </c>
      <c r="C231" s="5" t="s">
        <v>312</v>
      </c>
      <c r="D231" s="5" t="s">
        <v>313</v>
      </c>
      <c r="E231" s="5" t="s">
        <v>22</v>
      </c>
      <c r="F231" s="5" t="s">
        <v>45</v>
      </c>
      <c r="G231" s="5" t="s">
        <v>317</v>
      </c>
      <c r="H231" s="4">
        <v>13</v>
      </c>
      <c r="I231" s="5" t="s">
        <v>59</v>
      </c>
      <c r="J231" s="4">
        <v>261</v>
      </c>
    </row>
    <row r="232" spans="1:10" ht="15">
      <c r="A232" s="4">
        <v>230</v>
      </c>
      <c r="B232" s="4">
        <v>538</v>
      </c>
      <c r="C232" s="5" t="s">
        <v>299</v>
      </c>
      <c r="D232" s="5" t="s">
        <v>300</v>
      </c>
      <c r="E232" s="5" t="s">
        <v>17</v>
      </c>
      <c r="F232" s="5" t="s">
        <v>18</v>
      </c>
      <c r="G232" s="5" t="s">
        <v>301</v>
      </c>
      <c r="H232" s="4">
        <v>6</v>
      </c>
      <c r="I232" s="5" t="s">
        <v>59</v>
      </c>
      <c r="J232" s="4">
        <v>263</v>
      </c>
    </row>
    <row r="233" spans="1:10" ht="15">
      <c r="A233" s="4">
        <v>231</v>
      </c>
      <c r="B233" s="4">
        <v>539</v>
      </c>
      <c r="C233" s="5" t="s">
        <v>114</v>
      </c>
      <c r="D233" s="5" t="s">
        <v>305</v>
      </c>
      <c r="E233" s="5" t="s">
        <v>22</v>
      </c>
      <c r="F233" s="5" t="s">
        <v>45</v>
      </c>
      <c r="G233" s="5" t="s">
        <v>116</v>
      </c>
      <c r="H233" s="4">
        <v>55</v>
      </c>
      <c r="I233" s="5" t="s">
        <v>59</v>
      </c>
      <c r="J233" s="4">
        <v>290</v>
      </c>
    </row>
    <row r="234" spans="1:10" ht="15">
      <c r="A234" s="4">
        <v>232</v>
      </c>
      <c r="B234" s="4">
        <v>540</v>
      </c>
      <c r="C234" s="5" t="s">
        <v>121</v>
      </c>
      <c r="D234" s="5" t="s">
        <v>311</v>
      </c>
      <c r="E234" s="5" t="s">
        <v>22</v>
      </c>
      <c r="F234" s="5" t="s">
        <v>123</v>
      </c>
      <c r="G234" s="5" t="s">
        <v>124</v>
      </c>
      <c r="H234" s="4">
        <v>10</v>
      </c>
      <c r="I234" s="5" t="s">
        <v>59</v>
      </c>
      <c r="J234" s="4">
        <v>291</v>
      </c>
    </row>
    <row r="235" spans="1:10" ht="15">
      <c r="A235" s="4">
        <v>233</v>
      </c>
      <c r="B235" s="4">
        <v>541</v>
      </c>
      <c r="C235" s="5" t="s">
        <v>121</v>
      </c>
      <c r="D235" s="5" t="s">
        <v>131</v>
      </c>
      <c r="E235" s="5" t="s">
        <v>12</v>
      </c>
      <c r="F235" s="5" t="s">
        <v>17</v>
      </c>
      <c r="G235" s="5" t="s">
        <v>126</v>
      </c>
      <c r="H235" s="4">
        <v>17</v>
      </c>
      <c r="I235" s="5" t="s">
        <v>59</v>
      </c>
      <c r="J235" s="4">
        <v>291</v>
      </c>
    </row>
    <row r="236" spans="1:10" ht="15">
      <c r="A236" s="4">
        <v>234</v>
      </c>
      <c r="B236" s="4">
        <v>542</v>
      </c>
      <c r="C236" s="5" t="s">
        <v>121</v>
      </c>
      <c r="D236" s="5" t="s">
        <v>125</v>
      </c>
      <c r="E236" s="5" t="s">
        <v>22</v>
      </c>
      <c r="F236" s="5" t="s">
        <v>123</v>
      </c>
      <c r="G236" s="5" t="s">
        <v>128</v>
      </c>
      <c r="H236" s="4">
        <v>9</v>
      </c>
      <c r="I236" s="5" t="s">
        <v>59</v>
      </c>
      <c r="J236" s="4">
        <v>291</v>
      </c>
    </row>
    <row r="237" spans="1:10" ht="15">
      <c r="A237" s="4">
        <v>235</v>
      </c>
      <c r="B237" s="4">
        <v>543</v>
      </c>
      <c r="C237" s="5" t="s">
        <v>121</v>
      </c>
      <c r="D237" s="5" t="s">
        <v>319</v>
      </c>
      <c r="E237" s="5" t="s">
        <v>22</v>
      </c>
      <c r="F237" s="5" t="s">
        <v>123</v>
      </c>
      <c r="G237" s="5" t="s">
        <v>130</v>
      </c>
      <c r="H237" s="4">
        <v>6</v>
      </c>
      <c r="I237" s="5" t="s">
        <v>59</v>
      </c>
      <c r="J237" s="4">
        <v>291</v>
      </c>
    </row>
    <row r="238" spans="1:10" ht="15">
      <c r="A238" s="4">
        <v>236</v>
      </c>
      <c r="B238" s="4">
        <v>544</v>
      </c>
      <c r="C238" s="5" t="s">
        <v>121</v>
      </c>
      <c r="D238" s="5" t="s">
        <v>133</v>
      </c>
      <c r="E238" s="5" t="s">
        <v>17</v>
      </c>
      <c r="F238" s="5" t="s">
        <v>18</v>
      </c>
      <c r="G238" s="5" t="s">
        <v>134</v>
      </c>
      <c r="H238" s="4">
        <v>7</v>
      </c>
      <c r="I238" s="5" t="s">
        <v>59</v>
      </c>
      <c r="J238" s="4">
        <v>291</v>
      </c>
    </row>
    <row r="239" spans="1:10" ht="15">
      <c r="A239" s="4">
        <v>237</v>
      </c>
      <c r="B239" s="4">
        <v>545</v>
      </c>
      <c r="C239" s="5" t="s">
        <v>320</v>
      </c>
      <c r="D239" s="5" t="s">
        <v>321</v>
      </c>
      <c r="E239" s="5" t="s">
        <v>17</v>
      </c>
      <c r="F239" s="5" t="s">
        <v>18</v>
      </c>
      <c r="G239" s="5" t="s">
        <v>323</v>
      </c>
      <c r="H239" s="4">
        <v>70</v>
      </c>
      <c r="I239" s="5" t="s">
        <v>59</v>
      </c>
      <c r="J239" s="4">
        <v>311</v>
      </c>
    </row>
    <row r="240" spans="1:10" ht="15">
      <c r="A240" s="4">
        <v>238</v>
      </c>
      <c r="B240" s="4">
        <v>546</v>
      </c>
      <c r="C240" s="5" t="s">
        <v>135</v>
      </c>
      <c r="D240" s="5" t="s">
        <v>217</v>
      </c>
      <c r="E240" s="5" t="s">
        <v>18</v>
      </c>
      <c r="F240" s="5" t="s">
        <v>22</v>
      </c>
      <c r="G240" s="5" t="s">
        <v>137</v>
      </c>
      <c r="H240" s="4">
        <v>68</v>
      </c>
      <c r="I240" s="5" t="s">
        <v>59</v>
      </c>
      <c r="J240" s="4">
        <v>314</v>
      </c>
    </row>
    <row r="241" spans="1:10" ht="15">
      <c r="A241" s="4">
        <v>239</v>
      </c>
      <c r="B241" s="4">
        <v>547</v>
      </c>
      <c r="C241" s="5" t="s">
        <v>325</v>
      </c>
      <c r="D241" s="5" t="s">
        <v>321</v>
      </c>
      <c r="E241" s="5" t="s">
        <v>22</v>
      </c>
      <c r="F241" s="5" t="s">
        <v>45</v>
      </c>
      <c r="G241" s="5" t="s">
        <v>326</v>
      </c>
      <c r="H241" s="4">
        <v>58</v>
      </c>
      <c r="I241" s="5" t="s">
        <v>59</v>
      </c>
      <c r="J241" s="4">
        <v>319</v>
      </c>
    </row>
    <row r="242" spans="1:10" ht="15">
      <c r="A242" s="4">
        <v>240</v>
      </c>
      <c r="B242" s="4">
        <v>548</v>
      </c>
      <c r="C242" s="5" t="s">
        <v>221</v>
      </c>
      <c r="D242" s="5" t="s">
        <v>327</v>
      </c>
      <c r="E242" s="5" t="s">
        <v>12</v>
      </c>
      <c r="F242" s="5" t="s">
        <v>17</v>
      </c>
      <c r="G242" s="5" t="s">
        <v>223</v>
      </c>
      <c r="H242" s="4">
        <v>38</v>
      </c>
      <c r="I242" s="5" t="s">
        <v>59</v>
      </c>
      <c r="J242" s="4">
        <v>321</v>
      </c>
    </row>
    <row r="243" spans="1:10" ht="15">
      <c r="A243" s="4">
        <v>241</v>
      </c>
      <c r="B243" s="4">
        <v>549</v>
      </c>
      <c r="C243" s="5" t="s">
        <v>221</v>
      </c>
      <c r="D243" s="5" t="s">
        <v>327</v>
      </c>
      <c r="E243" s="5" t="s">
        <v>18</v>
      </c>
      <c r="F243" s="5" t="s">
        <v>22</v>
      </c>
      <c r="G243" s="5" t="s">
        <v>224</v>
      </c>
      <c r="H243" s="4">
        <v>26</v>
      </c>
      <c r="I243" s="5" t="s">
        <v>59</v>
      </c>
      <c r="J243" s="4">
        <v>321</v>
      </c>
    </row>
    <row r="244" spans="1:10" ht="15">
      <c r="A244" s="4">
        <v>242</v>
      </c>
      <c r="B244" s="4">
        <v>550</v>
      </c>
      <c r="C244" s="5" t="s">
        <v>221</v>
      </c>
      <c r="D244" s="5" t="s">
        <v>327</v>
      </c>
      <c r="E244" s="5" t="s">
        <v>22</v>
      </c>
      <c r="F244" s="5" t="s">
        <v>45</v>
      </c>
      <c r="G244" s="5" t="s">
        <v>280</v>
      </c>
      <c r="H244" s="4">
        <v>21</v>
      </c>
      <c r="I244" s="5" t="s">
        <v>59</v>
      </c>
      <c r="J244" s="4">
        <v>321</v>
      </c>
    </row>
    <row r="245" spans="1:10" ht="15">
      <c r="A245" s="4">
        <v>243</v>
      </c>
      <c r="B245" s="4">
        <v>551</v>
      </c>
      <c r="C245" s="5" t="s">
        <v>330</v>
      </c>
      <c r="D245" s="5" t="s">
        <v>321</v>
      </c>
      <c r="E245" s="5" t="s">
        <v>22</v>
      </c>
      <c r="F245" s="5" t="s">
        <v>45</v>
      </c>
      <c r="G245" s="5" t="s">
        <v>331</v>
      </c>
      <c r="H245" s="4">
        <v>36</v>
      </c>
      <c r="I245" s="5" t="s">
        <v>59</v>
      </c>
      <c r="J245" s="4">
        <v>325</v>
      </c>
    </row>
    <row r="246" spans="1:10" ht="15">
      <c r="A246" s="4">
        <v>244</v>
      </c>
      <c r="B246" s="4">
        <v>552</v>
      </c>
      <c r="C246" s="5" t="s">
        <v>332</v>
      </c>
      <c r="D246" s="5" t="s">
        <v>333</v>
      </c>
      <c r="E246" s="5" t="s">
        <v>17</v>
      </c>
      <c r="F246" s="5" t="s">
        <v>18</v>
      </c>
      <c r="G246" s="5" t="s">
        <v>334</v>
      </c>
      <c r="H246" s="4">
        <v>11</v>
      </c>
      <c r="I246" s="5" t="s">
        <v>59</v>
      </c>
      <c r="J246" s="4">
        <v>353</v>
      </c>
    </row>
    <row r="247" spans="1:10" ht="15">
      <c r="A247" s="4">
        <v>245</v>
      </c>
      <c r="B247" s="4">
        <v>553</v>
      </c>
      <c r="C247" s="5" t="s">
        <v>332</v>
      </c>
      <c r="D247" s="5" t="s">
        <v>333</v>
      </c>
      <c r="E247" s="5" t="s">
        <v>18</v>
      </c>
      <c r="F247" s="5" t="s">
        <v>22</v>
      </c>
      <c r="G247" s="5" t="s">
        <v>336</v>
      </c>
      <c r="H247" s="4">
        <v>7</v>
      </c>
      <c r="I247" s="5" t="s">
        <v>59</v>
      </c>
      <c r="J247" s="4">
        <v>353</v>
      </c>
    </row>
    <row r="248" spans="1:10" ht="15">
      <c r="A248" s="4">
        <v>246</v>
      </c>
      <c r="B248" s="4">
        <v>554</v>
      </c>
      <c r="C248" s="5" t="s">
        <v>338</v>
      </c>
      <c r="D248" s="5" t="s">
        <v>339</v>
      </c>
      <c r="E248" s="5" t="s">
        <v>12</v>
      </c>
      <c r="F248" s="5" t="s">
        <v>17</v>
      </c>
      <c r="G248" s="5" t="s">
        <v>340</v>
      </c>
      <c r="H248" s="4">
        <v>6</v>
      </c>
      <c r="I248" s="5" t="s">
        <v>59</v>
      </c>
      <c r="J248" s="4">
        <v>397</v>
      </c>
    </row>
    <row r="249" spans="1:10" ht="15">
      <c r="A249" s="4">
        <v>247</v>
      </c>
      <c r="B249" s="4">
        <v>555</v>
      </c>
      <c r="C249" s="5" t="s">
        <v>338</v>
      </c>
      <c r="D249" s="5" t="s">
        <v>339</v>
      </c>
      <c r="E249" s="5" t="s">
        <v>18</v>
      </c>
      <c r="F249" s="5" t="s">
        <v>22</v>
      </c>
      <c r="G249" s="5" t="s">
        <v>341</v>
      </c>
      <c r="H249" s="4">
        <v>9</v>
      </c>
      <c r="I249" s="5" t="s">
        <v>59</v>
      </c>
      <c r="J249" s="4">
        <v>397</v>
      </c>
    </row>
    <row r="250" spans="1:10" ht="15">
      <c r="A250" s="4">
        <v>248</v>
      </c>
      <c r="B250" s="4">
        <v>556</v>
      </c>
      <c r="C250" s="5" t="s">
        <v>140</v>
      </c>
      <c r="D250" s="5" t="s">
        <v>342</v>
      </c>
      <c r="E250" s="5" t="s">
        <v>22</v>
      </c>
      <c r="F250" s="5" t="s">
        <v>123</v>
      </c>
      <c r="G250" s="5" t="s">
        <v>142</v>
      </c>
      <c r="H250" s="4">
        <v>19</v>
      </c>
      <c r="I250" s="5" t="s">
        <v>59</v>
      </c>
      <c r="J250" s="4">
        <v>415</v>
      </c>
    </row>
    <row r="251" spans="1:10" ht="15">
      <c r="A251" s="4">
        <v>249</v>
      </c>
      <c r="B251" s="4">
        <v>557</v>
      </c>
      <c r="C251" s="5" t="s">
        <v>140</v>
      </c>
      <c r="D251" s="5" t="s">
        <v>141</v>
      </c>
      <c r="E251" s="5" t="s">
        <v>22</v>
      </c>
      <c r="F251" s="5" t="s">
        <v>123</v>
      </c>
      <c r="G251" s="5" t="s">
        <v>143</v>
      </c>
      <c r="H251" s="4">
        <v>26</v>
      </c>
      <c r="I251" s="5" t="s">
        <v>59</v>
      </c>
      <c r="J251" s="4">
        <v>415</v>
      </c>
    </row>
    <row r="252" spans="1:10" ht="15">
      <c r="A252" s="4">
        <v>250</v>
      </c>
      <c r="B252" s="4">
        <v>598</v>
      </c>
      <c r="C252" s="5" t="s">
        <v>9</v>
      </c>
      <c r="D252" s="5" t="s">
        <v>144</v>
      </c>
      <c r="E252" s="5" t="s">
        <v>12</v>
      </c>
      <c r="F252" s="5" t="s">
        <v>17</v>
      </c>
      <c r="G252" s="5" t="s">
        <v>13</v>
      </c>
      <c r="H252" s="4">
        <v>61</v>
      </c>
      <c r="I252" s="5" t="s">
        <v>345</v>
      </c>
      <c r="J252" s="4">
        <v>101</v>
      </c>
    </row>
    <row r="253" spans="1:10" ht="15">
      <c r="A253" s="4">
        <v>251</v>
      </c>
      <c r="B253" s="4">
        <v>599</v>
      </c>
      <c r="C253" s="5" t="s">
        <v>9</v>
      </c>
      <c r="D253" s="5" t="s">
        <v>144</v>
      </c>
      <c r="E253" s="5" t="s">
        <v>17</v>
      </c>
      <c r="F253" s="5" t="s">
        <v>18</v>
      </c>
      <c r="G253" s="5" t="s">
        <v>19</v>
      </c>
      <c r="H253" s="4">
        <v>97</v>
      </c>
      <c r="I253" s="5" t="s">
        <v>345</v>
      </c>
      <c r="J253" s="4">
        <v>101</v>
      </c>
    </row>
    <row r="254" spans="1:10" ht="15">
      <c r="A254" s="4">
        <v>252</v>
      </c>
      <c r="B254" s="4">
        <v>600</v>
      </c>
      <c r="C254" s="5" t="s">
        <v>9</v>
      </c>
      <c r="D254" s="5" t="s">
        <v>144</v>
      </c>
      <c r="E254" s="5" t="s">
        <v>22</v>
      </c>
      <c r="F254" s="5" t="s">
        <v>45</v>
      </c>
      <c r="G254" s="5" t="s">
        <v>23</v>
      </c>
      <c r="H254" s="4">
        <v>62</v>
      </c>
      <c r="I254" s="5" t="s">
        <v>345</v>
      </c>
      <c r="J254" s="4">
        <v>101</v>
      </c>
    </row>
    <row r="255" spans="1:10" ht="15">
      <c r="A255" s="4">
        <v>253</v>
      </c>
      <c r="B255" s="4">
        <v>601</v>
      </c>
      <c r="C255" s="5" t="s">
        <v>9</v>
      </c>
      <c r="D255" s="5" t="s">
        <v>253</v>
      </c>
      <c r="E255" s="5" t="s">
        <v>17</v>
      </c>
      <c r="F255" s="5" t="s">
        <v>18</v>
      </c>
      <c r="G255" s="5" t="s">
        <v>27</v>
      </c>
      <c r="H255" s="4">
        <v>85</v>
      </c>
      <c r="I255" s="5" t="s">
        <v>345</v>
      </c>
      <c r="J255" s="4">
        <v>102</v>
      </c>
    </row>
    <row r="256" spans="1:10" ht="15">
      <c r="A256" s="4">
        <v>254</v>
      </c>
      <c r="B256" s="4">
        <v>602</v>
      </c>
      <c r="C256" s="5" t="s">
        <v>9</v>
      </c>
      <c r="D256" s="5" t="s">
        <v>253</v>
      </c>
      <c r="E256" s="5" t="s">
        <v>18</v>
      </c>
      <c r="F256" s="5" t="s">
        <v>22</v>
      </c>
      <c r="G256" s="5" t="s">
        <v>33</v>
      </c>
      <c r="H256" s="4">
        <v>115</v>
      </c>
      <c r="I256" s="5" t="s">
        <v>345</v>
      </c>
      <c r="J256" s="4">
        <v>102</v>
      </c>
    </row>
    <row r="257" spans="1:10" ht="15">
      <c r="A257" s="4">
        <v>255</v>
      </c>
      <c r="B257" s="4">
        <v>603</v>
      </c>
      <c r="C257" s="5" t="s">
        <v>9</v>
      </c>
      <c r="D257" s="5" t="s">
        <v>253</v>
      </c>
      <c r="E257" s="5" t="s">
        <v>22</v>
      </c>
      <c r="F257" s="5" t="s">
        <v>45</v>
      </c>
      <c r="G257" s="5" t="s">
        <v>46</v>
      </c>
      <c r="H257" s="4">
        <v>40</v>
      </c>
      <c r="I257" s="5" t="s">
        <v>345</v>
      </c>
      <c r="J257" s="4">
        <v>102</v>
      </c>
    </row>
    <row r="258" spans="1:10" ht="15">
      <c r="A258" s="4">
        <v>256</v>
      </c>
      <c r="B258" s="4">
        <v>604</v>
      </c>
      <c r="C258" s="5" t="s">
        <v>50</v>
      </c>
      <c r="D258" s="5" t="s">
        <v>51</v>
      </c>
      <c r="E258" s="5" t="s">
        <v>52</v>
      </c>
      <c r="F258" s="5" t="s">
        <v>17</v>
      </c>
      <c r="G258" s="5" t="s">
        <v>53</v>
      </c>
      <c r="H258" s="4">
        <v>145</v>
      </c>
      <c r="I258" s="5" t="s">
        <v>345</v>
      </c>
      <c r="J258" s="4">
        <v>111</v>
      </c>
    </row>
    <row r="259" spans="1:10" ht="15">
      <c r="A259" s="4">
        <v>257</v>
      </c>
      <c r="B259" s="4">
        <v>605</v>
      </c>
      <c r="C259" s="5" t="s">
        <v>50</v>
      </c>
      <c r="D259" s="5" t="s">
        <v>51</v>
      </c>
      <c r="E259" s="5" t="s">
        <v>56</v>
      </c>
      <c r="F259" s="5" t="s">
        <v>22</v>
      </c>
      <c r="G259" s="5" t="s">
        <v>57</v>
      </c>
      <c r="H259" s="4">
        <v>143</v>
      </c>
      <c r="I259" s="5" t="s">
        <v>345</v>
      </c>
      <c r="J259" s="4">
        <v>111</v>
      </c>
    </row>
    <row r="260" spans="1:10" ht="15">
      <c r="A260" s="4">
        <v>258</v>
      </c>
      <c r="B260" s="4">
        <v>606</v>
      </c>
      <c r="C260" s="5" t="s">
        <v>50</v>
      </c>
      <c r="D260" s="5" t="s">
        <v>347</v>
      </c>
      <c r="E260" s="5" t="s">
        <v>17</v>
      </c>
      <c r="F260" s="5" t="s">
        <v>18</v>
      </c>
      <c r="G260" s="5" t="s">
        <v>170</v>
      </c>
      <c r="H260" s="4">
        <v>57</v>
      </c>
      <c r="I260" s="5" t="s">
        <v>345</v>
      </c>
      <c r="J260" s="4">
        <v>112</v>
      </c>
    </row>
    <row r="261" spans="1:10" ht="15">
      <c r="A261" s="4">
        <v>259</v>
      </c>
      <c r="B261" s="4">
        <v>607</v>
      </c>
      <c r="C261" s="5" t="s">
        <v>50</v>
      </c>
      <c r="D261" s="5" t="s">
        <v>179</v>
      </c>
      <c r="E261" s="5" t="s">
        <v>45</v>
      </c>
      <c r="F261" s="5" t="s">
        <v>180</v>
      </c>
      <c r="G261" s="5" t="s">
        <v>181</v>
      </c>
      <c r="H261" s="4">
        <v>7</v>
      </c>
      <c r="I261" s="5" t="s">
        <v>345</v>
      </c>
      <c r="J261" s="4">
        <v>112</v>
      </c>
    </row>
    <row r="262" spans="1:10" ht="15">
      <c r="A262" s="4">
        <v>260</v>
      </c>
      <c r="B262" s="4">
        <v>608</v>
      </c>
      <c r="C262" s="5" t="s">
        <v>348</v>
      </c>
      <c r="D262" s="5" t="s">
        <v>26</v>
      </c>
      <c r="E262" s="5" t="s">
        <v>17</v>
      </c>
      <c r="F262" s="5" t="s">
        <v>18</v>
      </c>
      <c r="G262" s="5" t="s">
        <v>67</v>
      </c>
      <c r="H262" s="4">
        <v>35</v>
      </c>
      <c r="I262" s="5" t="s">
        <v>345</v>
      </c>
      <c r="J262" s="4">
        <v>405</v>
      </c>
    </row>
    <row r="263" spans="1:10" ht="15">
      <c r="A263" s="4">
        <v>261</v>
      </c>
      <c r="B263" s="4">
        <v>609</v>
      </c>
      <c r="C263" s="5" t="s">
        <v>65</v>
      </c>
      <c r="D263" s="5" t="s">
        <v>155</v>
      </c>
      <c r="E263" s="5" t="s">
        <v>17</v>
      </c>
      <c r="F263" s="5" t="s">
        <v>18</v>
      </c>
      <c r="G263" s="5" t="s">
        <v>191</v>
      </c>
      <c r="H263" s="4">
        <v>29</v>
      </c>
      <c r="I263" s="5" t="s">
        <v>345</v>
      </c>
      <c r="J263" s="4">
        <v>405</v>
      </c>
    </row>
    <row r="264" spans="1:10" ht="15">
      <c r="A264" s="4">
        <v>262</v>
      </c>
      <c r="B264" s="4">
        <v>610</v>
      </c>
      <c r="C264" s="5" t="s">
        <v>65</v>
      </c>
      <c r="D264" s="5" t="s">
        <v>26</v>
      </c>
      <c r="E264" s="5" t="s">
        <v>18</v>
      </c>
      <c r="F264" s="5" t="s">
        <v>22</v>
      </c>
      <c r="G264" s="5" t="s">
        <v>68</v>
      </c>
      <c r="H264" s="4">
        <v>32</v>
      </c>
      <c r="I264" s="5" t="s">
        <v>345</v>
      </c>
      <c r="J264" s="4">
        <v>405</v>
      </c>
    </row>
    <row r="265" spans="1:10" ht="15">
      <c r="A265" s="4">
        <v>263</v>
      </c>
      <c r="B265" s="4">
        <v>611</v>
      </c>
      <c r="C265" s="5" t="s">
        <v>350</v>
      </c>
      <c r="D265" s="5" t="s">
        <v>351</v>
      </c>
      <c r="E265" s="5" t="s">
        <v>123</v>
      </c>
      <c r="F265" s="5" t="s">
        <v>201</v>
      </c>
      <c r="G265" s="5" t="s">
        <v>72</v>
      </c>
      <c r="H265" s="4">
        <v>10</v>
      </c>
      <c r="I265" s="5" t="s">
        <v>345</v>
      </c>
      <c r="J265" s="4">
        <v>422</v>
      </c>
    </row>
    <row r="266" spans="1:10" ht="15">
      <c r="A266" s="4">
        <v>264</v>
      </c>
      <c r="B266" s="4">
        <v>612</v>
      </c>
      <c r="C266" s="5" t="s">
        <v>350</v>
      </c>
      <c r="D266" s="5" t="s">
        <v>351</v>
      </c>
      <c r="E266" s="5" t="s">
        <v>45</v>
      </c>
      <c r="F266" s="5" t="s">
        <v>180</v>
      </c>
      <c r="G266" s="5" t="s">
        <v>74</v>
      </c>
      <c r="H266" s="4">
        <v>17</v>
      </c>
      <c r="I266" s="5" t="s">
        <v>345</v>
      </c>
      <c r="J266" s="4">
        <v>422</v>
      </c>
    </row>
    <row r="267" spans="1:10" ht="15">
      <c r="A267" s="4">
        <v>265</v>
      </c>
      <c r="B267" s="4">
        <v>613</v>
      </c>
      <c r="C267" s="5" t="s">
        <v>76</v>
      </c>
      <c r="D267" s="5" t="s">
        <v>183</v>
      </c>
      <c r="E267" s="5" t="s">
        <v>11</v>
      </c>
      <c r="F267" s="5" t="s">
        <v>12</v>
      </c>
      <c r="G267" s="5" t="s">
        <v>78</v>
      </c>
      <c r="H267" s="4">
        <v>71</v>
      </c>
      <c r="I267" s="5" t="s">
        <v>345</v>
      </c>
      <c r="J267" s="4">
        <v>430</v>
      </c>
    </row>
    <row r="268" spans="1:10" ht="15">
      <c r="A268" s="4">
        <v>266</v>
      </c>
      <c r="B268" s="4">
        <v>614</v>
      </c>
      <c r="C268" s="5" t="s">
        <v>76</v>
      </c>
      <c r="D268" s="5" t="s">
        <v>183</v>
      </c>
      <c r="E268" s="5" t="s">
        <v>12</v>
      </c>
      <c r="F268" s="5" t="s">
        <v>17</v>
      </c>
      <c r="G268" s="5" t="s">
        <v>79</v>
      </c>
      <c r="H268" s="4">
        <v>68</v>
      </c>
      <c r="I268" s="5" t="s">
        <v>345</v>
      </c>
      <c r="J268" s="4">
        <v>430</v>
      </c>
    </row>
    <row r="269" spans="1:10" ht="15">
      <c r="A269" s="4">
        <v>267</v>
      </c>
      <c r="B269" s="4">
        <v>615</v>
      </c>
      <c r="C269" s="5" t="s">
        <v>76</v>
      </c>
      <c r="D269" s="5" t="s">
        <v>183</v>
      </c>
      <c r="E269" s="5" t="s">
        <v>22</v>
      </c>
      <c r="F269" s="5" t="s">
        <v>45</v>
      </c>
      <c r="G269" s="5" t="s">
        <v>151</v>
      </c>
      <c r="H269" s="4">
        <v>67</v>
      </c>
      <c r="I269" s="5" t="s">
        <v>345</v>
      </c>
      <c r="J269" s="4">
        <v>430</v>
      </c>
    </row>
    <row r="270" spans="1:10" ht="15">
      <c r="A270" s="4">
        <v>268</v>
      </c>
      <c r="B270" s="4">
        <v>616</v>
      </c>
      <c r="C270" s="5" t="s">
        <v>80</v>
      </c>
      <c r="D270" s="5" t="s">
        <v>353</v>
      </c>
      <c r="E270" s="5" t="s">
        <v>12</v>
      </c>
      <c r="F270" s="5" t="s">
        <v>17</v>
      </c>
      <c r="G270" s="5" t="s">
        <v>82</v>
      </c>
      <c r="H270" s="4">
        <v>18</v>
      </c>
      <c r="I270" s="5" t="s">
        <v>345</v>
      </c>
      <c r="J270" s="4">
        <v>431</v>
      </c>
    </row>
    <row r="271" spans="1:10" ht="15">
      <c r="A271" s="4">
        <v>269</v>
      </c>
      <c r="B271" s="4">
        <v>617</v>
      </c>
      <c r="C271" s="5" t="s">
        <v>80</v>
      </c>
      <c r="D271" s="5" t="s">
        <v>353</v>
      </c>
      <c r="E271" s="5" t="s">
        <v>17</v>
      </c>
      <c r="F271" s="5" t="s">
        <v>18</v>
      </c>
      <c r="G271" s="5" t="s">
        <v>83</v>
      </c>
      <c r="H271" s="4">
        <v>27</v>
      </c>
      <c r="I271" s="5" t="s">
        <v>345</v>
      </c>
      <c r="J271" s="4">
        <v>431</v>
      </c>
    </row>
    <row r="272" spans="1:10" ht="15">
      <c r="A272" s="4">
        <v>270</v>
      </c>
      <c r="B272" s="4">
        <v>618</v>
      </c>
      <c r="C272" s="5" t="s">
        <v>192</v>
      </c>
      <c r="D272" s="5" t="s">
        <v>51</v>
      </c>
      <c r="E272" s="5" t="s">
        <v>45</v>
      </c>
      <c r="F272" s="5" t="s">
        <v>123</v>
      </c>
      <c r="G272" s="5" t="s">
        <v>193</v>
      </c>
      <c r="H272" s="4">
        <v>53</v>
      </c>
      <c r="I272" s="5" t="s">
        <v>345</v>
      </c>
      <c r="J272" s="4">
        <v>432</v>
      </c>
    </row>
    <row r="273" spans="1:10" ht="15">
      <c r="A273" s="4">
        <v>271</v>
      </c>
      <c r="B273" s="4">
        <v>619</v>
      </c>
      <c r="C273" s="5" t="s">
        <v>240</v>
      </c>
      <c r="D273" s="5" t="s">
        <v>354</v>
      </c>
      <c r="E273" s="5" t="s">
        <v>18</v>
      </c>
      <c r="F273" s="5" t="s">
        <v>22</v>
      </c>
      <c r="G273" s="5" t="s">
        <v>243</v>
      </c>
      <c r="H273" s="4">
        <v>40</v>
      </c>
      <c r="I273" s="5" t="s">
        <v>345</v>
      </c>
      <c r="J273" s="4">
        <v>433</v>
      </c>
    </row>
    <row r="274" spans="1:10" ht="15">
      <c r="A274" s="4">
        <v>272</v>
      </c>
      <c r="B274" s="4">
        <v>620</v>
      </c>
      <c r="C274" s="5" t="s">
        <v>84</v>
      </c>
      <c r="D274" s="5" t="s">
        <v>85</v>
      </c>
      <c r="E274" s="5" t="s">
        <v>22</v>
      </c>
      <c r="F274" s="5" t="s">
        <v>45</v>
      </c>
      <c r="G274" s="5" t="s">
        <v>86</v>
      </c>
      <c r="H274" s="4">
        <v>36</v>
      </c>
      <c r="I274" s="5" t="s">
        <v>345</v>
      </c>
      <c r="J274" s="4">
        <v>435</v>
      </c>
    </row>
    <row r="275" spans="1:10" ht="15">
      <c r="A275" s="4">
        <v>273</v>
      </c>
      <c r="B275" s="4">
        <v>621</v>
      </c>
      <c r="C275" s="5" t="s">
        <v>248</v>
      </c>
      <c r="D275" s="5" t="s">
        <v>249</v>
      </c>
      <c r="E275" s="5" t="s">
        <v>17</v>
      </c>
      <c r="F275" s="5" t="s">
        <v>18</v>
      </c>
      <c r="G275" s="5" t="s">
        <v>251</v>
      </c>
      <c r="H275" s="4">
        <v>6</v>
      </c>
      <c r="I275" s="5" t="s">
        <v>345</v>
      </c>
      <c r="J275" s="4">
        <v>452</v>
      </c>
    </row>
    <row r="276" spans="1:10" ht="15">
      <c r="A276" s="4">
        <v>274</v>
      </c>
      <c r="B276" s="4">
        <v>622</v>
      </c>
      <c r="C276" s="5" t="s">
        <v>96</v>
      </c>
      <c r="D276" s="5" t="s">
        <v>97</v>
      </c>
      <c r="E276" s="5" t="s">
        <v>22</v>
      </c>
      <c r="F276" s="5" t="s">
        <v>45</v>
      </c>
      <c r="G276" s="5" t="s">
        <v>98</v>
      </c>
      <c r="H276" s="4">
        <v>25</v>
      </c>
      <c r="I276" s="5" t="s">
        <v>345</v>
      </c>
      <c r="J276" s="4">
        <v>471</v>
      </c>
    </row>
    <row r="277" spans="1:10" ht="15">
      <c r="A277" s="4">
        <v>275</v>
      </c>
      <c r="B277" s="4">
        <v>623</v>
      </c>
      <c r="C277" s="5" t="s">
        <v>263</v>
      </c>
      <c r="D277" s="5" t="s">
        <v>264</v>
      </c>
      <c r="E277" s="5" t="s">
        <v>11</v>
      </c>
      <c r="F277" s="5" t="s">
        <v>12</v>
      </c>
      <c r="G277" s="5" t="s">
        <v>265</v>
      </c>
      <c r="H277" s="4">
        <v>19</v>
      </c>
      <c r="I277" s="5" t="s">
        <v>345</v>
      </c>
      <c r="J277" s="4">
        <v>474</v>
      </c>
    </row>
    <row r="278" spans="1:10" ht="15">
      <c r="A278" s="4">
        <v>276</v>
      </c>
      <c r="B278" s="4">
        <v>624</v>
      </c>
      <c r="C278" s="5" t="s">
        <v>263</v>
      </c>
      <c r="D278" s="5" t="s">
        <v>264</v>
      </c>
      <c r="E278" s="5" t="s">
        <v>11</v>
      </c>
      <c r="F278" s="5" t="s">
        <v>12</v>
      </c>
      <c r="G278" s="5" t="s">
        <v>357</v>
      </c>
      <c r="H278" s="4">
        <v>21</v>
      </c>
      <c r="I278" s="5" t="s">
        <v>345</v>
      </c>
      <c r="J278" s="4">
        <v>474</v>
      </c>
    </row>
    <row r="279" spans="1:10" ht="15">
      <c r="A279" s="4">
        <v>277</v>
      </c>
      <c r="B279" s="4">
        <v>625</v>
      </c>
      <c r="C279" s="5" t="s">
        <v>270</v>
      </c>
      <c r="D279" s="5" t="s">
        <v>271</v>
      </c>
      <c r="E279" s="5" t="s">
        <v>22</v>
      </c>
      <c r="F279" s="5" t="s">
        <v>123</v>
      </c>
      <c r="G279" s="5" t="s">
        <v>272</v>
      </c>
      <c r="H279" s="4">
        <v>51</v>
      </c>
      <c r="I279" s="5" t="s">
        <v>345</v>
      </c>
      <c r="J279" s="4">
        <v>476</v>
      </c>
    </row>
    <row r="280" spans="1:10" ht="15">
      <c r="A280" s="4">
        <v>278</v>
      </c>
      <c r="B280" s="4">
        <v>652</v>
      </c>
      <c r="C280" s="5" t="s">
        <v>276</v>
      </c>
      <c r="D280" s="5" t="s">
        <v>104</v>
      </c>
      <c r="E280" s="5" t="s">
        <v>12</v>
      </c>
      <c r="F280" s="5" t="s">
        <v>17</v>
      </c>
      <c r="G280" s="5" t="s">
        <v>105</v>
      </c>
      <c r="H280" s="4">
        <v>259</v>
      </c>
      <c r="I280" s="5" t="s">
        <v>345</v>
      </c>
      <c r="J280" s="4">
        <v>101</v>
      </c>
    </row>
    <row r="281" spans="1:10" ht="15">
      <c r="A281" s="4">
        <v>279</v>
      </c>
      <c r="B281" s="4">
        <v>653</v>
      </c>
      <c r="C281" s="5" t="s">
        <v>358</v>
      </c>
      <c r="D281" s="5" t="s">
        <v>104</v>
      </c>
      <c r="E281" s="5" t="s">
        <v>18</v>
      </c>
      <c r="F281" s="5" t="s">
        <v>22</v>
      </c>
      <c r="G281" s="5" t="s">
        <v>106</v>
      </c>
      <c r="H281" s="4">
        <v>259</v>
      </c>
      <c r="I281" s="5" t="s">
        <v>345</v>
      </c>
      <c r="J281" s="4">
        <v>101</v>
      </c>
    </row>
    <row r="282" spans="1:10" ht="15">
      <c r="A282" s="4">
        <v>280</v>
      </c>
      <c r="B282" s="4">
        <v>654</v>
      </c>
      <c r="C282" s="5" t="s">
        <v>306</v>
      </c>
      <c r="D282" s="5" t="s">
        <v>307</v>
      </c>
      <c r="E282" s="5" t="s">
        <v>17</v>
      </c>
      <c r="F282" s="5" t="s">
        <v>18</v>
      </c>
      <c r="G282" s="5" t="s">
        <v>308</v>
      </c>
      <c r="H282" s="4">
        <v>23</v>
      </c>
      <c r="I282" s="5" t="s">
        <v>345</v>
      </c>
      <c r="J282" s="4">
        <v>210</v>
      </c>
    </row>
    <row r="283" spans="1:10" ht="15">
      <c r="A283" s="4">
        <v>281</v>
      </c>
      <c r="B283" s="4">
        <v>655</v>
      </c>
      <c r="C283" s="5" t="s">
        <v>284</v>
      </c>
      <c r="D283" s="5" t="s">
        <v>289</v>
      </c>
      <c r="E283" s="5" t="s">
        <v>22</v>
      </c>
      <c r="F283" s="5" t="s">
        <v>45</v>
      </c>
      <c r="G283" s="5" t="s">
        <v>285</v>
      </c>
      <c r="H283" s="4">
        <v>30</v>
      </c>
      <c r="I283" s="5" t="s">
        <v>345</v>
      </c>
      <c r="J283" s="4">
        <v>220</v>
      </c>
    </row>
    <row r="284" spans="1:10" ht="15">
      <c r="A284" s="4">
        <v>282</v>
      </c>
      <c r="B284" s="4">
        <v>656</v>
      </c>
      <c r="C284" s="5" t="s">
        <v>360</v>
      </c>
      <c r="D284" s="5" t="s">
        <v>172</v>
      </c>
      <c r="E284" s="5" t="s">
        <v>11</v>
      </c>
      <c r="F284" s="5" t="s">
        <v>12</v>
      </c>
      <c r="G284" s="5" t="s">
        <v>361</v>
      </c>
      <c r="H284" s="4">
        <v>47</v>
      </c>
      <c r="I284" s="5" t="s">
        <v>345</v>
      </c>
      <c r="J284" s="4">
        <v>236</v>
      </c>
    </row>
    <row r="285" spans="1:10" ht="15">
      <c r="A285" s="4">
        <v>283</v>
      </c>
      <c r="B285" s="4">
        <v>657</v>
      </c>
      <c r="C285" s="5" t="s">
        <v>312</v>
      </c>
      <c r="D285" s="5" t="s">
        <v>313</v>
      </c>
      <c r="E285" s="5" t="s">
        <v>12</v>
      </c>
      <c r="F285" s="5" t="s">
        <v>17</v>
      </c>
      <c r="G285" s="5" t="s">
        <v>314</v>
      </c>
      <c r="H285" s="4">
        <v>12</v>
      </c>
      <c r="I285" s="5" t="s">
        <v>345</v>
      </c>
      <c r="J285" s="4">
        <v>261</v>
      </c>
    </row>
    <row r="286" spans="1:10" ht="15">
      <c r="A286" s="4">
        <v>284</v>
      </c>
      <c r="B286" s="4">
        <v>658</v>
      </c>
      <c r="C286" s="5" t="s">
        <v>312</v>
      </c>
      <c r="D286" s="5" t="s">
        <v>313</v>
      </c>
      <c r="E286" s="5" t="s">
        <v>22</v>
      </c>
      <c r="F286" s="5" t="s">
        <v>45</v>
      </c>
      <c r="G286" s="5" t="s">
        <v>317</v>
      </c>
      <c r="H286" s="4">
        <v>6</v>
      </c>
      <c r="I286" s="5" t="s">
        <v>345</v>
      </c>
      <c r="J286" s="4">
        <v>261</v>
      </c>
    </row>
    <row r="287" spans="1:10" ht="15">
      <c r="A287" s="4">
        <v>285</v>
      </c>
      <c r="B287" s="4">
        <v>659</v>
      </c>
      <c r="C287" s="5" t="s">
        <v>114</v>
      </c>
      <c r="D287" s="5" t="s">
        <v>362</v>
      </c>
      <c r="E287" s="5" t="s">
        <v>12</v>
      </c>
      <c r="F287" s="5" t="s">
        <v>17</v>
      </c>
      <c r="G287" s="5" t="s">
        <v>116</v>
      </c>
      <c r="H287" s="4">
        <v>57</v>
      </c>
      <c r="I287" s="5" t="s">
        <v>345</v>
      </c>
      <c r="J287" s="4">
        <v>290</v>
      </c>
    </row>
    <row r="288" spans="1:10" ht="15">
      <c r="A288" s="4">
        <v>286</v>
      </c>
      <c r="B288" s="4">
        <v>660</v>
      </c>
      <c r="C288" s="5" t="s">
        <v>114</v>
      </c>
      <c r="D288" s="5" t="s">
        <v>118</v>
      </c>
      <c r="E288" s="5" t="s">
        <v>22</v>
      </c>
      <c r="F288" s="5" t="s">
        <v>45</v>
      </c>
      <c r="G288" s="5" t="s">
        <v>117</v>
      </c>
      <c r="H288" s="4">
        <v>57</v>
      </c>
      <c r="I288" s="5" t="s">
        <v>345</v>
      </c>
      <c r="J288" s="4">
        <v>290</v>
      </c>
    </row>
    <row r="289" spans="1:10" ht="15">
      <c r="A289" s="4">
        <v>287</v>
      </c>
      <c r="B289" s="4">
        <v>661</v>
      </c>
      <c r="C289" s="5" t="s">
        <v>121</v>
      </c>
      <c r="D289" s="5" t="s">
        <v>363</v>
      </c>
      <c r="E289" s="5" t="s">
        <v>12</v>
      </c>
      <c r="F289" s="5" t="s">
        <v>17</v>
      </c>
      <c r="G289" s="5" t="s">
        <v>211</v>
      </c>
      <c r="H289" s="4">
        <v>17</v>
      </c>
      <c r="I289" s="5" t="s">
        <v>345</v>
      </c>
      <c r="J289" s="4">
        <v>291</v>
      </c>
    </row>
    <row r="290" spans="1:10" ht="15">
      <c r="A290" s="4">
        <v>288</v>
      </c>
      <c r="B290" s="4">
        <v>662</v>
      </c>
      <c r="C290" s="5" t="s">
        <v>121</v>
      </c>
      <c r="D290" s="5" t="s">
        <v>363</v>
      </c>
      <c r="E290" s="5" t="s">
        <v>18</v>
      </c>
      <c r="F290" s="5" t="s">
        <v>22</v>
      </c>
      <c r="G290" s="5" t="s">
        <v>213</v>
      </c>
      <c r="H290" s="4">
        <v>7</v>
      </c>
      <c r="I290" s="5" t="s">
        <v>345</v>
      </c>
      <c r="J290" s="4">
        <v>291</v>
      </c>
    </row>
    <row r="291" spans="1:10" ht="15">
      <c r="A291" s="4">
        <v>289</v>
      </c>
      <c r="B291" s="4">
        <v>663</v>
      </c>
      <c r="C291" s="5" t="s">
        <v>121</v>
      </c>
      <c r="D291" s="5" t="s">
        <v>363</v>
      </c>
      <c r="E291" s="5" t="s">
        <v>22</v>
      </c>
      <c r="F291" s="5" t="s">
        <v>45</v>
      </c>
      <c r="G291" s="5" t="s">
        <v>215</v>
      </c>
      <c r="H291" s="4">
        <v>18</v>
      </c>
      <c r="I291" s="5" t="s">
        <v>345</v>
      </c>
      <c r="J291" s="4">
        <v>291</v>
      </c>
    </row>
    <row r="292" spans="1:10" ht="15">
      <c r="A292" s="4">
        <v>290</v>
      </c>
      <c r="B292" s="4">
        <v>664</v>
      </c>
      <c r="C292" s="5" t="s">
        <v>121</v>
      </c>
      <c r="D292" s="5" t="s">
        <v>129</v>
      </c>
      <c r="E292" s="5" t="s">
        <v>22</v>
      </c>
      <c r="F292" s="5" t="s">
        <v>123</v>
      </c>
      <c r="G292" s="5" t="s">
        <v>124</v>
      </c>
      <c r="H292" s="4">
        <v>6</v>
      </c>
      <c r="I292" s="5" t="s">
        <v>345</v>
      </c>
      <c r="J292" s="4">
        <v>291</v>
      </c>
    </row>
    <row r="293" spans="1:10" ht="15">
      <c r="A293" s="4">
        <v>291</v>
      </c>
      <c r="B293" s="4">
        <v>665</v>
      </c>
      <c r="C293" s="5" t="s">
        <v>121</v>
      </c>
      <c r="D293" s="5" t="s">
        <v>131</v>
      </c>
      <c r="E293" s="5" t="s">
        <v>12</v>
      </c>
      <c r="F293" s="5" t="s">
        <v>17</v>
      </c>
      <c r="G293" s="5" t="s">
        <v>126</v>
      </c>
      <c r="H293" s="4">
        <v>12</v>
      </c>
      <c r="I293" s="5" t="s">
        <v>345</v>
      </c>
      <c r="J293" s="4">
        <v>291</v>
      </c>
    </row>
    <row r="294" spans="1:10" ht="15">
      <c r="A294" s="4">
        <v>292</v>
      </c>
      <c r="B294" s="4">
        <v>666</v>
      </c>
      <c r="C294" s="5" t="s">
        <v>121</v>
      </c>
      <c r="D294" s="5" t="s">
        <v>125</v>
      </c>
      <c r="E294" s="5" t="s">
        <v>22</v>
      </c>
      <c r="F294" s="5" t="s">
        <v>123</v>
      </c>
      <c r="G294" s="5" t="s">
        <v>128</v>
      </c>
      <c r="H294" s="4">
        <v>8</v>
      </c>
      <c r="I294" s="5" t="s">
        <v>345</v>
      </c>
      <c r="J294" s="4">
        <v>291</v>
      </c>
    </row>
    <row r="295" spans="1:10" ht="15">
      <c r="A295" s="4">
        <v>293</v>
      </c>
      <c r="B295" s="4">
        <v>667</v>
      </c>
      <c r="C295" s="5" t="s">
        <v>121</v>
      </c>
      <c r="D295" s="5" t="s">
        <v>365</v>
      </c>
      <c r="E295" s="5" t="s">
        <v>22</v>
      </c>
      <c r="F295" s="5" t="s">
        <v>123</v>
      </c>
      <c r="G295" s="5" t="s">
        <v>130</v>
      </c>
      <c r="H295" s="4">
        <v>17</v>
      </c>
      <c r="I295" s="5" t="s">
        <v>345</v>
      </c>
      <c r="J295" s="4">
        <v>291</v>
      </c>
    </row>
    <row r="296" spans="1:10" ht="15">
      <c r="A296" s="4">
        <v>294</v>
      </c>
      <c r="B296" s="4">
        <v>668</v>
      </c>
      <c r="C296" s="5" t="s">
        <v>121</v>
      </c>
      <c r="D296" s="5" t="s">
        <v>133</v>
      </c>
      <c r="E296" s="5" t="s">
        <v>17</v>
      </c>
      <c r="F296" s="5" t="s">
        <v>18</v>
      </c>
      <c r="G296" s="5" t="s">
        <v>134</v>
      </c>
      <c r="H296" s="4">
        <v>16</v>
      </c>
      <c r="I296" s="5" t="s">
        <v>345</v>
      </c>
      <c r="J296" s="4">
        <v>291</v>
      </c>
    </row>
    <row r="297" spans="1:10" ht="15">
      <c r="A297" s="4">
        <v>295</v>
      </c>
      <c r="B297" s="4">
        <v>669</v>
      </c>
      <c r="C297" s="5" t="s">
        <v>366</v>
      </c>
      <c r="D297" s="5" t="s">
        <v>367</v>
      </c>
      <c r="E297" s="5" t="s">
        <v>12</v>
      </c>
      <c r="F297" s="5" t="s">
        <v>17</v>
      </c>
      <c r="G297" s="5" t="s">
        <v>368</v>
      </c>
      <c r="H297" s="4">
        <v>20</v>
      </c>
      <c r="I297" s="5" t="s">
        <v>345</v>
      </c>
      <c r="J297" s="4">
        <v>292</v>
      </c>
    </row>
    <row r="298" spans="1:10" ht="15">
      <c r="A298" s="4">
        <v>296</v>
      </c>
      <c r="B298" s="4">
        <v>670</v>
      </c>
      <c r="C298" s="5" t="s">
        <v>320</v>
      </c>
      <c r="D298" s="5" t="s">
        <v>321</v>
      </c>
      <c r="E298" s="5" t="s">
        <v>17</v>
      </c>
      <c r="F298" s="5" t="s">
        <v>18</v>
      </c>
      <c r="G298" s="5" t="s">
        <v>323</v>
      </c>
      <c r="H298" s="4">
        <v>71</v>
      </c>
      <c r="I298" s="5" t="s">
        <v>345</v>
      </c>
      <c r="J298" s="4">
        <v>311</v>
      </c>
    </row>
    <row r="299" spans="1:10" ht="15">
      <c r="A299" s="4">
        <v>297</v>
      </c>
      <c r="B299" s="4">
        <v>671</v>
      </c>
      <c r="C299" s="5" t="s">
        <v>135</v>
      </c>
      <c r="D299" s="5" t="s">
        <v>217</v>
      </c>
      <c r="E299" s="5" t="s">
        <v>18</v>
      </c>
      <c r="F299" s="5" t="s">
        <v>22</v>
      </c>
      <c r="G299" s="5" t="s">
        <v>137</v>
      </c>
      <c r="H299" s="4">
        <v>61</v>
      </c>
      <c r="I299" s="5" t="s">
        <v>345</v>
      </c>
      <c r="J299" s="4">
        <v>314</v>
      </c>
    </row>
    <row r="300" spans="1:10" ht="15">
      <c r="A300" s="4">
        <v>298</v>
      </c>
      <c r="B300" s="4">
        <v>672</v>
      </c>
      <c r="C300" s="5" t="s">
        <v>325</v>
      </c>
      <c r="D300" s="5" t="s">
        <v>321</v>
      </c>
      <c r="E300" s="5" t="s">
        <v>22</v>
      </c>
      <c r="F300" s="5" t="s">
        <v>45</v>
      </c>
      <c r="G300" s="5" t="s">
        <v>326</v>
      </c>
      <c r="H300" s="4">
        <v>59</v>
      </c>
      <c r="I300" s="5" t="s">
        <v>345</v>
      </c>
      <c r="J300" s="4">
        <v>319</v>
      </c>
    </row>
    <row r="301" spans="1:10" ht="15">
      <c r="A301" s="4">
        <v>299</v>
      </c>
      <c r="B301" s="4">
        <v>673</v>
      </c>
      <c r="C301" s="5" t="s">
        <v>221</v>
      </c>
      <c r="D301" s="5" t="s">
        <v>369</v>
      </c>
      <c r="E301" s="5" t="s">
        <v>12</v>
      </c>
      <c r="F301" s="5" t="s">
        <v>17</v>
      </c>
      <c r="G301" s="5" t="s">
        <v>223</v>
      </c>
      <c r="H301" s="4">
        <v>59</v>
      </c>
      <c r="I301" s="5" t="s">
        <v>345</v>
      </c>
      <c r="J301" s="4">
        <v>321</v>
      </c>
    </row>
    <row r="302" spans="1:10" ht="15">
      <c r="A302" s="4">
        <v>300</v>
      </c>
      <c r="B302" s="4">
        <v>674</v>
      </c>
      <c r="C302" s="5" t="s">
        <v>221</v>
      </c>
      <c r="D302" s="5" t="s">
        <v>369</v>
      </c>
      <c r="E302" s="5" t="s">
        <v>11</v>
      </c>
      <c r="F302" s="5" t="s">
        <v>12</v>
      </c>
      <c r="G302" s="5" t="s">
        <v>224</v>
      </c>
      <c r="H302" s="4">
        <v>22</v>
      </c>
      <c r="I302" s="5" t="s">
        <v>345</v>
      </c>
      <c r="J302" s="4">
        <v>321</v>
      </c>
    </row>
    <row r="303" spans="1:10" ht="15">
      <c r="A303" s="4">
        <v>301</v>
      </c>
      <c r="B303" s="4">
        <v>675</v>
      </c>
      <c r="C303" s="5" t="s">
        <v>370</v>
      </c>
      <c r="D303" s="5" t="s">
        <v>321</v>
      </c>
      <c r="E303" s="5" t="s">
        <v>22</v>
      </c>
      <c r="F303" s="5" t="s">
        <v>45</v>
      </c>
      <c r="G303" s="5" t="s">
        <v>331</v>
      </c>
      <c r="H303" s="4">
        <v>50</v>
      </c>
      <c r="I303" s="5" t="s">
        <v>345</v>
      </c>
      <c r="J303" s="4">
        <v>325</v>
      </c>
    </row>
    <row r="304" spans="1:10" ht="15">
      <c r="A304" s="4">
        <v>302</v>
      </c>
      <c r="B304" s="4">
        <v>676</v>
      </c>
      <c r="C304" s="5" t="s">
        <v>338</v>
      </c>
      <c r="D304" s="5" t="s">
        <v>339</v>
      </c>
      <c r="E304" s="5" t="s">
        <v>12</v>
      </c>
      <c r="F304" s="5" t="s">
        <v>17</v>
      </c>
      <c r="G304" s="5" t="s">
        <v>371</v>
      </c>
      <c r="H304" s="4">
        <v>7</v>
      </c>
      <c r="I304" s="5" t="s">
        <v>345</v>
      </c>
      <c r="J304" s="4">
        <v>397</v>
      </c>
    </row>
    <row r="305" spans="1:10" ht="15">
      <c r="A305" s="4">
        <v>303</v>
      </c>
      <c r="B305" s="4">
        <v>677</v>
      </c>
      <c r="C305" s="5" t="s">
        <v>338</v>
      </c>
      <c r="D305" s="5" t="s">
        <v>339</v>
      </c>
      <c r="E305" s="5" t="s">
        <v>18</v>
      </c>
      <c r="F305" s="5" t="s">
        <v>22</v>
      </c>
      <c r="G305" s="5" t="s">
        <v>372</v>
      </c>
      <c r="H305" s="4">
        <v>9</v>
      </c>
      <c r="I305" s="5" t="s">
        <v>345</v>
      </c>
      <c r="J305" s="4">
        <v>397</v>
      </c>
    </row>
    <row r="306" spans="1:10" ht="15">
      <c r="A306" s="4">
        <v>304</v>
      </c>
      <c r="B306" s="4">
        <v>678</v>
      </c>
      <c r="C306" s="5" t="s">
        <v>140</v>
      </c>
      <c r="D306" s="5" t="s">
        <v>342</v>
      </c>
      <c r="E306" s="5" t="s">
        <v>22</v>
      </c>
      <c r="F306" s="5" t="s">
        <v>45</v>
      </c>
      <c r="G306" s="5" t="s">
        <v>142</v>
      </c>
      <c r="H306" s="4">
        <v>67</v>
      </c>
      <c r="I306" s="5" t="s">
        <v>345</v>
      </c>
      <c r="J306" s="4">
        <v>415</v>
      </c>
    </row>
    <row r="307" spans="1:10" ht="15">
      <c r="A307" s="4">
        <v>305</v>
      </c>
      <c r="B307" s="4">
        <v>722</v>
      </c>
      <c r="C307" s="5" t="s">
        <v>9</v>
      </c>
      <c r="D307" s="5" t="s">
        <v>10</v>
      </c>
      <c r="E307" s="5" t="s">
        <v>12</v>
      </c>
      <c r="F307" s="5" t="s">
        <v>17</v>
      </c>
      <c r="G307" s="5" t="s">
        <v>13</v>
      </c>
      <c r="H307" s="4">
        <v>97</v>
      </c>
      <c r="I307" s="5" t="s">
        <v>373</v>
      </c>
      <c r="J307" s="4">
        <v>101</v>
      </c>
    </row>
    <row r="308" spans="1:10" ht="15">
      <c r="A308" s="4">
        <v>306</v>
      </c>
      <c r="B308" s="4">
        <v>723</v>
      </c>
      <c r="C308" s="5" t="s">
        <v>9</v>
      </c>
      <c r="D308" s="5" t="s">
        <v>10</v>
      </c>
      <c r="E308" s="5" t="s">
        <v>17</v>
      </c>
      <c r="F308" s="5" t="s">
        <v>18</v>
      </c>
      <c r="G308" s="5" t="s">
        <v>19</v>
      </c>
      <c r="H308" s="4">
        <v>120</v>
      </c>
      <c r="I308" s="5" t="s">
        <v>373</v>
      </c>
      <c r="J308" s="4">
        <v>101</v>
      </c>
    </row>
    <row r="309" spans="1:10" ht="15">
      <c r="A309" s="4">
        <v>307</v>
      </c>
      <c r="B309" s="4">
        <v>724</v>
      </c>
      <c r="C309" s="5" t="s">
        <v>9</v>
      </c>
      <c r="D309" s="5" t="s">
        <v>374</v>
      </c>
      <c r="E309" s="5" t="s">
        <v>22</v>
      </c>
      <c r="F309" s="5" t="s">
        <v>45</v>
      </c>
      <c r="G309" s="5" t="s">
        <v>23</v>
      </c>
      <c r="H309" s="4">
        <v>54</v>
      </c>
      <c r="I309" s="5" t="s">
        <v>373</v>
      </c>
      <c r="J309" s="4">
        <v>101</v>
      </c>
    </row>
    <row r="310" spans="1:10" ht="15">
      <c r="A310" s="4">
        <v>308</v>
      </c>
      <c r="B310" s="4">
        <v>725</v>
      </c>
      <c r="C310" s="5" t="s">
        <v>9</v>
      </c>
      <c r="D310" s="5" t="s">
        <v>26</v>
      </c>
      <c r="E310" s="5" t="s">
        <v>11</v>
      </c>
      <c r="F310" s="5" t="s">
        <v>12</v>
      </c>
      <c r="G310" s="5" t="s">
        <v>27</v>
      </c>
      <c r="H310" s="4">
        <v>93</v>
      </c>
      <c r="I310" s="5" t="s">
        <v>373</v>
      </c>
      <c r="J310" s="4">
        <v>102</v>
      </c>
    </row>
    <row r="311" spans="1:10" ht="15">
      <c r="A311" s="4">
        <v>309</v>
      </c>
      <c r="B311" s="4">
        <v>726</v>
      </c>
      <c r="C311" s="5" t="s">
        <v>9</v>
      </c>
      <c r="D311" s="5" t="s">
        <v>26</v>
      </c>
      <c r="E311" s="5" t="s">
        <v>18</v>
      </c>
      <c r="F311" s="5" t="s">
        <v>22</v>
      </c>
      <c r="G311" s="5" t="s">
        <v>33</v>
      </c>
      <c r="H311" s="4">
        <v>113</v>
      </c>
      <c r="I311" s="5" t="s">
        <v>373</v>
      </c>
      <c r="J311" s="4">
        <v>102</v>
      </c>
    </row>
    <row r="312" spans="1:10" ht="15">
      <c r="A312" s="4">
        <v>310</v>
      </c>
      <c r="B312" s="4">
        <v>727</v>
      </c>
      <c r="C312" s="5" t="s">
        <v>9</v>
      </c>
      <c r="D312" s="5" t="s">
        <v>26</v>
      </c>
      <c r="E312" s="5" t="s">
        <v>22</v>
      </c>
      <c r="F312" s="5" t="s">
        <v>45</v>
      </c>
      <c r="G312" s="5" t="s">
        <v>46</v>
      </c>
      <c r="H312" s="4">
        <v>108</v>
      </c>
      <c r="I312" s="5" t="s">
        <v>373</v>
      </c>
      <c r="J312" s="4">
        <v>102</v>
      </c>
    </row>
    <row r="313" spans="1:10" ht="15">
      <c r="A313" s="4">
        <v>311</v>
      </c>
      <c r="B313" s="4">
        <v>728</v>
      </c>
      <c r="C313" s="5" t="s">
        <v>50</v>
      </c>
      <c r="D313" s="5" t="s">
        <v>51</v>
      </c>
      <c r="E313" s="5" t="s">
        <v>52</v>
      </c>
      <c r="F313" s="5" t="s">
        <v>17</v>
      </c>
      <c r="G313" s="5" t="s">
        <v>53</v>
      </c>
      <c r="H313" s="4">
        <v>148</v>
      </c>
      <c r="I313" s="5" t="s">
        <v>373</v>
      </c>
      <c r="J313" s="4">
        <v>111</v>
      </c>
    </row>
    <row r="314" spans="1:10" ht="15">
      <c r="A314" s="4">
        <v>312</v>
      </c>
      <c r="B314" s="4">
        <v>729</v>
      </c>
      <c r="C314" s="5" t="s">
        <v>50</v>
      </c>
      <c r="D314" s="5" t="s">
        <v>51</v>
      </c>
      <c r="E314" s="5" t="s">
        <v>56</v>
      </c>
      <c r="F314" s="5" t="s">
        <v>22</v>
      </c>
      <c r="G314" s="5" t="s">
        <v>57</v>
      </c>
      <c r="H314" s="4">
        <v>148</v>
      </c>
      <c r="I314" s="5" t="s">
        <v>373</v>
      </c>
      <c r="J314" s="4">
        <v>111</v>
      </c>
    </row>
    <row r="315" spans="1:10" ht="15">
      <c r="A315" s="4">
        <v>313</v>
      </c>
      <c r="B315" s="4">
        <v>730</v>
      </c>
      <c r="C315" s="5" t="s">
        <v>50</v>
      </c>
      <c r="D315" s="5" t="s">
        <v>375</v>
      </c>
      <c r="E315" s="5" t="s">
        <v>17</v>
      </c>
      <c r="F315" s="5" t="s">
        <v>18</v>
      </c>
      <c r="G315" s="5" t="s">
        <v>170</v>
      </c>
      <c r="H315" s="4">
        <v>40</v>
      </c>
      <c r="I315" s="5" t="s">
        <v>373</v>
      </c>
      <c r="J315" s="4">
        <v>112</v>
      </c>
    </row>
    <row r="316" spans="1:10" ht="15">
      <c r="A316" s="4">
        <v>314</v>
      </c>
      <c r="B316" s="4">
        <v>731</v>
      </c>
      <c r="C316" s="5" t="s">
        <v>65</v>
      </c>
      <c r="D316" s="5" t="s">
        <v>376</v>
      </c>
      <c r="E316" s="5" t="s">
        <v>17</v>
      </c>
      <c r="F316" s="5" t="s">
        <v>18</v>
      </c>
      <c r="G316" s="5" t="s">
        <v>67</v>
      </c>
      <c r="H316" s="4">
        <v>31</v>
      </c>
      <c r="I316" s="5" t="s">
        <v>373</v>
      </c>
      <c r="J316" s="4">
        <v>405</v>
      </c>
    </row>
    <row r="317" spans="1:10" ht="15">
      <c r="A317" s="4">
        <v>315</v>
      </c>
      <c r="B317" s="4">
        <v>732</v>
      </c>
      <c r="C317" s="5" t="s">
        <v>65</v>
      </c>
      <c r="D317" s="5" t="s">
        <v>347</v>
      </c>
      <c r="E317" s="5" t="s">
        <v>17</v>
      </c>
      <c r="F317" s="5" t="s">
        <v>18</v>
      </c>
      <c r="G317" s="5" t="s">
        <v>191</v>
      </c>
      <c r="H317" s="4">
        <v>49</v>
      </c>
      <c r="I317" s="5" t="s">
        <v>373</v>
      </c>
      <c r="J317" s="4">
        <v>405</v>
      </c>
    </row>
    <row r="318" spans="1:10" ht="15">
      <c r="A318" s="4">
        <v>316</v>
      </c>
      <c r="B318" s="4">
        <v>733</v>
      </c>
      <c r="C318" s="5" t="s">
        <v>65</v>
      </c>
      <c r="D318" s="5" t="s">
        <v>376</v>
      </c>
      <c r="E318" s="5" t="s">
        <v>18</v>
      </c>
      <c r="F318" s="5" t="s">
        <v>22</v>
      </c>
      <c r="G318" s="5" t="s">
        <v>68</v>
      </c>
      <c r="H318" s="4">
        <v>28</v>
      </c>
      <c r="I318" s="5" t="s">
        <v>373</v>
      </c>
      <c r="J318" s="4">
        <v>405</v>
      </c>
    </row>
    <row r="319" spans="1:10" ht="15">
      <c r="A319" s="4">
        <v>317</v>
      </c>
      <c r="B319" s="4">
        <v>734</v>
      </c>
      <c r="C319" s="5" t="s">
        <v>65</v>
      </c>
      <c r="D319" s="5" t="s">
        <v>376</v>
      </c>
      <c r="E319" s="5" t="s">
        <v>22</v>
      </c>
      <c r="F319" s="5" t="s">
        <v>45</v>
      </c>
      <c r="G319" s="5" t="s">
        <v>69</v>
      </c>
      <c r="H319" s="4">
        <v>22</v>
      </c>
      <c r="I319" s="5" t="s">
        <v>373</v>
      </c>
      <c r="J319" s="4">
        <v>405</v>
      </c>
    </row>
    <row r="320" spans="1:10" ht="15">
      <c r="A320" s="4">
        <v>318</v>
      </c>
      <c r="B320" s="4">
        <v>735</v>
      </c>
      <c r="C320" s="5" t="s">
        <v>350</v>
      </c>
      <c r="D320" s="5" t="s">
        <v>155</v>
      </c>
      <c r="E320" s="5" t="s">
        <v>11</v>
      </c>
      <c r="F320" s="5" t="s">
        <v>12</v>
      </c>
      <c r="G320" s="5" t="s">
        <v>72</v>
      </c>
      <c r="H320" s="4">
        <v>17</v>
      </c>
      <c r="I320" s="5" t="s">
        <v>373</v>
      </c>
      <c r="J320" s="4">
        <v>422</v>
      </c>
    </row>
    <row r="321" spans="1:10" ht="15">
      <c r="A321" s="4">
        <v>319</v>
      </c>
      <c r="B321" s="4">
        <v>736</v>
      </c>
      <c r="C321" s="5" t="s">
        <v>350</v>
      </c>
      <c r="D321" s="5" t="s">
        <v>155</v>
      </c>
      <c r="E321" s="5" t="s">
        <v>12</v>
      </c>
      <c r="F321" s="5" t="s">
        <v>17</v>
      </c>
      <c r="G321" s="5" t="s">
        <v>74</v>
      </c>
      <c r="H321" s="4">
        <v>40</v>
      </c>
      <c r="I321" s="5" t="s">
        <v>373</v>
      </c>
      <c r="J321" s="4">
        <v>422</v>
      </c>
    </row>
    <row r="322" spans="1:10" ht="15">
      <c r="A322" s="4">
        <v>320</v>
      </c>
      <c r="B322" s="4">
        <v>737</v>
      </c>
      <c r="C322" s="5" t="s">
        <v>76</v>
      </c>
      <c r="D322" s="5" t="s">
        <v>187</v>
      </c>
      <c r="E322" s="5" t="s">
        <v>11</v>
      </c>
      <c r="F322" s="5" t="s">
        <v>12</v>
      </c>
      <c r="G322" s="5" t="s">
        <v>78</v>
      </c>
      <c r="H322" s="4">
        <v>68</v>
      </c>
      <c r="I322" s="5" t="s">
        <v>373</v>
      </c>
      <c r="J322" s="4">
        <v>430</v>
      </c>
    </row>
    <row r="323" spans="1:10" ht="15">
      <c r="A323" s="4">
        <v>321</v>
      </c>
      <c r="B323" s="4">
        <v>738</v>
      </c>
      <c r="C323" s="5" t="s">
        <v>76</v>
      </c>
      <c r="D323" s="5" t="s">
        <v>187</v>
      </c>
      <c r="E323" s="5" t="s">
        <v>12</v>
      </c>
      <c r="F323" s="5" t="s">
        <v>17</v>
      </c>
      <c r="G323" s="5" t="s">
        <v>79</v>
      </c>
      <c r="H323" s="4">
        <v>65</v>
      </c>
      <c r="I323" s="5" t="s">
        <v>373</v>
      </c>
      <c r="J323" s="4">
        <v>430</v>
      </c>
    </row>
    <row r="324" spans="1:10" ht="15">
      <c r="A324" s="4">
        <v>322</v>
      </c>
      <c r="B324" s="4">
        <v>739</v>
      </c>
      <c r="C324" s="5" t="s">
        <v>76</v>
      </c>
      <c r="D324" s="5" t="s">
        <v>183</v>
      </c>
      <c r="E324" s="5" t="s">
        <v>18</v>
      </c>
      <c r="F324" s="5" t="s">
        <v>22</v>
      </c>
      <c r="G324" s="5" t="s">
        <v>151</v>
      </c>
      <c r="H324" s="4">
        <v>68</v>
      </c>
      <c r="I324" s="5" t="s">
        <v>373</v>
      </c>
      <c r="J324" s="4">
        <v>430</v>
      </c>
    </row>
    <row r="325" spans="1:10" ht="15">
      <c r="A325" s="4">
        <v>323</v>
      </c>
      <c r="B325" s="4">
        <v>740</v>
      </c>
      <c r="C325" s="5" t="s">
        <v>76</v>
      </c>
      <c r="D325" s="5" t="s">
        <v>183</v>
      </c>
      <c r="E325" s="5" t="s">
        <v>22</v>
      </c>
      <c r="F325" s="5" t="s">
        <v>45</v>
      </c>
      <c r="G325" s="5" t="s">
        <v>154</v>
      </c>
      <c r="H325" s="4">
        <v>68</v>
      </c>
      <c r="I325" s="5" t="s">
        <v>373</v>
      </c>
      <c r="J325" s="4">
        <v>430</v>
      </c>
    </row>
    <row r="326" spans="1:10" ht="15">
      <c r="A326" s="4">
        <v>324</v>
      </c>
      <c r="B326" s="4">
        <v>741</v>
      </c>
      <c r="C326" s="5" t="s">
        <v>80</v>
      </c>
      <c r="D326" s="5" t="s">
        <v>353</v>
      </c>
      <c r="E326" s="5" t="s">
        <v>12</v>
      </c>
      <c r="F326" s="5" t="s">
        <v>17</v>
      </c>
      <c r="G326" s="5" t="s">
        <v>82</v>
      </c>
      <c r="H326" s="4">
        <v>45</v>
      </c>
      <c r="I326" s="5" t="s">
        <v>373</v>
      </c>
      <c r="J326" s="4">
        <v>431</v>
      </c>
    </row>
    <row r="327" spans="1:10" ht="15">
      <c r="A327" s="4">
        <v>325</v>
      </c>
      <c r="B327" s="4">
        <v>742</v>
      </c>
      <c r="C327" s="5" t="s">
        <v>80</v>
      </c>
      <c r="D327" s="5" t="s">
        <v>353</v>
      </c>
      <c r="E327" s="5" t="s">
        <v>17</v>
      </c>
      <c r="F327" s="5" t="s">
        <v>18</v>
      </c>
      <c r="G327" s="5" t="s">
        <v>83</v>
      </c>
      <c r="H327" s="4">
        <v>45</v>
      </c>
      <c r="I327" s="5" t="s">
        <v>373</v>
      </c>
      <c r="J327" s="4">
        <v>431</v>
      </c>
    </row>
    <row r="328" spans="1:10" ht="15">
      <c r="A328" s="4">
        <v>326</v>
      </c>
      <c r="B328" s="4">
        <v>743</v>
      </c>
      <c r="C328" s="5" t="s">
        <v>192</v>
      </c>
      <c r="D328" s="5" t="s">
        <v>51</v>
      </c>
      <c r="E328" s="5" t="s">
        <v>45</v>
      </c>
      <c r="F328" s="5" t="s">
        <v>123</v>
      </c>
      <c r="G328" s="5" t="s">
        <v>193</v>
      </c>
      <c r="H328" s="4">
        <v>48</v>
      </c>
      <c r="I328" s="5" t="s">
        <v>373</v>
      </c>
      <c r="J328" s="4">
        <v>432</v>
      </c>
    </row>
    <row r="329" spans="1:10" ht="15">
      <c r="A329" s="4">
        <v>327</v>
      </c>
      <c r="B329" s="4">
        <v>744</v>
      </c>
      <c r="C329" s="5" t="s">
        <v>240</v>
      </c>
      <c r="D329" s="5" t="s">
        <v>354</v>
      </c>
      <c r="E329" s="5" t="s">
        <v>18</v>
      </c>
      <c r="F329" s="5" t="s">
        <v>22</v>
      </c>
      <c r="G329" s="5" t="s">
        <v>243</v>
      </c>
      <c r="H329" s="4">
        <v>49</v>
      </c>
      <c r="I329" s="5" t="s">
        <v>373</v>
      </c>
      <c r="J329" s="4">
        <v>433</v>
      </c>
    </row>
    <row r="330" spans="1:10" ht="15">
      <c r="A330" s="4">
        <v>328</v>
      </c>
      <c r="B330" s="4">
        <v>745</v>
      </c>
      <c r="C330" s="5" t="s">
        <v>84</v>
      </c>
      <c r="D330" s="5" t="s">
        <v>85</v>
      </c>
      <c r="E330" s="5" t="s">
        <v>22</v>
      </c>
      <c r="F330" s="5" t="s">
        <v>45</v>
      </c>
      <c r="G330" s="5" t="s">
        <v>86</v>
      </c>
      <c r="H330" s="4">
        <v>34</v>
      </c>
      <c r="I330" s="5" t="s">
        <v>373</v>
      </c>
      <c r="J330" s="4">
        <v>435</v>
      </c>
    </row>
    <row r="331" spans="1:10" ht="15">
      <c r="A331" s="4">
        <v>329</v>
      </c>
      <c r="B331" s="4">
        <v>746</v>
      </c>
      <c r="C331" s="5" t="s">
        <v>248</v>
      </c>
      <c r="D331" s="5" t="s">
        <v>249</v>
      </c>
      <c r="E331" s="5" t="s">
        <v>17</v>
      </c>
      <c r="F331" s="5" t="s">
        <v>18</v>
      </c>
      <c r="G331" s="5" t="s">
        <v>251</v>
      </c>
      <c r="H331" s="4">
        <v>8</v>
      </c>
      <c r="I331" s="5" t="s">
        <v>373</v>
      </c>
      <c r="J331" s="4">
        <v>452</v>
      </c>
    </row>
    <row r="332" spans="1:10" ht="15">
      <c r="A332" s="4">
        <v>330</v>
      </c>
      <c r="B332" s="4">
        <v>747</v>
      </c>
      <c r="C332" s="5" t="s">
        <v>263</v>
      </c>
      <c r="D332" s="5" t="s">
        <v>264</v>
      </c>
      <c r="E332" s="5" t="s">
        <v>11</v>
      </c>
      <c r="F332" s="5" t="s">
        <v>12</v>
      </c>
      <c r="G332" s="5" t="s">
        <v>265</v>
      </c>
      <c r="H332" s="4">
        <v>20</v>
      </c>
      <c r="I332" s="5" t="s">
        <v>373</v>
      </c>
      <c r="J332" s="4">
        <v>474</v>
      </c>
    </row>
    <row r="333" spans="1:10" ht="15">
      <c r="A333" s="4">
        <v>331</v>
      </c>
      <c r="B333" s="4">
        <v>748</v>
      </c>
      <c r="C333" s="5" t="s">
        <v>263</v>
      </c>
      <c r="D333" s="5" t="s">
        <v>264</v>
      </c>
      <c r="E333" s="5" t="s">
        <v>11</v>
      </c>
      <c r="F333" s="5" t="s">
        <v>12</v>
      </c>
      <c r="G333" s="5" t="s">
        <v>357</v>
      </c>
      <c r="H333" s="4">
        <v>17</v>
      </c>
      <c r="I333" s="5" t="s">
        <v>373</v>
      </c>
      <c r="J333" s="4">
        <v>474</v>
      </c>
    </row>
    <row r="334" spans="1:10" ht="15">
      <c r="A334" s="4">
        <v>332</v>
      </c>
      <c r="B334" s="4">
        <v>749</v>
      </c>
      <c r="C334" s="5" t="s">
        <v>199</v>
      </c>
      <c r="D334" s="5" t="s">
        <v>200</v>
      </c>
      <c r="E334" s="5" t="s">
        <v>123</v>
      </c>
      <c r="F334" s="5" t="s">
        <v>201</v>
      </c>
      <c r="G334" s="5" t="s">
        <v>377</v>
      </c>
      <c r="H334" s="4">
        <v>65</v>
      </c>
      <c r="I334" s="5" t="s">
        <v>373</v>
      </c>
      <c r="J334" s="4">
        <v>475</v>
      </c>
    </row>
    <row r="335" spans="1:10" ht="15">
      <c r="A335" s="4">
        <v>333</v>
      </c>
      <c r="B335" s="4">
        <v>750</v>
      </c>
      <c r="C335" s="5" t="s">
        <v>270</v>
      </c>
      <c r="D335" s="5" t="s">
        <v>271</v>
      </c>
      <c r="E335" s="5" t="s">
        <v>22</v>
      </c>
      <c r="F335" s="5" t="s">
        <v>123</v>
      </c>
      <c r="G335" s="5" t="s">
        <v>272</v>
      </c>
      <c r="H335" s="4">
        <v>24</v>
      </c>
      <c r="I335" s="5" t="s">
        <v>373</v>
      </c>
      <c r="J335" s="4">
        <v>476</v>
      </c>
    </row>
    <row r="336" spans="1:10" ht="15">
      <c r="A336" s="4">
        <v>334</v>
      </c>
      <c r="B336" s="4">
        <v>751</v>
      </c>
      <c r="C336" s="5" t="s">
        <v>270</v>
      </c>
      <c r="D336" s="5" t="s">
        <v>271</v>
      </c>
      <c r="E336" s="5" t="s">
        <v>22</v>
      </c>
      <c r="F336" s="5" t="s">
        <v>123</v>
      </c>
      <c r="G336" s="5" t="s">
        <v>378</v>
      </c>
      <c r="H336" s="4">
        <v>23</v>
      </c>
      <c r="I336" s="5" t="s">
        <v>373</v>
      </c>
      <c r="J336" s="4">
        <v>476</v>
      </c>
    </row>
    <row r="337" spans="1:10" ht="15">
      <c r="A337" s="4">
        <v>335</v>
      </c>
      <c r="B337" s="4">
        <v>752</v>
      </c>
      <c r="C337" s="5" t="s">
        <v>270</v>
      </c>
      <c r="D337" s="5" t="s">
        <v>271</v>
      </c>
      <c r="E337" s="5" t="s">
        <v>22</v>
      </c>
      <c r="F337" s="5" t="s">
        <v>123</v>
      </c>
      <c r="G337" s="5" t="s">
        <v>379</v>
      </c>
      <c r="H337" s="4">
        <v>24</v>
      </c>
      <c r="I337" s="5" t="s">
        <v>373</v>
      </c>
      <c r="J337" s="4">
        <v>476</v>
      </c>
    </row>
    <row r="338" spans="1:10" ht="15">
      <c r="A338" s="4">
        <v>336</v>
      </c>
      <c r="B338" s="4">
        <v>783</v>
      </c>
      <c r="C338" s="5" t="s">
        <v>276</v>
      </c>
      <c r="D338" s="5" t="s">
        <v>380</v>
      </c>
      <c r="E338" s="5" t="s">
        <v>12</v>
      </c>
      <c r="F338" s="5" t="s">
        <v>17</v>
      </c>
      <c r="G338" s="5" t="s">
        <v>105</v>
      </c>
      <c r="H338" s="4">
        <v>212</v>
      </c>
      <c r="I338" s="5" t="s">
        <v>373</v>
      </c>
      <c r="J338" s="4">
        <v>101</v>
      </c>
    </row>
    <row r="339" spans="1:10" ht="15">
      <c r="A339" s="4">
        <v>337</v>
      </c>
      <c r="B339" s="4">
        <v>784</v>
      </c>
      <c r="C339" s="5" t="s">
        <v>381</v>
      </c>
      <c r="D339" s="5" t="s">
        <v>380</v>
      </c>
      <c r="E339" s="5" t="s">
        <v>18</v>
      </c>
      <c r="F339" s="5" t="s">
        <v>22</v>
      </c>
      <c r="G339" s="5" t="s">
        <v>106</v>
      </c>
      <c r="H339" s="4">
        <v>204</v>
      </c>
      <c r="I339" s="5" t="s">
        <v>373</v>
      </c>
      <c r="J339" s="4">
        <v>101</v>
      </c>
    </row>
    <row r="340" spans="1:10" ht="15">
      <c r="A340" s="4">
        <v>338</v>
      </c>
      <c r="B340" s="4">
        <v>785</v>
      </c>
      <c r="C340" s="5" t="s">
        <v>382</v>
      </c>
      <c r="D340" s="5" t="s">
        <v>307</v>
      </c>
      <c r="E340" s="5" t="s">
        <v>22</v>
      </c>
      <c r="F340" s="5" t="s">
        <v>45</v>
      </c>
      <c r="G340" s="5" t="s">
        <v>384</v>
      </c>
      <c r="H340" s="4">
        <v>18</v>
      </c>
      <c r="I340" s="5" t="s">
        <v>373</v>
      </c>
      <c r="J340" s="4">
        <v>201</v>
      </c>
    </row>
    <row r="341" spans="1:10" ht="15">
      <c r="A341" s="4">
        <v>339</v>
      </c>
      <c r="B341" s="4">
        <v>786</v>
      </c>
      <c r="C341" s="5" t="s">
        <v>306</v>
      </c>
      <c r="D341" s="5" t="s">
        <v>307</v>
      </c>
      <c r="E341" s="5" t="s">
        <v>17</v>
      </c>
      <c r="F341" s="5" t="s">
        <v>18</v>
      </c>
      <c r="G341" s="5" t="s">
        <v>308</v>
      </c>
      <c r="H341" s="4">
        <v>29</v>
      </c>
      <c r="I341" s="5" t="s">
        <v>373</v>
      </c>
      <c r="J341" s="4">
        <v>210</v>
      </c>
    </row>
    <row r="342" spans="1:10" ht="15">
      <c r="A342" s="4">
        <v>340</v>
      </c>
      <c r="B342" s="4">
        <v>787</v>
      </c>
      <c r="C342" s="5" t="s">
        <v>385</v>
      </c>
      <c r="D342" s="5" t="s">
        <v>268</v>
      </c>
      <c r="E342" s="5" t="s">
        <v>12</v>
      </c>
      <c r="F342" s="5" t="s">
        <v>17</v>
      </c>
      <c r="G342" s="5" t="s">
        <v>386</v>
      </c>
      <c r="H342" s="4">
        <v>29</v>
      </c>
      <c r="I342" s="5" t="s">
        <v>373</v>
      </c>
      <c r="J342" s="4">
        <v>215</v>
      </c>
    </row>
    <row r="343" spans="1:10" ht="15">
      <c r="A343" s="4">
        <v>341</v>
      </c>
      <c r="B343" s="4">
        <v>788</v>
      </c>
      <c r="C343" s="5" t="s">
        <v>385</v>
      </c>
      <c r="D343" s="5" t="s">
        <v>268</v>
      </c>
      <c r="E343" s="5" t="s">
        <v>17</v>
      </c>
      <c r="F343" s="5" t="s">
        <v>18</v>
      </c>
      <c r="G343" s="5" t="s">
        <v>387</v>
      </c>
      <c r="H343" s="4">
        <v>42</v>
      </c>
      <c r="I343" s="5" t="s">
        <v>373</v>
      </c>
      <c r="J343" s="4">
        <v>215</v>
      </c>
    </row>
    <row r="344" spans="1:10" ht="15">
      <c r="A344" s="4">
        <v>342</v>
      </c>
      <c r="B344" s="4">
        <v>789</v>
      </c>
      <c r="C344" s="5" t="s">
        <v>284</v>
      </c>
      <c r="D344" s="5" t="s">
        <v>289</v>
      </c>
      <c r="E344" s="5" t="s">
        <v>22</v>
      </c>
      <c r="F344" s="5" t="s">
        <v>45</v>
      </c>
      <c r="G344" s="5" t="s">
        <v>285</v>
      </c>
      <c r="H344" s="4">
        <v>36</v>
      </c>
      <c r="I344" s="5" t="s">
        <v>373</v>
      </c>
      <c r="J344" s="4">
        <v>220</v>
      </c>
    </row>
    <row r="345" spans="1:10" ht="15">
      <c r="A345" s="4">
        <v>343</v>
      </c>
      <c r="B345" s="4">
        <v>790</v>
      </c>
      <c r="C345" s="5" t="s">
        <v>360</v>
      </c>
      <c r="D345" s="5" t="s">
        <v>172</v>
      </c>
      <c r="E345" s="5" t="s">
        <v>11</v>
      </c>
      <c r="F345" s="5" t="s">
        <v>12</v>
      </c>
      <c r="G345" s="5" t="s">
        <v>361</v>
      </c>
      <c r="H345" s="4">
        <v>71</v>
      </c>
      <c r="I345" s="5" t="s">
        <v>373</v>
      </c>
      <c r="J345" s="4">
        <v>236</v>
      </c>
    </row>
    <row r="346" spans="1:10" ht="15">
      <c r="A346" s="4">
        <v>344</v>
      </c>
      <c r="B346" s="4">
        <v>791</v>
      </c>
      <c r="C346" s="5" t="s">
        <v>388</v>
      </c>
      <c r="D346" s="5" t="s">
        <v>268</v>
      </c>
      <c r="E346" s="5" t="s">
        <v>17</v>
      </c>
      <c r="F346" s="5" t="s">
        <v>18</v>
      </c>
      <c r="G346" s="5" t="s">
        <v>389</v>
      </c>
      <c r="H346" s="4">
        <v>35</v>
      </c>
      <c r="I346" s="5" t="s">
        <v>373</v>
      </c>
      <c r="J346" s="4">
        <v>245</v>
      </c>
    </row>
    <row r="347" spans="1:10" ht="15">
      <c r="A347" s="4">
        <v>345</v>
      </c>
      <c r="B347" s="4">
        <v>792</v>
      </c>
      <c r="C347" s="5" t="s">
        <v>312</v>
      </c>
      <c r="D347" s="5" t="s">
        <v>313</v>
      </c>
      <c r="E347" s="5" t="s">
        <v>12</v>
      </c>
      <c r="F347" s="5" t="s">
        <v>17</v>
      </c>
      <c r="G347" s="5" t="s">
        <v>314</v>
      </c>
      <c r="H347" s="4">
        <v>14</v>
      </c>
      <c r="I347" s="5" t="s">
        <v>373</v>
      </c>
      <c r="J347" s="4">
        <v>261</v>
      </c>
    </row>
    <row r="348" spans="1:10" ht="15">
      <c r="A348" s="4">
        <v>346</v>
      </c>
      <c r="B348" s="4">
        <v>793</v>
      </c>
      <c r="C348" s="5" t="s">
        <v>312</v>
      </c>
      <c r="D348" s="5" t="s">
        <v>313</v>
      </c>
      <c r="E348" s="5" t="s">
        <v>22</v>
      </c>
      <c r="F348" s="5" t="s">
        <v>45</v>
      </c>
      <c r="G348" s="5" t="s">
        <v>317</v>
      </c>
      <c r="H348" s="4">
        <v>12</v>
      </c>
      <c r="I348" s="5" t="s">
        <v>373</v>
      </c>
      <c r="J348" s="4">
        <v>261</v>
      </c>
    </row>
    <row r="349" spans="1:10" ht="15">
      <c r="A349" s="4">
        <v>347</v>
      </c>
      <c r="B349" s="4">
        <v>794</v>
      </c>
      <c r="C349" s="5" t="s">
        <v>299</v>
      </c>
      <c r="D349" s="5" t="s">
        <v>300</v>
      </c>
      <c r="E349" s="5" t="s">
        <v>17</v>
      </c>
      <c r="F349" s="5" t="s">
        <v>18</v>
      </c>
      <c r="G349" s="5" t="s">
        <v>301</v>
      </c>
      <c r="H349" s="4">
        <v>10</v>
      </c>
      <c r="I349" s="5" t="s">
        <v>373</v>
      </c>
      <c r="J349" s="4">
        <v>263</v>
      </c>
    </row>
    <row r="350" spans="1:10" ht="15">
      <c r="A350" s="4">
        <v>348</v>
      </c>
      <c r="B350" s="4">
        <v>795</v>
      </c>
      <c r="C350" s="5" t="s">
        <v>114</v>
      </c>
      <c r="D350" s="5" t="s">
        <v>209</v>
      </c>
      <c r="E350" s="5" t="s">
        <v>11</v>
      </c>
      <c r="F350" s="5" t="s">
        <v>12</v>
      </c>
      <c r="G350" s="5" t="s">
        <v>116</v>
      </c>
      <c r="H350" s="4">
        <v>53</v>
      </c>
      <c r="I350" s="5" t="s">
        <v>373</v>
      </c>
      <c r="J350" s="4">
        <v>290</v>
      </c>
    </row>
    <row r="351" spans="1:10" ht="15">
      <c r="A351" s="4">
        <v>349</v>
      </c>
      <c r="B351" s="4">
        <v>796</v>
      </c>
      <c r="C351" s="5" t="s">
        <v>114</v>
      </c>
      <c r="D351" s="5" t="s">
        <v>209</v>
      </c>
      <c r="E351" s="5" t="s">
        <v>12</v>
      </c>
      <c r="F351" s="5" t="s">
        <v>17</v>
      </c>
      <c r="G351" s="5" t="s">
        <v>117</v>
      </c>
      <c r="H351" s="4">
        <v>58</v>
      </c>
      <c r="I351" s="5" t="s">
        <v>373</v>
      </c>
      <c r="J351" s="4">
        <v>290</v>
      </c>
    </row>
    <row r="352" spans="1:10" ht="15">
      <c r="A352" s="4">
        <v>350</v>
      </c>
      <c r="B352" s="4">
        <v>797</v>
      </c>
      <c r="C352" s="5" t="s">
        <v>121</v>
      </c>
      <c r="D352" s="5" t="s">
        <v>210</v>
      </c>
      <c r="E352" s="5" t="s">
        <v>12</v>
      </c>
      <c r="F352" s="5" t="s">
        <v>17</v>
      </c>
      <c r="G352" s="5" t="s">
        <v>211</v>
      </c>
      <c r="H352" s="4">
        <v>19</v>
      </c>
      <c r="I352" s="5" t="s">
        <v>373</v>
      </c>
      <c r="J352" s="4">
        <v>291</v>
      </c>
    </row>
    <row r="353" spans="1:10" ht="15">
      <c r="A353" s="4">
        <v>351</v>
      </c>
      <c r="B353" s="4">
        <v>798</v>
      </c>
      <c r="C353" s="5" t="s">
        <v>121</v>
      </c>
      <c r="D353" s="5" t="s">
        <v>210</v>
      </c>
      <c r="E353" s="5" t="s">
        <v>11</v>
      </c>
      <c r="F353" s="5" t="s">
        <v>12</v>
      </c>
      <c r="G353" s="5" t="s">
        <v>213</v>
      </c>
      <c r="H353" s="4">
        <v>16</v>
      </c>
      <c r="I353" s="5" t="s">
        <v>373</v>
      </c>
      <c r="J353" s="4">
        <v>291</v>
      </c>
    </row>
    <row r="354" spans="1:10" ht="15">
      <c r="A354" s="4">
        <v>352</v>
      </c>
      <c r="B354" s="4">
        <v>799</v>
      </c>
      <c r="C354" s="5" t="s">
        <v>121</v>
      </c>
      <c r="D354" s="5" t="s">
        <v>365</v>
      </c>
      <c r="E354" s="5" t="s">
        <v>22</v>
      </c>
      <c r="F354" s="5" t="s">
        <v>123</v>
      </c>
      <c r="G354" s="5" t="s">
        <v>124</v>
      </c>
      <c r="H354" s="4">
        <v>15</v>
      </c>
      <c r="I354" s="5" t="s">
        <v>373</v>
      </c>
      <c r="J354" s="4">
        <v>291</v>
      </c>
    </row>
    <row r="355" spans="1:10" ht="15">
      <c r="A355" s="4">
        <v>353</v>
      </c>
      <c r="B355" s="4">
        <v>800</v>
      </c>
      <c r="C355" s="5" t="s">
        <v>121</v>
      </c>
      <c r="D355" s="5" t="s">
        <v>167</v>
      </c>
      <c r="E355" s="5" t="s">
        <v>22</v>
      </c>
      <c r="F355" s="5" t="s">
        <v>123</v>
      </c>
      <c r="G355" s="5" t="s">
        <v>126</v>
      </c>
      <c r="H355" s="4">
        <v>21</v>
      </c>
      <c r="I355" s="5" t="s">
        <v>373</v>
      </c>
      <c r="J355" s="4">
        <v>291</v>
      </c>
    </row>
    <row r="356" spans="1:10" ht="15">
      <c r="A356" s="4">
        <v>354</v>
      </c>
      <c r="B356" s="4">
        <v>801</v>
      </c>
      <c r="C356" s="5" t="s">
        <v>121</v>
      </c>
      <c r="D356" s="5" t="s">
        <v>127</v>
      </c>
      <c r="E356" s="5" t="s">
        <v>22</v>
      </c>
      <c r="F356" s="5" t="s">
        <v>123</v>
      </c>
      <c r="G356" s="5" t="s">
        <v>128</v>
      </c>
      <c r="H356" s="4">
        <v>24</v>
      </c>
      <c r="I356" s="5" t="s">
        <v>373</v>
      </c>
      <c r="J356" s="4">
        <v>291</v>
      </c>
    </row>
    <row r="357" spans="1:10" ht="15">
      <c r="A357" s="4">
        <v>355</v>
      </c>
      <c r="B357" s="4">
        <v>802</v>
      </c>
      <c r="C357" s="5" t="s">
        <v>121</v>
      </c>
      <c r="D357" s="5" t="s">
        <v>131</v>
      </c>
      <c r="E357" s="5" t="s">
        <v>12</v>
      </c>
      <c r="F357" s="5" t="s">
        <v>17</v>
      </c>
      <c r="G357" s="5" t="s">
        <v>130</v>
      </c>
      <c r="H357" s="4">
        <v>21</v>
      </c>
      <c r="I357" s="5" t="s">
        <v>373</v>
      </c>
      <c r="J357" s="4">
        <v>291</v>
      </c>
    </row>
    <row r="358" spans="1:10" ht="15">
      <c r="A358" s="4">
        <v>356</v>
      </c>
      <c r="B358" s="4">
        <v>803</v>
      </c>
      <c r="C358" s="5" t="s">
        <v>121</v>
      </c>
      <c r="D358" s="5" t="s">
        <v>133</v>
      </c>
      <c r="E358" s="5" t="s">
        <v>17</v>
      </c>
      <c r="F358" s="5" t="s">
        <v>18</v>
      </c>
      <c r="G358" s="5" t="s">
        <v>134</v>
      </c>
      <c r="H358" s="4">
        <v>17</v>
      </c>
      <c r="I358" s="5" t="s">
        <v>373</v>
      </c>
      <c r="J358" s="4">
        <v>291</v>
      </c>
    </row>
    <row r="359" spans="1:10" ht="15">
      <c r="A359" s="4">
        <v>357</v>
      </c>
      <c r="B359" s="4">
        <v>804</v>
      </c>
      <c r="C359" s="5" t="s">
        <v>121</v>
      </c>
      <c r="D359" s="5" t="s">
        <v>392</v>
      </c>
      <c r="E359" s="5" t="s">
        <v>18</v>
      </c>
      <c r="F359" s="5" t="s">
        <v>22</v>
      </c>
      <c r="G359" s="5" t="s">
        <v>393</v>
      </c>
      <c r="H359" s="4">
        <v>30</v>
      </c>
      <c r="I359" s="5" t="s">
        <v>373</v>
      </c>
      <c r="J359" s="4">
        <v>291</v>
      </c>
    </row>
    <row r="360" spans="1:10" ht="15">
      <c r="A360" s="4">
        <v>358</v>
      </c>
      <c r="B360" s="4">
        <v>805</v>
      </c>
      <c r="C360" s="5" t="s">
        <v>366</v>
      </c>
      <c r="D360" s="5" t="s">
        <v>367</v>
      </c>
      <c r="E360" s="5" t="s">
        <v>12</v>
      </c>
      <c r="F360" s="5" t="s">
        <v>17</v>
      </c>
      <c r="G360" s="5" t="s">
        <v>368</v>
      </c>
      <c r="H360" s="4">
        <v>23</v>
      </c>
      <c r="I360" s="5" t="s">
        <v>373</v>
      </c>
      <c r="J360" s="4">
        <v>292</v>
      </c>
    </row>
    <row r="361" spans="1:10" ht="15">
      <c r="A361" s="4">
        <v>359</v>
      </c>
      <c r="B361" s="4">
        <v>806</v>
      </c>
      <c r="C361" s="5" t="s">
        <v>394</v>
      </c>
      <c r="D361" s="5" t="s">
        <v>395</v>
      </c>
      <c r="E361" s="5" t="s">
        <v>22</v>
      </c>
      <c r="F361" s="5" t="s">
        <v>123</v>
      </c>
      <c r="G361" s="5" t="s">
        <v>334</v>
      </c>
      <c r="H361" s="4">
        <v>16</v>
      </c>
      <c r="I361" s="5" t="s">
        <v>373</v>
      </c>
      <c r="J361" s="4">
        <v>353</v>
      </c>
    </row>
    <row r="362" spans="1:10" ht="15">
      <c r="A362" s="4">
        <v>360</v>
      </c>
      <c r="B362" s="4">
        <v>807</v>
      </c>
      <c r="C362" s="5" t="s">
        <v>338</v>
      </c>
      <c r="D362" s="5" t="s">
        <v>339</v>
      </c>
      <c r="E362" s="5" t="s">
        <v>12</v>
      </c>
      <c r="F362" s="5" t="s">
        <v>17</v>
      </c>
      <c r="G362" s="5" t="s">
        <v>371</v>
      </c>
      <c r="H362" s="4">
        <v>8</v>
      </c>
      <c r="I362" s="5" t="s">
        <v>373</v>
      </c>
      <c r="J362" s="4">
        <v>397</v>
      </c>
    </row>
    <row r="363" spans="1:10" ht="15">
      <c r="A363" s="4">
        <v>361</v>
      </c>
      <c r="B363" s="4">
        <v>808</v>
      </c>
      <c r="C363" s="5" t="s">
        <v>338</v>
      </c>
      <c r="D363" s="5" t="s">
        <v>339</v>
      </c>
      <c r="E363" s="5" t="s">
        <v>18</v>
      </c>
      <c r="F363" s="5" t="s">
        <v>22</v>
      </c>
      <c r="G363" s="5" t="s">
        <v>372</v>
      </c>
      <c r="H363" s="4">
        <v>9</v>
      </c>
      <c r="I363" s="5" t="s">
        <v>373</v>
      </c>
      <c r="J363" s="4">
        <v>397</v>
      </c>
    </row>
    <row r="364" spans="1:10" ht="15">
      <c r="A364" s="4">
        <v>362</v>
      </c>
      <c r="B364" s="4">
        <v>809</v>
      </c>
      <c r="C364" s="5" t="s">
        <v>140</v>
      </c>
      <c r="D364" s="5" t="s">
        <v>342</v>
      </c>
      <c r="E364" s="5" t="s">
        <v>22</v>
      </c>
      <c r="F364" s="5" t="s">
        <v>45</v>
      </c>
      <c r="G364" s="5" t="s">
        <v>142</v>
      </c>
      <c r="H364" s="4">
        <v>77</v>
      </c>
      <c r="I364" s="5" t="s">
        <v>373</v>
      </c>
      <c r="J364" s="4">
        <v>415</v>
      </c>
    </row>
    <row r="365" spans="1:10" ht="15">
      <c r="A365" s="4">
        <v>363</v>
      </c>
      <c r="B365" s="4">
        <v>846</v>
      </c>
      <c r="C365" s="5" t="s">
        <v>9</v>
      </c>
      <c r="D365" s="5" t="s">
        <v>185</v>
      </c>
      <c r="E365" s="5" t="s">
        <v>12</v>
      </c>
      <c r="F365" s="5" t="s">
        <v>17</v>
      </c>
      <c r="G365" s="5" t="s">
        <v>13</v>
      </c>
      <c r="H365" s="4">
        <v>90</v>
      </c>
      <c r="I365" s="5" t="s">
        <v>397</v>
      </c>
      <c r="J365" s="4">
        <v>101</v>
      </c>
    </row>
    <row r="366" spans="1:10" ht="15">
      <c r="A366" s="4">
        <v>364</v>
      </c>
      <c r="B366" s="4">
        <v>847</v>
      </c>
      <c r="C366" s="5" t="s">
        <v>9</v>
      </c>
      <c r="D366" s="5" t="s">
        <v>185</v>
      </c>
      <c r="E366" s="5" t="s">
        <v>17</v>
      </c>
      <c r="F366" s="5" t="s">
        <v>18</v>
      </c>
      <c r="G366" s="5" t="s">
        <v>19</v>
      </c>
      <c r="H366" s="4">
        <v>118</v>
      </c>
      <c r="I366" s="5" t="s">
        <v>397</v>
      </c>
      <c r="J366" s="4">
        <v>101</v>
      </c>
    </row>
    <row r="367" spans="1:10" ht="15">
      <c r="A367" s="4">
        <v>365</v>
      </c>
      <c r="B367" s="4">
        <v>848</v>
      </c>
      <c r="C367" s="5" t="s">
        <v>9</v>
      </c>
      <c r="D367" s="5" t="s">
        <v>185</v>
      </c>
      <c r="E367" s="5" t="s">
        <v>22</v>
      </c>
      <c r="F367" s="5" t="s">
        <v>45</v>
      </c>
      <c r="G367" s="5" t="s">
        <v>23</v>
      </c>
      <c r="H367" s="4">
        <v>119</v>
      </c>
      <c r="I367" s="5" t="s">
        <v>397</v>
      </c>
      <c r="J367" s="4">
        <v>101</v>
      </c>
    </row>
    <row r="368" spans="1:10" ht="15">
      <c r="A368" s="4">
        <v>366</v>
      </c>
      <c r="B368" s="4">
        <v>849</v>
      </c>
      <c r="C368" s="5" t="s">
        <v>9</v>
      </c>
      <c r="D368" s="5" t="s">
        <v>144</v>
      </c>
      <c r="E368" s="5" t="s">
        <v>11</v>
      </c>
      <c r="F368" s="5" t="s">
        <v>12</v>
      </c>
      <c r="G368" s="5" t="s">
        <v>27</v>
      </c>
      <c r="H368" s="4">
        <v>47</v>
      </c>
      <c r="I368" s="5" t="s">
        <v>397</v>
      </c>
      <c r="J368" s="4">
        <v>102</v>
      </c>
    </row>
    <row r="369" spans="1:10" ht="15">
      <c r="A369" s="4">
        <v>367</v>
      </c>
      <c r="B369" s="4">
        <v>850</v>
      </c>
      <c r="C369" s="5" t="s">
        <v>9</v>
      </c>
      <c r="D369" s="5" t="s">
        <v>144</v>
      </c>
      <c r="E369" s="5" t="s">
        <v>12</v>
      </c>
      <c r="F369" s="5" t="s">
        <v>17</v>
      </c>
      <c r="G369" s="5" t="s">
        <v>33</v>
      </c>
      <c r="H369" s="4">
        <v>89</v>
      </c>
      <c r="I369" s="5" t="s">
        <v>397</v>
      </c>
      <c r="J369" s="4">
        <v>102</v>
      </c>
    </row>
    <row r="370" spans="1:10" ht="15">
      <c r="A370" s="4">
        <v>368</v>
      </c>
      <c r="B370" s="4">
        <v>851</v>
      </c>
      <c r="C370" s="5" t="s">
        <v>9</v>
      </c>
      <c r="D370" s="5" t="s">
        <v>144</v>
      </c>
      <c r="E370" s="5" t="s">
        <v>18</v>
      </c>
      <c r="F370" s="5" t="s">
        <v>22</v>
      </c>
      <c r="G370" s="5" t="s">
        <v>46</v>
      </c>
      <c r="H370" s="4">
        <v>109</v>
      </c>
      <c r="I370" s="5" t="s">
        <v>397</v>
      </c>
      <c r="J370" s="4">
        <v>102</v>
      </c>
    </row>
    <row r="371" spans="1:10" ht="15">
      <c r="A371" s="4">
        <v>369</v>
      </c>
      <c r="B371" s="4">
        <v>852</v>
      </c>
      <c r="C371" s="5" t="s">
        <v>50</v>
      </c>
      <c r="D371" s="5" t="s">
        <v>51</v>
      </c>
      <c r="E371" s="5" t="s">
        <v>52</v>
      </c>
      <c r="F371" s="5" t="s">
        <v>17</v>
      </c>
      <c r="G371" s="5" t="s">
        <v>53</v>
      </c>
      <c r="H371" s="4">
        <v>147</v>
      </c>
      <c r="I371" s="5" t="s">
        <v>397</v>
      </c>
      <c r="J371" s="4">
        <v>111</v>
      </c>
    </row>
    <row r="372" spans="1:10" ht="15">
      <c r="A372" s="4">
        <v>370</v>
      </c>
      <c r="B372" s="4">
        <v>853</v>
      </c>
      <c r="C372" s="5" t="s">
        <v>50</v>
      </c>
      <c r="D372" s="5" t="s">
        <v>51</v>
      </c>
      <c r="E372" s="5" t="s">
        <v>56</v>
      </c>
      <c r="F372" s="5" t="s">
        <v>22</v>
      </c>
      <c r="G372" s="5" t="s">
        <v>57</v>
      </c>
      <c r="H372" s="4">
        <v>147</v>
      </c>
      <c r="I372" s="5" t="s">
        <v>397</v>
      </c>
      <c r="J372" s="4">
        <v>111</v>
      </c>
    </row>
    <row r="373" spans="1:10" ht="15">
      <c r="A373" s="4">
        <v>371</v>
      </c>
      <c r="B373" s="4">
        <v>854</v>
      </c>
      <c r="C373" s="5" t="s">
        <v>50</v>
      </c>
      <c r="D373" s="5" t="s">
        <v>398</v>
      </c>
      <c r="E373" s="5" t="s">
        <v>17</v>
      </c>
      <c r="F373" s="5" t="s">
        <v>18</v>
      </c>
      <c r="G373" s="5" t="s">
        <v>170</v>
      </c>
      <c r="H373" s="4">
        <v>47</v>
      </c>
      <c r="I373" s="5" t="s">
        <v>397</v>
      </c>
      <c r="J373" s="4">
        <v>112</v>
      </c>
    </row>
    <row r="374" spans="1:10" ht="15">
      <c r="A374" s="4">
        <v>372</v>
      </c>
      <c r="B374" s="4">
        <v>855</v>
      </c>
      <c r="C374" s="5" t="s">
        <v>65</v>
      </c>
      <c r="D374" s="5" t="s">
        <v>155</v>
      </c>
      <c r="E374" s="5" t="s">
        <v>17</v>
      </c>
      <c r="F374" s="5" t="s">
        <v>18</v>
      </c>
      <c r="G374" s="5" t="s">
        <v>67</v>
      </c>
      <c r="H374" s="4">
        <v>26</v>
      </c>
      <c r="I374" s="5" t="s">
        <v>397</v>
      </c>
      <c r="J374" s="4">
        <v>405</v>
      </c>
    </row>
    <row r="375" spans="1:10" ht="15">
      <c r="A375" s="4">
        <v>373</v>
      </c>
      <c r="B375" s="4">
        <v>856</v>
      </c>
      <c r="C375" s="5" t="s">
        <v>65</v>
      </c>
      <c r="D375" s="5" t="s">
        <v>155</v>
      </c>
      <c r="E375" s="5" t="s">
        <v>17</v>
      </c>
      <c r="F375" s="5" t="s">
        <v>18</v>
      </c>
      <c r="G375" s="5" t="s">
        <v>191</v>
      </c>
      <c r="H375" s="4">
        <v>26</v>
      </c>
      <c r="I375" s="5" t="s">
        <v>397</v>
      </c>
      <c r="J375" s="4">
        <v>405</v>
      </c>
    </row>
    <row r="376" spans="1:10" ht="15">
      <c r="A376" s="4">
        <v>374</v>
      </c>
      <c r="B376" s="4">
        <v>857</v>
      </c>
      <c r="C376" s="5" t="s">
        <v>65</v>
      </c>
      <c r="D376" s="5" t="s">
        <v>155</v>
      </c>
      <c r="E376" s="5" t="s">
        <v>18</v>
      </c>
      <c r="F376" s="5" t="s">
        <v>22</v>
      </c>
      <c r="G376" s="5" t="s">
        <v>68</v>
      </c>
      <c r="H376" s="4">
        <v>25</v>
      </c>
      <c r="I376" s="5" t="s">
        <v>397</v>
      </c>
      <c r="J376" s="4">
        <v>405</v>
      </c>
    </row>
    <row r="377" spans="1:10" ht="15">
      <c r="A377" s="4">
        <v>375</v>
      </c>
      <c r="B377" s="4">
        <v>858</v>
      </c>
      <c r="C377" s="5" t="s">
        <v>65</v>
      </c>
      <c r="D377" s="5" t="s">
        <v>155</v>
      </c>
      <c r="E377" s="5" t="s">
        <v>18</v>
      </c>
      <c r="F377" s="5" t="s">
        <v>22</v>
      </c>
      <c r="G377" s="5" t="s">
        <v>241</v>
      </c>
      <c r="H377" s="4">
        <v>24</v>
      </c>
      <c r="I377" s="5" t="s">
        <v>397</v>
      </c>
      <c r="J377" s="4">
        <v>405</v>
      </c>
    </row>
    <row r="378" spans="1:10" ht="15">
      <c r="A378" s="4">
        <v>376</v>
      </c>
      <c r="B378" s="4">
        <v>859</v>
      </c>
      <c r="C378" s="5" t="s">
        <v>76</v>
      </c>
      <c r="D378" s="5" t="s">
        <v>153</v>
      </c>
      <c r="E378" s="5" t="s">
        <v>11</v>
      </c>
      <c r="F378" s="5" t="s">
        <v>12</v>
      </c>
      <c r="G378" s="5" t="s">
        <v>184</v>
      </c>
      <c r="H378" s="4">
        <v>52</v>
      </c>
      <c r="I378" s="5" t="s">
        <v>397</v>
      </c>
      <c r="J378" s="4">
        <v>430</v>
      </c>
    </row>
    <row r="379" spans="1:10" ht="15">
      <c r="A379" s="4">
        <v>377</v>
      </c>
      <c r="B379" s="4">
        <v>860</v>
      </c>
      <c r="C379" s="5" t="s">
        <v>76</v>
      </c>
      <c r="D379" s="5" t="s">
        <v>153</v>
      </c>
      <c r="E379" s="5" t="s">
        <v>12</v>
      </c>
      <c r="F379" s="5" t="s">
        <v>17</v>
      </c>
      <c r="G379" s="5" t="s">
        <v>186</v>
      </c>
      <c r="H379" s="4">
        <v>65</v>
      </c>
      <c r="I379" s="5" t="s">
        <v>397</v>
      </c>
      <c r="J379" s="4">
        <v>430</v>
      </c>
    </row>
    <row r="380" spans="1:10" ht="15">
      <c r="A380" s="4">
        <v>378</v>
      </c>
      <c r="B380" s="4">
        <v>861</v>
      </c>
      <c r="C380" s="5" t="s">
        <v>76</v>
      </c>
      <c r="D380" s="5" t="s">
        <v>153</v>
      </c>
      <c r="E380" s="5" t="s">
        <v>18</v>
      </c>
      <c r="F380" s="5" t="s">
        <v>22</v>
      </c>
      <c r="G380" s="5" t="s">
        <v>250</v>
      </c>
      <c r="H380" s="4">
        <v>66</v>
      </c>
      <c r="I380" s="5" t="s">
        <v>397</v>
      </c>
      <c r="J380" s="4">
        <v>430</v>
      </c>
    </row>
    <row r="381" spans="1:10" ht="15">
      <c r="A381" s="4">
        <v>379</v>
      </c>
      <c r="B381" s="4">
        <v>862</v>
      </c>
      <c r="C381" s="5" t="s">
        <v>76</v>
      </c>
      <c r="D381" s="5" t="s">
        <v>176</v>
      </c>
      <c r="E381" s="5" t="s">
        <v>22</v>
      </c>
      <c r="F381" s="5" t="s">
        <v>45</v>
      </c>
      <c r="G381" s="5" t="s">
        <v>188</v>
      </c>
      <c r="H381" s="4">
        <v>70</v>
      </c>
      <c r="I381" s="5" t="s">
        <v>397</v>
      </c>
      <c r="J381" s="4">
        <v>430</v>
      </c>
    </row>
    <row r="382" spans="1:10" ht="15">
      <c r="A382" s="4">
        <v>380</v>
      </c>
      <c r="B382" s="4">
        <v>863</v>
      </c>
      <c r="C382" s="5" t="s">
        <v>80</v>
      </c>
      <c r="D382" s="5" t="s">
        <v>353</v>
      </c>
      <c r="E382" s="5" t="s">
        <v>12</v>
      </c>
      <c r="F382" s="5" t="s">
        <v>17</v>
      </c>
      <c r="G382" s="5" t="s">
        <v>220</v>
      </c>
      <c r="H382" s="4">
        <v>56</v>
      </c>
      <c r="I382" s="5" t="s">
        <v>397</v>
      </c>
      <c r="J382" s="4">
        <v>431</v>
      </c>
    </row>
    <row r="383" spans="1:10" ht="15">
      <c r="A383" s="4">
        <v>381</v>
      </c>
      <c r="B383" s="4">
        <v>864</v>
      </c>
      <c r="C383" s="5" t="s">
        <v>80</v>
      </c>
      <c r="D383" s="5" t="s">
        <v>353</v>
      </c>
      <c r="E383" s="5" t="s">
        <v>17</v>
      </c>
      <c r="F383" s="5" t="s">
        <v>18</v>
      </c>
      <c r="G383" s="5" t="s">
        <v>230</v>
      </c>
      <c r="H383" s="4">
        <v>58</v>
      </c>
      <c r="I383" s="5" t="s">
        <v>397</v>
      </c>
      <c r="J383" s="4">
        <v>431</v>
      </c>
    </row>
    <row r="384" spans="1:10" ht="15">
      <c r="A384" s="4">
        <v>382</v>
      </c>
      <c r="B384" s="4">
        <v>865</v>
      </c>
      <c r="C384" s="5" t="s">
        <v>192</v>
      </c>
      <c r="D384" s="5" t="s">
        <v>51</v>
      </c>
      <c r="E384" s="5" t="s">
        <v>45</v>
      </c>
      <c r="F384" s="5" t="s">
        <v>123</v>
      </c>
      <c r="G384" s="5" t="s">
        <v>193</v>
      </c>
      <c r="H384" s="4">
        <v>51</v>
      </c>
      <c r="I384" s="5" t="s">
        <v>397</v>
      </c>
      <c r="J384" s="4">
        <v>432</v>
      </c>
    </row>
    <row r="385" spans="1:10" ht="15">
      <c r="A385" s="4">
        <v>383</v>
      </c>
      <c r="B385" s="4">
        <v>866</v>
      </c>
      <c r="C385" s="5" t="s">
        <v>84</v>
      </c>
      <c r="D385" s="5" t="s">
        <v>85</v>
      </c>
      <c r="E385" s="5" t="s">
        <v>22</v>
      </c>
      <c r="F385" s="5" t="s">
        <v>45</v>
      </c>
      <c r="G385" s="5" t="s">
        <v>86</v>
      </c>
      <c r="H385" s="4">
        <v>27</v>
      </c>
      <c r="I385" s="5" t="s">
        <v>397</v>
      </c>
      <c r="J385" s="4">
        <v>435</v>
      </c>
    </row>
    <row r="386" spans="1:10" ht="15">
      <c r="A386" s="4">
        <v>384</v>
      </c>
      <c r="B386" s="4">
        <v>867</v>
      </c>
      <c r="C386" s="5" t="s">
        <v>404</v>
      </c>
      <c r="D386" s="5" t="s">
        <v>148</v>
      </c>
      <c r="E386" s="5" t="s">
        <v>22</v>
      </c>
      <c r="F386" s="5" t="s">
        <v>45</v>
      </c>
      <c r="G386" s="5" t="s">
        <v>405</v>
      </c>
      <c r="H386" s="4">
        <v>47</v>
      </c>
      <c r="I386" s="5" t="s">
        <v>397</v>
      </c>
      <c r="J386" s="4">
        <v>442</v>
      </c>
    </row>
    <row r="387" spans="1:10" ht="15">
      <c r="A387" s="4">
        <v>385</v>
      </c>
      <c r="B387" s="4">
        <v>868</v>
      </c>
      <c r="C387" s="5" t="s">
        <v>248</v>
      </c>
      <c r="D387" s="5" t="s">
        <v>249</v>
      </c>
      <c r="E387" s="5" t="s">
        <v>18</v>
      </c>
      <c r="F387" s="5" t="s">
        <v>22</v>
      </c>
      <c r="G387" s="5" t="s">
        <v>251</v>
      </c>
      <c r="H387" s="4">
        <v>11</v>
      </c>
      <c r="I387" s="5" t="s">
        <v>397</v>
      </c>
      <c r="J387" s="4">
        <v>452</v>
      </c>
    </row>
    <row r="388" spans="1:10" ht="15">
      <c r="A388" s="4">
        <v>386</v>
      </c>
      <c r="B388" s="4">
        <v>869</v>
      </c>
      <c r="C388" s="5" t="s">
        <v>96</v>
      </c>
      <c r="D388" s="5" t="s">
        <v>97</v>
      </c>
      <c r="E388" s="5" t="s">
        <v>17</v>
      </c>
      <c r="F388" s="5" t="s">
        <v>18</v>
      </c>
      <c r="G388" s="5" t="s">
        <v>98</v>
      </c>
      <c r="H388" s="4">
        <v>30</v>
      </c>
      <c r="I388" s="5" t="s">
        <v>397</v>
      </c>
      <c r="J388" s="4">
        <v>471</v>
      </c>
    </row>
    <row r="389" spans="1:10" ht="15">
      <c r="A389" s="4">
        <v>387</v>
      </c>
      <c r="B389" s="4">
        <v>870</v>
      </c>
      <c r="C389" s="5" t="s">
        <v>96</v>
      </c>
      <c r="D389" s="5" t="s">
        <v>97</v>
      </c>
      <c r="E389" s="5" t="s">
        <v>22</v>
      </c>
      <c r="F389" s="5" t="s">
        <v>45</v>
      </c>
      <c r="G389" s="5" t="s">
        <v>99</v>
      </c>
      <c r="H389" s="4">
        <v>25</v>
      </c>
      <c r="I389" s="5" t="s">
        <v>397</v>
      </c>
      <c r="J389" s="4">
        <v>471</v>
      </c>
    </row>
    <row r="390" spans="1:10" ht="15">
      <c r="A390" s="4">
        <v>388</v>
      </c>
      <c r="B390" s="4">
        <v>871</v>
      </c>
      <c r="C390" s="5" t="s">
        <v>263</v>
      </c>
      <c r="D390" s="5" t="s">
        <v>264</v>
      </c>
      <c r="E390" s="5" t="s">
        <v>11</v>
      </c>
      <c r="F390" s="5" t="s">
        <v>12</v>
      </c>
      <c r="G390" s="5" t="s">
        <v>265</v>
      </c>
      <c r="H390" s="4">
        <v>10</v>
      </c>
      <c r="I390" s="5" t="s">
        <v>397</v>
      </c>
      <c r="J390" s="4">
        <v>474</v>
      </c>
    </row>
    <row r="391" spans="1:10" ht="15">
      <c r="A391" s="4">
        <v>389</v>
      </c>
      <c r="B391" s="4">
        <v>872</v>
      </c>
      <c r="C391" s="5" t="s">
        <v>263</v>
      </c>
      <c r="D391" s="5" t="s">
        <v>264</v>
      </c>
      <c r="E391" s="5" t="s">
        <v>11</v>
      </c>
      <c r="F391" s="5" t="s">
        <v>12</v>
      </c>
      <c r="G391" s="5" t="s">
        <v>357</v>
      </c>
      <c r="H391" s="4">
        <v>8</v>
      </c>
      <c r="I391" s="5" t="s">
        <v>397</v>
      </c>
      <c r="J391" s="4">
        <v>474</v>
      </c>
    </row>
    <row r="392" spans="1:10" ht="15">
      <c r="A392" s="4">
        <v>390</v>
      </c>
      <c r="B392" s="4">
        <v>873</v>
      </c>
      <c r="C392" s="5" t="s">
        <v>199</v>
      </c>
      <c r="D392" s="5" t="s">
        <v>200</v>
      </c>
      <c r="E392" s="5" t="s">
        <v>123</v>
      </c>
      <c r="F392" s="5" t="s">
        <v>201</v>
      </c>
      <c r="G392" s="5" t="s">
        <v>202</v>
      </c>
      <c r="H392" s="4">
        <v>70</v>
      </c>
      <c r="I392" s="5" t="s">
        <v>397</v>
      </c>
      <c r="J392" s="4">
        <v>475</v>
      </c>
    </row>
    <row r="393" spans="1:10" ht="15">
      <c r="A393" s="4">
        <v>391</v>
      </c>
      <c r="B393" s="4">
        <v>874</v>
      </c>
      <c r="C393" s="5" t="s">
        <v>270</v>
      </c>
      <c r="D393" s="5" t="s">
        <v>271</v>
      </c>
      <c r="E393" s="5" t="s">
        <v>22</v>
      </c>
      <c r="F393" s="5" t="s">
        <v>123</v>
      </c>
      <c r="G393" s="5" t="s">
        <v>272</v>
      </c>
      <c r="H393" s="4">
        <v>23</v>
      </c>
      <c r="I393" s="5" t="s">
        <v>397</v>
      </c>
      <c r="J393" s="4">
        <v>476</v>
      </c>
    </row>
    <row r="394" spans="1:10" ht="15">
      <c r="A394" s="4">
        <v>392</v>
      </c>
      <c r="B394" s="4">
        <v>875</v>
      </c>
      <c r="C394" s="5" t="s">
        <v>270</v>
      </c>
      <c r="D394" s="5" t="s">
        <v>271</v>
      </c>
      <c r="E394" s="5" t="s">
        <v>22</v>
      </c>
      <c r="F394" s="5" t="s">
        <v>123</v>
      </c>
      <c r="G394" s="5" t="s">
        <v>378</v>
      </c>
      <c r="H394" s="4">
        <v>25</v>
      </c>
      <c r="I394" s="5" t="s">
        <v>397</v>
      </c>
      <c r="J394" s="4">
        <v>476</v>
      </c>
    </row>
    <row r="395" spans="1:10" ht="15">
      <c r="A395" s="4">
        <v>393</v>
      </c>
      <c r="B395" s="4">
        <v>876</v>
      </c>
      <c r="C395" s="5" t="s">
        <v>270</v>
      </c>
      <c r="D395" s="5" t="s">
        <v>271</v>
      </c>
      <c r="E395" s="5" t="s">
        <v>22</v>
      </c>
      <c r="F395" s="5" t="s">
        <v>123</v>
      </c>
      <c r="G395" s="5" t="s">
        <v>379</v>
      </c>
      <c r="H395" s="4">
        <v>23</v>
      </c>
      <c r="I395" s="5" t="s">
        <v>397</v>
      </c>
      <c r="J395" s="4">
        <v>476</v>
      </c>
    </row>
    <row r="396" spans="1:10" ht="15">
      <c r="A396" s="4">
        <v>394</v>
      </c>
      <c r="B396" s="4">
        <v>877</v>
      </c>
      <c r="C396" s="5" t="s">
        <v>407</v>
      </c>
      <c r="D396" s="5" t="s">
        <v>408</v>
      </c>
      <c r="E396" s="5" t="s">
        <v>17</v>
      </c>
      <c r="F396" s="5" t="s">
        <v>18</v>
      </c>
      <c r="G396" s="5" t="s">
        <v>409</v>
      </c>
      <c r="H396" s="4">
        <v>26</v>
      </c>
      <c r="I396" s="5" t="s">
        <v>397</v>
      </c>
      <c r="J396" s="4">
        <v>490</v>
      </c>
    </row>
    <row r="397" spans="1:10" ht="15">
      <c r="A397" s="4">
        <v>395</v>
      </c>
      <c r="B397" s="4">
        <v>905</v>
      </c>
      <c r="C397" s="5" t="s">
        <v>276</v>
      </c>
      <c r="D397" s="5" t="s">
        <v>410</v>
      </c>
      <c r="E397" s="5" t="s">
        <v>12</v>
      </c>
      <c r="F397" s="5" t="s">
        <v>17</v>
      </c>
      <c r="G397" s="5" t="s">
        <v>105</v>
      </c>
      <c r="H397" s="4">
        <v>224</v>
      </c>
      <c r="I397" s="5" t="s">
        <v>397</v>
      </c>
      <c r="J397" s="4">
        <v>101</v>
      </c>
    </row>
    <row r="398" spans="1:10" ht="15">
      <c r="A398" s="4">
        <v>396</v>
      </c>
      <c r="B398" s="4">
        <v>906</v>
      </c>
      <c r="C398" s="5" t="s">
        <v>381</v>
      </c>
      <c r="D398" s="5" t="s">
        <v>104</v>
      </c>
      <c r="E398" s="5" t="s">
        <v>18</v>
      </c>
      <c r="F398" s="5" t="s">
        <v>22</v>
      </c>
      <c r="G398" s="5" t="s">
        <v>106</v>
      </c>
      <c r="H398" s="4">
        <v>234</v>
      </c>
      <c r="I398" s="5" t="s">
        <v>397</v>
      </c>
      <c r="J398" s="4">
        <v>101</v>
      </c>
    </row>
    <row r="399" spans="1:10" ht="15">
      <c r="A399" s="4">
        <v>397</v>
      </c>
      <c r="B399" s="4">
        <v>907</v>
      </c>
      <c r="C399" s="5" t="s">
        <v>411</v>
      </c>
      <c r="D399" s="5" t="s">
        <v>307</v>
      </c>
      <c r="E399" s="5" t="s">
        <v>22</v>
      </c>
      <c r="F399" s="5" t="s">
        <v>45</v>
      </c>
      <c r="G399" s="5" t="s">
        <v>412</v>
      </c>
      <c r="H399" s="4">
        <v>19</v>
      </c>
      <c r="I399" s="5" t="s">
        <v>397</v>
      </c>
      <c r="J399" s="4">
        <v>201</v>
      </c>
    </row>
    <row r="400" spans="1:10" ht="15">
      <c r="A400" s="4">
        <v>398</v>
      </c>
      <c r="B400" s="4">
        <v>908</v>
      </c>
      <c r="C400" s="5" t="s">
        <v>306</v>
      </c>
      <c r="D400" s="5" t="s">
        <v>307</v>
      </c>
      <c r="E400" s="5" t="s">
        <v>17</v>
      </c>
      <c r="F400" s="5" t="s">
        <v>18</v>
      </c>
      <c r="G400" s="5" t="s">
        <v>308</v>
      </c>
      <c r="H400" s="4">
        <v>21</v>
      </c>
      <c r="I400" s="5" t="s">
        <v>397</v>
      </c>
      <c r="J400" s="4">
        <v>210</v>
      </c>
    </row>
    <row r="401" spans="1:10" ht="15">
      <c r="A401" s="4">
        <v>399</v>
      </c>
      <c r="B401" s="4">
        <v>909</v>
      </c>
      <c r="C401" s="5" t="s">
        <v>284</v>
      </c>
      <c r="D401" s="5" t="s">
        <v>289</v>
      </c>
      <c r="E401" s="5" t="s">
        <v>22</v>
      </c>
      <c r="F401" s="5" t="s">
        <v>45</v>
      </c>
      <c r="G401" s="5" t="s">
        <v>285</v>
      </c>
      <c r="H401" s="4">
        <v>29</v>
      </c>
      <c r="I401" s="5" t="s">
        <v>397</v>
      </c>
      <c r="J401" s="4">
        <v>220</v>
      </c>
    </row>
    <row r="402" spans="1:10" ht="15">
      <c r="A402" s="4">
        <v>400</v>
      </c>
      <c r="B402" s="4">
        <v>910</v>
      </c>
      <c r="C402" s="5" t="s">
        <v>360</v>
      </c>
      <c r="D402" s="5" t="s">
        <v>172</v>
      </c>
      <c r="E402" s="5" t="s">
        <v>11</v>
      </c>
      <c r="F402" s="5" t="s">
        <v>12</v>
      </c>
      <c r="G402" s="5" t="s">
        <v>361</v>
      </c>
      <c r="H402" s="4">
        <v>69</v>
      </c>
      <c r="I402" s="5" t="s">
        <v>397</v>
      </c>
      <c r="J402" s="4">
        <v>236</v>
      </c>
    </row>
    <row r="403" spans="1:10" ht="15">
      <c r="A403" s="4">
        <v>401</v>
      </c>
      <c r="B403" s="4">
        <v>911</v>
      </c>
      <c r="C403" s="5" t="s">
        <v>413</v>
      </c>
      <c r="D403" s="5" t="s">
        <v>268</v>
      </c>
      <c r="E403" s="5" t="s">
        <v>12</v>
      </c>
      <c r="F403" s="5" t="s">
        <v>17</v>
      </c>
      <c r="G403" s="5" t="s">
        <v>269</v>
      </c>
      <c r="H403" s="4">
        <v>40</v>
      </c>
      <c r="I403" s="5" t="s">
        <v>397</v>
      </c>
      <c r="J403" s="4">
        <v>245</v>
      </c>
    </row>
    <row r="404" spans="1:10" ht="15">
      <c r="A404" s="4">
        <v>402</v>
      </c>
      <c r="B404" s="4">
        <v>912</v>
      </c>
      <c r="C404" s="5" t="s">
        <v>413</v>
      </c>
      <c r="D404" s="5" t="s">
        <v>268</v>
      </c>
      <c r="E404" s="5" t="s">
        <v>18</v>
      </c>
      <c r="F404" s="5" t="s">
        <v>22</v>
      </c>
      <c r="G404" s="5" t="s">
        <v>389</v>
      </c>
      <c r="H404" s="4">
        <v>38</v>
      </c>
      <c r="I404" s="5" t="s">
        <v>397</v>
      </c>
      <c r="J404" s="4">
        <v>245</v>
      </c>
    </row>
    <row r="405" spans="1:10" ht="15">
      <c r="A405" s="4">
        <v>403</v>
      </c>
      <c r="B405" s="4">
        <v>913</v>
      </c>
      <c r="C405" s="5" t="s">
        <v>414</v>
      </c>
      <c r="D405" s="5" t="s">
        <v>268</v>
      </c>
      <c r="E405" s="5" t="s">
        <v>22</v>
      </c>
      <c r="F405" s="5" t="s">
        <v>45</v>
      </c>
      <c r="G405" s="5" t="s">
        <v>415</v>
      </c>
      <c r="H405" s="4">
        <v>37</v>
      </c>
      <c r="I405" s="5" t="s">
        <v>397</v>
      </c>
      <c r="J405" s="4">
        <v>245</v>
      </c>
    </row>
    <row r="406" spans="1:10" ht="15">
      <c r="A406" s="4">
        <v>404</v>
      </c>
      <c r="B406" s="4">
        <v>914</v>
      </c>
      <c r="C406" s="5" t="s">
        <v>312</v>
      </c>
      <c r="D406" s="5" t="s">
        <v>313</v>
      </c>
      <c r="E406" s="5" t="s">
        <v>12</v>
      </c>
      <c r="F406" s="5" t="s">
        <v>17</v>
      </c>
      <c r="G406" s="5" t="s">
        <v>314</v>
      </c>
      <c r="H406" s="4">
        <v>16</v>
      </c>
      <c r="I406" s="5" t="s">
        <v>397</v>
      </c>
      <c r="J406" s="4">
        <v>261</v>
      </c>
    </row>
    <row r="407" spans="1:10" ht="15">
      <c r="A407" s="4">
        <v>405</v>
      </c>
      <c r="B407" s="4">
        <v>915</v>
      </c>
      <c r="C407" s="5" t="s">
        <v>312</v>
      </c>
      <c r="D407" s="5" t="s">
        <v>313</v>
      </c>
      <c r="E407" s="5" t="s">
        <v>22</v>
      </c>
      <c r="F407" s="5" t="s">
        <v>45</v>
      </c>
      <c r="G407" s="5" t="s">
        <v>317</v>
      </c>
      <c r="H407" s="4">
        <v>6</v>
      </c>
      <c r="I407" s="5" t="s">
        <v>397</v>
      </c>
      <c r="J407" s="4">
        <v>261</v>
      </c>
    </row>
    <row r="408" spans="1:10" ht="15">
      <c r="A408" s="4">
        <v>406</v>
      </c>
      <c r="B408" s="4">
        <v>916</v>
      </c>
      <c r="C408" s="5" t="s">
        <v>299</v>
      </c>
      <c r="D408" s="5" t="s">
        <v>300</v>
      </c>
      <c r="E408" s="5" t="s">
        <v>17</v>
      </c>
      <c r="F408" s="5" t="s">
        <v>18</v>
      </c>
      <c r="G408" s="5" t="s">
        <v>301</v>
      </c>
      <c r="H408" s="4">
        <v>12</v>
      </c>
      <c r="I408" s="5" t="s">
        <v>397</v>
      </c>
      <c r="J408" s="4">
        <v>263</v>
      </c>
    </row>
    <row r="409" spans="1:10" ht="15">
      <c r="A409" s="4">
        <v>407</v>
      </c>
      <c r="B409" s="4">
        <v>917</v>
      </c>
      <c r="C409" s="5" t="s">
        <v>114</v>
      </c>
      <c r="D409" s="5" t="s">
        <v>115</v>
      </c>
      <c r="E409" s="5" t="s">
        <v>11</v>
      </c>
      <c r="F409" s="5" t="s">
        <v>12</v>
      </c>
      <c r="G409" s="5" t="s">
        <v>116</v>
      </c>
      <c r="H409" s="4">
        <v>48</v>
      </c>
      <c r="I409" s="5" t="s">
        <v>397</v>
      </c>
      <c r="J409" s="4">
        <v>290</v>
      </c>
    </row>
    <row r="410" spans="1:10" ht="15">
      <c r="A410" s="4">
        <v>408</v>
      </c>
      <c r="B410" s="4">
        <v>918</v>
      </c>
      <c r="C410" s="5" t="s">
        <v>114</v>
      </c>
      <c r="D410" s="5" t="s">
        <v>115</v>
      </c>
      <c r="E410" s="5" t="s">
        <v>12</v>
      </c>
      <c r="F410" s="5" t="s">
        <v>17</v>
      </c>
      <c r="G410" s="5" t="s">
        <v>117</v>
      </c>
      <c r="H410" s="4">
        <v>54</v>
      </c>
      <c r="I410" s="5" t="s">
        <v>397</v>
      </c>
      <c r="J410" s="4">
        <v>290</v>
      </c>
    </row>
    <row r="411" spans="1:10" ht="15">
      <c r="A411" s="4">
        <v>409</v>
      </c>
      <c r="B411" s="4">
        <v>919</v>
      </c>
      <c r="C411" s="5" t="s">
        <v>114</v>
      </c>
      <c r="D411" s="5" t="s">
        <v>115</v>
      </c>
      <c r="E411" s="5" t="s">
        <v>18</v>
      </c>
      <c r="F411" s="5" t="s">
        <v>22</v>
      </c>
      <c r="G411" s="5" t="s">
        <v>119</v>
      </c>
      <c r="H411" s="4">
        <v>52</v>
      </c>
      <c r="I411" s="5" t="s">
        <v>397</v>
      </c>
      <c r="J411" s="4">
        <v>290</v>
      </c>
    </row>
    <row r="412" spans="1:10" ht="15">
      <c r="A412" s="4">
        <v>410</v>
      </c>
      <c r="B412" s="4">
        <v>920</v>
      </c>
      <c r="C412" s="5" t="s">
        <v>121</v>
      </c>
      <c r="D412" s="5" t="s">
        <v>365</v>
      </c>
      <c r="E412" s="5" t="s">
        <v>22</v>
      </c>
      <c r="F412" s="5" t="s">
        <v>123</v>
      </c>
      <c r="G412" s="5" t="s">
        <v>124</v>
      </c>
      <c r="H412" s="4">
        <v>16</v>
      </c>
      <c r="I412" s="5" t="s">
        <v>397</v>
      </c>
      <c r="J412" s="4">
        <v>291</v>
      </c>
    </row>
    <row r="413" spans="1:10" ht="15">
      <c r="A413" s="4">
        <v>411</v>
      </c>
      <c r="B413" s="4">
        <v>921</v>
      </c>
      <c r="C413" s="5" t="s">
        <v>121</v>
      </c>
      <c r="D413" s="5" t="s">
        <v>167</v>
      </c>
      <c r="E413" s="5" t="s">
        <v>22</v>
      </c>
      <c r="F413" s="5" t="s">
        <v>123</v>
      </c>
      <c r="G413" s="5" t="s">
        <v>126</v>
      </c>
      <c r="H413" s="4">
        <v>19</v>
      </c>
      <c r="I413" s="5" t="s">
        <v>397</v>
      </c>
      <c r="J413" s="4">
        <v>291</v>
      </c>
    </row>
    <row r="414" spans="1:10" ht="15">
      <c r="A414" s="4">
        <v>412</v>
      </c>
      <c r="B414" s="4">
        <v>922</v>
      </c>
      <c r="C414" s="5" t="s">
        <v>121</v>
      </c>
      <c r="D414" s="5" t="s">
        <v>125</v>
      </c>
      <c r="E414" s="5" t="s">
        <v>22</v>
      </c>
      <c r="F414" s="5" t="s">
        <v>123</v>
      </c>
      <c r="G414" s="5" t="s">
        <v>128</v>
      </c>
      <c r="H414" s="4">
        <v>17</v>
      </c>
      <c r="I414" s="5" t="s">
        <v>397</v>
      </c>
      <c r="J414" s="4">
        <v>291</v>
      </c>
    </row>
    <row r="415" spans="1:10" ht="15">
      <c r="A415" s="4">
        <v>413</v>
      </c>
      <c r="B415" s="4">
        <v>923</v>
      </c>
      <c r="C415" s="5" t="s">
        <v>121</v>
      </c>
      <c r="D415" s="5" t="s">
        <v>131</v>
      </c>
      <c r="E415" s="5" t="s">
        <v>12</v>
      </c>
      <c r="F415" s="5" t="s">
        <v>17</v>
      </c>
      <c r="G415" s="5" t="s">
        <v>130</v>
      </c>
      <c r="H415" s="4">
        <v>19</v>
      </c>
      <c r="I415" s="5" t="s">
        <v>397</v>
      </c>
      <c r="J415" s="4">
        <v>291</v>
      </c>
    </row>
    <row r="416" spans="1:10" ht="15">
      <c r="A416" s="4">
        <v>414</v>
      </c>
      <c r="B416" s="4">
        <v>924</v>
      </c>
      <c r="C416" s="5" t="s">
        <v>121</v>
      </c>
      <c r="D416" s="5" t="s">
        <v>133</v>
      </c>
      <c r="E416" s="5" t="s">
        <v>17</v>
      </c>
      <c r="F416" s="5" t="s">
        <v>18</v>
      </c>
      <c r="G416" s="5" t="s">
        <v>134</v>
      </c>
      <c r="H416" s="4">
        <v>18</v>
      </c>
      <c r="I416" s="5" t="s">
        <v>397</v>
      </c>
      <c r="J416" s="4">
        <v>291</v>
      </c>
    </row>
    <row r="417" spans="1:10" ht="15">
      <c r="A417" s="4">
        <v>415</v>
      </c>
      <c r="B417" s="4">
        <v>925</v>
      </c>
      <c r="C417" s="5" t="s">
        <v>121</v>
      </c>
      <c r="D417" s="5" t="s">
        <v>392</v>
      </c>
      <c r="E417" s="5" t="s">
        <v>18</v>
      </c>
      <c r="F417" s="5" t="s">
        <v>22</v>
      </c>
      <c r="G417" s="5" t="s">
        <v>393</v>
      </c>
      <c r="H417" s="4">
        <v>24</v>
      </c>
      <c r="I417" s="5" t="s">
        <v>397</v>
      </c>
      <c r="J417" s="4">
        <v>291</v>
      </c>
    </row>
    <row r="418" spans="1:10" ht="15">
      <c r="A418" s="4">
        <v>416</v>
      </c>
      <c r="B418" s="4">
        <v>926</v>
      </c>
      <c r="C418" s="5" t="s">
        <v>366</v>
      </c>
      <c r="D418" s="5" t="s">
        <v>367</v>
      </c>
      <c r="E418" s="5" t="s">
        <v>12</v>
      </c>
      <c r="F418" s="5" t="s">
        <v>17</v>
      </c>
      <c r="G418" s="5" t="s">
        <v>368</v>
      </c>
      <c r="H418" s="4">
        <v>17</v>
      </c>
      <c r="I418" s="5" t="s">
        <v>397</v>
      </c>
      <c r="J418" s="4">
        <v>292</v>
      </c>
    </row>
    <row r="419" spans="1:10" ht="15">
      <c r="A419" s="4">
        <v>417</v>
      </c>
      <c r="B419" s="4">
        <v>927</v>
      </c>
      <c r="C419" s="5" t="s">
        <v>320</v>
      </c>
      <c r="D419" s="5" t="s">
        <v>321</v>
      </c>
      <c r="E419" s="5" t="s">
        <v>12</v>
      </c>
      <c r="F419" s="5" t="s">
        <v>17</v>
      </c>
      <c r="G419" s="5" t="s">
        <v>323</v>
      </c>
      <c r="H419" s="4">
        <v>66</v>
      </c>
      <c r="I419" s="5" t="s">
        <v>397</v>
      </c>
      <c r="J419" s="4">
        <v>311</v>
      </c>
    </row>
    <row r="420" spans="1:10" ht="15">
      <c r="A420" s="4">
        <v>418</v>
      </c>
      <c r="B420" s="4">
        <v>928</v>
      </c>
      <c r="C420" s="5" t="s">
        <v>325</v>
      </c>
      <c r="D420" s="5" t="s">
        <v>321</v>
      </c>
      <c r="E420" s="5" t="s">
        <v>18</v>
      </c>
      <c r="F420" s="5" t="s">
        <v>22</v>
      </c>
      <c r="G420" s="5" t="s">
        <v>326</v>
      </c>
      <c r="H420" s="4">
        <v>60</v>
      </c>
      <c r="I420" s="5" t="s">
        <v>397</v>
      </c>
      <c r="J420" s="4">
        <v>319</v>
      </c>
    </row>
    <row r="421" spans="1:10" ht="15">
      <c r="A421" s="4">
        <v>419</v>
      </c>
      <c r="B421" s="4">
        <v>929</v>
      </c>
      <c r="C421" s="5" t="s">
        <v>370</v>
      </c>
      <c r="D421" s="5" t="s">
        <v>321</v>
      </c>
      <c r="E421" s="5" t="s">
        <v>22</v>
      </c>
      <c r="F421" s="5" t="s">
        <v>45</v>
      </c>
      <c r="G421" s="5" t="s">
        <v>331</v>
      </c>
      <c r="H421" s="4">
        <v>50</v>
      </c>
      <c r="I421" s="5" t="s">
        <v>397</v>
      </c>
      <c r="J421" s="4">
        <v>325</v>
      </c>
    </row>
    <row r="422" spans="1:10" ht="15">
      <c r="A422" s="4">
        <v>420</v>
      </c>
      <c r="B422" s="4">
        <v>930</v>
      </c>
      <c r="C422" s="5" t="s">
        <v>338</v>
      </c>
      <c r="D422" s="5" t="s">
        <v>339</v>
      </c>
      <c r="E422" s="5" t="s">
        <v>12</v>
      </c>
      <c r="F422" s="5" t="s">
        <v>17</v>
      </c>
      <c r="G422" s="5" t="s">
        <v>371</v>
      </c>
      <c r="H422" s="4">
        <v>11</v>
      </c>
      <c r="I422" s="5" t="s">
        <v>397</v>
      </c>
      <c r="J422" s="4">
        <v>397</v>
      </c>
    </row>
    <row r="423" spans="1:10" ht="15">
      <c r="A423" s="4">
        <v>421</v>
      </c>
      <c r="B423" s="4">
        <v>931</v>
      </c>
      <c r="C423" s="5" t="s">
        <v>338</v>
      </c>
      <c r="D423" s="5" t="s">
        <v>339</v>
      </c>
      <c r="E423" s="5" t="s">
        <v>18</v>
      </c>
      <c r="F423" s="5" t="s">
        <v>22</v>
      </c>
      <c r="G423" s="5" t="s">
        <v>372</v>
      </c>
      <c r="H423" s="4">
        <v>14</v>
      </c>
      <c r="I423" s="5" t="s">
        <v>397</v>
      </c>
      <c r="J423" s="4">
        <v>397</v>
      </c>
    </row>
    <row r="424" spans="1:10" ht="15">
      <c r="A424" s="4">
        <v>422</v>
      </c>
      <c r="B424" s="4">
        <v>932</v>
      </c>
      <c r="C424" s="5" t="s">
        <v>140</v>
      </c>
      <c r="D424" s="5" t="s">
        <v>342</v>
      </c>
      <c r="E424" s="5" t="s">
        <v>22</v>
      </c>
      <c r="F424" s="5" t="s">
        <v>45</v>
      </c>
      <c r="G424" s="5" t="s">
        <v>142</v>
      </c>
      <c r="H424" s="4">
        <v>59</v>
      </c>
      <c r="I424" s="5" t="s">
        <v>397</v>
      </c>
      <c r="J424" s="4">
        <v>415</v>
      </c>
    </row>
    <row r="425" spans="1:10" ht="15">
      <c r="A425" s="4">
        <v>423</v>
      </c>
      <c r="B425" s="4">
        <v>983</v>
      </c>
      <c r="C425" s="5" t="s">
        <v>9</v>
      </c>
      <c r="D425" s="5" t="s">
        <v>176</v>
      </c>
      <c r="E425" s="5" t="s">
        <v>12</v>
      </c>
      <c r="F425" s="5" t="s">
        <v>17</v>
      </c>
      <c r="G425" s="5" t="s">
        <v>13</v>
      </c>
      <c r="H425" s="4">
        <v>0</v>
      </c>
      <c r="I425" s="5" t="s">
        <v>416</v>
      </c>
      <c r="J425" s="4">
        <v>101</v>
      </c>
    </row>
    <row r="426" spans="1:10" ht="15">
      <c r="A426" s="4">
        <v>424</v>
      </c>
      <c r="B426" s="4">
        <v>984</v>
      </c>
      <c r="C426" s="5" t="s">
        <v>9</v>
      </c>
      <c r="D426" s="5" t="s">
        <v>176</v>
      </c>
      <c r="E426" s="5" t="s">
        <v>17</v>
      </c>
      <c r="F426" s="5" t="s">
        <v>18</v>
      </c>
      <c r="G426" s="5" t="s">
        <v>19</v>
      </c>
      <c r="H426" s="4">
        <v>0</v>
      </c>
      <c r="I426" s="5" t="s">
        <v>416</v>
      </c>
      <c r="J426" s="4">
        <v>101</v>
      </c>
    </row>
    <row r="427" spans="1:10" ht="15">
      <c r="A427" s="4">
        <v>425</v>
      </c>
      <c r="B427" s="4">
        <v>985</v>
      </c>
      <c r="C427" s="5" t="s">
        <v>9</v>
      </c>
      <c r="D427" s="5" t="s">
        <v>176</v>
      </c>
      <c r="E427" s="5" t="s">
        <v>22</v>
      </c>
      <c r="F427" s="5" t="s">
        <v>45</v>
      </c>
      <c r="G427" s="5" t="s">
        <v>23</v>
      </c>
      <c r="H427" s="4">
        <v>0</v>
      </c>
      <c r="I427" s="5" t="s">
        <v>416</v>
      </c>
      <c r="J427" s="4">
        <v>101</v>
      </c>
    </row>
    <row r="428" spans="1:10" ht="15">
      <c r="A428" s="4">
        <v>426</v>
      </c>
      <c r="B428" s="4">
        <v>986</v>
      </c>
      <c r="C428" s="5" t="s">
        <v>9</v>
      </c>
      <c r="D428" s="5" t="s">
        <v>155</v>
      </c>
      <c r="E428" s="5" t="s">
        <v>11</v>
      </c>
      <c r="F428" s="5" t="s">
        <v>12</v>
      </c>
      <c r="G428" s="5" t="s">
        <v>27</v>
      </c>
      <c r="H428" s="4">
        <v>0</v>
      </c>
      <c r="I428" s="5" t="s">
        <v>416</v>
      </c>
      <c r="J428" s="4">
        <v>102</v>
      </c>
    </row>
    <row r="429" spans="1:10" ht="15">
      <c r="A429" s="4">
        <v>427</v>
      </c>
      <c r="B429" s="4">
        <v>987</v>
      </c>
      <c r="C429" s="5" t="s">
        <v>9</v>
      </c>
      <c r="D429" s="5" t="s">
        <v>155</v>
      </c>
      <c r="E429" s="5" t="s">
        <v>12</v>
      </c>
      <c r="F429" s="5" t="s">
        <v>17</v>
      </c>
      <c r="G429" s="5" t="s">
        <v>33</v>
      </c>
      <c r="H429" s="4">
        <v>0</v>
      </c>
      <c r="I429" s="5" t="s">
        <v>416</v>
      </c>
      <c r="J429" s="4">
        <v>102</v>
      </c>
    </row>
    <row r="430" spans="1:10" ht="15">
      <c r="A430" s="4">
        <v>428</v>
      </c>
      <c r="B430" s="4">
        <v>988</v>
      </c>
      <c r="C430" s="5" t="s">
        <v>9</v>
      </c>
      <c r="D430" s="5" t="s">
        <v>155</v>
      </c>
      <c r="E430" s="5" t="s">
        <v>18</v>
      </c>
      <c r="F430" s="5" t="s">
        <v>22</v>
      </c>
      <c r="G430" s="5" t="s">
        <v>46</v>
      </c>
      <c r="H430" s="4">
        <v>0</v>
      </c>
      <c r="I430" s="5" t="s">
        <v>416</v>
      </c>
      <c r="J430" s="4">
        <v>102</v>
      </c>
    </row>
    <row r="431" spans="1:10" ht="15">
      <c r="A431" s="4">
        <v>429</v>
      </c>
      <c r="B431" s="4">
        <v>989</v>
      </c>
      <c r="C431" s="5" t="s">
        <v>50</v>
      </c>
      <c r="D431" s="5" t="s">
        <v>51</v>
      </c>
      <c r="E431" s="5" t="s">
        <v>52</v>
      </c>
      <c r="F431" s="5" t="s">
        <v>17</v>
      </c>
      <c r="G431" s="5" t="s">
        <v>53</v>
      </c>
      <c r="H431" s="4">
        <v>0</v>
      </c>
      <c r="I431" s="5" t="s">
        <v>416</v>
      </c>
      <c r="J431" s="4">
        <v>111</v>
      </c>
    </row>
    <row r="432" spans="1:10" ht="15">
      <c r="A432" s="4">
        <v>430</v>
      </c>
      <c r="B432" s="4">
        <v>990</v>
      </c>
      <c r="C432" s="5" t="s">
        <v>50</v>
      </c>
      <c r="D432" s="5" t="s">
        <v>51</v>
      </c>
      <c r="E432" s="5" t="s">
        <v>56</v>
      </c>
      <c r="F432" s="5" t="s">
        <v>22</v>
      </c>
      <c r="G432" s="5" t="s">
        <v>57</v>
      </c>
      <c r="H432" s="4">
        <v>0</v>
      </c>
      <c r="I432" s="5" t="s">
        <v>416</v>
      </c>
      <c r="J432" s="4">
        <v>111</v>
      </c>
    </row>
    <row r="433" spans="1:10" ht="15">
      <c r="A433" s="4">
        <v>431</v>
      </c>
      <c r="B433" s="4">
        <v>991</v>
      </c>
      <c r="C433" s="5" t="s">
        <v>50</v>
      </c>
      <c r="D433" s="5" t="s">
        <v>60</v>
      </c>
      <c r="E433" s="5" t="s">
        <v>17</v>
      </c>
      <c r="F433" s="5" t="s">
        <v>18</v>
      </c>
      <c r="G433" s="5" t="s">
        <v>170</v>
      </c>
      <c r="H433" s="4">
        <v>0</v>
      </c>
      <c r="I433" s="5" t="s">
        <v>416</v>
      </c>
      <c r="J433" s="4">
        <v>112</v>
      </c>
    </row>
    <row r="434" spans="1:10" ht="15">
      <c r="A434" s="4">
        <v>432</v>
      </c>
      <c r="B434" s="4">
        <v>992</v>
      </c>
      <c r="C434" s="5" t="s">
        <v>65</v>
      </c>
      <c r="D434" s="5" t="s">
        <v>417</v>
      </c>
      <c r="E434" s="5" t="s">
        <v>18</v>
      </c>
      <c r="F434" s="5" t="s">
        <v>22</v>
      </c>
      <c r="G434" s="5" t="s">
        <v>68</v>
      </c>
      <c r="H434" s="4">
        <v>0</v>
      </c>
      <c r="I434" s="5" t="s">
        <v>416</v>
      </c>
      <c r="J434" s="4">
        <v>405</v>
      </c>
    </row>
    <row r="435" spans="1:10" ht="15">
      <c r="A435" s="4">
        <v>433</v>
      </c>
      <c r="B435" s="4">
        <v>993</v>
      </c>
      <c r="C435" s="5" t="s">
        <v>65</v>
      </c>
      <c r="D435" s="5" t="s">
        <v>417</v>
      </c>
      <c r="E435" s="5" t="s">
        <v>18</v>
      </c>
      <c r="F435" s="5" t="s">
        <v>22</v>
      </c>
      <c r="G435" s="5" t="s">
        <v>241</v>
      </c>
      <c r="H435" s="4">
        <v>0</v>
      </c>
      <c r="I435" s="5" t="s">
        <v>416</v>
      </c>
      <c r="J435" s="4">
        <v>405</v>
      </c>
    </row>
    <row r="436" spans="1:10" ht="15">
      <c r="A436" s="4">
        <v>434</v>
      </c>
      <c r="B436" s="4">
        <v>994</v>
      </c>
      <c r="C436" s="5" t="s">
        <v>350</v>
      </c>
      <c r="D436" s="5" t="s">
        <v>185</v>
      </c>
      <c r="E436" s="5" t="s">
        <v>17</v>
      </c>
      <c r="F436" s="5" t="s">
        <v>18</v>
      </c>
      <c r="G436" s="5" t="s">
        <v>72</v>
      </c>
      <c r="H436" s="4">
        <v>0</v>
      </c>
      <c r="I436" s="5" t="s">
        <v>416</v>
      </c>
      <c r="J436" s="4">
        <v>422</v>
      </c>
    </row>
    <row r="437" spans="1:10" ht="15">
      <c r="A437" s="4">
        <v>435</v>
      </c>
      <c r="B437" s="4">
        <v>995</v>
      </c>
      <c r="C437" s="5" t="s">
        <v>350</v>
      </c>
      <c r="D437" s="5" t="s">
        <v>185</v>
      </c>
      <c r="E437" s="5" t="s">
        <v>17</v>
      </c>
      <c r="F437" s="5" t="s">
        <v>18</v>
      </c>
      <c r="G437" s="5" t="s">
        <v>73</v>
      </c>
      <c r="H437" s="4">
        <v>0</v>
      </c>
      <c r="I437" s="5" t="s">
        <v>416</v>
      </c>
      <c r="J437" s="4">
        <v>422</v>
      </c>
    </row>
    <row r="438" spans="1:10" ht="15">
      <c r="A438" s="4">
        <v>436</v>
      </c>
      <c r="B438" s="4">
        <v>996</v>
      </c>
      <c r="C438" s="5" t="s">
        <v>350</v>
      </c>
      <c r="D438" s="5" t="s">
        <v>185</v>
      </c>
      <c r="E438" s="5" t="s">
        <v>22</v>
      </c>
      <c r="F438" s="5" t="s">
        <v>45</v>
      </c>
      <c r="G438" s="5" t="s">
        <v>74</v>
      </c>
      <c r="H438" s="4">
        <v>0</v>
      </c>
      <c r="I438" s="5" t="s">
        <v>416</v>
      </c>
      <c r="J438" s="4">
        <v>422</v>
      </c>
    </row>
    <row r="439" spans="1:10" ht="15">
      <c r="A439" s="4">
        <v>437</v>
      </c>
      <c r="B439" s="4">
        <v>997</v>
      </c>
      <c r="C439" s="5" t="s">
        <v>350</v>
      </c>
      <c r="D439" s="5" t="s">
        <v>185</v>
      </c>
      <c r="E439" s="5" t="s">
        <v>22</v>
      </c>
      <c r="F439" s="5" t="s">
        <v>45</v>
      </c>
      <c r="G439" s="5" t="s">
        <v>75</v>
      </c>
      <c r="H439" s="4">
        <v>0</v>
      </c>
      <c r="I439" s="5" t="s">
        <v>416</v>
      </c>
      <c r="J439" s="4">
        <v>422</v>
      </c>
    </row>
    <row r="440" spans="1:10" ht="15">
      <c r="A440" s="4">
        <v>438</v>
      </c>
      <c r="B440" s="4">
        <v>998</v>
      </c>
      <c r="C440" s="5" t="s">
        <v>76</v>
      </c>
      <c r="D440" s="5" t="s">
        <v>77</v>
      </c>
      <c r="E440" s="5" t="s">
        <v>11</v>
      </c>
      <c r="F440" s="5" t="s">
        <v>12</v>
      </c>
      <c r="G440" s="5" t="s">
        <v>184</v>
      </c>
      <c r="H440" s="4">
        <v>0</v>
      </c>
      <c r="I440" s="5" t="s">
        <v>416</v>
      </c>
      <c r="J440" s="4">
        <v>430</v>
      </c>
    </row>
    <row r="441" spans="1:10" ht="15">
      <c r="A441" s="4">
        <v>439</v>
      </c>
      <c r="B441" s="4">
        <v>999</v>
      </c>
      <c r="C441" s="5" t="s">
        <v>76</v>
      </c>
      <c r="D441" s="5" t="s">
        <v>77</v>
      </c>
      <c r="E441" s="5" t="s">
        <v>12</v>
      </c>
      <c r="F441" s="5" t="s">
        <v>17</v>
      </c>
      <c r="G441" s="5" t="s">
        <v>186</v>
      </c>
      <c r="H441" s="4">
        <v>0</v>
      </c>
      <c r="I441" s="5" t="s">
        <v>416</v>
      </c>
      <c r="J441" s="4">
        <v>430</v>
      </c>
    </row>
    <row r="442" spans="1:10" ht="15">
      <c r="A442" s="4">
        <v>440</v>
      </c>
      <c r="B442" s="4">
        <v>1000</v>
      </c>
      <c r="C442" s="5" t="s">
        <v>76</v>
      </c>
      <c r="D442" s="5" t="s">
        <v>144</v>
      </c>
      <c r="E442" s="5" t="s">
        <v>18</v>
      </c>
      <c r="F442" s="5" t="s">
        <v>22</v>
      </c>
      <c r="G442" s="5" t="s">
        <v>250</v>
      </c>
      <c r="H442" s="4">
        <v>0</v>
      </c>
      <c r="I442" s="5" t="s">
        <v>416</v>
      </c>
      <c r="J442" s="4">
        <v>430</v>
      </c>
    </row>
    <row r="443" spans="1:10" ht="15">
      <c r="A443" s="4">
        <v>441</v>
      </c>
      <c r="B443" s="4">
        <v>1001</v>
      </c>
      <c r="C443" s="5" t="s">
        <v>76</v>
      </c>
      <c r="D443" s="5" t="s">
        <v>144</v>
      </c>
      <c r="E443" s="5" t="s">
        <v>22</v>
      </c>
      <c r="F443" s="5" t="s">
        <v>45</v>
      </c>
      <c r="G443" s="5" t="s">
        <v>188</v>
      </c>
      <c r="H443" s="4">
        <v>0</v>
      </c>
      <c r="I443" s="5" t="s">
        <v>416</v>
      </c>
      <c r="J443" s="4">
        <v>430</v>
      </c>
    </row>
    <row r="444" spans="1:10" ht="15">
      <c r="A444" s="4">
        <v>442</v>
      </c>
      <c r="B444" s="4">
        <v>1002</v>
      </c>
      <c r="C444" s="5" t="s">
        <v>80</v>
      </c>
      <c r="D444" s="5" t="s">
        <v>187</v>
      </c>
      <c r="E444" s="5" t="s">
        <v>12</v>
      </c>
      <c r="F444" s="5" t="s">
        <v>17</v>
      </c>
      <c r="G444" s="5" t="s">
        <v>220</v>
      </c>
      <c r="H444" s="4">
        <v>0</v>
      </c>
      <c r="I444" s="5" t="s">
        <v>416</v>
      </c>
      <c r="J444" s="4">
        <v>431</v>
      </c>
    </row>
    <row r="445" spans="1:10" ht="15">
      <c r="A445" s="4">
        <v>443</v>
      </c>
      <c r="B445" s="4">
        <v>1003</v>
      </c>
      <c r="C445" s="5" t="s">
        <v>80</v>
      </c>
      <c r="D445" s="5" t="s">
        <v>187</v>
      </c>
      <c r="E445" s="5" t="s">
        <v>17</v>
      </c>
      <c r="F445" s="5" t="s">
        <v>18</v>
      </c>
      <c r="G445" s="5" t="s">
        <v>230</v>
      </c>
      <c r="H445" s="4">
        <v>0</v>
      </c>
      <c r="I445" s="5" t="s">
        <v>416</v>
      </c>
      <c r="J445" s="4">
        <v>431</v>
      </c>
    </row>
    <row r="446" spans="1:10" ht="15">
      <c r="A446" s="4">
        <v>444</v>
      </c>
      <c r="B446" s="4">
        <v>1004</v>
      </c>
      <c r="C446" s="5" t="s">
        <v>240</v>
      </c>
      <c r="D446" s="5" t="s">
        <v>418</v>
      </c>
      <c r="E446" s="5" t="s">
        <v>17</v>
      </c>
      <c r="F446" s="5" t="s">
        <v>18</v>
      </c>
      <c r="G446" s="5" t="s">
        <v>419</v>
      </c>
      <c r="H446" s="4">
        <v>0</v>
      </c>
      <c r="I446" s="5" t="s">
        <v>416</v>
      </c>
      <c r="J446" s="4">
        <v>433</v>
      </c>
    </row>
    <row r="447" spans="1:10" ht="15">
      <c r="A447" s="4">
        <v>445</v>
      </c>
      <c r="B447" s="4">
        <v>1005</v>
      </c>
      <c r="C447" s="5" t="s">
        <v>84</v>
      </c>
      <c r="D447" s="5" t="s">
        <v>85</v>
      </c>
      <c r="E447" s="5" t="s">
        <v>22</v>
      </c>
      <c r="F447" s="5" t="s">
        <v>45</v>
      </c>
      <c r="G447" s="5" t="s">
        <v>86</v>
      </c>
      <c r="H447" s="4">
        <v>0</v>
      </c>
      <c r="I447" s="5" t="s">
        <v>416</v>
      </c>
      <c r="J447" s="4">
        <v>435</v>
      </c>
    </row>
    <row r="448" spans="1:10" ht="15">
      <c r="A448" s="4">
        <v>446</v>
      </c>
      <c r="B448" s="4">
        <v>1006</v>
      </c>
      <c r="C448" s="5" t="s">
        <v>404</v>
      </c>
      <c r="D448" s="5" t="s">
        <v>148</v>
      </c>
      <c r="E448" s="5" t="s">
        <v>18</v>
      </c>
      <c r="F448" s="5" t="s">
        <v>22</v>
      </c>
      <c r="G448" s="5" t="s">
        <v>405</v>
      </c>
      <c r="H448" s="4">
        <v>0</v>
      </c>
      <c r="I448" s="5" t="s">
        <v>416</v>
      </c>
      <c r="J448" s="4">
        <v>442</v>
      </c>
    </row>
    <row r="449" spans="1:10" ht="15">
      <c r="A449" s="4">
        <v>447</v>
      </c>
      <c r="B449" s="4">
        <v>1007</v>
      </c>
      <c r="C449" s="5" t="s">
        <v>404</v>
      </c>
      <c r="D449" s="5" t="s">
        <v>148</v>
      </c>
      <c r="E449" s="5" t="s">
        <v>22</v>
      </c>
      <c r="F449" s="5" t="s">
        <v>45</v>
      </c>
      <c r="G449" s="5" t="s">
        <v>421</v>
      </c>
      <c r="H449" s="4">
        <v>0</v>
      </c>
      <c r="I449" s="5" t="s">
        <v>416</v>
      </c>
      <c r="J449" s="4">
        <v>442</v>
      </c>
    </row>
    <row r="450" spans="1:10" ht="15">
      <c r="A450" s="4">
        <v>448</v>
      </c>
      <c r="B450" s="4">
        <v>1008</v>
      </c>
      <c r="C450" s="5" t="s">
        <v>248</v>
      </c>
      <c r="D450" s="5" t="s">
        <v>249</v>
      </c>
      <c r="E450" s="5" t="s">
        <v>45</v>
      </c>
      <c r="F450" s="5" t="s">
        <v>123</v>
      </c>
      <c r="G450" s="5" t="s">
        <v>251</v>
      </c>
      <c r="H450" s="4">
        <v>0</v>
      </c>
      <c r="I450" s="5" t="s">
        <v>416</v>
      </c>
      <c r="J450" s="4">
        <v>452</v>
      </c>
    </row>
    <row r="451" spans="1:10" ht="15">
      <c r="A451" s="4">
        <v>449</v>
      </c>
      <c r="B451" s="4">
        <v>1009</v>
      </c>
      <c r="C451" s="5" t="s">
        <v>96</v>
      </c>
      <c r="D451" s="5" t="s">
        <v>239</v>
      </c>
      <c r="E451" s="5" t="s">
        <v>17</v>
      </c>
      <c r="F451" s="5" t="s">
        <v>18</v>
      </c>
      <c r="G451" s="5" t="s">
        <v>98</v>
      </c>
      <c r="H451" s="4">
        <v>0</v>
      </c>
      <c r="I451" s="5" t="s">
        <v>416</v>
      </c>
      <c r="J451" s="4">
        <v>471</v>
      </c>
    </row>
    <row r="452" spans="1:10" ht="15">
      <c r="A452" s="4">
        <v>450</v>
      </c>
      <c r="B452" s="4">
        <v>1010</v>
      </c>
      <c r="C452" s="5" t="s">
        <v>96</v>
      </c>
      <c r="D452" s="5" t="s">
        <v>239</v>
      </c>
      <c r="E452" s="5" t="s">
        <v>22</v>
      </c>
      <c r="F452" s="5" t="s">
        <v>45</v>
      </c>
      <c r="G452" s="5" t="s">
        <v>99</v>
      </c>
      <c r="H452" s="4">
        <v>0</v>
      </c>
      <c r="I452" s="5" t="s">
        <v>416</v>
      </c>
      <c r="J452" s="4">
        <v>471</v>
      </c>
    </row>
    <row r="453" spans="1:10" ht="15">
      <c r="A453" s="4">
        <v>451</v>
      </c>
      <c r="B453" s="4">
        <v>1011</v>
      </c>
      <c r="C453" s="5" t="s">
        <v>263</v>
      </c>
      <c r="D453" s="5" t="s">
        <v>264</v>
      </c>
      <c r="E453" s="5" t="s">
        <v>11</v>
      </c>
      <c r="F453" s="5" t="s">
        <v>12</v>
      </c>
      <c r="G453" s="5" t="s">
        <v>265</v>
      </c>
      <c r="H453" s="4">
        <v>0</v>
      </c>
      <c r="I453" s="5" t="s">
        <v>416</v>
      </c>
      <c r="J453" s="4">
        <v>474</v>
      </c>
    </row>
    <row r="454" spans="1:10" ht="15">
      <c r="A454" s="4">
        <v>452</v>
      </c>
      <c r="B454" s="4">
        <v>1012</v>
      </c>
      <c r="C454" s="5" t="s">
        <v>263</v>
      </c>
      <c r="D454" s="5" t="s">
        <v>264</v>
      </c>
      <c r="E454" s="5" t="s">
        <v>11</v>
      </c>
      <c r="F454" s="5" t="s">
        <v>12</v>
      </c>
      <c r="G454" s="5" t="s">
        <v>357</v>
      </c>
      <c r="H454" s="4">
        <v>0</v>
      </c>
      <c r="I454" s="5" t="s">
        <v>416</v>
      </c>
      <c r="J454" s="4">
        <v>474</v>
      </c>
    </row>
    <row r="455" spans="1:10" ht="15">
      <c r="A455" s="4">
        <v>453</v>
      </c>
      <c r="B455" s="4">
        <v>1013</v>
      </c>
      <c r="C455" s="5" t="s">
        <v>199</v>
      </c>
      <c r="D455" s="5" t="s">
        <v>200</v>
      </c>
      <c r="E455" s="5" t="s">
        <v>123</v>
      </c>
      <c r="F455" s="5" t="s">
        <v>201</v>
      </c>
      <c r="G455" s="5" t="s">
        <v>202</v>
      </c>
      <c r="H455" s="4">
        <v>1</v>
      </c>
      <c r="I455" s="5" t="s">
        <v>416</v>
      </c>
      <c r="J455" s="4">
        <v>475</v>
      </c>
    </row>
    <row r="456" spans="1:10" ht="15">
      <c r="A456" s="4">
        <v>454</v>
      </c>
      <c r="B456" s="4">
        <v>1014</v>
      </c>
      <c r="C456" s="5" t="s">
        <v>270</v>
      </c>
      <c r="D456" s="5" t="s">
        <v>271</v>
      </c>
      <c r="E456" s="5" t="s">
        <v>22</v>
      </c>
      <c r="F456" s="5" t="s">
        <v>123</v>
      </c>
      <c r="G456" s="5" t="s">
        <v>272</v>
      </c>
      <c r="H456" s="4">
        <v>0</v>
      </c>
      <c r="I456" s="5" t="s">
        <v>416</v>
      </c>
      <c r="J456" s="4">
        <v>476</v>
      </c>
    </row>
    <row r="457" spans="1:10" ht="15">
      <c r="A457" s="4">
        <v>455</v>
      </c>
      <c r="B457" s="4">
        <v>1015</v>
      </c>
      <c r="C457" s="5" t="s">
        <v>270</v>
      </c>
      <c r="D457" s="5" t="s">
        <v>271</v>
      </c>
      <c r="E457" s="5" t="s">
        <v>22</v>
      </c>
      <c r="F457" s="5" t="s">
        <v>123</v>
      </c>
      <c r="G457" s="5" t="s">
        <v>378</v>
      </c>
      <c r="H457" s="4">
        <v>0</v>
      </c>
      <c r="I457" s="5" t="s">
        <v>416</v>
      </c>
      <c r="J457" s="4">
        <v>476</v>
      </c>
    </row>
    <row r="458" spans="1:10" ht="15">
      <c r="A458" s="4">
        <v>456</v>
      </c>
      <c r="B458" s="4">
        <v>1016</v>
      </c>
      <c r="C458" s="5" t="s">
        <v>270</v>
      </c>
      <c r="D458" s="5" t="s">
        <v>271</v>
      </c>
      <c r="E458" s="5" t="s">
        <v>22</v>
      </c>
      <c r="F458" s="5" t="s">
        <v>123</v>
      </c>
      <c r="G458" s="5" t="s">
        <v>379</v>
      </c>
      <c r="H458" s="4">
        <v>0</v>
      </c>
      <c r="I458" s="5" t="s">
        <v>416</v>
      </c>
      <c r="J458" s="4">
        <v>476</v>
      </c>
    </row>
    <row r="459" spans="1:10" ht="15">
      <c r="A459" s="4">
        <v>457</v>
      </c>
      <c r="B459" s="4">
        <v>1042</v>
      </c>
      <c r="C459" s="5" t="s">
        <v>276</v>
      </c>
      <c r="D459" s="5" t="s">
        <v>410</v>
      </c>
      <c r="E459" s="5" t="s">
        <v>12</v>
      </c>
      <c r="F459" s="5" t="s">
        <v>17</v>
      </c>
      <c r="G459" s="5" t="s">
        <v>105</v>
      </c>
      <c r="H459" s="4">
        <v>0</v>
      </c>
      <c r="I459" s="5" t="s">
        <v>416</v>
      </c>
      <c r="J459" s="4">
        <v>101</v>
      </c>
    </row>
    <row r="460" spans="1:10" ht="15">
      <c r="A460" s="4">
        <v>458</v>
      </c>
      <c r="B460" s="4">
        <v>1043</v>
      </c>
      <c r="C460" s="5" t="s">
        <v>381</v>
      </c>
      <c r="D460" s="5" t="s">
        <v>422</v>
      </c>
      <c r="E460" s="5" t="s">
        <v>18</v>
      </c>
      <c r="F460" s="5" t="s">
        <v>22</v>
      </c>
      <c r="G460" s="5" t="s">
        <v>106</v>
      </c>
      <c r="H460" s="4">
        <v>0</v>
      </c>
      <c r="I460" s="5" t="s">
        <v>416</v>
      </c>
      <c r="J460" s="4">
        <v>101</v>
      </c>
    </row>
    <row r="461" spans="1:10" ht="15">
      <c r="A461" s="4">
        <v>459</v>
      </c>
      <c r="B461" s="4">
        <v>1044</v>
      </c>
      <c r="C461" s="5" t="s">
        <v>107</v>
      </c>
      <c r="D461" s="5" t="s">
        <v>108</v>
      </c>
      <c r="E461" s="5" t="s">
        <v>17</v>
      </c>
      <c r="F461" s="5" t="s">
        <v>18</v>
      </c>
      <c r="G461" s="5" t="s">
        <v>109</v>
      </c>
      <c r="H461" s="4">
        <v>0</v>
      </c>
      <c r="I461" s="5" t="s">
        <v>416</v>
      </c>
      <c r="J461" s="4">
        <v>105</v>
      </c>
    </row>
    <row r="462" spans="1:10" ht="15">
      <c r="A462" s="4">
        <v>460</v>
      </c>
      <c r="B462" s="4">
        <v>1045</v>
      </c>
      <c r="C462" s="5" t="s">
        <v>411</v>
      </c>
      <c r="D462" s="5" t="s">
        <v>307</v>
      </c>
      <c r="E462" s="5" t="s">
        <v>17</v>
      </c>
      <c r="F462" s="5" t="s">
        <v>18</v>
      </c>
      <c r="G462" s="5" t="s">
        <v>412</v>
      </c>
      <c r="H462" s="4">
        <v>0</v>
      </c>
      <c r="I462" s="5" t="s">
        <v>416</v>
      </c>
      <c r="J462" s="4">
        <v>201</v>
      </c>
    </row>
    <row r="463" spans="1:10" ht="15">
      <c r="A463" s="4">
        <v>461</v>
      </c>
      <c r="B463" s="4">
        <v>1046</v>
      </c>
      <c r="C463" s="5" t="s">
        <v>284</v>
      </c>
      <c r="D463" s="5" t="s">
        <v>289</v>
      </c>
      <c r="E463" s="5" t="s">
        <v>22</v>
      </c>
      <c r="F463" s="5" t="s">
        <v>45</v>
      </c>
      <c r="G463" s="5" t="s">
        <v>285</v>
      </c>
      <c r="H463" s="4">
        <v>0</v>
      </c>
      <c r="I463" s="5" t="s">
        <v>416</v>
      </c>
      <c r="J463" s="4">
        <v>220</v>
      </c>
    </row>
    <row r="464" spans="1:10" ht="15">
      <c r="A464" s="4">
        <v>462</v>
      </c>
      <c r="B464" s="4">
        <v>1047</v>
      </c>
      <c r="C464" s="5" t="s">
        <v>423</v>
      </c>
      <c r="D464" s="5" t="s">
        <v>424</v>
      </c>
      <c r="E464" s="5" t="s">
        <v>22</v>
      </c>
      <c r="F464" s="5" t="s">
        <v>123</v>
      </c>
      <c r="G464" s="5" t="s">
        <v>113</v>
      </c>
      <c r="H464" s="4">
        <v>0</v>
      </c>
      <c r="I464" s="5" t="s">
        <v>416</v>
      </c>
      <c r="J464" s="4">
        <v>222</v>
      </c>
    </row>
    <row r="465" spans="1:10" ht="15">
      <c r="A465" s="4">
        <v>463</v>
      </c>
      <c r="B465" s="4">
        <v>1048</v>
      </c>
      <c r="C465" s="5" t="s">
        <v>360</v>
      </c>
      <c r="D465" s="5" t="s">
        <v>172</v>
      </c>
      <c r="E465" s="5" t="s">
        <v>11</v>
      </c>
      <c r="F465" s="5" t="s">
        <v>12</v>
      </c>
      <c r="G465" s="5" t="s">
        <v>361</v>
      </c>
      <c r="H465" s="4">
        <v>2</v>
      </c>
      <c r="I465" s="5" t="s">
        <v>416</v>
      </c>
      <c r="J465" s="4">
        <v>236</v>
      </c>
    </row>
    <row r="466" spans="1:10" ht="15">
      <c r="A466" s="4">
        <v>464</v>
      </c>
      <c r="B466" s="4">
        <v>1049</v>
      </c>
      <c r="C466" s="5" t="s">
        <v>413</v>
      </c>
      <c r="D466" s="5" t="s">
        <v>268</v>
      </c>
      <c r="E466" s="5" t="s">
        <v>18</v>
      </c>
      <c r="F466" s="5" t="s">
        <v>22</v>
      </c>
      <c r="G466" s="5" t="s">
        <v>269</v>
      </c>
      <c r="H466" s="4">
        <v>0</v>
      </c>
      <c r="I466" s="5" t="s">
        <v>416</v>
      </c>
      <c r="J466" s="4">
        <v>245</v>
      </c>
    </row>
    <row r="467" spans="1:10" ht="15">
      <c r="A467" s="4">
        <v>465</v>
      </c>
      <c r="B467" s="4">
        <v>1050</v>
      </c>
      <c r="C467" s="5" t="s">
        <v>299</v>
      </c>
      <c r="D467" s="5" t="s">
        <v>300</v>
      </c>
      <c r="E467" s="5" t="s">
        <v>17</v>
      </c>
      <c r="F467" s="5" t="s">
        <v>18</v>
      </c>
      <c r="G467" s="5" t="s">
        <v>301</v>
      </c>
      <c r="H467" s="4">
        <v>0</v>
      </c>
      <c r="I467" s="5" t="s">
        <v>416</v>
      </c>
      <c r="J467" s="4">
        <v>263</v>
      </c>
    </row>
    <row r="468" spans="1:10" ht="15">
      <c r="A468" s="4">
        <v>466</v>
      </c>
      <c r="B468" s="4">
        <v>1051</v>
      </c>
      <c r="C468" s="5" t="s">
        <v>114</v>
      </c>
      <c r="D468" s="5" t="s">
        <v>115</v>
      </c>
      <c r="E468" s="5" t="s">
        <v>11</v>
      </c>
      <c r="F468" s="5" t="s">
        <v>12</v>
      </c>
      <c r="G468" s="5" t="s">
        <v>116</v>
      </c>
      <c r="H468" s="4">
        <v>0</v>
      </c>
      <c r="I468" s="5" t="s">
        <v>416</v>
      </c>
      <c r="J468" s="4">
        <v>290</v>
      </c>
    </row>
    <row r="469" spans="1:10" ht="15">
      <c r="A469" s="4">
        <v>467</v>
      </c>
      <c r="B469" s="4">
        <v>1052</v>
      </c>
      <c r="C469" s="5" t="s">
        <v>114</v>
      </c>
      <c r="D469" s="5" t="s">
        <v>115</v>
      </c>
      <c r="E469" s="5" t="s">
        <v>12</v>
      </c>
      <c r="F469" s="5" t="s">
        <v>17</v>
      </c>
      <c r="G469" s="5" t="s">
        <v>117</v>
      </c>
      <c r="H469" s="4">
        <v>0</v>
      </c>
      <c r="I469" s="5" t="s">
        <v>416</v>
      </c>
      <c r="J469" s="4">
        <v>290</v>
      </c>
    </row>
    <row r="470" spans="1:10" ht="15">
      <c r="A470" s="4">
        <v>468</v>
      </c>
      <c r="B470" s="4">
        <v>1053</v>
      </c>
      <c r="C470" s="5" t="s">
        <v>114</v>
      </c>
      <c r="D470" s="5" t="s">
        <v>115</v>
      </c>
      <c r="E470" s="5" t="s">
        <v>18</v>
      </c>
      <c r="F470" s="5" t="s">
        <v>22</v>
      </c>
      <c r="G470" s="5" t="s">
        <v>119</v>
      </c>
      <c r="H470" s="4">
        <v>0</v>
      </c>
      <c r="I470" s="5" t="s">
        <v>416</v>
      </c>
      <c r="J470" s="4">
        <v>290</v>
      </c>
    </row>
    <row r="471" spans="1:10" ht="15">
      <c r="A471" s="4">
        <v>469</v>
      </c>
      <c r="B471" s="4">
        <v>1054</v>
      </c>
      <c r="C471" s="5" t="s">
        <v>121</v>
      </c>
      <c r="D471" s="5" t="s">
        <v>425</v>
      </c>
      <c r="E471" s="5" t="s">
        <v>45</v>
      </c>
      <c r="F471" s="5" t="s">
        <v>123</v>
      </c>
      <c r="G471" s="5" t="s">
        <v>211</v>
      </c>
      <c r="H471" s="4">
        <v>0</v>
      </c>
      <c r="I471" s="5" t="s">
        <v>416</v>
      </c>
      <c r="J471" s="4">
        <v>291</v>
      </c>
    </row>
    <row r="472" spans="1:10" ht="15">
      <c r="A472" s="4">
        <v>470</v>
      </c>
      <c r="B472" s="4">
        <v>1055</v>
      </c>
      <c r="C472" s="5" t="s">
        <v>121</v>
      </c>
      <c r="D472" s="5" t="s">
        <v>365</v>
      </c>
      <c r="E472" s="5" t="s">
        <v>22</v>
      </c>
      <c r="F472" s="5" t="s">
        <v>123</v>
      </c>
      <c r="G472" s="5" t="s">
        <v>124</v>
      </c>
      <c r="H472" s="4">
        <v>0</v>
      </c>
      <c r="I472" s="5" t="s">
        <v>416</v>
      </c>
      <c r="J472" s="4">
        <v>291</v>
      </c>
    </row>
    <row r="473" spans="1:10" ht="15">
      <c r="A473" s="4">
        <v>471</v>
      </c>
      <c r="B473" s="4">
        <v>1056</v>
      </c>
      <c r="C473" s="5" t="s">
        <v>121</v>
      </c>
      <c r="D473" s="5" t="s">
        <v>167</v>
      </c>
      <c r="E473" s="5" t="s">
        <v>22</v>
      </c>
      <c r="F473" s="5" t="s">
        <v>123</v>
      </c>
      <c r="G473" s="5" t="s">
        <v>126</v>
      </c>
      <c r="H473" s="4">
        <v>0</v>
      </c>
      <c r="I473" s="5" t="s">
        <v>416</v>
      </c>
      <c r="J473" s="4">
        <v>291</v>
      </c>
    </row>
    <row r="474" spans="1:10" ht="15">
      <c r="A474" s="4">
        <v>472</v>
      </c>
      <c r="B474" s="4">
        <v>1057</v>
      </c>
      <c r="C474" s="5" t="s">
        <v>121</v>
      </c>
      <c r="D474" s="5" t="s">
        <v>426</v>
      </c>
      <c r="E474" s="5" t="s">
        <v>22</v>
      </c>
      <c r="F474" s="5" t="s">
        <v>123</v>
      </c>
      <c r="G474" s="5" t="s">
        <v>128</v>
      </c>
      <c r="H474" s="4">
        <v>0</v>
      </c>
      <c r="I474" s="5" t="s">
        <v>416</v>
      </c>
      <c r="J474" s="4">
        <v>291</v>
      </c>
    </row>
    <row r="475" spans="1:10" ht="15">
      <c r="A475" s="4">
        <v>473</v>
      </c>
      <c r="B475" s="4">
        <v>1058</v>
      </c>
      <c r="C475" s="5" t="s">
        <v>121</v>
      </c>
      <c r="D475" s="5" t="s">
        <v>131</v>
      </c>
      <c r="E475" s="5" t="s">
        <v>12</v>
      </c>
      <c r="F475" s="5" t="s">
        <v>17</v>
      </c>
      <c r="G475" s="5" t="s">
        <v>130</v>
      </c>
      <c r="H475" s="4">
        <v>0</v>
      </c>
      <c r="I475" s="5" t="s">
        <v>416</v>
      </c>
      <c r="J475" s="4">
        <v>291</v>
      </c>
    </row>
    <row r="476" spans="1:10" ht="15">
      <c r="A476" s="4">
        <v>474</v>
      </c>
      <c r="B476" s="4">
        <v>1059</v>
      </c>
      <c r="C476" s="5" t="s">
        <v>121</v>
      </c>
      <c r="D476" s="5" t="s">
        <v>133</v>
      </c>
      <c r="E476" s="5" t="s">
        <v>17</v>
      </c>
      <c r="F476" s="5" t="s">
        <v>18</v>
      </c>
      <c r="G476" s="5" t="s">
        <v>134</v>
      </c>
      <c r="H476" s="4">
        <v>0</v>
      </c>
      <c r="I476" s="5" t="s">
        <v>416</v>
      </c>
      <c r="J476" s="4">
        <v>291</v>
      </c>
    </row>
    <row r="477" spans="1:10" ht="15">
      <c r="A477" s="4">
        <v>475</v>
      </c>
      <c r="B477" s="4">
        <v>1060</v>
      </c>
      <c r="C477" s="5" t="s">
        <v>121</v>
      </c>
      <c r="D477" s="5" t="s">
        <v>392</v>
      </c>
      <c r="E477" s="5" t="s">
        <v>18</v>
      </c>
      <c r="F477" s="5" t="s">
        <v>22</v>
      </c>
      <c r="G477" s="5" t="s">
        <v>393</v>
      </c>
      <c r="H477" s="4">
        <v>0</v>
      </c>
      <c r="I477" s="5" t="s">
        <v>416</v>
      </c>
      <c r="J477" s="4">
        <v>291</v>
      </c>
    </row>
    <row r="478" spans="1:10" ht="15">
      <c r="A478" s="4">
        <v>476</v>
      </c>
      <c r="B478" s="4">
        <v>1061</v>
      </c>
      <c r="C478" s="5" t="s">
        <v>427</v>
      </c>
      <c r="D478" s="5" t="s">
        <v>367</v>
      </c>
      <c r="E478" s="5" t="s">
        <v>22</v>
      </c>
      <c r="F478" s="5" t="s">
        <v>45</v>
      </c>
      <c r="G478" s="5" t="s">
        <v>368</v>
      </c>
      <c r="H478" s="4">
        <v>0</v>
      </c>
      <c r="I478" s="5" t="s">
        <v>416</v>
      </c>
      <c r="J478" s="4">
        <v>292</v>
      </c>
    </row>
    <row r="479" spans="1:10" ht="15">
      <c r="A479" s="4">
        <v>477</v>
      </c>
      <c r="B479" s="4">
        <v>1062</v>
      </c>
      <c r="C479" s="5" t="s">
        <v>135</v>
      </c>
      <c r="D479" s="5" t="s">
        <v>428</v>
      </c>
      <c r="E479" s="5" t="s">
        <v>22</v>
      </c>
      <c r="F479" s="5" t="s">
        <v>123</v>
      </c>
      <c r="G479" s="5" t="s">
        <v>137</v>
      </c>
      <c r="H479" s="4">
        <v>0</v>
      </c>
      <c r="I479" s="5" t="s">
        <v>416</v>
      </c>
      <c r="J479" s="4">
        <v>314</v>
      </c>
    </row>
    <row r="480" spans="1:10" ht="15">
      <c r="A480" s="4">
        <v>478</v>
      </c>
      <c r="B480" s="4">
        <v>1063</v>
      </c>
      <c r="C480" s="5" t="s">
        <v>370</v>
      </c>
      <c r="D480" s="5" t="s">
        <v>321</v>
      </c>
      <c r="E480" s="5" t="s">
        <v>22</v>
      </c>
      <c r="F480" s="5" t="s">
        <v>45</v>
      </c>
      <c r="G480" s="5" t="s">
        <v>331</v>
      </c>
      <c r="H480" s="4">
        <v>0</v>
      </c>
      <c r="I480" s="5" t="s">
        <v>416</v>
      </c>
      <c r="J480" s="4">
        <v>325</v>
      </c>
    </row>
    <row r="481" spans="1:10" ht="15">
      <c r="A481" s="4">
        <v>479</v>
      </c>
      <c r="B481" s="4">
        <v>1064</v>
      </c>
      <c r="C481" s="5" t="s">
        <v>394</v>
      </c>
      <c r="D481" s="5" t="s">
        <v>333</v>
      </c>
      <c r="E481" s="5" t="s">
        <v>22</v>
      </c>
      <c r="F481" s="5" t="s">
        <v>123</v>
      </c>
      <c r="G481" s="5" t="s">
        <v>334</v>
      </c>
      <c r="H481" s="4">
        <v>0</v>
      </c>
      <c r="I481" s="5" t="s">
        <v>416</v>
      </c>
      <c r="J481" s="4">
        <v>353</v>
      </c>
    </row>
    <row r="482" spans="1:10" ht="15">
      <c r="A482" s="4">
        <v>480</v>
      </c>
      <c r="B482" s="4">
        <v>1065</v>
      </c>
      <c r="C482" s="5" t="s">
        <v>338</v>
      </c>
      <c r="D482" s="5" t="s">
        <v>339</v>
      </c>
      <c r="E482" s="5" t="s">
        <v>12</v>
      </c>
      <c r="F482" s="5" t="s">
        <v>17</v>
      </c>
      <c r="G482" s="5" t="s">
        <v>340</v>
      </c>
      <c r="H482" s="4">
        <v>0</v>
      </c>
      <c r="I482" s="5" t="s">
        <v>416</v>
      </c>
      <c r="J482" s="4">
        <v>397</v>
      </c>
    </row>
    <row r="483" spans="1:10" ht="15">
      <c r="A483" s="4">
        <v>481</v>
      </c>
      <c r="B483" s="4">
        <v>1066</v>
      </c>
      <c r="C483" s="5" t="s">
        <v>338</v>
      </c>
      <c r="D483" s="5" t="s">
        <v>339</v>
      </c>
      <c r="E483" s="5" t="s">
        <v>18</v>
      </c>
      <c r="F483" s="5" t="s">
        <v>22</v>
      </c>
      <c r="G483" s="5" t="s">
        <v>341</v>
      </c>
      <c r="H483" s="4">
        <v>0</v>
      </c>
      <c r="I483" s="5" t="s">
        <v>416</v>
      </c>
      <c r="J483" s="4">
        <v>397</v>
      </c>
    </row>
    <row r="484" spans="1:10" ht="15">
      <c r="A484" s="4">
        <v>482</v>
      </c>
      <c r="B484" s="4">
        <v>1067</v>
      </c>
      <c r="C484" s="5" t="s">
        <v>429</v>
      </c>
      <c r="D484" s="5" t="s">
        <v>268</v>
      </c>
      <c r="E484" s="5" t="s">
        <v>22</v>
      </c>
      <c r="F484" s="5" t="s">
        <v>45</v>
      </c>
      <c r="G484" s="5" t="s">
        <v>430</v>
      </c>
      <c r="H484" s="4">
        <v>0</v>
      </c>
      <c r="I484" s="5" t="s">
        <v>416</v>
      </c>
      <c r="J484" s="4">
        <v>399</v>
      </c>
    </row>
    <row r="485" spans="1:10" ht="15">
      <c r="A485" s="4">
        <v>483</v>
      </c>
      <c r="B485" s="4">
        <v>1068</v>
      </c>
      <c r="C485" s="5" t="s">
        <v>429</v>
      </c>
      <c r="D485" s="5" t="s">
        <v>268</v>
      </c>
      <c r="E485" s="5" t="s">
        <v>22</v>
      </c>
      <c r="F485" s="5" t="s">
        <v>45</v>
      </c>
      <c r="G485" s="5" t="s">
        <v>431</v>
      </c>
      <c r="H485" s="4">
        <v>0</v>
      </c>
      <c r="I485" s="5" t="s">
        <v>416</v>
      </c>
      <c r="J485" s="4">
        <v>399</v>
      </c>
    </row>
    <row r="486" spans="1:10" ht="15">
      <c r="A486" s="4">
        <v>484</v>
      </c>
      <c r="B486" s="4">
        <v>1069</v>
      </c>
      <c r="C486" s="5" t="s">
        <v>140</v>
      </c>
      <c r="D486" s="5" t="s">
        <v>342</v>
      </c>
      <c r="E486" s="5" t="s">
        <v>22</v>
      </c>
      <c r="F486" s="5" t="s">
        <v>45</v>
      </c>
      <c r="G486" s="5" t="s">
        <v>142</v>
      </c>
      <c r="H486" s="4">
        <v>0</v>
      </c>
      <c r="I486" s="5" t="s">
        <v>416</v>
      </c>
      <c r="J486" s="4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76"/>
  <sheetViews>
    <sheetView showGridLines="0" topLeftCell="A199" zoomScale="70" zoomScaleNormal="70" workbookViewId="0">
      <selection activeCell="N242" sqref="N242"/>
    </sheetView>
  </sheetViews>
  <sheetFormatPr baseColWidth="10" defaultColWidth="8.83203125" defaultRowHeight="13"/>
  <cols>
    <col min="1" max="1" width="9.1640625" style="79"/>
    <col min="2" max="2" width="21" style="79" customWidth="1"/>
    <col min="3" max="3" width="17.83203125" style="79" customWidth="1"/>
    <col min="4" max="9" width="14.5" style="79"/>
    <col min="10" max="11" width="18" style="79" customWidth="1"/>
    <col min="12" max="21" width="14.5" style="79"/>
  </cols>
  <sheetData>
    <row r="1" spans="1:21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28</v>
      </c>
      <c r="K1" s="2" t="s">
        <v>29</v>
      </c>
      <c r="L1" s="8" t="s">
        <v>31</v>
      </c>
      <c r="M1" s="9">
        <v>43824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</row>
    <row r="2" spans="1:21" ht="15">
      <c r="A2" s="12">
        <v>1</v>
      </c>
      <c r="B2" s="12" t="s">
        <v>9</v>
      </c>
      <c r="C2" s="12" t="s">
        <v>10</v>
      </c>
      <c r="D2" s="12" t="s">
        <v>12</v>
      </c>
      <c r="E2" s="12" t="s">
        <v>17</v>
      </c>
      <c r="F2" s="12" t="s">
        <v>13</v>
      </c>
      <c r="G2" s="14">
        <v>64</v>
      </c>
      <c r="H2" s="12" t="s">
        <v>59</v>
      </c>
      <c r="I2" s="14">
        <v>101</v>
      </c>
      <c r="J2" s="15">
        <v>120</v>
      </c>
      <c r="K2" s="17">
        <f t="shared" ref="K2:K212" si="0">G2/J2</f>
        <v>0.53333333333333333</v>
      </c>
      <c r="L2" s="18">
        <f t="shared" ref="L2:L212" si="1">IF(J2&lt;=12,1,0)</f>
        <v>0</v>
      </c>
      <c r="M2" s="18">
        <f t="shared" ref="M2:M212" si="2">IF(AND(J2&lt;=25,J2&gt;12),1,0)</f>
        <v>0</v>
      </c>
      <c r="N2" s="19">
        <f t="shared" ref="N2:N212" si="3">IF(AND(J2&gt;25,J2&lt;=40),1,0)</f>
        <v>0</v>
      </c>
      <c r="O2" s="18">
        <f t="shared" ref="O2:O212" si="4">IF(AND(J2&lt;=50, J2&gt;40),1,0)</f>
        <v>0</v>
      </c>
      <c r="P2" s="18">
        <f t="shared" ref="P2:P212" si="5">IF(AND(J2&gt;50,J2&lt;=60),1,0)</f>
        <v>0</v>
      </c>
      <c r="Q2" s="18">
        <f t="shared" ref="Q2:Q212" si="6">IF(AND(J2&lt;=78,J2&gt;60), 1, 0)</f>
        <v>0</v>
      </c>
      <c r="R2" s="18">
        <f t="shared" ref="R2:R212" si="7">IF(AND(J2&gt;78,J2&lt;=100),1,0)</f>
        <v>0</v>
      </c>
      <c r="S2" s="18">
        <f t="shared" ref="S2:S212" si="8">IF(AND(J2&lt;=123, J2&gt;100),1, 0)</f>
        <v>1</v>
      </c>
      <c r="T2" s="18">
        <f t="shared" ref="T2:T212" si="9">IF(J2&gt;=150,0,IF(J2&gt;=123,1,0))</f>
        <v>0</v>
      </c>
      <c r="U2" s="18">
        <f t="shared" ref="U2:U212" si="10">IF(J2&gt;=150,1,0)</f>
        <v>0</v>
      </c>
    </row>
    <row r="3" spans="1:21" ht="15">
      <c r="A3" s="15">
        <v>2</v>
      </c>
      <c r="B3" s="12" t="s">
        <v>9</v>
      </c>
      <c r="C3" s="12" t="s">
        <v>10</v>
      </c>
      <c r="D3" s="12" t="s">
        <v>17</v>
      </c>
      <c r="E3" s="12" t="s">
        <v>18</v>
      </c>
      <c r="F3" s="12" t="s">
        <v>19</v>
      </c>
      <c r="G3" s="14">
        <v>108</v>
      </c>
      <c r="H3" s="12" t="s">
        <v>59</v>
      </c>
      <c r="I3" s="14">
        <v>101</v>
      </c>
      <c r="J3" s="15">
        <v>120</v>
      </c>
      <c r="K3" s="17">
        <f t="shared" si="0"/>
        <v>0.9</v>
      </c>
      <c r="L3" s="18">
        <f t="shared" si="1"/>
        <v>0</v>
      </c>
      <c r="M3" s="18">
        <f t="shared" si="2"/>
        <v>0</v>
      </c>
      <c r="N3" s="19">
        <f t="shared" si="3"/>
        <v>0</v>
      </c>
      <c r="O3" s="18">
        <f t="shared" si="4"/>
        <v>0</v>
      </c>
      <c r="P3" s="18">
        <f t="shared" si="5"/>
        <v>0</v>
      </c>
      <c r="Q3" s="18">
        <f t="shared" si="6"/>
        <v>0</v>
      </c>
      <c r="R3" s="18">
        <f t="shared" si="7"/>
        <v>0</v>
      </c>
      <c r="S3" s="18">
        <f t="shared" si="8"/>
        <v>1</v>
      </c>
      <c r="T3" s="18">
        <f t="shared" si="9"/>
        <v>0</v>
      </c>
      <c r="U3" s="18">
        <f t="shared" si="10"/>
        <v>0</v>
      </c>
    </row>
    <row r="4" spans="1:21" ht="15">
      <c r="A4" s="15">
        <v>3</v>
      </c>
      <c r="B4" s="12" t="s">
        <v>9</v>
      </c>
      <c r="C4" s="12" t="s">
        <v>10</v>
      </c>
      <c r="D4" s="12" t="s">
        <v>22</v>
      </c>
      <c r="E4" s="12" t="s">
        <v>45</v>
      </c>
      <c r="F4" s="12" t="s">
        <v>23</v>
      </c>
      <c r="G4" s="14">
        <v>58</v>
      </c>
      <c r="H4" s="12" t="s">
        <v>59</v>
      </c>
      <c r="I4" s="14">
        <v>101</v>
      </c>
      <c r="J4" s="15">
        <v>120</v>
      </c>
      <c r="K4" s="17">
        <f t="shared" si="0"/>
        <v>0.48333333333333334</v>
      </c>
      <c r="L4" s="18">
        <f t="shared" si="1"/>
        <v>0</v>
      </c>
      <c r="M4" s="18">
        <f t="shared" si="2"/>
        <v>0</v>
      </c>
      <c r="N4" s="19">
        <f t="shared" si="3"/>
        <v>0</v>
      </c>
      <c r="O4" s="18">
        <f t="shared" si="4"/>
        <v>0</v>
      </c>
      <c r="P4" s="18">
        <f t="shared" si="5"/>
        <v>0</v>
      </c>
      <c r="Q4" s="18">
        <f t="shared" si="6"/>
        <v>0</v>
      </c>
      <c r="R4" s="18">
        <f t="shared" si="7"/>
        <v>0</v>
      </c>
      <c r="S4" s="18">
        <f t="shared" si="8"/>
        <v>1</v>
      </c>
      <c r="T4" s="18">
        <f t="shared" si="9"/>
        <v>0</v>
      </c>
      <c r="U4" s="18">
        <f t="shared" si="10"/>
        <v>0</v>
      </c>
    </row>
    <row r="5" spans="1:21" ht="15">
      <c r="A5" s="12">
        <v>4</v>
      </c>
      <c r="B5" s="12" t="s">
        <v>9</v>
      </c>
      <c r="C5" s="12" t="s">
        <v>155</v>
      </c>
      <c r="D5" s="12" t="s">
        <v>18</v>
      </c>
      <c r="E5" s="12" t="s">
        <v>22</v>
      </c>
      <c r="F5" s="12" t="s">
        <v>27</v>
      </c>
      <c r="G5" s="14">
        <v>112</v>
      </c>
      <c r="H5" s="12" t="s">
        <v>59</v>
      </c>
      <c r="I5" s="14">
        <v>102</v>
      </c>
      <c r="J5" s="15">
        <v>150</v>
      </c>
      <c r="K5" s="17">
        <f t="shared" si="0"/>
        <v>0.7466666666666667</v>
      </c>
      <c r="L5" s="18">
        <f t="shared" si="1"/>
        <v>0</v>
      </c>
      <c r="M5" s="18">
        <f t="shared" si="2"/>
        <v>0</v>
      </c>
      <c r="N5" s="19">
        <f t="shared" si="3"/>
        <v>0</v>
      </c>
      <c r="O5" s="18">
        <f t="shared" si="4"/>
        <v>0</v>
      </c>
      <c r="P5" s="18">
        <f t="shared" si="5"/>
        <v>0</v>
      </c>
      <c r="Q5" s="18">
        <f t="shared" si="6"/>
        <v>0</v>
      </c>
      <c r="R5" s="18">
        <f t="shared" si="7"/>
        <v>0</v>
      </c>
      <c r="S5" s="18">
        <f t="shared" si="8"/>
        <v>0</v>
      </c>
      <c r="T5" s="18">
        <f t="shared" si="9"/>
        <v>0</v>
      </c>
      <c r="U5" s="18">
        <f t="shared" si="10"/>
        <v>1</v>
      </c>
    </row>
    <row r="6" spans="1:21" ht="15">
      <c r="A6" s="15">
        <v>5</v>
      </c>
      <c r="B6" s="12" t="s">
        <v>9</v>
      </c>
      <c r="C6" s="12" t="s">
        <v>155</v>
      </c>
      <c r="D6" s="12" t="s">
        <v>22</v>
      </c>
      <c r="E6" s="12" t="s">
        <v>45</v>
      </c>
      <c r="F6" s="12" t="s">
        <v>33</v>
      </c>
      <c r="G6" s="14">
        <v>113</v>
      </c>
      <c r="H6" s="12" t="s">
        <v>59</v>
      </c>
      <c r="I6" s="14">
        <v>102</v>
      </c>
      <c r="J6" s="15">
        <v>150</v>
      </c>
      <c r="K6" s="17">
        <f t="shared" si="0"/>
        <v>0.7533333333333333</v>
      </c>
      <c r="L6" s="18">
        <f t="shared" si="1"/>
        <v>0</v>
      </c>
      <c r="M6" s="18">
        <f t="shared" si="2"/>
        <v>0</v>
      </c>
      <c r="N6" s="19">
        <f t="shared" si="3"/>
        <v>0</v>
      </c>
      <c r="O6" s="18">
        <f t="shared" si="4"/>
        <v>0</v>
      </c>
      <c r="P6" s="18">
        <f t="shared" si="5"/>
        <v>0</v>
      </c>
      <c r="Q6" s="18">
        <f t="shared" si="6"/>
        <v>0</v>
      </c>
      <c r="R6" s="18">
        <f t="shared" si="7"/>
        <v>0</v>
      </c>
      <c r="S6" s="18">
        <f t="shared" si="8"/>
        <v>0</v>
      </c>
      <c r="T6" s="18">
        <f t="shared" si="9"/>
        <v>0</v>
      </c>
      <c r="U6" s="18">
        <f t="shared" si="10"/>
        <v>1</v>
      </c>
    </row>
    <row r="7" spans="1:21" ht="15">
      <c r="A7" s="15">
        <v>6</v>
      </c>
      <c r="B7" s="12" t="s">
        <v>50</v>
      </c>
      <c r="C7" s="12" t="s">
        <v>148</v>
      </c>
      <c r="D7" s="12" t="s">
        <v>52</v>
      </c>
      <c r="E7" s="12" t="s">
        <v>17</v>
      </c>
      <c r="F7" s="12" t="s">
        <v>53</v>
      </c>
      <c r="G7" s="14">
        <v>142</v>
      </c>
      <c r="H7" s="12" t="s">
        <v>59</v>
      </c>
      <c r="I7" s="14">
        <v>111</v>
      </c>
      <c r="J7" s="15">
        <v>150</v>
      </c>
      <c r="K7" s="17">
        <f t="shared" si="0"/>
        <v>0.94666666666666666</v>
      </c>
      <c r="L7" s="18">
        <f t="shared" si="1"/>
        <v>0</v>
      </c>
      <c r="M7" s="18">
        <f t="shared" si="2"/>
        <v>0</v>
      </c>
      <c r="N7" s="19">
        <f t="shared" si="3"/>
        <v>0</v>
      </c>
      <c r="O7" s="18">
        <f t="shared" si="4"/>
        <v>0</v>
      </c>
      <c r="P7" s="18">
        <f t="shared" si="5"/>
        <v>0</v>
      </c>
      <c r="Q7" s="18">
        <f t="shared" si="6"/>
        <v>0</v>
      </c>
      <c r="R7" s="18">
        <f t="shared" si="7"/>
        <v>0</v>
      </c>
      <c r="S7" s="18">
        <f t="shared" si="8"/>
        <v>0</v>
      </c>
      <c r="T7" s="18">
        <f t="shared" si="9"/>
        <v>0</v>
      </c>
      <c r="U7" s="18">
        <f t="shared" si="10"/>
        <v>1</v>
      </c>
    </row>
    <row r="8" spans="1:21" ht="15">
      <c r="A8" s="12">
        <v>7</v>
      </c>
      <c r="B8" s="12" t="s">
        <v>50</v>
      </c>
      <c r="C8" s="12" t="s">
        <v>148</v>
      </c>
      <c r="D8" s="12" t="s">
        <v>56</v>
      </c>
      <c r="E8" s="12" t="s">
        <v>22</v>
      </c>
      <c r="F8" s="12" t="s">
        <v>57</v>
      </c>
      <c r="G8" s="14">
        <v>137</v>
      </c>
      <c r="H8" s="12" t="s">
        <v>59</v>
      </c>
      <c r="I8" s="14">
        <v>111</v>
      </c>
      <c r="J8" s="15">
        <v>148</v>
      </c>
      <c r="K8" s="17">
        <f t="shared" si="0"/>
        <v>0.92567567567567566</v>
      </c>
      <c r="L8" s="18">
        <f t="shared" si="1"/>
        <v>0</v>
      </c>
      <c r="M8" s="18">
        <f t="shared" si="2"/>
        <v>0</v>
      </c>
      <c r="N8" s="19">
        <f t="shared" si="3"/>
        <v>0</v>
      </c>
      <c r="O8" s="18">
        <f t="shared" si="4"/>
        <v>0</v>
      </c>
      <c r="P8" s="18">
        <f t="shared" si="5"/>
        <v>0</v>
      </c>
      <c r="Q8" s="18">
        <f t="shared" si="6"/>
        <v>0</v>
      </c>
      <c r="R8" s="18">
        <f t="shared" si="7"/>
        <v>0</v>
      </c>
      <c r="S8" s="18">
        <f t="shared" si="8"/>
        <v>0</v>
      </c>
      <c r="T8" s="18">
        <f t="shared" si="9"/>
        <v>1</v>
      </c>
      <c r="U8" s="18">
        <f t="shared" si="10"/>
        <v>0</v>
      </c>
    </row>
    <row r="9" spans="1:21" ht="15">
      <c r="A9" s="15">
        <v>8</v>
      </c>
      <c r="B9" s="12" t="s">
        <v>50</v>
      </c>
      <c r="C9" s="12" t="s">
        <v>169</v>
      </c>
      <c r="D9" s="12" t="s">
        <v>17</v>
      </c>
      <c r="E9" s="12" t="s">
        <v>18</v>
      </c>
      <c r="F9" s="12" t="s">
        <v>170</v>
      </c>
      <c r="G9" s="14">
        <v>27</v>
      </c>
      <c r="H9" s="12" t="s">
        <v>59</v>
      </c>
      <c r="I9" s="14">
        <v>112</v>
      </c>
      <c r="J9" s="15">
        <v>60</v>
      </c>
      <c r="K9" s="17">
        <f t="shared" si="0"/>
        <v>0.45</v>
      </c>
      <c r="L9" s="18">
        <f t="shared" si="1"/>
        <v>0</v>
      </c>
      <c r="M9" s="18">
        <f t="shared" si="2"/>
        <v>0</v>
      </c>
      <c r="N9" s="19">
        <f t="shared" si="3"/>
        <v>0</v>
      </c>
      <c r="O9" s="18">
        <f t="shared" si="4"/>
        <v>0</v>
      </c>
      <c r="P9" s="18">
        <f t="shared" si="5"/>
        <v>1</v>
      </c>
      <c r="Q9" s="18">
        <f t="shared" si="6"/>
        <v>0</v>
      </c>
      <c r="R9" s="18">
        <f t="shared" si="7"/>
        <v>0</v>
      </c>
      <c r="S9" s="18">
        <f t="shared" si="8"/>
        <v>0</v>
      </c>
      <c r="T9" s="18">
        <f t="shared" si="9"/>
        <v>0</v>
      </c>
      <c r="U9" s="18">
        <f t="shared" si="10"/>
        <v>0</v>
      </c>
    </row>
    <row r="10" spans="1:21" ht="15">
      <c r="A10" s="15">
        <v>9</v>
      </c>
      <c r="B10" s="12" t="s">
        <v>50</v>
      </c>
      <c r="C10" s="12" t="s">
        <v>179</v>
      </c>
      <c r="D10" s="12" t="s">
        <v>45</v>
      </c>
      <c r="E10" s="12" t="s">
        <v>180</v>
      </c>
      <c r="F10" s="12" t="s">
        <v>181</v>
      </c>
      <c r="G10" s="14">
        <v>4</v>
      </c>
      <c r="H10" s="12" t="s">
        <v>59</v>
      </c>
      <c r="I10" s="14">
        <v>112</v>
      </c>
      <c r="J10" s="15">
        <v>60</v>
      </c>
      <c r="K10" s="17">
        <f t="shared" si="0"/>
        <v>6.6666666666666666E-2</v>
      </c>
      <c r="L10" s="18">
        <f t="shared" si="1"/>
        <v>0</v>
      </c>
      <c r="M10" s="18">
        <f t="shared" si="2"/>
        <v>0</v>
      </c>
      <c r="N10" s="19">
        <f t="shared" si="3"/>
        <v>0</v>
      </c>
      <c r="O10" s="18">
        <f t="shared" si="4"/>
        <v>0</v>
      </c>
      <c r="P10" s="18">
        <f t="shared" si="5"/>
        <v>1</v>
      </c>
      <c r="Q10" s="18">
        <f t="shared" si="6"/>
        <v>0</v>
      </c>
      <c r="R10" s="18">
        <f t="shared" si="7"/>
        <v>0</v>
      </c>
      <c r="S10" s="18">
        <f t="shared" si="8"/>
        <v>0</v>
      </c>
      <c r="T10" s="18">
        <f t="shared" si="9"/>
        <v>0</v>
      </c>
      <c r="U10" s="18">
        <f t="shared" si="10"/>
        <v>0</v>
      </c>
    </row>
    <row r="11" spans="1:21" ht="15">
      <c r="A11" s="12">
        <v>10</v>
      </c>
      <c r="B11" s="12" t="s">
        <v>65</v>
      </c>
      <c r="C11" s="12" t="s">
        <v>155</v>
      </c>
      <c r="D11" s="12" t="s">
        <v>17</v>
      </c>
      <c r="E11" s="12" t="s">
        <v>18</v>
      </c>
      <c r="F11" s="12" t="s">
        <v>67</v>
      </c>
      <c r="G11" s="14">
        <v>5</v>
      </c>
      <c r="H11" s="12" t="s">
        <v>59</v>
      </c>
      <c r="I11" s="14">
        <v>405</v>
      </c>
      <c r="J11" s="15">
        <v>35</v>
      </c>
      <c r="K11" s="17">
        <f t="shared" si="0"/>
        <v>0.14285714285714285</v>
      </c>
      <c r="L11" s="18">
        <f t="shared" si="1"/>
        <v>0</v>
      </c>
      <c r="M11" s="18">
        <f t="shared" si="2"/>
        <v>0</v>
      </c>
      <c r="N11" s="19">
        <f t="shared" si="3"/>
        <v>1</v>
      </c>
      <c r="O11" s="18">
        <f t="shared" si="4"/>
        <v>0</v>
      </c>
      <c r="P11" s="18">
        <f t="shared" si="5"/>
        <v>0</v>
      </c>
      <c r="Q11" s="18">
        <f t="shared" si="6"/>
        <v>0</v>
      </c>
      <c r="R11" s="18">
        <f t="shared" si="7"/>
        <v>0</v>
      </c>
      <c r="S11" s="18">
        <f t="shared" si="8"/>
        <v>0</v>
      </c>
      <c r="T11" s="18">
        <f t="shared" si="9"/>
        <v>0</v>
      </c>
      <c r="U11" s="18">
        <f t="shared" si="10"/>
        <v>0</v>
      </c>
    </row>
    <row r="12" spans="1:21" ht="15">
      <c r="A12" s="15">
        <v>11</v>
      </c>
      <c r="B12" s="12" t="s">
        <v>65</v>
      </c>
      <c r="C12" s="12" t="s">
        <v>155</v>
      </c>
      <c r="D12" s="12" t="s">
        <v>22</v>
      </c>
      <c r="E12" s="12" t="s">
        <v>45</v>
      </c>
      <c r="F12" s="12" t="s">
        <v>191</v>
      </c>
      <c r="G12" s="14">
        <v>8</v>
      </c>
      <c r="H12" s="12" t="s">
        <v>59</v>
      </c>
      <c r="I12" s="14">
        <v>405</v>
      </c>
      <c r="J12" s="15">
        <v>35</v>
      </c>
      <c r="K12" s="17">
        <f t="shared" si="0"/>
        <v>0.22857142857142856</v>
      </c>
      <c r="L12" s="18">
        <f t="shared" si="1"/>
        <v>0</v>
      </c>
      <c r="M12" s="18">
        <f t="shared" si="2"/>
        <v>0</v>
      </c>
      <c r="N12" s="19">
        <f t="shared" si="3"/>
        <v>1</v>
      </c>
      <c r="O12" s="18">
        <f t="shared" si="4"/>
        <v>0</v>
      </c>
      <c r="P12" s="18">
        <f t="shared" si="5"/>
        <v>0</v>
      </c>
      <c r="Q12" s="18">
        <f t="shared" si="6"/>
        <v>0</v>
      </c>
      <c r="R12" s="18">
        <f t="shared" si="7"/>
        <v>0</v>
      </c>
      <c r="S12" s="18">
        <f t="shared" si="8"/>
        <v>0</v>
      </c>
      <c r="T12" s="18">
        <f t="shared" si="9"/>
        <v>0</v>
      </c>
      <c r="U12" s="18">
        <f t="shared" si="10"/>
        <v>0</v>
      </c>
    </row>
    <row r="13" spans="1:21" ht="15">
      <c r="A13" s="15">
        <v>12</v>
      </c>
      <c r="B13" s="12" t="s">
        <v>76</v>
      </c>
      <c r="C13" s="12" t="s">
        <v>144</v>
      </c>
      <c r="D13" s="12" t="s">
        <v>11</v>
      </c>
      <c r="E13" s="12" t="s">
        <v>12</v>
      </c>
      <c r="F13" s="12" t="s">
        <v>78</v>
      </c>
      <c r="G13" s="14">
        <v>71</v>
      </c>
      <c r="H13" s="12" t="s">
        <v>59</v>
      </c>
      <c r="I13" s="14">
        <v>430</v>
      </c>
      <c r="J13" s="15">
        <v>75</v>
      </c>
      <c r="K13" s="17">
        <f t="shared" si="0"/>
        <v>0.94666666666666666</v>
      </c>
      <c r="L13" s="18">
        <f t="shared" si="1"/>
        <v>0</v>
      </c>
      <c r="M13" s="18">
        <f t="shared" si="2"/>
        <v>0</v>
      </c>
      <c r="N13" s="19">
        <f t="shared" si="3"/>
        <v>0</v>
      </c>
      <c r="O13" s="18">
        <f t="shared" si="4"/>
        <v>0</v>
      </c>
      <c r="P13" s="18">
        <f t="shared" si="5"/>
        <v>0</v>
      </c>
      <c r="Q13" s="18">
        <f t="shared" si="6"/>
        <v>1</v>
      </c>
      <c r="R13" s="18">
        <f t="shared" si="7"/>
        <v>0</v>
      </c>
      <c r="S13" s="18">
        <f t="shared" si="8"/>
        <v>0</v>
      </c>
      <c r="T13" s="18">
        <f t="shared" si="9"/>
        <v>0</v>
      </c>
      <c r="U13" s="18">
        <f t="shared" si="10"/>
        <v>0</v>
      </c>
    </row>
    <row r="14" spans="1:21" ht="15">
      <c r="A14" s="12">
        <v>13</v>
      </c>
      <c r="B14" s="12" t="s">
        <v>76</v>
      </c>
      <c r="C14" s="12" t="s">
        <v>144</v>
      </c>
      <c r="D14" s="12" t="s">
        <v>12</v>
      </c>
      <c r="E14" s="12" t="s">
        <v>17</v>
      </c>
      <c r="F14" s="12" t="s">
        <v>79</v>
      </c>
      <c r="G14" s="14">
        <v>70</v>
      </c>
      <c r="H14" s="12" t="s">
        <v>59</v>
      </c>
      <c r="I14" s="14">
        <v>430</v>
      </c>
      <c r="J14" s="15">
        <v>75</v>
      </c>
      <c r="K14" s="17">
        <f t="shared" si="0"/>
        <v>0.93333333333333335</v>
      </c>
      <c r="L14" s="18">
        <f t="shared" si="1"/>
        <v>0</v>
      </c>
      <c r="M14" s="18">
        <f t="shared" si="2"/>
        <v>0</v>
      </c>
      <c r="N14" s="19">
        <f t="shared" si="3"/>
        <v>0</v>
      </c>
      <c r="O14" s="18">
        <f t="shared" si="4"/>
        <v>0</v>
      </c>
      <c r="P14" s="18">
        <f t="shared" si="5"/>
        <v>0</v>
      </c>
      <c r="Q14" s="18">
        <f t="shared" si="6"/>
        <v>1</v>
      </c>
      <c r="R14" s="18">
        <f t="shared" si="7"/>
        <v>0</v>
      </c>
      <c r="S14" s="18">
        <f t="shared" si="8"/>
        <v>0</v>
      </c>
      <c r="T14" s="18">
        <f t="shared" si="9"/>
        <v>0</v>
      </c>
      <c r="U14" s="18">
        <f t="shared" si="10"/>
        <v>0</v>
      </c>
    </row>
    <row r="15" spans="1:21" ht="15">
      <c r="A15" s="15">
        <v>14</v>
      </c>
      <c r="B15" s="12" t="s">
        <v>76</v>
      </c>
      <c r="C15" s="12" t="s">
        <v>144</v>
      </c>
      <c r="D15" s="12" t="s">
        <v>22</v>
      </c>
      <c r="E15" s="12" t="s">
        <v>45</v>
      </c>
      <c r="F15" s="12" t="s">
        <v>151</v>
      </c>
      <c r="G15" s="14">
        <v>70</v>
      </c>
      <c r="H15" s="12" t="s">
        <v>59</v>
      </c>
      <c r="I15" s="14">
        <v>430</v>
      </c>
      <c r="J15" s="15">
        <v>75</v>
      </c>
      <c r="K15" s="17">
        <f t="shared" si="0"/>
        <v>0.93333333333333335</v>
      </c>
      <c r="L15" s="18">
        <f t="shared" si="1"/>
        <v>0</v>
      </c>
      <c r="M15" s="18">
        <f t="shared" si="2"/>
        <v>0</v>
      </c>
      <c r="N15" s="19">
        <f t="shared" si="3"/>
        <v>0</v>
      </c>
      <c r="O15" s="18">
        <f t="shared" si="4"/>
        <v>0</v>
      </c>
      <c r="P15" s="18">
        <f t="shared" si="5"/>
        <v>0</v>
      </c>
      <c r="Q15" s="18">
        <f t="shared" si="6"/>
        <v>1</v>
      </c>
      <c r="R15" s="18">
        <f t="shared" si="7"/>
        <v>0</v>
      </c>
      <c r="S15" s="18">
        <f t="shared" si="8"/>
        <v>0</v>
      </c>
      <c r="T15" s="18">
        <f t="shared" si="9"/>
        <v>0</v>
      </c>
      <c r="U15" s="18">
        <f t="shared" si="10"/>
        <v>0</v>
      </c>
    </row>
    <row r="16" spans="1:21" ht="15">
      <c r="A16" s="15">
        <v>15</v>
      </c>
      <c r="B16" s="12" t="s">
        <v>80</v>
      </c>
      <c r="C16" s="12" t="s">
        <v>219</v>
      </c>
      <c r="D16" s="12" t="s">
        <v>12</v>
      </c>
      <c r="E16" s="12" t="s">
        <v>17</v>
      </c>
      <c r="F16" s="12" t="s">
        <v>220</v>
      </c>
      <c r="G16" s="14">
        <v>47</v>
      </c>
      <c r="H16" s="12" t="s">
        <v>59</v>
      </c>
      <c r="I16" s="14">
        <v>431</v>
      </c>
      <c r="J16" s="15">
        <v>60</v>
      </c>
      <c r="K16" s="17">
        <f t="shared" si="0"/>
        <v>0.78333333333333333</v>
      </c>
      <c r="L16" s="18">
        <f t="shared" si="1"/>
        <v>0</v>
      </c>
      <c r="M16" s="18">
        <f t="shared" si="2"/>
        <v>0</v>
      </c>
      <c r="N16" s="19">
        <f t="shared" si="3"/>
        <v>0</v>
      </c>
      <c r="O16" s="18">
        <f t="shared" si="4"/>
        <v>0</v>
      </c>
      <c r="P16" s="18">
        <f t="shared" si="5"/>
        <v>1</v>
      </c>
      <c r="Q16" s="18">
        <f t="shared" si="6"/>
        <v>0</v>
      </c>
      <c r="R16" s="18">
        <f t="shared" si="7"/>
        <v>0</v>
      </c>
      <c r="S16" s="18">
        <f t="shared" si="8"/>
        <v>0</v>
      </c>
      <c r="T16" s="18">
        <f t="shared" si="9"/>
        <v>0</v>
      </c>
      <c r="U16" s="18">
        <f t="shared" si="10"/>
        <v>0</v>
      </c>
    </row>
    <row r="17" spans="1:21" ht="15">
      <c r="A17" s="12">
        <v>16</v>
      </c>
      <c r="B17" s="12" t="s">
        <v>80</v>
      </c>
      <c r="C17" s="12" t="s">
        <v>219</v>
      </c>
      <c r="D17" s="12" t="s">
        <v>17</v>
      </c>
      <c r="E17" s="12" t="s">
        <v>18</v>
      </c>
      <c r="F17" s="12" t="s">
        <v>230</v>
      </c>
      <c r="G17" s="14">
        <v>55</v>
      </c>
      <c r="H17" s="12" t="s">
        <v>59</v>
      </c>
      <c r="I17" s="14">
        <v>431</v>
      </c>
      <c r="J17" s="15">
        <v>60</v>
      </c>
      <c r="K17" s="17">
        <f t="shared" si="0"/>
        <v>0.91666666666666663</v>
      </c>
      <c r="L17" s="18">
        <f t="shared" si="1"/>
        <v>0</v>
      </c>
      <c r="M17" s="18">
        <f t="shared" si="2"/>
        <v>0</v>
      </c>
      <c r="N17" s="19">
        <f t="shared" si="3"/>
        <v>0</v>
      </c>
      <c r="O17" s="18">
        <f t="shared" si="4"/>
        <v>0</v>
      </c>
      <c r="P17" s="18">
        <f t="shared" si="5"/>
        <v>1</v>
      </c>
      <c r="Q17" s="18">
        <f t="shared" si="6"/>
        <v>0</v>
      </c>
      <c r="R17" s="18">
        <f t="shared" si="7"/>
        <v>0</v>
      </c>
      <c r="S17" s="18">
        <f t="shared" si="8"/>
        <v>0</v>
      </c>
      <c r="T17" s="18">
        <f t="shared" si="9"/>
        <v>0</v>
      </c>
      <c r="U17" s="18">
        <f t="shared" si="10"/>
        <v>0</v>
      </c>
    </row>
    <row r="18" spans="1:21" ht="15">
      <c r="A18" s="15">
        <v>17</v>
      </c>
      <c r="B18" s="12" t="s">
        <v>192</v>
      </c>
      <c r="C18" s="12" t="s">
        <v>51</v>
      </c>
      <c r="D18" s="12" t="s">
        <v>22</v>
      </c>
      <c r="E18" s="12" t="s">
        <v>45</v>
      </c>
      <c r="F18" s="12" t="s">
        <v>193</v>
      </c>
      <c r="G18" s="14">
        <v>37</v>
      </c>
      <c r="H18" s="12" t="s">
        <v>59</v>
      </c>
      <c r="I18" s="14">
        <v>432</v>
      </c>
      <c r="J18" s="15">
        <v>75</v>
      </c>
      <c r="K18" s="17">
        <f t="shared" si="0"/>
        <v>0.49333333333333335</v>
      </c>
      <c r="L18" s="18">
        <f t="shared" si="1"/>
        <v>0</v>
      </c>
      <c r="M18" s="18">
        <f t="shared" si="2"/>
        <v>0</v>
      </c>
      <c r="N18" s="19">
        <f t="shared" si="3"/>
        <v>0</v>
      </c>
      <c r="O18" s="18">
        <f t="shared" si="4"/>
        <v>0</v>
      </c>
      <c r="P18" s="18">
        <f t="shared" si="5"/>
        <v>0</v>
      </c>
      <c r="Q18" s="18">
        <f t="shared" si="6"/>
        <v>1</v>
      </c>
      <c r="R18" s="18">
        <f t="shared" si="7"/>
        <v>0</v>
      </c>
      <c r="S18" s="18">
        <f t="shared" si="8"/>
        <v>0</v>
      </c>
      <c r="T18" s="18">
        <f t="shared" si="9"/>
        <v>0</v>
      </c>
      <c r="U18" s="18">
        <f t="shared" si="10"/>
        <v>0</v>
      </c>
    </row>
    <row r="19" spans="1:21" ht="15">
      <c r="A19" s="15">
        <v>18</v>
      </c>
      <c r="B19" s="12" t="s">
        <v>240</v>
      </c>
      <c r="C19" s="12" t="s">
        <v>242</v>
      </c>
      <c r="D19" s="12" t="s">
        <v>18</v>
      </c>
      <c r="E19" s="12" t="s">
        <v>22</v>
      </c>
      <c r="F19" s="12" t="s">
        <v>243</v>
      </c>
      <c r="G19" s="14">
        <v>35</v>
      </c>
      <c r="H19" s="12" t="s">
        <v>59</v>
      </c>
      <c r="I19" s="14">
        <v>433</v>
      </c>
      <c r="J19" s="15">
        <v>70</v>
      </c>
      <c r="K19" s="17">
        <f t="shared" si="0"/>
        <v>0.5</v>
      </c>
      <c r="L19" s="18">
        <f t="shared" si="1"/>
        <v>0</v>
      </c>
      <c r="M19" s="18">
        <f t="shared" si="2"/>
        <v>0</v>
      </c>
      <c r="N19" s="19">
        <f t="shared" si="3"/>
        <v>0</v>
      </c>
      <c r="O19" s="18">
        <f t="shared" si="4"/>
        <v>0</v>
      </c>
      <c r="P19" s="18">
        <f t="shared" si="5"/>
        <v>0</v>
      </c>
      <c r="Q19" s="18">
        <f t="shared" si="6"/>
        <v>1</v>
      </c>
      <c r="R19" s="18">
        <f t="shared" si="7"/>
        <v>0</v>
      </c>
      <c r="S19" s="18">
        <f t="shared" si="8"/>
        <v>0</v>
      </c>
      <c r="T19" s="18">
        <f t="shared" si="9"/>
        <v>0</v>
      </c>
      <c r="U19" s="18">
        <f t="shared" si="10"/>
        <v>0</v>
      </c>
    </row>
    <row r="20" spans="1:21" ht="15">
      <c r="A20" s="12">
        <v>19</v>
      </c>
      <c r="B20" s="12" t="s">
        <v>248</v>
      </c>
      <c r="C20" s="12" t="s">
        <v>249</v>
      </c>
      <c r="D20" s="12" t="s">
        <v>18</v>
      </c>
      <c r="E20" s="12" t="s">
        <v>22</v>
      </c>
      <c r="F20" s="12" t="s">
        <v>251</v>
      </c>
      <c r="G20" s="14">
        <v>10</v>
      </c>
      <c r="H20" s="12" t="s">
        <v>59</v>
      </c>
      <c r="I20" s="14">
        <v>452</v>
      </c>
      <c r="J20" s="15">
        <v>20</v>
      </c>
      <c r="K20" s="17">
        <f t="shared" si="0"/>
        <v>0.5</v>
      </c>
      <c r="L20" s="18">
        <f t="shared" si="1"/>
        <v>0</v>
      </c>
      <c r="M20" s="18">
        <f t="shared" si="2"/>
        <v>1</v>
      </c>
      <c r="N20" s="19">
        <f t="shared" si="3"/>
        <v>0</v>
      </c>
      <c r="O20" s="18">
        <f t="shared" si="4"/>
        <v>0</v>
      </c>
      <c r="P20" s="18">
        <f t="shared" si="5"/>
        <v>0</v>
      </c>
      <c r="Q20" s="18">
        <f t="shared" si="6"/>
        <v>0</v>
      </c>
      <c r="R20" s="18">
        <f t="shared" si="7"/>
        <v>0</v>
      </c>
      <c r="S20" s="18">
        <f t="shared" si="8"/>
        <v>0</v>
      </c>
      <c r="T20" s="18">
        <f t="shared" si="9"/>
        <v>0</v>
      </c>
      <c r="U20" s="18">
        <f t="shared" si="10"/>
        <v>0</v>
      </c>
    </row>
    <row r="21" spans="1:21" ht="15">
      <c r="A21" s="15">
        <v>20</v>
      </c>
      <c r="B21" s="12" t="s">
        <v>259</v>
      </c>
      <c r="C21" s="12" t="s">
        <v>97</v>
      </c>
      <c r="D21" s="12" t="s">
        <v>22</v>
      </c>
      <c r="E21" s="12" t="s">
        <v>45</v>
      </c>
      <c r="F21" s="12" t="s">
        <v>98</v>
      </c>
      <c r="G21" s="14">
        <v>37</v>
      </c>
      <c r="H21" s="12" t="s">
        <v>59</v>
      </c>
      <c r="I21" s="14">
        <v>471</v>
      </c>
      <c r="J21" s="15">
        <v>30</v>
      </c>
      <c r="K21" s="31">
        <f t="shared" si="0"/>
        <v>1.2333333333333334</v>
      </c>
      <c r="L21" s="18">
        <f t="shared" si="1"/>
        <v>0</v>
      </c>
      <c r="M21" s="18">
        <f t="shared" si="2"/>
        <v>0</v>
      </c>
      <c r="N21" s="19">
        <f t="shared" si="3"/>
        <v>1</v>
      </c>
      <c r="O21" s="18">
        <f t="shared" si="4"/>
        <v>0</v>
      </c>
      <c r="P21" s="18">
        <f t="shared" si="5"/>
        <v>0</v>
      </c>
      <c r="Q21" s="18">
        <f t="shared" si="6"/>
        <v>0</v>
      </c>
      <c r="R21" s="18">
        <f t="shared" si="7"/>
        <v>0</v>
      </c>
      <c r="S21" s="18">
        <f t="shared" si="8"/>
        <v>0</v>
      </c>
      <c r="T21" s="18">
        <f t="shared" si="9"/>
        <v>0</v>
      </c>
      <c r="U21" s="18">
        <f t="shared" si="10"/>
        <v>0</v>
      </c>
    </row>
    <row r="22" spans="1:21" ht="15">
      <c r="A22" s="15">
        <v>21</v>
      </c>
      <c r="B22" s="12" t="s">
        <v>263</v>
      </c>
      <c r="C22" s="12" t="s">
        <v>264</v>
      </c>
      <c r="D22" s="12" t="s">
        <v>11</v>
      </c>
      <c r="E22" s="12" t="s">
        <v>12</v>
      </c>
      <c r="F22" s="12" t="s">
        <v>265</v>
      </c>
      <c r="G22" s="14">
        <v>21</v>
      </c>
      <c r="H22" s="12" t="s">
        <v>59</v>
      </c>
      <c r="I22" s="14">
        <v>474</v>
      </c>
      <c r="J22" s="15">
        <v>30</v>
      </c>
      <c r="K22" s="17">
        <f t="shared" si="0"/>
        <v>0.7</v>
      </c>
      <c r="L22" s="18">
        <f t="shared" si="1"/>
        <v>0</v>
      </c>
      <c r="M22" s="18">
        <f t="shared" si="2"/>
        <v>0</v>
      </c>
      <c r="N22" s="19">
        <f t="shared" si="3"/>
        <v>1</v>
      </c>
      <c r="O22" s="18">
        <f t="shared" si="4"/>
        <v>0</v>
      </c>
      <c r="P22" s="18">
        <f t="shared" si="5"/>
        <v>0</v>
      </c>
      <c r="Q22" s="18">
        <f t="shared" si="6"/>
        <v>0</v>
      </c>
      <c r="R22" s="18">
        <f t="shared" si="7"/>
        <v>0</v>
      </c>
      <c r="S22" s="18">
        <f t="shared" si="8"/>
        <v>0</v>
      </c>
      <c r="T22" s="18">
        <f t="shared" si="9"/>
        <v>0</v>
      </c>
      <c r="U22" s="18">
        <f t="shared" si="10"/>
        <v>0</v>
      </c>
    </row>
    <row r="23" spans="1:21" ht="15">
      <c r="A23" s="12">
        <v>22</v>
      </c>
      <c r="B23" s="12" t="s">
        <v>270</v>
      </c>
      <c r="C23" s="12" t="s">
        <v>271</v>
      </c>
      <c r="D23" s="12" t="s">
        <v>22</v>
      </c>
      <c r="E23" s="12" t="s">
        <v>123</v>
      </c>
      <c r="F23" s="12" t="s">
        <v>272</v>
      </c>
      <c r="G23" s="14">
        <v>59</v>
      </c>
      <c r="H23" s="12" t="s">
        <v>59</v>
      </c>
      <c r="I23" s="14">
        <v>476</v>
      </c>
      <c r="J23" s="15">
        <v>70</v>
      </c>
      <c r="K23" s="17">
        <f t="shared" si="0"/>
        <v>0.84285714285714286</v>
      </c>
      <c r="L23" s="18">
        <f t="shared" si="1"/>
        <v>0</v>
      </c>
      <c r="M23" s="18">
        <f t="shared" si="2"/>
        <v>0</v>
      </c>
      <c r="N23" s="19">
        <f t="shared" si="3"/>
        <v>0</v>
      </c>
      <c r="O23" s="18">
        <f t="shared" si="4"/>
        <v>0</v>
      </c>
      <c r="P23" s="18">
        <f t="shared" si="5"/>
        <v>0</v>
      </c>
      <c r="Q23" s="18">
        <f t="shared" si="6"/>
        <v>1</v>
      </c>
      <c r="R23" s="18">
        <f t="shared" si="7"/>
        <v>0</v>
      </c>
      <c r="S23" s="18">
        <f t="shared" si="8"/>
        <v>0</v>
      </c>
      <c r="T23" s="18">
        <f t="shared" si="9"/>
        <v>0</v>
      </c>
      <c r="U23" s="18">
        <f t="shared" si="10"/>
        <v>0</v>
      </c>
    </row>
    <row r="24" spans="1:21" ht="15">
      <c r="A24" s="15">
        <v>23</v>
      </c>
      <c r="B24" s="12" t="s">
        <v>276</v>
      </c>
      <c r="C24" s="12" t="s">
        <v>104</v>
      </c>
      <c r="D24" s="12" t="s">
        <v>12</v>
      </c>
      <c r="E24" s="12" t="s">
        <v>17</v>
      </c>
      <c r="F24" s="12" t="s">
        <v>105</v>
      </c>
      <c r="G24" s="14">
        <v>219</v>
      </c>
      <c r="H24" s="12" t="s">
        <v>59</v>
      </c>
      <c r="I24" s="14">
        <v>101</v>
      </c>
      <c r="J24" s="15">
        <v>240</v>
      </c>
      <c r="K24" s="17">
        <f t="shared" si="0"/>
        <v>0.91249999999999998</v>
      </c>
      <c r="L24" s="18">
        <f t="shared" si="1"/>
        <v>0</v>
      </c>
      <c r="M24" s="18">
        <f t="shared" si="2"/>
        <v>0</v>
      </c>
      <c r="N24" s="19">
        <f t="shared" si="3"/>
        <v>0</v>
      </c>
      <c r="O24" s="18">
        <f t="shared" si="4"/>
        <v>0</v>
      </c>
      <c r="P24" s="18">
        <f t="shared" si="5"/>
        <v>0</v>
      </c>
      <c r="Q24" s="18">
        <f t="shared" si="6"/>
        <v>0</v>
      </c>
      <c r="R24" s="18">
        <f t="shared" si="7"/>
        <v>0</v>
      </c>
      <c r="S24" s="18">
        <f t="shared" si="8"/>
        <v>0</v>
      </c>
      <c r="T24" s="18">
        <f t="shared" si="9"/>
        <v>0</v>
      </c>
      <c r="U24" s="18">
        <f t="shared" si="10"/>
        <v>1</v>
      </c>
    </row>
    <row r="25" spans="1:21" ht="15">
      <c r="A25" s="15">
        <v>24</v>
      </c>
      <c r="B25" s="12" t="s">
        <v>279</v>
      </c>
      <c r="C25" s="12" t="s">
        <v>104</v>
      </c>
      <c r="D25" s="12" t="s">
        <v>18</v>
      </c>
      <c r="E25" s="12" t="s">
        <v>22</v>
      </c>
      <c r="F25" s="12" t="s">
        <v>106</v>
      </c>
      <c r="G25" s="14">
        <v>253</v>
      </c>
      <c r="H25" s="12" t="s">
        <v>59</v>
      </c>
      <c r="I25" s="14">
        <v>101</v>
      </c>
      <c r="J25" s="15">
        <v>240</v>
      </c>
      <c r="K25" s="31">
        <f t="shared" si="0"/>
        <v>1.0541666666666667</v>
      </c>
      <c r="L25" s="18">
        <f t="shared" si="1"/>
        <v>0</v>
      </c>
      <c r="M25" s="18">
        <f t="shared" si="2"/>
        <v>0</v>
      </c>
      <c r="N25" s="19">
        <f t="shared" si="3"/>
        <v>0</v>
      </c>
      <c r="O25" s="18">
        <f t="shared" si="4"/>
        <v>0</v>
      </c>
      <c r="P25" s="18">
        <f t="shared" si="5"/>
        <v>0</v>
      </c>
      <c r="Q25" s="18">
        <f t="shared" si="6"/>
        <v>0</v>
      </c>
      <c r="R25" s="18">
        <f t="shared" si="7"/>
        <v>0</v>
      </c>
      <c r="S25" s="18">
        <f t="shared" si="8"/>
        <v>0</v>
      </c>
      <c r="T25" s="18">
        <f t="shared" si="9"/>
        <v>0</v>
      </c>
      <c r="U25" s="18">
        <f t="shared" si="10"/>
        <v>1</v>
      </c>
    </row>
    <row r="26" spans="1:21" ht="15">
      <c r="A26" s="15">
        <v>26</v>
      </c>
      <c r="B26" s="12" t="s">
        <v>284</v>
      </c>
      <c r="C26" s="12" t="s">
        <v>164</v>
      </c>
      <c r="D26" s="12" t="s">
        <v>22</v>
      </c>
      <c r="E26" s="12" t="s">
        <v>45</v>
      </c>
      <c r="F26" s="12" t="s">
        <v>285</v>
      </c>
      <c r="G26" s="14">
        <v>19</v>
      </c>
      <c r="H26" s="12" t="s">
        <v>59</v>
      </c>
      <c r="I26" s="14">
        <v>220</v>
      </c>
      <c r="J26" s="15">
        <v>40</v>
      </c>
      <c r="K26" s="17">
        <f t="shared" si="0"/>
        <v>0.47499999999999998</v>
      </c>
      <c r="L26" s="18">
        <f t="shared" si="1"/>
        <v>0</v>
      </c>
      <c r="M26" s="18">
        <f t="shared" si="2"/>
        <v>0</v>
      </c>
      <c r="N26" s="19">
        <f t="shared" si="3"/>
        <v>1</v>
      </c>
      <c r="O26" s="18">
        <f t="shared" si="4"/>
        <v>0</v>
      </c>
      <c r="P26" s="18">
        <f t="shared" si="5"/>
        <v>0</v>
      </c>
      <c r="Q26" s="18">
        <f t="shared" si="6"/>
        <v>0</v>
      </c>
      <c r="R26" s="18">
        <f t="shared" si="7"/>
        <v>0</v>
      </c>
      <c r="S26" s="18">
        <f t="shared" si="8"/>
        <v>0</v>
      </c>
      <c r="T26" s="18">
        <f t="shared" si="9"/>
        <v>0</v>
      </c>
      <c r="U26" s="18">
        <f t="shared" si="10"/>
        <v>0</v>
      </c>
    </row>
    <row r="27" spans="1:21" ht="15">
      <c r="A27" s="15">
        <v>27</v>
      </c>
      <c r="B27" s="12" t="s">
        <v>288</v>
      </c>
      <c r="C27" s="12" t="s">
        <v>289</v>
      </c>
      <c r="D27" s="12" t="s">
        <v>18</v>
      </c>
      <c r="E27" s="12" t="s">
        <v>22</v>
      </c>
      <c r="F27" s="12" t="s">
        <v>290</v>
      </c>
      <c r="G27" s="14">
        <v>33</v>
      </c>
      <c r="H27" s="12" t="s">
        <v>59</v>
      </c>
      <c r="I27" s="14">
        <v>220</v>
      </c>
      <c r="J27" s="15">
        <v>40</v>
      </c>
      <c r="K27" s="17">
        <f t="shared" si="0"/>
        <v>0.82499999999999996</v>
      </c>
      <c r="L27" s="18">
        <f t="shared" si="1"/>
        <v>0</v>
      </c>
      <c r="M27" s="18">
        <f t="shared" si="2"/>
        <v>0</v>
      </c>
      <c r="N27" s="19">
        <f t="shared" si="3"/>
        <v>1</v>
      </c>
      <c r="O27" s="18">
        <f t="shared" si="4"/>
        <v>0</v>
      </c>
      <c r="P27" s="18">
        <f t="shared" si="5"/>
        <v>0</v>
      </c>
      <c r="Q27" s="18">
        <f t="shared" si="6"/>
        <v>0</v>
      </c>
      <c r="R27" s="18">
        <f t="shared" si="7"/>
        <v>0</v>
      </c>
      <c r="S27" s="18">
        <f t="shared" si="8"/>
        <v>0</v>
      </c>
      <c r="T27" s="18">
        <f t="shared" si="9"/>
        <v>0</v>
      </c>
      <c r="U27" s="18">
        <f t="shared" si="10"/>
        <v>0</v>
      </c>
    </row>
    <row r="28" spans="1:21" ht="15">
      <c r="A28" s="12">
        <v>28</v>
      </c>
      <c r="B28" s="12" t="s">
        <v>111</v>
      </c>
      <c r="C28" s="12" t="s">
        <v>112</v>
      </c>
      <c r="D28" s="12" t="s">
        <v>12</v>
      </c>
      <c r="E28" s="12" t="s">
        <v>17</v>
      </c>
      <c r="F28" s="12" t="s">
        <v>113</v>
      </c>
      <c r="G28" s="14">
        <v>13</v>
      </c>
      <c r="H28" s="12" t="s">
        <v>59</v>
      </c>
      <c r="I28" s="14">
        <v>222</v>
      </c>
      <c r="J28" s="15">
        <v>60</v>
      </c>
      <c r="K28" s="17">
        <f t="shared" si="0"/>
        <v>0.21666666666666667</v>
      </c>
      <c r="L28" s="18">
        <f t="shared" si="1"/>
        <v>0</v>
      </c>
      <c r="M28" s="18">
        <f t="shared" si="2"/>
        <v>0</v>
      </c>
      <c r="N28" s="19">
        <f t="shared" si="3"/>
        <v>0</v>
      </c>
      <c r="O28" s="18">
        <f t="shared" si="4"/>
        <v>0</v>
      </c>
      <c r="P28" s="18">
        <f t="shared" si="5"/>
        <v>1</v>
      </c>
      <c r="Q28" s="18">
        <f t="shared" si="6"/>
        <v>0</v>
      </c>
      <c r="R28" s="18">
        <f t="shared" si="7"/>
        <v>0</v>
      </c>
      <c r="S28" s="18">
        <f t="shared" si="8"/>
        <v>0</v>
      </c>
      <c r="T28" s="18">
        <f t="shared" si="9"/>
        <v>0</v>
      </c>
      <c r="U28" s="18">
        <f t="shared" si="10"/>
        <v>0</v>
      </c>
    </row>
    <row r="29" spans="1:21" ht="15">
      <c r="A29" s="15">
        <v>29</v>
      </c>
      <c r="B29" s="12" t="s">
        <v>295</v>
      </c>
      <c r="C29" s="12" t="s">
        <v>112</v>
      </c>
      <c r="D29" s="12" t="s">
        <v>11</v>
      </c>
      <c r="E29" s="12" t="s">
        <v>12</v>
      </c>
      <c r="F29" s="12" t="s">
        <v>296</v>
      </c>
      <c r="G29" s="14">
        <v>35</v>
      </c>
      <c r="H29" s="12" t="s">
        <v>59</v>
      </c>
      <c r="I29" s="14">
        <v>240</v>
      </c>
      <c r="J29" s="15">
        <v>60</v>
      </c>
      <c r="K29" s="17">
        <f t="shared" si="0"/>
        <v>0.58333333333333337</v>
      </c>
      <c r="L29" s="18">
        <f t="shared" si="1"/>
        <v>0</v>
      </c>
      <c r="M29" s="18">
        <f t="shared" si="2"/>
        <v>0</v>
      </c>
      <c r="N29" s="19">
        <f t="shared" si="3"/>
        <v>0</v>
      </c>
      <c r="O29" s="18">
        <f t="shared" si="4"/>
        <v>0</v>
      </c>
      <c r="P29" s="18">
        <f t="shared" si="5"/>
        <v>1</v>
      </c>
      <c r="Q29" s="18">
        <f t="shared" si="6"/>
        <v>0</v>
      </c>
      <c r="R29" s="18">
        <f t="shared" si="7"/>
        <v>0</v>
      </c>
      <c r="S29" s="18">
        <f t="shared" si="8"/>
        <v>0</v>
      </c>
      <c r="T29" s="18">
        <f t="shared" si="9"/>
        <v>0</v>
      </c>
      <c r="U29" s="18">
        <f t="shared" si="10"/>
        <v>0</v>
      </c>
    </row>
    <row r="30" spans="1:21" ht="15">
      <c r="A30" s="15">
        <v>32</v>
      </c>
      <c r="B30" s="12" t="s">
        <v>299</v>
      </c>
      <c r="C30" s="12" t="s">
        <v>300</v>
      </c>
      <c r="D30" s="12" t="s">
        <v>17</v>
      </c>
      <c r="E30" s="12" t="s">
        <v>18</v>
      </c>
      <c r="F30" s="12" t="s">
        <v>301</v>
      </c>
      <c r="G30" s="14">
        <v>6</v>
      </c>
      <c r="H30" s="12" t="s">
        <v>59</v>
      </c>
      <c r="I30" s="14">
        <v>263</v>
      </c>
      <c r="J30" s="15">
        <v>25</v>
      </c>
      <c r="K30" s="17">
        <f t="shared" si="0"/>
        <v>0.24</v>
      </c>
      <c r="L30" s="18">
        <f t="shared" si="1"/>
        <v>0</v>
      </c>
      <c r="M30" s="18">
        <f t="shared" si="2"/>
        <v>1</v>
      </c>
      <c r="N30" s="19">
        <f t="shared" si="3"/>
        <v>0</v>
      </c>
      <c r="O30" s="18">
        <f t="shared" si="4"/>
        <v>0</v>
      </c>
      <c r="P30" s="18">
        <f t="shared" si="5"/>
        <v>0</v>
      </c>
      <c r="Q30" s="18">
        <f t="shared" si="6"/>
        <v>0</v>
      </c>
      <c r="R30" s="18">
        <f t="shared" si="7"/>
        <v>0</v>
      </c>
      <c r="S30" s="18">
        <f t="shared" si="8"/>
        <v>0</v>
      </c>
      <c r="T30" s="18">
        <f t="shared" si="9"/>
        <v>0</v>
      </c>
      <c r="U30" s="18">
        <f t="shared" si="10"/>
        <v>0</v>
      </c>
    </row>
    <row r="31" spans="1:21" ht="15">
      <c r="A31" s="15">
        <v>33</v>
      </c>
      <c r="B31" s="12" t="s">
        <v>114</v>
      </c>
      <c r="C31" s="12" t="s">
        <v>305</v>
      </c>
      <c r="D31" s="12" t="s">
        <v>22</v>
      </c>
      <c r="E31" s="12" t="s">
        <v>45</v>
      </c>
      <c r="F31" s="12" t="s">
        <v>116</v>
      </c>
      <c r="G31" s="14">
        <v>55</v>
      </c>
      <c r="H31" s="12" t="s">
        <v>59</v>
      </c>
      <c r="I31" s="14">
        <v>290</v>
      </c>
      <c r="J31" s="15">
        <v>70</v>
      </c>
      <c r="K31" s="17">
        <f t="shared" si="0"/>
        <v>0.7857142857142857</v>
      </c>
      <c r="L31" s="18">
        <f t="shared" si="1"/>
        <v>0</v>
      </c>
      <c r="M31" s="18">
        <f t="shared" si="2"/>
        <v>0</v>
      </c>
      <c r="N31" s="19">
        <f t="shared" si="3"/>
        <v>0</v>
      </c>
      <c r="O31" s="18">
        <f t="shared" si="4"/>
        <v>0</v>
      </c>
      <c r="P31" s="18">
        <f t="shared" si="5"/>
        <v>0</v>
      </c>
      <c r="Q31" s="18">
        <f t="shared" si="6"/>
        <v>1</v>
      </c>
      <c r="R31" s="18">
        <f t="shared" si="7"/>
        <v>0</v>
      </c>
      <c r="S31" s="18">
        <f t="shared" si="8"/>
        <v>0</v>
      </c>
      <c r="T31" s="18">
        <f t="shared" si="9"/>
        <v>0</v>
      </c>
      <c r="U31" s="18">
        <f t="shared" si="10"/>
        <v>0</v>
      </c>
    </row>
    <row r="32" spans="1:21" ht="15">
      <c r="A32" s="12">
        <v>34</v>
      </c>
      <c r="B32" s="12" t="s">
        <v>121</v>
      </c>
      <c r="C32" s="12" t="s">
        <v>311</v>
      </c>
      <c r="D32" s="12" t="s">
        <v>22</v>
      </c>
      <c r="E32" s="12" t="s">
        <v>123</v>
      </c>
      <c r="F32" s="12" t="s">
        <v>124</v>
      </c>
      <c r="G32" s="14">
        <v>10</v>
      </c>
      <c r="H32" s="12" t="s">
        <v>59</v>
      </c>
      <c r="I32" s="14">
        <v>291</v>
      </c>
      <c r="J32" s="15">
        <v>48</v>
      </c>
      <c r="K32" s="17">
        <f t="shared" si="0"/>
        <v>0.20833333333333334</v>
      </c>
      <c r="L32" s="18">
        <f t="shared" si="1"/>
        <v>0</v>
      </c>
      <c r="M32" s="18">
        <f t="shared" si="2"/>
        <v>0</v>
      </c>
      <c r="N32" s="19">
        <f t="shared" si="3"/>
        <v>0</v>
      </c>
      <c r="O32" s="18">
        <f t="shared" si="4"/>
        <v>1</v>
      </c>
      <c r="P32" s="18">
        <f t="shared" si="5"/>
        <v>0</v>
      </c>
      <c r="Q32" s="18">
        <f t="shared" si="6"/>
        <v>0</v>
      </c>
      <c r="R32" s="18">
        <f t="shared" si="7"/>
        <v>0</v>
      </c>
      <c r="S32" s="18">
        <f t="shared" si="8"/>
        <v>0</v>
      </c>
      <c r="T32" s="18">
        <f t="shared" si="9"/>
        <v>0</v>
      </c>
      <c r="U32" s="18">
        <f t="shared" si="10"/>
        <v>0</v>
      </c>
    </row>
    <row r="33" spans="1:21" ht="15">
      <c r="A33" s="15">
        <v>35</v>
      </c>
      <c r="B33" s="12" t="s">
        <v>121</v>
      </c>
      <c r="C33" s="12" t="s">
        <v>131</v>
      </c>
      <c r="D33" s="12" t="s">
        <v>12</v>
      </c>
      <c r="E33" s="12" t="s">
        <v>17</v>
      </c>
      <c r="F33" s="12" t="s">
        <v>126</v>
      </c>
      <c r="G33" s="14">
        <v>17</v>
      </c>
      <c r="H33" s="12" t="s">
        <v>59</v>
      </c>
      <c r="I33" s="14">
        <v>291</v>
      </c>
      <c r="J33" s="15">
        <v>48</v>
      </c>
      <c r="K33" s="17">
        <f t="shared" si="0"/>
        <v>0.35416666666666669</v>
      </c>
      <c r="L33" s="18">
        <f t="shared" si="1"/>
        <v>0</v>
      </c>
      <c r="M33" s="18">
        <f t="shared" si="2"/>
        <v>0</v>
      </c>
      <c r="N33" s="19">
        <f t="shared" si="3"/>
        <v>0</v>
      </c>
      <c r="O33" s="18">
        <f t="shared" si="4"/>
        <v>1</v>
      </c>
      <c r="P33" s="18">
        <f t="shared" si="5"/>
        <v>0</v>
      </c>
      <c r="Q33" s="18">
        <f t="shared" si="6"/>
        <v>0</v>
      </c>
      <c r="R33" s="18">
        <f t="shared" si="7"/>
        <v>0</v>
      </c>
      <c r="S33" s="18">
        <f t="shared" si="8"/>
        <v>0</v>
      </c>
      <c r="T33" s="18">
        <f t="shared" si="9"/>
        <v>0</v>
      </c>
      <c r="U33" s="18">
        <f t="shared" si="10"/>
        <v>0</v>
      </c>
    </row>
    <row r="34" spans="1:21" ht="15">
      <c r="A34" s="15">
        <v>36</v>
      </c>
      <c r="B34" s="12" t="s">
        <v>121</v>
      </c>
      <c r="C34" s="12" t="s">
        <v>125</v>
      </c>
      <c r="D34" s="12" t="s">
        <v>22</v>
      </c>
      <c r="E34" s="12" t="s">
        <v>123</v>
      </c>
      <c r="F34" s="12" t="s">
        <v>128</v>
      </c>
      <c r="G34" s="14">
        <v>9</v>
      </c>
      <c r="H34" s="12" t="s">
        <v>59</v>
      </c>
      <c r="I34" s="14">
        <v>291</v>
      </c>
      <c r="J34" s="15">
        <v>48</v>
      </c>
      <c r="K34" s="17">
        <f t="shared" si="0"/>
        <v>0.1875</v>
      </c>
      <c r="L34" s="18">
        <f t="shared" si="1"/>
        <v>0</v>
      </c>
      <c r="M34" s="18">
        <f t="shared" si="2"/>
        <v>0</v>
      </c>
      <c r="N34" s="19">
        <f t="shared" si="3"/>
        <v>0</v>
      </c>
      <c r="O34" s="18">
        <f t="shared" si="4"/>
        <v>1</v>
      </c>
      <c r="P34" s="18">
        <f t="shared" si="5"/>
        <v>0</v>
      </c>
      <c r="Q34" s="18">
        <f t="shared" si="6"/>
        <v>0</v>
      </c>
      <c r="R34" s="18">
        <f t="shared" si="7"/>
        <v>0</v>
      </c>
      <c r="S34" s="18">
        <f t="shared" si="8"/>
        <v>0</v>
      </c>
      <c r="T34" s="18">
        <f t="shared" si="9"/>
        <v>0</v>
      </c>
      <c r="U34" s="18">
        <f t="shared" si="10"/>
        <v>0</v>
      </c>
    </row>
    <row r="35" spans="1:21" ht="15">
      <c r="A35" s="12">
        <v>37</v>
      </c>
      <c r="B35" s="12" t="s">
        <v>121</v>
      </c>
      <c r="C35" s="12" t="s">
        <v>319</v>
      </c>
      <c r="D35" s="12" t="s">
        <v>22</v>
      </c>
      <c r="E35" s="12" t="s">
        <v>123</v>
      </c>
      <c r="F35" s="12" t="s">
        <v>130</v>
      </c>
      <c r="G35" s="14">
        <v>6</v>
      </c>
      <c r="H35" s="12" t="s">
        <v>59</v>
      </c>
      <c r="I35" s="14">
        <v>291</v>
      </c>
      <c r="J35" s="15">
        <v>48</v>
      </c>
      <c r="K35" s="17">
        <f t="shared" si="0"/>
        <v>0.125</v>
      </c>
      <c r="L35" s="18">
        <f t="shared" si="1"/>
        <v>0</v>
      </c>
      <c r="M35" s="18">
        <f t="shared" si="2"/>
        <v>0</v>
      </c>
      <c r="N35" s="19">
        <f t="shared" si="3"/>
        <v>0</v>
      </c>
      <c r="O35" s="18">
        <f t="shared" si="4"/>
        <v>1</v>
      </c>
      <c r="P35" s="18">
        <f t="shared" si="5"/>
        <v>0</v>
      </c>
      <c r="Q35" s="18">
        <f t="shared" si="6"/>
        <v>0</v>
      </c>
      <c r="R35" s="18">
        <f t="shared" si="7"/>
        <v>0</v>
      </c>
      <c r="S35" s="18">
        <f t="shared" si="8"/>
        <v>0</v>
      </c>
      <c r="T35" s="18">
        <f t="shared" si="9"/>
        <v>0</v>
      </c>
      <c r="U35" s="18">
        <f t="shared" si="10"/>
        <v>0</v>
      </c>
    </row>
    <row r="36" spans="1:21" ht="15">
      <c r="A36" s="15">
        <v>38</v>
      </c>
      <c r="B36" s="12" t="s">
        <v>121</v>
      </c>
      <c r="C36" s="12" t="s">
        <v>133</v>
      </c>
      <c r="D36" s="12" t="s">
        <v>17</v>
      </c>
      <c r="E36" s="12" t="s">
        <v>18</v>
      </c>
      <c r="F36" s="12" t="s">
        <v>134</v>
      </c>
      <c r="G36" s="14">
        <v>7</v>
      </c>
      <c r="H36" s="12" t="s">
        <v>59</v>
      </c>
      <c r="I36" s="14">
        <v>291</v>
      </c>
      <c r="J36" s="15">
        <v>48</v>
      </c>
      <c r="K36" s="17">
        <f t="shared" si="0"/>
        <v>0.14583333333333334</v>
      </c>
      <c r="L36" s="18">
        <f t="shared" si="1"/>
        <v>0</v>
      </c>
      <c r="M36" s="18">
        <f t="shared" si="2"/>
        <v>0</v>
      </c>
      <c r="N36" s="19">
        <f t="shared" si="3"/>
        <v>0</v>
      </c>
      <c r="O36" s="18">
        <f t="shared" si="4"/>
        <v>1</v>
      </c>
      <c r="P36" s="18">
        <f t="shared" si="5"/>
        <v>0</v>
      </c>
      <c r="Q36" s="18">
        <f t="shared" si="6"/>
        <v>0</v>
      </c>
      <c r="R36" s="18">
        <f t="shared" si="7"/>
        <v>0</v>
      </c>
      <c r="S36" s="18">
        <f t="shared" si="8"/>
        <v>0</v>
      </c>
      <c r="T36" s="18">
        <f t="shared" si="9"/>
        <v>0</v>
      </c>
      <c r="U36" s="18">
        <f t="shared" si="10"/>
        <v>0</v>
      </c>
    </row>
    <row r="37" spans="1:21" ht="15">
      <c r="A37" s="15">
        <v>39</v>
      </c>
      <c r="B37" s="12" t="s">
        <v>320</v>
      </c>
      <c r="C37" s="12" t="s">
        <v>321</v>
      </c>
      <c r="D37" s="12" t="s">
        <v>17</v>
      </c>
      <c r="E37" s="12" t="s">
        <v>18</v>
      </c>
      <c r="F37" s="12" t="s">
        <v>323</v>
      </c>
      <c r="G37" s="14">
        <v>70</v>
      </c>
      <c r="H37" s="12" t="s">
        <v>59</v>
      </c>
      <c r="I37" s="14">
        <v>311</v>
      </c>
      <c r="J37" s="15">
        <v>78</v>
      </c>
      <c r="K37" s="17">
        <f t="shared" si="0"/>
        <v>0.89743589743589747</v>
      </c>
      <c r="L37" s="18">
        <f t="shared" si="1"/>
        <v>0</v>
      </c>
      <c r="M37" s="18">
        <f t="shared" si="2"/>
        <v>0</v>
      </c>
      <c r="N37" s="19">
        <f t="shared" si="3"/>
        <v>0</v>
      </c>
      <c r="O37" s="18">
        <f t="shared" si="4"/>
        <v>0</v>
      </c>
      <c r="P37" s="18">
        <f t="shared" si="5"/>
        <v>0</v>
      </c>
      <c r="Q37" s="18">
        <f t="shared" si="6"/>
        <v>1</v>
      </c>
      <c r="R37" s="18">
        <f t="shared" si="7"/>
        <v>0</v>
      </c>
      <c r="S37" s="18">
        <f t="shared" si="8"/>
        <v>0</v>
      </c>
      <c r="T37" s="18">
        <f t="shared" si="9"/>
        <v>0</v>
      </c>
      <c r="U37" s="18">
        <f t="shared" si="10"/>
        <v>0</v>
      </c>
    </row>
    <row r="38" spans="1:21" ht="15">
      <c r="A38" s="12">
        <v>40</v>
      </c>
      <c r="B38" s="12" t="s">
        <v>135</v>
      </c>
      <c r="C38" s="12" t="s">
        <v>217</v>
      </c>
      <c r="D38" s="12" t="s">
        <v>18</v>
      </c>
      <c r="E38" s="12" t="s">
        <v>22</v>
      </c>
      <c r="F38" s="12" t="s">
        <v>137</v>
      </c>
      <c r="G38" s="14">
        <v>68</v>
      </c>
      <c r="H38" s="12" t="s">
        <v>59</v>
      </c>
      <c r="I38" s="14">
        <v>314</v>
      </c>
      <c r="J38" s="15">
        <v>70</v>
      </c>
      <c r="K38" s="17">
        <f t="shared" si="0"/>
        <v>0.97142857142857142</v>
      </c>
      <c r="L38" s="18">
        <f t="shared" si="1"/>
        <v>0</v>
      </c>
      <c r="M38" s="18">
        <f t="shared" si="2"/>
        <v>0</v>
      </c>
      <c r="N38" s="19">
        <f t="shared" si="3"/>
        <v>0</v>
      </c>
      <c r="O38" s="18">
        <f t="shared" si="4"/>
        <v>0</v>
      </c>
      <c r="P38" s="18">
        <f t="shared" si="5"/>
        <v>0</v>
      </c>
      <c r="Q38" s="18">
        <f t="shared" si="6"/>
        <v>1</v>
      </c>
      <c r="R38" s="18">
        <f t="shared" si="7"/>
        <v>0</v>
      </c>
      <c r="S38" s="18">
        <f t="shared" si="8"/>
        <v>0</v>
      </c>
      <c r="T38" s="18">
        <f t="shared" si="9"/>
        <v>0</v>
      </c>
      <c r="U38" s="18">
        <f t="shared" si="10"/>
        <v>0</v>
      </c>
    </row>
    <row r="39" spans="1:21" ht="15">
      <c r="A39" s="15">
        <v>42</v>
      </c>
      <c r="B39" s="12" t="s">
        <v>221</v>
      </c>
      <c r="C39" s="12" t="s">
        <v>327</v>
      </c>
      <c r="D39" s="12" t="s">
        <v>12</v>
      </c>
      <c r="E39" s="12" t="s">
        <v>17</v>
      </c>
      <c r="F39" s="12" t="s">
        <v>223</v>
      </c>
      <c r="G39" s="14">
        <v>38</v>
      </c>
      <c r="H39" s="12" t="s">
        <v>59</v>
      </c>
      <c r="I39" s="14">
        <v>321</v>
      </c>
      <c r="J39" s="15">
        <v>78</v>
      </c>
      <c r="K39" s="17">
        <f t="shared" si="0"/>
        <v>0.48717948717948717</v>
      </c>
      <c r="L39" s="18">
        <f t="shared" si="1"/>
        <v>0</v>
      </c>
      <c r="M39" s="18">
        <f t="shared" si="2"/>
        <v>0</v>
      </c>
      <c r="N39" s="19">
        <f t="shared" si="3"/>
        <v>0</v>
      </c>
      <c r="O39" s="18">
        <f t="shared" si="4"/>
        <v>0</v>
      </c>
      <c r="P39" s="18">
        <f t="shared" si="5"/>
        <v>0</v>
      </c>
      <c r="Q39" s="18">
        <f t="shared" si="6"/>
        <v>1</v>
      </c>
      <c r="R39" s="18">
        <f t="shared" si="7"/>
        <v>0</v>
      </c>
      <c r="S39" s="18">
        <f t="shared" si="8"/>
        <v>0</v>
      </c>
      <c r="T39" s="18">
        <f t="shared" si="9"/>
        <v>0</v>
      </c>
      <c r="U39" s="18">
        <f t="shared" si="10"/>
        <v>0</v>
      </c>
    </row>
    <row r="40" spans="1:21" ht="15">
      <c r="A40" s="12">
        <v>43</v>
      </c>
      <c r="B40" s="12" t="s">
        <v>221</v>
      </c>
      <c r="C40" s="12" t="s">
        <v>327</v>
      </c>
      <c r="D40" s="12" t="s">
        <v>18</v>
      </c>
      <c r="E40" s="12" t="s">
        <v>22</v>
      </c>
      <c r="F40" s="12" t="s">
        <v>224</v>
      </c>
      <c r="G40" s="14">
        <v>26</v>
      </c>
      <c r="H40" s="12" t="s">
        <v>59</v>
      </c>
      <c r="I40" s="14">
        <v>321</v>
      </c>
      <c r="J40" s="15">
        <v>78</v>
      </c>
      <c r="K40" s="17">
        <f t="shared" si="0"/>
        <v>0.33333333333333331</v>
      </c>
      <c r="L40" s="18">
        <f t="shared" si="1"/>
        <v>0</v>
      </c>
      <c r="M40" s="18">
        <f t="shared" si="2"/>
        <v>0</v>
      </c>
      <c r="N40" s="19">
        <f t="shared" si="3"/>
        <v>0</v>
      </c>
      <c r="O40" s="18">
        <f t="shared" si="4"/>
        <v>0</v>
      </c>
      <c r="P40" s="18">
        <f t="shared" si="5"/>
        <v>0</v>
      </c>
      <c r="Q40" s="18">
        <f t="shared" si="6"/>
        <v>1</v>
      </c>
      <c r="R40" s="18">
        <f t="shared" si="7"/>
        <v>0</v>
      </c>
      <c r="S40" s="18">
        <f t="shared" si="8"/>
        <v>0</v>
      </c>
      <c r="T40" s="18">
        <f t="shared" si="9"/>
        <v>0</v>
      </c>
      <c r="U40" s="18">
        <f t="shared" si="10"/>
        <v>0</v>
      </c>
    </row>
    <row r="41" spans="1:21" ht="15">
      <c r="A41" s="15">
        <v>44</v>
      </c>
      <c r="B41" s="12" t="s">
        <v>221</v>
      </c>
      <c r="C41" s="12" t="s">
        <v>327</v>
      </c>
      <c r="D41" s="12" t="s">
        <v>22</v>
      </c>
      <c r="E41" s="12" t="s">
        <v>45</v>
      </c>
      <c r="F41" s="12" t="s">
        <v>280</v>
      </c>
      <c r="G41" s="14">
        <v>21</v>
      </c>
      <c r="H41" s="12" t="s">
        <v>59</v>
      </c>
      <c r="I41" s="14">
        <v>321</v>
      </c>
      <c r="J41" s="15">
        <v>78</v>
      </c>
      <c r="K41" s="17">
        <f t="shared" si="0"/>
        <v>0.26923076923076922</v>
      </c>
      <c r="L41" s="18">
        <f t="shared" si="1"/>
        <v>0</v>
      </c>
      <c r="M41" s="18">
        <f t="shared" si="2"/>
        <v>0</v>
      </c>
      <c r="N41" s="19">
        <f t="shared" si="3"/>
        <v>0</v>
      </c>
      <c r="O41" s="18">
        <f t="shared" si="4"/>
        <v>0</v>
      </c>
      <c r="P41" s="18">
        <f t="shared" si="5"/>
        <v>0</v>
      </c>
      <c r="Q41" s="18">
        <f t="shared" si="6"/>
        <v>1</v>
      </c>
      <c r="R41" s="18">
        <f t="shared" si="7"/>
        <v>0</v>
      </c>
      <c r="S41" s="18">
        <f t="shared" si="8"/>
        <v>0</v>
      </c>
      <c r="T41" s="18">
        <f t="shared" si="9"/>
        <v>0</v>
      </c>
      <c r="U41" s="18">
        <f t="shared" si="10"/>
        <v>0</v>
      </c>
    </row>
    <row r="42" spans="1:21" ht="15">
      <c r="A42" s="15">
        <v>45</v>
      </c>
      <c r="B42" s="12" t="s">
        <v>330</v>
      </c>
      <c r="C42" s="12" t="s">
        <v>321</v>
      </c>
      <c r="D42" s="12" t="s">
        <v>22</v>
      </c>
      <c r="E42" s="12" t="s">
        <v>45</v>
      </c>
      <c r="F42" s="12" t="s">
        <v>331</v>
      </c>
      <c r="G42" s="14">
        <v>36</v>
      </c>
      <c r="H42" s="12" t="s">
        <v>59</v>
      </c>
      <c r="I42" s="14">
        <v>325</v>
      </c>
      <c r="J42" s="15">
        <v>60</v>
      </c>
      <c r="K42" s="17">
        <f t="shared" si="0"/>
        <v>0.6</v>
      </c>
      <c r="L42" s="18">
        <f t="shared" si="1"/>
        <v>0</v>
      </c>
      <c r="M42" s="18">
        <f t="shared" si="2"/>
        <v>0</v>
      </c>
      <c r="N42" s="19">
        <f t="shared" si="3"/>
        <v>0</v>
      </c>
      <c r="O42" s="18">
        <f t="shared" si="4"/>
        <v>0</v>
      </c>
      <c r="P42" s="18">
        <f t="shared" si="5"/>
        <v>1</v>
      </c>
      <c r="Q42" s="18">
        <f t="shared" si="6"/>
        <v>0</v>
      </c>
      <c r="R42" s="18">
        <f t="shared" si="7"/>
        <v>0</v>
      </c>
      <c r="S42" s="18">
        <f t="shared" si="8"/>
        <v>0</v>
      </c>
      <c r="T42" s="18">
        <f t="shared" si="9"/>
        <v>0</v>
      </c>
      <c r="U42" s="18">
        <f t="shared" si="10"/>
        <v>0</v>
      </c>
    </row>
    <row r="43" spans="1:21" ht="15">
      <c r="A43" s="12">
        <v>46</v>
      </c>
      <c r="B43" s="12" t="s">
        <v>332</v>
      </c>
      <c r="C43" s="12" t="s">
        <v>333</v>
      </c>
      <c r="D43" s="12" t="s">
        <v>17</v>
      </c>
      <c r="E43" s="12" t="s">
        <v>18</v>
      </c>
      <c r="F43" s="12" t="s">
        <v>334</v>
      </c>
      <c r="G43" s="14">
        <v>11</v>
      </c>
      <c r="H43" s="12" t="s">
        <v>59</v>
      </c>
      <c r="I43" s="14">
        <v>353</v>
      </c>
      <c r="J43" s="15">
        <v>30</v>
      </c>
      <c r="K43" s="17">
        <f t="shared" si="0"/>
        <v>0.36666666666666664</v>
      </c>
      <c r="L43" s="18">
        <f t="shared" si="1"/>
        <v>0</v>
      </c>
      <c r="M43" s="18">
        <f t="shared" si="2"/>
        <v>0</v>
      </c>
      <c r="N43" s="19">
        <f t="shared" si="3"/>
        <v>1</v>
      </c>
      <c r="O43" s="18">
        <f t="shared" si="4"/>
        <v>0</v>
      </c>
      <c r="P43" s="18">
        <f t="shared" si="5"/>
        <v>0</v>
      </c>
      <c r="Q43" s="18">
        <f t="shared" si="6"/>
        <v>0</v>
      </c>
      <c r="R43" s="18">
        <f t="shared" si="7"/>
        <v>0</v>
      </c>
      <c r="S43" s="18">
        <f t="shared" si="8"/>
        <v>0</v>
      </c>
      <c r="T43" s="18">
        <f t="shared" si="9"/>
        <v>0</v>
      </c>
      <c r="U43" s="18">
        <f t="shared" si="10"/>
        <v>0</v>
      </c>
    </row>
    <row r="44" spans="1:21" ht="15">
      <c r="A44" s="15">
        <v>47</v>
      </c>
      <c r="B44" s="12" t="s">
        <v>332</v>
      </c>
      <c r="C44" s="12" t="s">
        <v>333</v>
      </c>
      <c r="D44" s="12" t="s">
        <v>18</v>
      </c>
      <c r="E44" s="12" t="s">
        <v>22</v>
      </c>
      <c r="F44" s="12" t="s">
        <v>336</v>
      </c>
      <c r="G44" s="14">
        <v>7</v>
      </c>
      <c r="H44" s="12" t="s">
        <v>59</v>
      </c>
      <c r="I44" s="14">
        <v>353</v>
      </c>
      <c r="J44" s="15">
        <v>30</v>
      </c>
      <c r="K44" s="17">
        <f t="shared" si="0"/>
        <v>0.23333333333333334</v>
      </c>
      <c r="L44" s="18">
        <f t="shared" si="1"/>
        <v>0</v>
      </c>
      <c r="M44" s="18">
        <f t="shared" si="2"/>
        <v>0</v>
      </c>
      <c r="N44" s="19">
        <f t="shared" si="3"/>
        <v>1</v>
      </c>
      <c r="O44" s="18">
        <f t="shared" si="4"/>
        <v>0</v>
      </c>
      <c r="P44" s="18">
        <f t="shared" si="5"/>
        <v>0</v>
      </c>
      <c r="Q44" s="18">
        <f t="shared" si="6"/>
        <v>0</v>
      </c>
      <c r="R44" s="18">
        <f t="shared" si="7"/>
        <v>0</v>
      </c>
      <c r="S44" s="18">
        <f t="shared" si="8"/>
        <v>0</v>
      </c>
      <c r="T44" s="18">
        <f t="shared" si="9"/>
        <v>0</v>
      </c>
      <c r="U44" s="18">
        <f t="shared" si="10"/>
        <v>0</v>
      </c>
    </row>
    <row r="45" spans="1:21" ht="15">
      <c r="A45" s="15">
        <v>48</v>
      </c>
      <c r="B45" s="12" t="s">
        <v>338</v>
      </c>
      <c r="C45" s="12" t="s">
        <v>339</v>
      </c>
      <c r="D45" s="12" t="s">
        <v>12</v>
      </c>
      <c r="E45" s="12" t="s">
        <v>17</v>
      </c>
      <c r="F45" s="12" t="s">
        <v>340</v>
      </c>
      <c r="G45" s="14">
        <v>6</v>
      </c>
      <c r="H45" s="12" t="s">
        <v>59</v>
      </c>
      <c r="I45" s="14">
        <v>397</v>
      </c>
      <c r="J45" s="15">
        <v>14</v>
      </c>
      <c r="K45" s="17">
        <f t="shared" si="0"/>
        <v>0.42857142857142855</v>
      </c>
      <c r="L45" s="18">
        <f t="shared" si="1"/>
        <v>0</v>
      </c>
      <c r="M45" s="18">
        <f t="shared" si="2"/>
        <v>1</v>
      </c>
      <c r="N45" s="19">
        <f t="shared" si="3"/>
        <v>0</v>
      </c>
      <c r="O45" s="18">
        <f t="shared" si="4"/>
        <v>0</v>
      </c>
      <c r="P45" s="18">
        <f t="shared" si="5"/>
        <v>0</v>
      </c>
      <c r="Q45" s="18">
        <f t="shared" si="6"/>
        <v>0</v>
      </c>
      <c r="R45" s="18">
        <f t="shared" si="7"/>
        <v>0</v>
      </c>
      <c r="S45" s="18">
        <f t="shared" si="8"/>
        <v>0</v>
      </c>
      <c r="T45" s="18">
        <f t="shared" si="9"/>
        <v>0</v>
      </c>
      <c r="U45" s="18">
        <f t="shared" si="10"/>
        <v>0</v>
      </c>
    </row>
    <row r="46" spans="1:21" ht="15">
      <c r="A46" s="12">
        <v>49</v>
      </c>
      <c r="B46" s="12" t="s">
        <v>338</v>
      </c>
      <c r="C46" s="12" t="s">
        <v>339</v>
      </c>
      <c r="D46" s="12" t="s">
        <v>18</v>
      </c>
      <c r="E46" s="12" t="s">
        <v>22</v>
      </c>
      <c r="F46" s="12" t="s">
        <v>341</v>
      </c>
      <c r="G46" s="14">
        <v>9</v>
      </c>
      <c r="H46" s="12" t="s">
        <v>59</v>
      </c>
      <c r="I46" s="14">
        <v>397</v>
      </c>
      <c r="J46" s="15">
        <v>14</v>
      </c>
      <c r="K46" s="17">
        <f t="shared" si="0"/>
        <v>0.6428571428571429</v>
      </c>
      <c r="L46" s="18">
        <f t="shared" si="1"/>
        <v>0</v>
      </c>
      <c r="M46" s="18">
        <f t="shared" si="2"/>
        <v>1</v>
      </c>
      <c r="N46" s="19">
        <f t="shared" si="3"/>
        <v>0</v>
      </c>
      <c r="O46" s="18">
        <f t="shared" si="4"/>
        <v>0</v>
      </c>
      <c r="P46" s="18">
        <f t="shared" si="5"/>
        <v>0</v>
      </c>
      <c r="Q46" s="18">
        <f t="shared" si="6"/>
        <v>0</v>
      </c>
      <c r="R46" s="18">
        <f t="shared" si="7"/>
        <v>0</v>
      </c>
      <c r="S46" s="18">
        <f t="shared" si="8"/>
        <v>0</v>
      </c>
      <c r="T46" s="18">
        <f t="shared" si="9"/>
        <v>0</v>
      </c>
      <c r="U46" s="18">
        <f t="shared" si="10"/>
        <v>0</v>
      </c>
    </row>
    <row r="47" spans="1:21" ht="15">
      <c r="A47" s="15">
        <v>50</v>
      </c>
      <c r="B47" s="12" t="s">
        <v>140</v>
      </c>
      <c r="C47" s="12" t="s">
        <v>342</v>
      </c>
      <c r="D47" s="12" t="s">
        <v>22</v>
      </c>
      <c r="E47" s="12" t="s">
        <v>123</v>
      </c>
      <c r="F47" s="12" t="s">
        <v>142</v>
      </c>
      <c r="G47" s="14">
        <v>19</v>
      </c>
      <c r="H47" s="12" t="s">
        <v>59</v>
      </c>
      <c r="I47" s="14">
        <v>415</v>
      </c>
      <c r="J47" s="15">
        <v>60</v>
      </c>
      <c r="K47" s="17">
        <f t="shared" si="0"/>
        <v>0.31666666666666665</v>
      </c>
      <c r="L47" s="18">
        <f t="shared" si="1"/>
        <v>0</v>
      </c>
      <c r="M47" s="18">
        <f t="shared" si="2"/>
        <v>0</v>
      </c>
      <c r="N47" s="19">
        <f t="shared" si="3"/>
        <v>0</v>
      </c>
      <c r="O47" s="18">
        <f t="shared" si="4"/>
        <v>0</v>
      </c>
      <c r="P47" s="18">
        <f t="shared" si="5"/>
        <v>1</v>
      </c>
      <c r="Q47" s="18">
        <f t="shared" si="6"/>
        <v>0</v>
      </c>
      <c r="R47" s="18">
        <f t="shared" si="7"/>
        <v>0</v>
      </c>
      <c r="S47" s="18">
        <f t="shared" si="8"/>
        <v>0</v>
      </c>
      <c r="T47" s="18">
        <f t="shared" si="9"/>
        <v>0</v>
      </c>
      <c r="U47" s="18">
        <f t="shared" si="10"/>
        <v>0</v>
      </c>
    </row>
    <row r="48" spans="1:21" ht="15">
      <c r="A48" s="15">
        <v>51</v>
      </c>
      <c r="B48" s="12" t="s">
        <v>140</v>
      </c>
      <c r="C48" s="12" t="s">
        <v>141</v>
      </c>
      <c r="D48" s="12" t="s">
        <v>22</v>
      </c>
      <c r="E48" s="12" t="s">
        <v>123</v>
      </c>
      <c r="F48" s="12" t="s">
        <v>143</v>
      </c>
      <c r="G48" s="14">
        <v>26</v>
      </c>
      <c r="H48" s="12" t="s">
        <v>59</v>
      </c>
      <c r="I48" s="14">
        <v>415</v>
      </c>
      <c r="J48" s="15">
        <v>60</v>
      </c>
      <c r="K48" s="17">
        <f t="shared" si="0"/>
        <v>0.43333333333333335</v>
      </c>
      <c r="L48" s="18">
        <f t="shared" si="1"/>
        <v>0</v>
      </c>
      <c r="M48" s="18">
        <f t="shared" si="2"/>
        <v>0</v>
      </c>
      <c r="N48" s="19">
        <f t="shared" si="3"/>
        <v>0</v>
      </c>
      <c r="O48" s="18">
        <f t="shared" si="4"/>
        <v>0</v>
      </c>
      <c r="P48" s="18">
        <f t="shared" si="5"/>
        <v>1</v>
      </c>
      <c r="Q48" s="18">
        <f t="shared" si="6"/>
        <v>0</v>
      </c>
      <c r="R48" s="18">
        <f t="shared" si="7"/>
        <v>0</v>
      </c>
      <c r="S48" s="18">
        <f t="shared" si="8"/>
        <v>0</v>
      </c>
      <c r="T48" s="18">
        <f t="shared" si="9"/>
        <v>0</v>
      </c>
      <c r="U48" s="18">
        <f t="shared" si="10"/>
        <v>0</v>
      </c>
    </row>
    <row r="49" spans="1:21" ht="15">
      <c r="A49" s="12">
        <v>52</v>
      </c>
      <c r="B49" s="12" t="s">
        <v>9</v>
      </c>
      <c r="C49" s="12" t="s">
        <v>144</v>
      </c>
      <c r="D49" s="12" t="s">
        <v>12</v>
      </c>
      <c r="E49" s="12" t="s">
        <v>17</v>
      </c>
      <c r="F49" s="12" t="s">
        <v>13</v>
      </c>
      <c r="G49" s="14">
        <v>61</v>
      </c>
      <c r="H49" s="12" t="s">
        <v>345</v>
      </c>
      <c r="I49" s="14">
        <v>101</v>
      </c>
      <c r="J49" s="15">
        <v>120</v>
      </c>
      <c r="K49" s="17">
        <f t="shared" si="0"/>
        <v>0.5083333333333333</v>
      </c>
      <c r="L49" s="18">
        <f t="shared" si="1"/>
        <v>0</v>
      </c>
      <c r="M49" s="18">
        <f t="shared" si="2"/>
        <v>0</v>
      </c>
      <c r="N49" s="19">
        <f t="shared" si="3"/>
        <v>0</v>
      </c>
      <c r="O49" s="18">
        <f t="shared" si="4"/>
        <v>0</v>
      </c>
      <c r="P49" s="18">
        <f t="shared" si="5"/>
        <v>0</v>
      </c>
      <c r="Q49" s="18">
        <f t="shared" si="6"/>
        <v>0</v>
      </c>
      <c r="R49" s="18">
        <f t="shared" si="7"/>
        <v>0</v>
      </c>
      <c r="S49" s="18">
        <f t="shared" si="8"/>
        <v>1</v>
      </c>
      <c r="T49" s="18">
        <f t="shared" si="9"/>
        <v>0</v>
      </c>
      <c r="U49" s="18">
        <f t="shared" si="10"/>
        <v>0</v>
      </c>
    </row>
    <row r="50" spans="1:21" ht="15">
      <c r="A50" s="15">
        <v>53</v>
      </c>
      <c r="B50" s="12" t="s">
        <v>9</v>
      </c>
      <c r="C50" s="12" t="s">
        <v>144</v>
      </c>
      <c r="D50" s="12" t="s">
        <v>17</v>
      </c>
      <c r="E50" s="12" t="s">
        <v>18</v>
      </c>
      <c r="F50" s="12" t="s">
        <v>19</v>
      </c>
      <c r="G50" s="14">
        <v>97</v>
      </c>
      <c r="H50" s="12" t="s">
        <v>345</v>
      </c>
      <c r="I50" s="14">
        <v>101</v>
      </c>
      <c r="J50" s="15">
        <v>120</v>
      </c>
      <c r="K50" s="17">
        <f t="shared" si="0"/>
        <v>0.80833333333333335</v>
      </c>
      <c r="L50" s="18">
        <f t="shared" si="1"/>
        <v>0</v>
      </c>
      <c r="M50" s="18">
        <f t="shared" si="2"/>
        <v>0</v>
      </c>
      <c r="N50" s="19">
        <f t="shared" si="3"/>
        <v>0</v>
      </c>
      <c r="O50" s="18">
        <f t="shared" si="4"/>
        <v>0</v>
      </c>
      <c r="P50" s="18">
        <f t="shared" si="5"/>
        <v>0</v>
      </c>
      <c r="Q50" s="18">
        <f t="shared" si="6"/>
        <v>0</v>
      </c>
      <c r="R50" s="18">
        <f t="shared" si="7"/>
        <v>0</v>
      </c>
      <c r="S50" s="18">
        <f t="shared" si="8"/>
        <v>1</v>
      </c>
      <c r="T50" s="18">
        <f t="shared" si="9"/>
        <v>0</v>
      </c>
      <c r="U50" s="18">
        <f t="shared" si="10"/>
        <v>0</v>
      </c>
    </row>
    <row r="51" spans="1:21" ht="15">
      <c r="A51" s="15">
        <v>54</v>
      </c>
      <c r="B51" s="12" t="s">
        <v>9</v>
      </c>
      <c r="C51" s="12" t="s">
        <v>144</v>
      </c>
      <c r="D51" s="12" t="s">
        <v>22</v>
      </c>
      <c r="E51" s="12" t="s">
        <v>45</v>
      </c>
      <c r="F51" s="12" t="s">
        <v>23</v>
      </c>
      <c r="G51" s="14">
        <v>62</v>
      </c>
      <c r="H51" s="12" t="s">
        <v>345</v>
      </c>
      <c r="I51" s="14">
        <v>101</v>
      </c>
      <c r="J51" s="15">
        <v>120</v>
      </c>
      <c r="K51" s="17">
        <f t="shared" si="0"/>
        <v>0.51666666666666672</v>
      </c>
      <c r="L51" s="18">
        <f t="shared" si="1"/>
        <v>0</v>
      </c>
      <c r="M51" s="18">
        <f t="shared" si="2"/>
        <v>0</v>
      </c>
      <c r="N51" s="19">
        <f t="shared" si="3"/>
        <v>0</v>
      </c>
      <c r="O51" s="18">
        <f t="shared" si="4"/>
        <v>0</v>
      </c>
      <c r="P51" s="18">
        <f t="shared" si="5"/>
        <v>0</v>
      </c>
      <c r="Q51" s="18">
        <f t="shared" si="6"/>
        <v>0</v>
      </c>
      <c r="R51" s="18">
        <f t="shared" si="7"/>
        <v>0</v>
      </c>
      <c r="S51" s="18">
        <f t="shared" si="8"/>
        <v>1</v>
      </c>
      <c r="T51" s="18">
        <f t="shared" si="9"/>
        <v>0</v>
      </c>
      <c r="U51" s="18">
        <f t="shared" si="10"/>
        <v>0</v>
      </c>
    </row>
    <row r="52" spans="1:21" ht="15">
      <c r="A52" s="12">
        <v>55</v>
      </c>
      <c r="B52" s="12" t="s">
        <v>9</v>
      </c>
      <c r="C52" s="12" t="s">
        <v>253</v>
      </c>
      <c r="D52" s="12" t="s">
        <v>17</v>
      </c>
      <c r="E52" s="12" t="s">
        <v>18</v>
      </c>
      <c r="F52" s="12" t="s">
        <v>27</v>
      </c>
      <c r="G52" s="14">
        <v>85</v>
      </c>
      <c r="H52" s="12" t="s">
        <v>345</v>
      </c>
      <c r="I52" s="14">
        <v>102</v>
      </c>
      <c r="J52" s="15">
        <v>150</v>
      </c>
      <c r="K52" s="17">
        <f t="shared" si="0"/>
        <v>0.56666666666666665</v>
      </c>
      <c r="L52" s="18">
        <f t="shared" si="1"/>
        <v>0</v>
      </c>
      <c r="M52" s="18">
        <f t="shared" si="2"/>
        <v>0</v>
      </c>
      <c r="N52" s="19">
        <f t="shared" si="3"/>
        <v>0</v>
      </c>
      <c r="O52" s="18">
        <f t="shared" si="4"/>
        <v>0</v>
      </c>
      <c r="P52" s="18">
        <f t="shared" si="5"/>
        <v>0</v>
      </c>
      <c r="Q52" s="18">
        <f t="shared" si="6"/>
        <v>0</v>
      </c>
      <c r="R52" s="18">
        <f t="shared" si="7"/>
        <v>0</v>
      </c>
      <c r="S52" s="18">
        <f t="shared" si="8"/>
        <v>0</v>
      </c>
      <c r="T52" s="18">
        <f t="shared" si="9"/>
        <v>0</v>
      </c>
      <c r="U52" s="18">
        <f t="shared" si="10"/>
        <v>1</v>
      </c>
    </row>
    <row r="53" spans="1:21" ht="15">
      <c r="A53" s="15">
        <v>56</v>
      </c>
      <c r="B53" s="12" t="s">
        <v>9</v>
      </c>
      <c r="C53" s="12" t="s">
        <v>253</v>
      </c>
      <c r="D53" s="12" t="s">
        <v>18</v>
      </c>
      <c r="E53" s="12" t="s">
        <v>22</v>
      </c>
      <c r="F53" s="12" t="s">
        <v>33</v>
      </c>
      <c r="G53" s="14">
        <v>115</v>
      </c>
      <c r="H53" s="12" t="s">
        <v>345</v>
      </c>
      <c r="I53" s="14">
        <v>102</v>
      </c>
      <c r="J53" s="15">
        <v>150</v>
      </c>
      <c r="K53" s="17">
        <f t="shared" si="0"/>
        <v>0.76666666666666672</v>
      </c>
      <c r="L53" s="18">
        <f t="shared" si="1"/>
        <v>0</v>
      </c>
      <c r="M53" s="18">
        <f t="shared" si="2"/>
        <v>0</v>
      </c>
      <c r="N53" s="19">
        <f t="shared" si="3"/>
        <v>0</v>
      </c>
      <c r="O53" s="18">
        <f t="shared" si="4"/>
        <v>0</v>
      </c>
      <c r="P53" s="18">
        <f t="shared" si="5"/>
        <v>0</v>
      </c>
      <c r="Q53" s="18">
        <f t="shared" si="6"/>
        <v>0</v>
      </c>
      <c r="R53" s="18">
        <f t="shared" si="7"/>
        <v>0</v>
      </c>
      <c r="S53" s="18">
        <f t="shared" si="8"/>
        <v>0</v>
      </c>
      <c r="T53" s="18">
        <f t="shared" si="9"/>
        <v>0</v>
      </c>
      <c r="U53" s="18">
        <f t="shared" si="10"/>
        <v>1</v>
      </c>
    </row>
    <row r="54" spans="1:21" ht="15">
      <c r="A54" s="15">
        <v>57</v>
      </c>
      <c r="B54" s="12" t="s">
        <v>9</v>
      </c>
      <c r="C54" s="12" t="s">
        <v>253</v>
      </c>
      <c r="D54" s="12" t="s">
        <v>22</v>
      </c>
      <c r="E54" s="12" t="s">
        <v>45</v>
      </c>
      <c r="F54" s="12" t="s">
        <v>46</v>
      </c>
      <c r="G54" s="14">
        <v>40</v>
      </c>
      <c r="H54" s="12" t="s">
        <v>345</v>
      </c>
      <c r="I54" s="14">
        <v>102</v>
      </c>
      <c r="J54" s="15">
        <v>150</v>
      </c>
      <c r="K54" s="17">
        <f t="shared" si="0"/>
        <v>0.26666666666666666</v>
      </c>
      <c r="L54" s="18">
        <f t="shared" si="1"/>
        <v>0</v>
      </c>
      <c r="M54" s="18">
        <f t="shared" si="2"/>
        <v>0</v>
      </c>
      <c r="N54" s="19">
        <f t="shared" si="3"/>
        <v>0</v>
      </c>
      <c r="O54" s="18">
        <f t="shared" si="4"/>
        <v>0</v>
      </c>
      <c r="P54" s="18">
        <f t="shared" si="5"/>
        <v>0</v>
      </c>
      <c r="Q54" s="18">
        <f t="shared" si="6"/>
        <v>0</v>
      </c>
      <c r="R54" s="18">
        <f t="shared" si="7"/>
        <v>0</v>
      </c>
      <c r="S54" s="18">
        <f t="shared" si="8"/>
        <v>0</v>
      </c>
      <c r="T54" s="18">
        <f t="shared" si="9"/>
        <v>0</v>
      </c>
      <c r="U54" s="18">
        <f t="shared" si="10"/>
        <v>1</v>
      </c>
    </row>
    <row r="55" spans="1:21" ht="15">
      <c r="A55" s="12">
        <v>58</v>
      </c>
      <c r="B55" s="12" t="s">
        <v>50</v>
      </c>
      <c r="C55" s="12" t="s">
        <v>51</v>
      </c>
      <c r="D55" s="12" t="s">
        <v>52</v>
      </c>
      <c r="E55" s="12" t="s">
        <v>17</v>
      </c>
      <c r="F55" s="12" t="s">
        <v>53</v>
      </c>
      <c r="G55" s="14">
        <v>145</v>
      </c>
      <c r="H55" s="12" t="s">
        <v>345</v>
      </c>
      <c r="I55" s="14">
        <v>111</v>
      </c>
      <c r="J55" s="15">
        <v>148</v>
      </c>
      <c r="K55" s="17">
        <f t="shared" si="0"/>
        <v>0.97972972972972971</v>
      </c>
      <c r="L55" s="18">
        <f t="shared" si="1"/>
        <v>0</v>
      </c>
      <c r="M55" s="18">
        <f t="shared" si="2"/>
        <v>0</v>
      </c>
      <c r="N55" s="19">
        <f t="shared" si="3"/>
        <v>0</v>
      </c>
      <c r="O55" s="18">
        <f t="shared" si="4"/>
        <v>0</v>
      </c>
      <c r="P55" s="18">
        <f t="shared" si="5"/>
        <v>0</v>
      </c>
      <c r="Q55" s="18">
        <f t="shared" si="6"/>
        <v>0</v>
      </c>
      <c r="R55" s="18">
        <f t="shared" si="7"/>
        <v>0</v>
      </c>
      <c r="S55" s="18">
        <f t="shared" si="8"/>
        <v>0</v>
      </c>
      <c r="T55" s="18">
        <f t="shared" si="9"/>
        <v>1</v>
      </c>
      <c r="U55" s="18">
        <f t="shared" si="10"/>
        <v>0</v>
      </c>
    </row>
    <row r="56" spans="1:21" ht="15">
      <c r="A56" s="15">
        <v>59</v>
      </c>
      <c r="B56" s="12" t="s">
        <v>50</v>
      </c>
      <c r="C56" s="12" t="s">
        <v>51</v>
      </c>
      <c r="D56" s="12" t="s">
        <v>56</v>
      </c>
      <c r="E56" s="12" t="s">
        <v>22</v>
      </c>
      <c r="F56" s="12" t="s">
        <v>57</v>
      </c>
      <c r="G56" s="14">
        <v>143</v>
      </c>
      <c r="H56" s="12" t="s">
        <v>345</v>
      </c>
      <c r="I56" s="14">
        <v>111</v>
      </c>
      <c r="J56" s="15">
        <v>148</v>
      </c>
      <c r="K56" s="17">
        <f t="shared" si="0"/>
        <v>0.96621621621621623</v>
      </c>
      <c r="L56" s="18">
        <f t="shared" si="1"/>
        <v>0</v>
      </c>
      <c r="M56" s="18">
        <f t="shared" si="2"/>
        <v>0</v>
      </c>
      <c r="N56" s="19">
        <f t="shared" si="3"/>
        <v>0</v>
      </c>
      <c r="O56" s="18">
        <f t="shared" si="4"/>
        <v>0</v>
      </c>
      <c r="P56" s="18">
        <f t="shared" si="5"/>
        <v>0</v>
      </c>
      <c r="Q56" s="18">
        <f t="shared" si="6"/>
        <v>0</v>
      </c>
      <c r="R56" s="18">
        <f t="shared" si="7"/>
        <v>0</v>
      </c>
      <c r="S56" s="18">
        <f t="shared" si="8"/>
        <v>0</v>
      </c>
      <c r="T56" s="18">
        <f t="shared" si="9"/>
        <v>1</v>
      </c>
      <c r="U56" s="18">
        <f t="shared" si="10"/>
        <v>0</v>
      </c>
    </row>
    <row r="57" spans="1:21" ht="15">
      <c r="A57" s="15">
        <v>60</v>
      </c>
      <c r="B57" s="12" t="s">
        <v>50</v>
      </c>
      <c r="C57" s="12" t="s">
        <v>347</v>
      </c>
      <c r="D57" s="12" t="s">
        <v>17</v>
      </c>
      <c r="E57" s="12" t="s">
        <v>18</v>
      </c>
      <c r="F57" s="12" t="s">
        <v>170</v>
      </c>
      <c r="G57" s="14">
        <v>57</v>
      </c>
      <c r="H57" s="12" t="s">
        <v>345</v>
      </c>
      <c r="I57" s="14">
        <v>112</v>
      </c>
      <c r="J57" s="15">
        <v>60</v>
      </c>
      <c r="K57" s="17">
        <f t="shared" si="0"/>
        <v>0.95</v>
      </c>
      <c r="L57" s="18">
        <f t="shared" si="1"/>
        <v>0</v>
      </c>
      <c r="M57" s="18">
        <f t="shared" si="2"/>
        <v>0</v>
      </c>
      <c r="N57" s="19">
        <f t="shared" si="3"/>
        <v>0</v>
      </c>
      <c r="O57" s="18">
        <f t="shared" si="4"/>
        <v>0</v>
      </c>
      <c r="P57" s="18">
        <f t="shared" si="5"/>
        <v>1</v>
      </c>
      <c r="Q57" s="18">
        <f t="shared" si="6"/>
        <v>0</v>
      </c>
      <c r="R57" s="18">
        <f t="shared" si="7"/>
        <v>0</v>
      </c>
      <c r="S57" s="18">
        <f t="shared" si="8"/>
        <v>0</v>
      </c>
      <c r="T57" s="18">
        <f t="shared" si="9"/>
        <v>0</v>
      </c>
      <c r="U57" s="18">
        <f t="shared" si="10"/>
        <v>0</v>
      </c>
    </row>
    <row r="58" spans="1:21" ht="15">
      <c r="A58" s="12">
        <v>61</v>
      </c>
      <c r="B58" s="12" t="s">
        <v>50</v>
      </c>
      <c r="C58" s="12" t="s">
        <v>179</v>
      </c>
      <c r="D58" s="12" t="s">
        <v>45</v>
      </c>
      <c r="E58" s="12" t="s">
        <v>180</v>
      </c>
      <c r="F58" s="12" t="s">
        <v>181</v>
      </c>
      <c r="G58" s="14">
        <v>7</v>
      </c>
      <c r="H58" s="12" t="s">
        <v>345</v>
      </c>
      <c r="I58" s="14">
        <v>112</v>
      </c>
      <c r="J58" s="15">
        <v>35</v>
      </c>
      <c r="K58" s="17">
        <f t="shared" si="0"/>
        <v>0.2</v>
      </c>
      <c r="L58" s="18">
        <f t="shared" si="1"/>
        <v>0</v>
      </c>
      <c r="M58" s="18">
        <f t="shared" si="2"/>
        <v>0</v>
      </c>
      <c r="N58" s="19">
        <f t="shared" si="3"/>
        <v>1</v>
      </c>
      <c r="O58" s="18">
        <f t="shared" si="4"/>
        <v>0</v>
      </c>
      <c r="P58" s="18">
        <f t="shared" si="5"/>
        <v>0</v>
      </c>
      <c r="Q58" s="18">
        <f t="shared" si="6"/>
        <v>0</v>
      </c>
      <c r="R58" s="18">
        <f t="shared" si="7"/>
        <v>0</v>
      </c>
      <c r="S58" s="18">
        <f t="shared" si="8"/>
        <v>0</v>
      </c>
      <c r="T58" s="18">
        <f t="shared" si="9"/>
        <v>0</v>
      </c>
      <c r="U58" s="18">
        <f t="shared" si="10"/>
        <v>0</v>
      </c>
    </row>
    <row r="59" spans="1:21" ht="15">
      <c r="A59" s="15">
        <v>62</v>
      </c>
      <c r="B59" s="12" t="s">
        <v>348</v>
      </c>
      <c r="C59" s="12" t="s">
        <v>26</v>
      </c>
      <c r="D59" s="12" t="s">
        <v>17</v>
      </c>
      <c r="E59" s="12" t="s">
        <v>18</v>
      </c>
      <c r="F59" s="12" t="s">
        <v>67</v>
      </c>
      <c r="G59" s="14">
        <v>35</v>
      </c>
      <c r="H59" s="12" t="s">
        <v>345</v>
      </c>
      <c r="I59" s="14">
        <v>405</v>
      </c>
      <c r="J59" s="15">
        <v>35</v>
      </c>
      <c r="K59" s="17">
        <f t="shared" si="0"/>
        <v>1</v>
      </c>
      <c r="L59" s="18">
        <f t="shared" si="1"/>
        <v>0</v>
      </c>
      <c r="M59" s="18">
        <f t="shared" si="2"/>
        <v>0</v>
      </c>
      <c r="N59" s="19">
        <f t="shared" si="3"/>
        <v>1</v>
      </c>
      <c r="O59" s="18">
        <f t="shared" si="4"/>
        <v>0</v>
      </c>
      <c r="P59" s="18">
        <f t="shared" si="5"/>
        <v>0</v>
      </c>
      <c r="Q59" s="18">
        <f t="shared" si="6"/>
        <v>0</v>
      </c>
      <c r="R59" s="18">
        <f t="shared" si="7"/>
        <v>0</v>
      </c>
      <c r="S59" s="18">
        <f t="shared" si="8"/>
        <v>0</v>
      </c>
      <c r="T59" s="18">
        <f t="shared" si="9"/>
        <v>0</v>
      </c>
      <c r="U59" s="18">
        <f t="shared" si="10"/>
        <v>0</v>
      </c>
    </row>
    <row r="60" spans="1:21" ht="15">
      <c r="A60" s="15">
        <v>63</v>
      </c>
      <c r="B60" s="12" t="s">
        <v>65</v>
      </c>
      <c r="C60" s="12" t="s">
        <v>155</v>
      </c>
      <c r="D60" s="12" t="s">
        <v>17</v>
      </c>
      <c r="E60" s="12" t="s">
        <v>18</v>
      </c>
      <c r="F60" s="12" t="s">
        <v>191</v>
      </c>
      <c r="G60" s="14">
        <v>29</v>
      </c>
      <c r="H60" s="12" t="s">
        <v>345</v>
      </c>
      <c r="I60" s="14">
        <v>405</v>
      </c>
      <c r="J60" s="15">
        <v>35</v>
      </c>
      <c r="K60" s="17">
        <f t="shared" si="0"/>
        <v>0.82857142857142863</v>
      </c>
      <c r="L60" s="18">
        <f t="shared" si="1"/>
        <v>0</v>
      </c>
      <c r="M60" s="18">
        <f t="shared" si="2"/>
        <v>0</v>
      </c>
      <c r="N60" s="19">
        <f t="shared" si="3"/>
        <v>1</v>
      </c>
      <c r="O60" s="18">
        <f t="shared" si="4"/>
        <v>0</v>
      </c>
      <c r="P60" s="18">
        <f t="shared" si="5"/>
        <v>0</v>
      </c>
      <c r="Q60" s="18">
        <f t="shared" si="6"/>
        <v>0</v>
      </c>
      <c r="R60" s="18">
        <f t="shared" si="7"/>
        <v>0</v>
      </c>
      <c r="S60" s="18">
        <f t="shared" si="8"/>
        <v>0</v>
      </c>
      <c r="T60" s="18">
        <f t="shared" si="9"/>
        <v>0</v>
      </c>
      <c r="U60" s="18">
        <f t="shared" si="10"/>
        <v>0</v>
      </c>
    </row>
    <row r="61" spans="1:21" ht="15">
      <c r="A61" s="12">
        <v>64</v>
      </c>
      <c r="B61" s="12" t="s">
        <v>65</v>
      </c>
      <c r="C61" s="12" t="s">
        <v>26</v>
      </c>
      <c r="D61" s="12" t="s">
        <v>18</v>
      </c>
      <c r="E61" s="12" t="s">
        <v>22</v>
      </c>
      <c r="F61" s="12" t="s">
        <v>68</v>
      </c>
      <c r="G61" s="14">
        <v>32</v>
      </c>
      <c r="H61" s="12" t="s">
        <v>345</v>
      </c>
      <c r="I61" s="14">
        <v>405</v>
      </c>
      <c r="J61" s="15">
        <v>35</v>
      </c>
      <c r="K61" s="17">
        <f t="shared" si="0"/>
        <v>0.91428571428571426</v>
      </c>
      <c r="L61" s="18">
        <f t="shared" si="1"/>
        <v>0</v>
      </c>
      <c r="M61" s="18">
        <f t="shared" si="2"/>
        <v>0</v>
      </c>
      <c r="N61" s="19">
        <f t="shared" si="3"/>
        <v>1</v>
      </c>
      <c r="O61" s="18">
        <f t="shared" si="4"/>
        <v>0</v>
      </c>
      <c r="P61" s="18">
        <f t="shared" si="5"/>
        <v>0</v>
      </c>
      <c r="Q61" s="18">
        <f t="shared" si="6"/>
        <v>0</v>
      </c>
      <c r="R61" s="18">
        <f t="shared" si="7"/>
        <v>0</v>
      </c>
      <c r="S61" s="18">
        <f t="shared" si="8"/>
        <v>0</v>
      </c>
      <c r="T61" s="18">
        <f t="shared" si="9"/>
        <v>0</v>
      </c>
      <c r="U61" s="18">
        <f t="shared" si="10"/>
        <v>0</v>
      </c>
    </row>
    <row r="62" spans="1:21" ht="15">
      <c r="A62" s="15">
        <v>65</v>
      </c>
      <c r="B62" s="12" t="s">
        <v>350</v>
      </c>
      <c r="C62" s="12" t="s">
        <v>351</v>
      </c>
      <c r="D62" s="12" t="s">
        <v>123</v>
      </c>
      <c r="E62" s="12" t="s">
        <v>201</v>
      </c>
      <c r="F62" s="12" t="s">
        <v>72</v>
      </c>
      <c r="G62" s="14">
        <v>10</v>
      </c>
      <c r="H62" s="12" t="s">
        <v>345</v>
      </c>
      <c r="I62" s="14">
        <v>422</v>
      </c>
      <c r="J62" s="15">
        <v>35</v>
      </c>
      <c r="K62" s="17">
        <f t="shared" si="0"/>
        <v>0.2857142857142857</v>
      </c>
      <c r="L62" s="18">
        <f t="shared" si="1"/>
        <v>0</v>
      </c>
      <c r="M62" s="18">
        <f t="shared" si="2"/>
        <v>0</v>
      </c>
      <c r="N62" s="19">
        <f t="shared" si="3"/>
        <v>1</v>
      </c>
      <c r="O62" s="18">
        <f t="shared" si="4"/>
        <v>0</v>
      </c>
      <c r="P62" s="18">
        <f t="shared" si="5"/>
        <v>0</v>
      </c>
      <c r="Q62" s="18">
        <f t="shared" si="6"/>
        <v>0</v>
      </c>
      <c r="R62" s="18">
        <f t="shared" si="7"/>
        <v>0</v>
      </c>
      <c r="S62" s="18">
        <f t="shared" si="8"/>
        <v>0</v>
      </c>
      <c r="T62" s="18">
        <f t="shared" si="9"/>
        <v>0</v>
      </c>
      <c r="U62" s="18">
        <f t="shared" si="10"/>
        <v>0</v>
      </c>
    </row>
    <row r="63" spans="1:21" ht="15">
      <c r="A63" s="15">
        <v>66</v>
      </c>
      <c r="B63" s="12" t="s">
        <v>350</v>
      </c>
      <c r="C63" s="12" t="s">
        <v>351</v>
      </c>
      <c r="D63" s="12" t="s">
        <v>45</v>
      </c>
      <c r="E63" s="12" t="s">
        <v>180</v>
      </c>
      <c r="F63" s="12" t="s">
        <v>74</v>
      </c>
      <c r="G63" s="14">
        <v>17</v>
      </c>
      <c r="H63" s="12" t="s">
        <v>345</v>
      </c>
      <c r="I63" s="14">
        <v>422</v>
      </c>
      <c r="J63" s="15">
        <v>35</v>
      </c>
      <c r="K63" s="17">
        <f t="shared" si="0"/>
        <v>0.48571428571428571</v>
      </c>
      <c r="L63" s="18">
        <f t="shared" si="1"/>
        <v>0</v>
      </c>
      <c r="M63" s="18">
        <f t="shared" si="2"/>
        <v>0</v>
      </c>
      <c r="N63" s="19">
        <f t="shared" si="3"/>
        <v>1</v>
      </c>
      <c r="O63" s="18">
        <f t="shared" si="4"/>
        <v>0</v>
      </c>
      <c r="P63" s="18">
        <f t="shared" si="5"/>
        <v>0</v>
      </c>
      <c r="Q63" s="18">
        <f t="shared" si="6"/>
        <v>0</v>
      </c>
      <c r="R63" s="18">
        <f t="shared" si="7"/>
        <v>0</v>
      </c>
      <c r="S63" s="18">
        <f t="shared" si="8"/>
        <v>0</v>
      </c>
      <c r="T63" s="18">
        <f t="shared" si="9"/>
        <v>0</v>
      </c>
      <c r="U63" s="18">
        <f t="shared" si="10"/>
        <v>0</v>
      </c>
    </row>
    <row r="64" spans="1:21" ht="15">
      <c r="A64" s="12">
        <v>67</v>
      </c>
      <c r="B64" s="12" t="s">
        <v>76</v>
      </c>
      <c r="C64" s="12" t="s">
        <v>183</v>
      </c>
      <c r="D64" s="12" t="s">
        <v>11</v>
      </c>
      <c r="E64" s="12" t="s">
        <v>12</v>
      </c>
      <c r="F64" s="12" t="s">
        <v>78</v>
      </c>
      <c r="G64" s="14">
        <v>71</v>
      </c>
      <c r="H64" s="12" t="s">
        <v>345</v>
      </c>
      <c r="I64" s="14">
        <v>430</v>
      </c>
      <c r="J64" s="15">
        <v>75</v>
      </c>
      <c r="K64" s="17">
        <f t="shared" si="0"/>
        <v>0.94666666666666666</v>
      </c>
      <c r="L64" s="18">
        <f t="shared" si="1"/>
        <v>0</v>
      </c>
      <c r="M64" s="18">
        <f t="shared" si="2"/>
        <v>0</v>
      </c>
      <c r="N64" s="19">
        <f t="shared" si="3"/>
        <v>0</v>
      </c>
      <c r="O64" s="18">
        <f t="shared" si="4"/>
        <v>0</v>
      </c>
      <c r="P64" s="18">
        <f t="shared" si="5"/>
        <v>0</v>
      </c>
      <c r="Q64" s="18">
        <f t="shared" si="6"/>
        <v>1</v>
      </c>
      <c r="R64" s="18">
        <f t="shared" si="7"/>
        <v>0</v>
      </c>
      <c r="S64" s="18">
        <f t="shared" si="8"/>
        <v>0</v>
      </c>
      <c r="T64" s="18">
        <f t="shared" si="9"/>
        <v>0</v>
      </c>
      <c r="U64" s="18">
        <f t="shared" si="10"/>
        <v>0</v>
      </c>
    </row>
    <row r="65" spans="1:21" ht="15">
      <c r="A65" s="15">
        <v>68</v>
      </c>
      <c r="B65" s="12" t="s">
        <v>76</v>
      </c>
      <c r="C65" s="12" t="s">
        <v>183</v>
      </c>
      <c r="D65" s="12" t="s">
        <v>12</v>
      </c>
      <c r="E65" s="12" t="s">
        <v>17</v>
      </c>
      <c r="F65" s="12" t="s">
        <v>79</v>
      </c>
      <c r="G65" s="14">
        <v>68</v>
      </c>
      <c r="H65" s="12" t="s">
        <v>345</v>
      </c>
      <c r="I65" s="14">
        <v>430</v>
      </c>
      <c r="J65" s="15">
        <v>75</v>
      </c>
      <c r="K65" s="17">
        <f t="shared" si="0"/>
        <v>0.90666666666666662</v>
      </c>
      <c r="L65" s="18">
        <f t="shared" si="1"/>
        <v>0</v>
      </c>
      <c r="M65" s="18">
        <f t="shared" si="2"/>
        <v>0</v>
      </c>
      <c r="N65" s="19">
        <f t="shared" si="3"/>
        <v>0</v>
      </c>
      <c r="O65" s="18">
        <f t="shared" si="4"/>
        <v>0</v>
      </c>
      <c r="P65" s="18">
        <f t="shared" si="5"/>
        <v>0</v>
      </c>
      <c r="Q65" s="18">
        <f t="shared" si="6"/>
        <v>1</v>
      </c>
      <c r="R65" s="18">
        <f t="shared" si="7"/>
        <v>0</v>
      </c>
      <c r="S65" s="18">
        <f t="shared" si="8"/>
        <v>0</v>
      </c>
      <c r="T65" s="18">
        <f t="shared" si="9"/>
        <v>0</v>
      </c>
      <c r="U65" s="18">
        <f t="shared" si="10"/>
        <v>0</v>
      </c>
    </row>
    <row r="66" spans="1:21" ht="15">
      <c r="A66" s="15">
        <v>69</v>
      </c>
      <c r="B66" s="12" t="s">
        <v>76</v>
      </c>
      <c r="C66" s="12" t="s">
        <v>183</v>
      </c>
      <c r="D66" s="12" t="s">
        <v>22</v>
      </c>
      <c r="E66" s="12" t="s">
        <v>45</v>
      </c>
      <c r="F66" s="12" t="s">
        <v>151</v>
      </c>
      <c r="G66" s="14">
        <v>67</v>
      </c>
      <c r="H66" s="12" t="s">
        <v>345</v>
      </c>
      <c r="I66" s="14">
        <v>430</v>
      </c>
      <c r="J66" s="15">
        <v>75</v>
      </c>
      <c r="K66" s="17">
        <f t="shared" si="0"/>
        <v>0.89333333333333331</v>
      </c>
      <c r="L66" s="18">
        <f t="shared" si="1"/>
        <v>0</v>
      </c>
      <c r="M66" s="18">
        <f t="shared" si="2"/>
        <v>0</v>
      </c>
      <c r="N66" s="19">
        <f t="shared" si="3"/>
        <v>0</v>
      </c>
      <c r="O66" s="18">
        <f t="shared" si="4"/>
        <v>0</v>
      </c>
      <c r="P66" s="18">
        <f t="shared" si="5"/>
        <v>0</v>
      </c>
      <c r="Q66" s="18">
        <f t="shared" si="6"/>
        <v>1</v>
      </c>
      <c r="R66" s="18">
        <f t="shared" si="7"/>
        <v>0</v>
      </c>
      <c r="S66" s="18">
        <f t="shared" si="8"/>
        <v>0</v>
      </c>
      <c r="T66" s="18">
        <f t="shared" si="9"/>
        <v>0</v>
      </c>
      <c r="U66" s="18">
        <f t="shared" si="10"/>
        <v>0</v>
      </c>
    </row>
    <row r="67" spans="1:21" ht="15">
      <c r="A67" s="12">
        <v>70</v>
      </c>
      <c r="B67" s="12" t="s">
        <v>80</v>
      </c>
      <c r="C67" s="12" t="s">
        <v>353</v>
      </c>
      <c r="D67" s="12" t="s">
        <v>12</v>
      </c>
      <c r="E67" s="12" t="s">
        <v>17</v>
      </c>
      <c r="F67" s="12" t="s">
        <v>82</v>
      </c>
      <c r="G67" s="14">
        <v>18</v>
      </c>
      <c r="H67" s="12" t="s">
        <v>345</v>
      </c>
      <c r="I67" s="14">
        <v>431</v>
      </c>
      <c r="J67" s="15">
        <v>60</v>
      </c>
      <c r="K67" s="17">
        <f t="shared" si="0"/>
        <v>0.3</v>
      </c>
      <c r="L67" s="18">
        <f t="shared" si="1"/>
        <v>0</v>
      </c>
      <c r="M67" s="18">
        <f t="shared" si="2"/>
        <v>0</v>
      </c>
      <c r="N67" s="19">
        <f t="shared" si="3"/>
        <v>0</v>
      </c>
      <c r="O67" s="18">
        <f t="shared" si="4"/>
        <v>0</v>
      </c>
      <c r="P67" s="18">
        <f t="shared" si="5"/>
        <v>1</v>
      </c>
      <c r="Q67" s="18">
        <f t="shared" si="6"/>
        <v>0</v>
      </c>
      <c r="R67" s="18">
        <f t="shared" si="7"/>
        <v>0</v>
      </c>
      <c r="S67" s="18">
        <f t="shared" si="8"/>
        <v>0</v>
      </c>
      <c r="T67" s="18">
        <f t="shared" si="9"/>
        <v>0</v>
      </c>
      <c r="U67" s="18">
        <f t="shared" si="10"/>
        <v>0</v>
      </c>
    </row>
    <row r="68" spans="1:21" ht="15">
      <c r="A68" s="15">
        <v>71</v>
      </c>
      <c r="B68" s="12" t="s">
        <v>80</v>
      </c>
      <c r="C68" s="12" t="s">
        <v>353</v>
      </c>
      <c r="D68" s="12" t="s">
        <v>17</v>
      </c>
      <c r="E68" s="12" t="s">
        <v>18</v>
      </c>
      <c r="F68" s="12" t="s">
        <v>83</v>
      </c>
      <c r="G68" s="14">
        <v>27</v>
      </c>
      <c r="H68" s="12" t="s">
        <v>345</v>
      </c>
      <c r="I68" s="14">
        <v>431</v>
      </c>
      <c r="J68" s="15">
        <v>60</v>
      </c>
      <c r="K68" s="17">
        <f t="shared" si="0"/>
        <v>0.45</v>
      </c>
      <c r="L68" s="18">
        <f t="shared" si="1"/>
        <v>0</v>
      </c>
      <c r="M68" s="18">
        <f t="shared" si="2"/>
        <v>0</v>
      </c>
      <c r="N68" s="19">
        <f t="shared" si="3"/>
        <v>0</v>
      </c>
      <c r="O68" s="18">
        <f t="shared" si="4"/>
        <v>0</v>
      </c>
      <c r="P68" s="18">
        <f t="shared" si="5"/>
        <v>1</v>
      </c>
      <c r="Q68" s="18">
        <f t="shared" si="6"/>
        <v>0</v>
      </c>
      <c r="R68" s="18">
        <f t="shared" si="7"/>
        <v>0</v>
      </c>
      <c r="S68" s="18">
        <f t="shared" si="8"/>
        <v>0</v>
      </c>
      <c r="T68" s="18">
        <f t="shared" si="9"/>
        <v>0</v>
      </c>
      <c r="U68" s="18">
        <f t="shared" si="10"/>
        <v>0</v>
      </c>
    </row>
    <row r="69" spans="1:21" ht="15">
      <c r="A69" s="15">
        <v>72</v>
      </c>
      <c r="B69" s="12" t="s">
        <v>192</v>
      </c>
      <c r="C69" s="12" t="s">
        <v>51</v>
      </c>
      <c r="D69" s="12" t="s">
        <v>45</v>
      </c>
      <c r="E69" s="12" t="s">
        <v>123</v>
      </c>
      <c r="F69" s="12" t="s">
        <v>193</v>
      </c>
      <c r="G69" s="14">
        <v>53</v>
      </c>
      <c r="H69" s="12" t="s">
        <v>345</v>
      </c>
      <c r="I69" s="14">
        <v>432</v>
      </c>
      <c r="J69" s="15">
        <v>60</v>
      </c>
      <c r="K69" s="17">
        <f t="shared" si="0"/>
        <v>0.8833333333333333</v>
      </c>
      <c r="L69" s="18">
        <f t="shared" si="1"/>
        <v>0</v>
      </c>
      <c r="M69" s="18">
        <f t="shared" si="2"/>
        <v>0</v>
      </c>
      <c r="N69" s="19">
        <f t="shared" si="3"/>
        <v>0</v>
      </c>
      <c r="O69" s="18">
        <f t="shared" si="4"/>
        <v>0</v>
      </c>
      <c r="P69" s="18">
        <f t="shared" si="5"/>
        <v>1</v>
      </c>
      <c r="Q69" s="18">
        <f t="shared" si="6"/>
        <v>0</v>
      </c>
      <c r="R69" s="18">
        <f t="shared" si="7"/>
        <v>0</v>
      </c>
      <c r="S69" s="18">
        <f t="shared" si="8"/>
        <v>0</v>
      </c>
      <c r="T69" s="18">
        <f t="shared" si="9"/>
        <v>0</v>
      </c>
      <c r="U69" s="18">
        <f t="shared" si="10"/>
        <v>0</v>
      </c>
    </row>
    <row r="70" spans="1:21" ht="15">
      <c r="A70" s="12">
        <v>73</v>
      </c>
      <c r="B70" s="12" t="s">
        <v>240</v>
      </c>
      <c r="C70" s="12" t="s">
        <v>354</v>
      </c>
      <c r="D70" s="12" t="s">
        <v>18</v>
      </c>
      <c r="E70" s="12" t="s">
        <v>22</v>
      </c>
      <c r="F70" s="12" t="s">
        <v>243</v>
      </c>
      <c r="G70" s="14">
        <v>40</v>
      </c>
      <c r="H70" s="12" t="s">
        <v>345</v>
      </c>
      <c r="I70" s="14">
        <v>433</v>
      </c>
      <c r="J70" s="15">
        <v>70</v>
      </c>
      <c r="K70" s="17">
        <f t="shared" si="0"/>
        <v>0.5714285714285714</v>
      </c>
      <c r="L70" s="18">
        <f t="shared" si="1"/>
        <v>0</v>
      </c>
      <c r="M70" s="18">
        <f t="shared" si="2"/>
        <v>0</v>
      </c>
      <c r="N70" s="19">
        <f t="shared" si="3"/>
        <v>0</v>
      </c>
      <c r="O70" s="18">
        <f t="shared" si="4"/>
        <v>0</v>
      </c>
      <c r="P70" s="18">
        <f t="shared" si="5"/>
        <v>0</v>
      </c>
      <c r="Q70" s="18">
        <f t="shared" si="6"/>
        <v>1</v>
      </c>
      <c r="R70" s="18">
        <f t="shared" si="7"/>
        <v>0</v>
      </c>
      <c r="S70" s="18">
        <f t="shared" si="8"/>
        <v>0</v>
      </c>
      <c r="T70" s="18">
        <f t="shared" si="9"/>
        <v>0</v>
      </c>
      <c r="U70" s="18">
        <f t="shared" si="10"/>
        <v>0</v>
      </c>
    </row>
    <row r="71" spans="1:21" ht="15">
      <c r="A71" s="15">
        <v>74</v>
      </c>
      <c r="B71" s="12" t="s">
        <v>84</v>
      </c>
      <c r="C71" s="12" t="s">
        <v>85</v>
      </c>
      <c r="D71" s="12" t="s">
        <v>22</v>
      </c>
      <c r="E71" s="12" t="s">
        <v>45</v>
      </c>
      <c r="F71" s="12" t="s">
        <v>86</v>
      </c>
      <c r="G71" s="14">
        <v>36</v>
      </c>
      <c r="H71" s="12" t="s">
        <v>345</v>
      </c>
      <c r="I71" s="14">
        <v>435</v>
      </c>
      <c r="J71" s="15">
        <v>43</v>
      </c>
      <c r="K71" s="17">
        <f t="shared" si="0"/>
        <v>0.83720930232558144</v>
      </c>
      <c r="L71" s="18">
        <f t="shared" si="1"/>
        <v>0</v>
      </c>
      <c r="M71" s="18">
        <f t="shared" si="2"/>
        <v>0</v>
      </c>
      <c r="N71" s="19">
        <f t="shared" si="3"/>
        <v>0</v>
      </c>
      <c r="O71" s="18">
        <f t="shared" si="4"/>
        <v>1</v>
      </c>
      <c r="P71" s="18">
        <f t="shared" si="5"/>
        <v>0</v>
      </c>
      <c r="Q71" s="18">
        <f t="shared" si="6"/>
        <v>0</v>
      </c>
      <c r="R71" s="18">
        <f t="shared" si="7"/>
        <v>0</v>
      </c>
      <c r="S71" s="18">
        <f t="shared" si="8"/>
        <v>0</v>
      </c>
      <c r="T71" s="18">
        <f t="shared" si="9"/>
        <v>0</v>
      </c>
      <c r="U71" s="18">
        <f t="shared" si="10"/>
        <v>0</v>
      </c>
    </row>
    <row r="72" spans="1:21" ht="15">
      <c r="A72" s="15">
        <v>75</v>
      </c>
      <c r="B72" s="12" t="s">
        <v>248</v>
      </c>
      <c r="C72" s="12" t="s">
        <v>249</v>
      </c>
      <c r="D72" s="12" t="s">
        <v>17</v>
      </c>
      <c r="E72" s="12" t="s">
        <v>18</v>
      </c>
      <c r="F72" s="12" t="s">
        <v>251</v>
      </c>
      <c r="G72" s="14">
        <v>6</v>
      </c>
      <c r="H72" s="12" t="s">
        <v>345</v>
      </c>
      <c r="I72" s="14">
        <v>452</v>
      </c>
      <c r="J72" s="15">
        <v>30</v>
      </c>
      <c r="K72" s="17">
        <f t="shared" si="0"/>
        <v>0.2</v>
      </c>
      <c r="L72" s="18">
        <f t="shared" si="1"/>
        <v>0</v>
      </c>
      <c r="M72" s="18">
        <f t="shared" si="2"/>
        <v>0</v>
      </c>
      <c r="N72" s="19">
        <f t="shared" si="3"/>
        <v>1</v>
      </c>
      <c r="O72" s="18">
        <f t="shared" si="4"/>
        <v>0</v>
      </c>
      <c r="P72" s="18">
        <f t="shared" si="5"/>
        <v>0</v>
      </c>
      <c r="Q72" s="18">
        <f t="shared" si="6"/>
        <v>0</v>
      </c>
      <c r="R72" s="18">
        <f t="shared" si="7"/>
        <v>0</v>
      </c>
      <c r="S72" s="18">
        <f t="shared" si="8"/>
        <v>0</v>
      </c>
      <c r="T72" s="18">
        <f t="shared" si="9"/>
        <v>0</v>
      </c>
      <c r="U72" s="18">
        <f t="shared" si="10"/>
        <v>0</v>
      </c>
    </row>
    <row r="73" spans="1:21" ht="15">
      <c r="A73" s="12">
        <v>76</v>
      </c>
      <c r="B73" s="12" t="s">
        <v>96</v>
      </c>
      <c r="C73" s="12" t="s">
        <v>97</v>
      </c>
      <c r="D73" s="12" t="s">
        <v>22</v>
      </c>
      <c r="E73" s="12" t="s">
        <v>45</v>
      </c>
      <c r="F73" s="12" t="s">
        <v>98</v>
      </c>
      <c r="G73" s="14">
        <v>25</v>
      </c>
      <c r="H73" s="12" t="s">
        <v>345</v>
      </c>
      <c r="I73" s="14">
        <v>471</v>
      </c>
      <c r="J73" s="15">
        <v>30</v>
      </c>
      <c r="K73" s="17">
        <f t="shared" si="0"/>
        <v>0.83333333333333337</v>
      </c>
      <c r="L73" s="18">
        <f t="shared" si="1"/>
        <v>0</v>
      </c>
      <c r="M73" s="18">
        <f t="shared" si="2"/>
        <v>0</v>
      </c>
      <c r="N73" s="19">
        <f t="shared" si="3"/>
        <v>1</v>
      </c>
      <c r="O73" s="18">
        <f t="shared" si="4"/>
        <v>0</v>
      </c>
      <c r="P73" s="18">
        <f t="shared" si="5"/>
        <v>0</v>
      </c>
      <c r="Q73" s="18">
        <f t="shared" si="6"/>
        <v>0</v>
      </c>
      <c r="R73" s="18">
        <f t="shared" si="7"/>
        <v>0</v>
      </c>
      <c r="S73" s="18">
        <f t="shared" si="8"/>
        <v>0</v>
      </c>
      <c r="T73" s="18">
        <f t="shared" si="9"/>
        <v>0</v>
      </c>
      <c r="U73" s="18">
        <f t="shared" si="10"/>
        <v>0</v>
      </c>
    </row>
    <row r="74" spans="1:21" ht="15">
      <c r="A74" s="15">
        <v>77</v>
      </c>
      <c r="B74" s="12" t="s">
        <v>263</v>
      </c>
      <c r="C74" s="12" t="s">
        <v>264</v>
      </c>
      <c r="D74" s="12" t="s">
        <v>11</v>
      </c>
      <c r="E74" s="12" t="s">
        <v>12</v>
      </c>
      <c r="F74" s="12" t="s">
        <v>265</v>
      </c>
      <c r="G74" s="14">
        <v>19</v>
      </c>
      <c r="H74" s="12" t="s">
        <v>345</v>
      </c>
      <c r="I74" s="14">
        <v>474</v>
      </c>
      <c r="J74" s="15">
        <v>25</v>
      </c>
      <c r="K74" s="17">
        <f t="shared" si="0"/>
        <v>0.76</v>
      </c>
      <c r="L74" s="18">
        <f t="shared" si="1"/>
        <v>0</v>
      </c>
      <c r="M74" s="18">
        <f t="shared" si="2"/>
        <v>1</v>
      </c>
      <c r="N74" s="19">
        <f t="shared" si="3"/>
        <v>0</v>
      </c>
      <c r="O74" s="18">
        <f t="shared" si="4"/>
        <v>0</v>
      </c>
      <c r="P74" s="18">
        <f t="shared" si="5"/>
        <v>0</v>
      </c>
      <c r="Q74" s="18">
        <f t="shared" si="6"/>
        <v>0</v>
      </c>
      <c r="R74" s="18">
        <f t="shared" si="7"/>
        <v>0</v>
      </c>
      <c r="S74" s="18">
        <f t="shared" si="8"/>
        <v>0</v>
      </c>
      <c r="T74" s="18">
        <f t="shared" si="9"/>
        <v>0</v>
      </c>
      <c r="U74" s="18">
        <f t="shared" si="10"/>
        <v>0</v>
      </c>
    </row>
    <row r="75" spans="1:21" ht="15">
      <c r="A75" s="15">
        <v>78</v>
      </c>
      <c r="B75" s="12" t="s">
        <v>263</v>
      </c>
      <c r="C75" s="12" t="s">
        <v>264</v>
      </c>
      <c r="D75" s="12" t="s">
        <v>11</v>
      </c>
      <c r="E75" s="12" t="s">
        <v>12</v>
      </c>
      <c r="F75" s="12" t="s">
        <v>357</v>
      </c>
      <c r="G75" s="14">
        <v>21</v>
      </c>
      <c r="H75" s="12" t="s">
        <v>345</v>
      </c>
      <c r="I75" s="14">
        <v>474</v>
      </c>
      <c r="J75" s="15">
        <v>25</v>
      </c>
      <c r="K75" s="17">
        <f t="shared" si="0"/>
        <v>0.84</v>
      </c>
      <c r="L75" s="18">
        <f t="shared" si="1"/>
        <v>0</v>
      </c>
      <c r="M75" s="18">
        <f t="shared" si="2"/>
        <v>1</v>
      </c>
      <c r="N75" s="19">
        <f t="shared" si="3"/>
        <v>0</v>
      </c>
      <c r="O75" s="18">
        <f t="shared" si="4"/>
        <v>0</v>
      </c>
      <c r="P75" s="18">
        <f t="shared" si="5"/>
        <v>0</v>
      </c>
      <c r="Q75" s="18">
        <f t="shared" si="6"/>
        <v>0</v>
      </c>
      <c r="R75" s="18">
        <f t="shared" si="7"/>
        <v>0</v>
      </c>
      <c r="S75" s="18">
        <f t="shared" si="8"/>
        <v>0</v>
      </c>
      <c r="T75" s="18">
        <f t="shared" si="9"/>
        <v>0</v>
      </c>
      <c r="U75" s="18">
        <f t="shared" si="10"/>
        <v>0</v>
      </c>
    </row>
    <row r="76" spans="1:21" ht="15">
      <c r="A76" s="12">
        <v>79</v>
      </c>
      <c r="B76" s="12" t="s">
        <v>270</v>
      </c>
      <c r="C76" s="12" t="s">
        <v>271</v>
      </c>
      <c r="D76" s="12" t="s">
        <v>22</v>
      </c>
      <c r="E76" s="12" t="s">
        <v>123</v>
      </c>
      <c r="F76" s="12" t="s">
        <v>272</v>
      </c>
      <c r="G76" s="14">
        <v>51</v>
      </c>
      <c r="H76" s="12" t="s">
        <v>345</v>
      </c>
      <c r="I76" s="14">
        <v>476</v>
      </c>
      <c r="J76" s="15">
        <v>75</v>
      </c>
      <c r="K76" s="17">
        <f t="shared" si="0"/>
        <v>0.68</v>
      </c>
      <c r="L76" s="18">
        <f t="shared" si="1"/>
        <v>0</v>
      </c>
      <c r="M76" s="18">
        <f t="shared" si="2"/>
        <v>0</v>
      </c>
      <c r="N76" s="19">
        <f t="shared" si="3"/>
        <v>0</v>
      </c>
      <c r="O76" s="18">
        <f t="shared" si="4"/>
        <v>0</v>
      </c>
      <c r="P76" s="18">
        <f t="shared" si="5"/>
        <v>0</v>
      </c>
      <c r="Q76" s="18">
        <f t="shared" si="6"/>
        <v>1</v>
      </c>
      <c r="R76" s="18">
        <f t="shared" si="7"/>
        <v>0</v>
      </c>
      <c r="S76" s="18">
        <f t="shared" si="8"/>
        <v>0</v>
      </c>
      <c r="T76" s="18">
        <f t="shared" si="9"/>
        <v>0</v>
      </c>
      <c r="U76" s="18">
        <f t="shared" si="10"/>
        <v>0</v>
      </c>
    </row>
    <row r="77" spans="1:21" ht="15">
      <c r="A77" s="15">
        <v>80</v>
      </c>
      <c r="B77" s="12" t="s">
        <v>276</v>
      </c>
      <c r="C77" s="12" t="s">
        <v>104</v>
      </c>
      <c r="D77" s="12" t="s">
        <v>12</v>
      </c>
      <c r="E77" s="12" t="s">
        <v>17</v>
      </c>
      <c r="F77" s="12" t="s">
        <v>105</v>
      </c>
      <c r="G77" s="14">
        <v>259</v>
      </c>
      <c r="H77" s="12" t="s">
        <v>345</v>
      </c>
      <c r="I77" s="14">
        <v>101</v>
      </c>
      <c r="J77" s="15">
        <v>260</v>
      </c>
      <c r="K77" s="17">
        <f t="shared" si="0"/>
        <v>0.99615384615384617</v>
      </c>
      <c r="L77" s="18">
        <f t="shared" si="1"/>
        <v>0</v>
      </c>
      <c r="M77" s="18">
        <f t="shared" si="2"/>
        <v>0</v>
      </c>
      <c r="N77" s="19">
        <f t="shared" si="3"/>
        <v>0</v>
      </c>
      <c r="O77" s="18">
        <f t="shared" si="4"/>
        <v>0</v>
      </c>
      <c r="P77" s="18">
        <f t="shared" si="5"/>
        <v>0</v>
      </c>
      <c r="Q77" s="18">
        <f t="shared" si="6"/>
        <v>0</v>
      </c>
      <c r="R77" s="18">
        <f t="shared" si="7"/>
        <v>0</v>
      </c>
      <c r="S77" s="18">
        <f t="shared" si="8"/>
        <v>0</v>
      </c>
      <c r="T77" s="18">
        <f t="shared" si="9"/>
        <v>0</v>
      </c>
      <c r="U77" s="18">
        <f t="shared" si="10"/>
        <v>1</v>
      </c>
    </row>
    <row r="78" spans="1:21" ht="15">
      <c r="A78" s="15">
        <v>81</v>
      </c>
      <c r="B78" s="12" t="s">
        <v>358</v>
      </c>
      <c r="C78" s="12" t="s">
        <v>104</v>
      </c>
      <c r="D78" s="12" t="s">
        <v>18</v>
      </c>
      <c r="E78" s="12" t="s">
        <v>22</v>
      </c>
      <c r="F78" s="12" t="s">
        <v>106</v>
      </c>
      <c r="G78" s="14">
        <v>259</v>
      </c>
      <c r="H78" s="12" t="s">
        <v>345</v>
      </c>
      <c r="I78" s="14">
        <v>101</v>
      </c>
      <c r="J78" s="15">
        <v>260</v>
      </c>
      <c r="K78" s="17">
        <f t="shared" si="0"/>
        <v>0.99615384615384617</v>
      </c>
      <c r="L78" s="18">
        <f t="shared" si="1"/>
        <v>0</v>
      </c>
      <c r="M78" s="18">
        <f t="shared" si="2"/>
        <v>0</v>
      </c>
      <c r="N78" s="19">
        <f t="shared" si="3"/>
        <v>0</v>
      </c>
      <c r="O78" s="18">
        <f t="shared" si="4"/>
        <v>0</v>
      </c>
      <c r="P78" s="18">
        <f t="shared" si="5"/>
        <v>0</v>
      </c>
      <c r="Q78" s="18">
        <f t="shared" si="6"/>
        <v>0</v>
      </c>
      <c r="R78" s="18">
        <f t="shared" si="7"/>
        <v>0</v>
      </c>
      <c r="S78" s="18">
        <f t="shared" si="8"/>
        <v>0</v>
      </c>
      <c r="T78" s="18">
        <f t="shared" si="9"/>
        <v>0</v>
      </c>
      <c r="U78" s="18">
        <f t="shared" si="10"/>
        <v>1</v>
      </c>
    </row>
    <row r="79" spans="1:21" ht="15">
      <c r="A79" s="12">
        <v>82</v>
      </c>
      <c r="B79" s="12" t="s">
        <v>306</v>
      </c>
      <c r="C79" s="12" t="s">
        <v>307</v>
      </c>
      <c r="D79" s="12" t="s">
        <v>17</v>
      </c>
      <c r="E79" s="12" t="s">
        <v>18</v>
      </c>
      <c r="F79" s="12" t="s">
        <v>308</v>
      </c>
      <c r="G79" s="14">
        <v>23</v>
      </c>
      <c r="H79" s="12" t="s">
        <v>345</v>
      </c>
      <c r="I79" s="14">
        <v>210</v>
      </c>
      <c r="J79" s="15">
        <v>42</v>
      </c>
      <c r="K79" s="17">
        <f t="shared" si="0"/>
        <v>0.54761904761904767</v>
      </c>
      <c r="L79" s="18">
        <f t="shared" si="1"/>
        <v>0</v>
      </c>
      <c r="M79" s="18">
        <f t="shared" si="2"/>
        <v>0</v>
      </c>
      <c r="N79" s="19">
        <f t="shared" si="3"/>
        <v>0</v>
      </c>
      <c r="O79" s="18">
        <f t="shared" si="4"/>
        <v>1</v>
      </c>
      <c r="P79" s="18">
        <f t="shared" si="5"/>
        <v>0</v>
      </c>
      <c r="Q79" s="18">
        <f t="shared" si="6"/>
        <v>0</v>
      </c>
      <c r="R79" s="18">
        <f t="shared" si="7"/>
        <v>0</v>
      </c>
      <c r="S79" s="18">
        <f t="shared" si="8"/>
        <v>0</v>
      </c>
      <c r="T79" s="18">
        <f t="shared" si="9"/>
        <v>0</v>
      </c>
      <c r="U79" s="18">
        <f t="shared" si="10"/>
        <v>0</v>
      </c>
    </row>
    <row r="80" spans="1:21" ht="15">
      <c r="A80" s="15">
        <v>83</v>
      </c>
      <c r="B80" s="12" t="s">
        <v>284</v>
      </c>
      <c r="C80" s="12" t="s">
        <v>289</v>
      </c>
      <c r="D80" s="12" t="s">
        <v>22</v>
      </c>
      <c r="E80" s="12" t="s">
        <v>45</v>
      </c>
      <c r="F80" s="12" t="s">
        <v>285</v>
      </c>
      <c r="G80" s="14">
        <v>30</v>
      </c>
      <c r="H80" s="12" t="s">
        <v>345</v>
      </c>
      <c r="I80" s="14">
        <v>220</v>
      </c>
      <c r="J80" s="15">
        <v>40</v>
      </c>
      <c r="K80" s="17">
        <f t="shared" si="0"/>
        <v>0.75</v>
      </c>
      <c r="L80" s="18">
        <f t="shared" si="1"/>
        <v>0</v>
      </c>
      <c r="M80" s="18">
        <f t="shared" si="2"/>
        <v>0</v>
      </c>
      <c r="N80" s="19">
        <f t="shared" si="3"/>
        <v>1</v>
      </c>
      <c r="O80" s="18">
        <f t="shared" si="4"/>
        <v>0</v>
      </c>
      <c r="P80" s="18">
        <f t="shared" si="5"/>
        <v>0</v>
      </c>
      <c r="Q80" s="18">
        <f t="shared" si="6"/>
        <v>0</v>
      </c>
      <c r="R80" s="18">
        <f t="shared" si="7"/>
        <v>0</v>
      </c>
      <c r="S80" s="18">
        <f t="shared" si="8"/>
        <v>0</v>
      </c>
      <c r="T80" s="18">
        <f t="shared" si="9"/>
        <v>0</v>
      </c>
      <c r="U80" s="18">
        <f t="shared" si="10"/>
        <v>0</v>
      </c>
    </row>
    <row r="81" spans="1:21" ht="15">
      <c r="A81" s="15">
        <v>84</v>
      </c>
      <c r="B81" s="12" t="s">
        <v>360</v>
      </c>
      <c r="C81" s="12" t="s">
        <v>172</v>
      </c>
      <c r="D81" s="12" t="s">
        <v>11</v>
      </c>
      <c r="E81" s="12" t="s">
        <v>12</v>
      </c>
      <c r="F81" s="12" t="s">
        <v>361</v>
      </c>
      <c r="G81" s="14">
        <v>47</v>
      </c>
      <c r="H81" s="12" t="s">
        <v>345</v>
      </c>
      <c r="I81" s="14">
        <v>236</v>
      </c>
      <c r="J81" s="15">
        <v>75</v>
      </c>
      <c r="K81" s="17">
        <f t="shared" si="0"/>
        <v>0.62666666666666671</v>
      </c>
      <c r="L81" s="18">
        <f t="shared" si="1"/>
        <v>0</v>
      </c>
      <c r="M81" s="18">
        <f t="shared" si="2"/>
        <v>0</v>
      </c>
      <c r="N81" s="19">
        <f t="shared" si="3"/>
        <v>0</v>
      </c>
      <c r="O81" s="18">
        <f t="shared" si="4"/>
        <v>0</v>
      </c>
      <c r="P81" s="18">
        <f t="shared" si="5"/>
        <v>0</v>
      </c>
      <c r="Q81" s="18">
        <f t="shared" si="6"/>
        <v>1</v>
      </c>
      <c r="R81" s="18">
        <f t="shared" si="7"/>
        <v>0</v>
      </c>
      <c r="S81" s="18">
        <f t="shared" si="8"/>
        <v>0</v>
      </c>
      <c r="T81" s="18">
        <f t="shared" si="9"/>
        <v>0</v>
      </c>
      <c r="U81" s="18">
        <f t="shared" si="10"/>
        <v>0</v>
      </c>
    </row>
    <row r="82" spans="1:21" ht="15">
      <c r="A82" s="12">
        <v>85</v>
      </c>
      <c r="B82" s="12" t="s">
        <v>312</v>
      </c>
      <c r="C82" s="12" t="s">
        <v>313</v>
      </c>
      <c r="D82" s="12" t="s">
        <v>12</v>
      </c>
      <c r="E82" s="12" t="s">
        <v>17</v>
      </c>
      <c r="F82" s="12" t="s">
        <v>314</v>
      </c>
      <c r="G82" s="14">
        <v>12</v>
      </c>
      <c r="H82" s="12" t="s">
        <v>345</v>
      </c>
      <c r="I82" s="14">
        <v>261</v>
      </c>
      <c r="J82" s="15">
        <v>60</v>
      </c>
      <c r="K82" s="17">
        <f t="shared" si="0"/>
        <v>0.2</v>
      </c>
      <c r="L82" s="18">
        <f t="shared" si="1"/>
        <v>0</v>
      </c>
      <c r="M82" s="18">
        <f t="shared" si="2"/>
        <v>0</v>
      </c>
      <c r="N82" s="19">
        <f t="shared" si="3"/>
        <v>0</v>
      </c>
      <c r="O82" s="18">
        <f t="shared" si="4"/>
        <v>0</v>
      </c>
      <c r="P82" s="18">
        <f t="shared" si="5"/>
        <v>1</v>
      </c>
      <c r="Q82" s="18">
        <f t="shared" si="6"/>
        <v>0</v>
      </c>
      <c r="R82" s="18">
        <f t="shared" si="7"/>
        <v>0</v>
      </c>
      <c r="S82" s="18">
        <f t="shared" si="8"/>
        <v>0</v>
      </c>
      <c r="T82" s="18">
        <f t="shared" si="9"/>
        <v>0</v>
      </c>
      <c r="U82" s="18">
        <f t="shared" si="10"/>
        <v>0</v>
      </c>
    </row>
    <row r="83" spans="1:21" ht="15">
      <c r="A83" s="15">
        <v>86</v>
      </c>
      <c r="B83" s="12" t="s">
        <v>312</v>
      </c>
      <c r="C83" s="12" t="s">
        <v>313</v>
      </c>
      <c r="D83" s="12" t="s">
        <v>22</v>
      </c>
      <c r="E83" s="12" t="s">
        <v>45</v>
      </c>
      <c r="F83" s="12" t="s">
        <v>317</v>
      </c>
      <c r="G83" s="14">
        <v>6</v>
      </c>
      <c r="H83" s="12" t="s">
        <v>345</v>
      </c>
      <c r="I83" s="14">
        <v>261</v>
      </c>
      <c r="J83" s="15">
        <v>60</v>
      </c>
      <c r="K83" s="17">
        <f t="shared" si="0"/>
        <v>0.1</v>
      </c>
      <c r="L83" s="18">
        <f t="shared" si="1"/>
        <v>0</v>
      </c>
      <c r="M83" s="18">
        <f t="shared" si="2"/>
        <v>0</v>
      </c>
      <c r="N83" s="19">
        <f t="shared" si="3"/>
        <v>0</v>
      </c>
      <c r="O83" s="18">
        <f t="shared" si="4"/>
        <v>0</v>
      </c>
      <c r="P83" s="18">
        <f t="shared" si="5"/>
        <v>1</v>
      </c>
      <c r="Q83" s="18">
        <f t="shared" si="6"/>
        <v>0</v>
      </c>
      <c r="R83" s="18">
        <f t="shared" si="7"/>
        <v>0</v>
      </c>
      <c r="S83" s="18">
        <f t="shared" si="8"/>
        <v>0</v>
      </c>
      <c r="T83" s="18">
        <f t="shared" si="9"/>
        <v>0</v>
      </c>
      <c r="U83" s="18">
        <f t="shared" si="10"/>
        <v>0</v>
      </c>
    </row>
    <row r="84" spans="1:21" ht="15">
      <c r="A84" s="15">
        <v>87</v>
      </c>
      <c r="B84" s="12" t="s">
        <v>114</v>
      </c>
      <c r="C84" s="12" t="s">
        <v>362</v>
      </c>
      <c r="D84" s="12" t="s">
        <v>12</v>
      </c>
      <c r="E84" s="12" t="s">
        <v>17</v>
      </c>
      <c r="F84" s="12" t="s">
        <v>116</v>
      </c>
      <c r="G84" s="14">
        <v>57</v>
      </c>
      <c r="H84" s="12" t="s">
        <v>345</v>
      </c>
      <c r="I84" s="14">
        <v>290</v>
      </c>
      <c r="J84" s="15">
        <v>70</v>
      </c>
      <c r="K84" s="17">
        <f t="shared" si="0"/>
        <v>0.81428571428571428</v>
      </c>
      <c r="L84" s="18">
        <f t="shared" si="1"/>
        <v>0</v>
      </c>
      <c r="M84" s="18">
        <f t="shared" si="2"/>
        <v>0</v>
      </c>
      <c r="N84" s="19">
        <f t="shared" si="3"/>
        <v>0</v>
      </c>
      <c r="O84" s="18">
        <f t="shared" si="4"/>
        <v>0</v>
      </c>
      <c r="P84" s="18">
        <f t="shared" si="5"/>
        <v>0</v>
      </c>
      <c r="Q84" s="18">
        <f t="shared" si="6"/>
        <v>1</v>
      </c>
      <c r="R84" s="18">
        <f t="shared" si="7"/>
        <v>0</v>
      </c>
      <c r="S84" s="18">
        <f t="shared" si="8"/>
        <v>0</v>
      </c>
      <c r="T84" s="18">
        <f t="shared" si="9"/>
        <v>0</v>
      </c>
      <c r="U84" s="18">
        <f t="shared" si="10"/>
        <v>0</v>
      </c>
    </row>
    <row r="85" spans="1:21" ht="15">
      <c r="A85" s="12">
        <v>88</v>
      </c>
      <c r="B85" s="12" t="s">
        <v>114</v>
      </c>
      <c r="C85" s="12" t="s">
        <v>118</v>
      </c>
      <c r="D85" s="12" t="s">
        <v>22</v>
      </c>
      <c r="E85" s="12" t="s">
        <v>45</v>
      </c>
      <c r="F85" s="12" t="s">
        <v>117</v>
      </c>
      <c r="G85" s="14">
        <v>57</v>
      </c>
      <c r="H85" s="12" t="s">
        <v>345</v>
      </c>
      <c r="I85" s="14">
        <v>290</v>
      </c>
      <c r="J85" s="15">
        <v>70</v>
      </c>
      <c r="K85" s="17">
        <f t="shared" si="0"/>
        <v>0.81428571428571428</v>
      </c>
      <c r="L85" s="18">
        <f t="shared" si="1"/>
        <v>0</v>
      </c>
      <c r="M85" s="18">
        <f t="shared" si="2"/>
        <v>0</v>
      </c>
      <c r="N85" s="19">
        <f t="shared" si="3"/>
        <v>0</v>
      </c>
      <c r="O85" s="18">
        <f t="shared" si="4"/>
        <v>0</v>
      </c>
      <c r="P85" s="18">
        <f t="shared" si="5"/>
        <v>0</v>
      </c>
      <c r="Q85" s="18">
        <f t="shared" si="6"/>
        <v>1</v>
      </c>
      <c r="R85" s="18">
        <f t="shared" si="7"/>
        <v>0</v>
      </c>
      <c r="S85" s="18">
        <f t="shared" si="8"/>
        <v>0</v>
      </c>
      <c r="T85" s="18">
        <f t="shared" si="9"/>
        <v>0</v>
      </c>
      <c r="U85" s="18">
        <f t="shared" si="10"/>
        <v>0</v>
      </c>
    </row>
    <row r="86" spans="1:21" ht="15">
      <c r="A86" s="15">
        <v>89</v>
      </c>
      <c r="B86" s="12" t="s">
        <v>121</v>
      </c>
      <c r="C86" s="12" t="s">
        <v>363</v>
      </c>
      <c r="D86" s="12" t="s">
        <v>12</v>
      </c>
      <c r="E86" s="12" t="s">
        <v>17</v>
      </c>
      <c r="F86" s="12" t="s">
        <v>211</v>
      </c>
      <c r="G86" s="14">
        <v>17</v>
      </c>
      <c r="H86" s="12" t="s">
        <v>345</v>
      </c>
      <c r="I86" s="14">
        <v>291</v>
      </c>
      <c r="J86" s="15">
        <v>48</v>
      </c>
      <c r="K86" s="17">
        <f t="shared" si="0"/>
        <v>0.35416666666666669</v>
      </c>
      <c r="L86" s="18">
        <f t="shared" si="1"/>
        <v>0</v>
      </c>
      <c r="M86" s="18">
        <f t="shared" si="2"/>
        <v>0</v>
      </c>
      <c r="N86" s="19">
        <f t="shared" si="3"/>
        <v>0</v>
      </c>
      <c r="O86" s="18">
        <f t="shared" si="4"/>
        <v>1</v>
      </c>
      <c r="P86" s="18">
        <f t="shared" si="5"/>
        <v>0</v>
      </c>
      <c r="Q86" s="18">
        <f t="shared" si="6"/>
        <v>0</v>
      </c>
      <c r="R86" s="18">
        <f t="shared" si="7"/>
        <v>0</v>
      </c>
      <c r="S86" s="18">
        <f t="shared" si="8"/>
        <v>0</v>
      </c>
      <c r="T86" s="18">
        <f t="shared" si="9"/>
        <v>0</v>
      </c>
      <c r="U86" s="18">
        <f t="shared" si="10"/>
        <v>0</v>
      </c>
    </row>
    <row r="87" spans="1:21" ht="15">
      <c r="A87" s="15">
        <v>90</v>
      </c>
      <c r="B87" s="12" t="s">
        <v>121</v>
      </c>
      <c r="C87" s="12" t="s">
        <v>363</v>
      </c>
      <c r="D87" s="12" t="s">
        <v>18</v>
      </c>
      <c r="E87" s="12" t="s">
        <v>22</v>
      </c>
      <c r="F87" s="12" t="s">
        <v>213</v>
      </c>
      <c r="G87" s="14">
        <v>7</v>
      </c>
      <c r="H87" s="12" t="s">
        <v>345</v>
      </c>
      <c r="I87" s="14">
        <v>291</v>
      </c>
      <c r="J87" s="15">
        <v>48</v>
      </c>
      <c r="K87" s="17">
        <f t="shared" si="0"/>
        <v>0.14583333333333334</v>
      </c>
      <c r="L87" s="18">
        <f t="shared" si="1"/>
        <v>0</v>
      </c>
      <c r="M87" s="18">
        <f t="shared" si="2"/>
        <v>0</v>
      </c>
      <c r="N87" s="19">
        <f t="shared" si="3"/>
        <v>0</v>
      </c>
      <c r="O87" s="18">
        <f t="shared" si="4"/>
        <v>1</v>
      </c>
      <c r="P87" s="18">
        <f t="shared" si="5"/>
        <v>0</v>
      </c>
      <c r="Q87" s="18">
        <f t="shared" si="6"/>
        <v>0</v>
      </c>
      <c r="R87" s="18">
        <f t="shared" si="7"/>
        <v>0</v>
      </c>
      <c r="S87" s="18">
        <f t="shared" si="8"/>
        <v>0</v>
      </c>
      <c r="T87" s="18">
        <f t="shared" si="9"/>
        <v>0</v>
      </c>
      <c r="U87" s="18">
        <f t="shared" si="10"/>
        <v>0</v>
      </c>
    </row>
    <row r="88" spans="1:21" ht="15">
      <c r="A88" s="12">
        <v>91</v>
      </c>
      <c r="B88" s="12" t="s">
        <v>121</v>
      </c>
      <c r="C88" s="12" t="s">
        <v>363</v>
      </c>
      <c r="D88" s="12" t="s">
        <v>22</v>
      </c>
      <c r="E88" s="12" t="s">
        <v>45</v>
      </c>
      <c r="F88" s="12" t="s">
        <v>215</v>
      </c>
      <c r="G88" s="14">
        <v>18</v>
      </c>
      <c r="H88" s="12" t="s">
        <v>345</v>
      </c>
      <c r="I88" s="14">
        <v>291</v>
      </c>
      <c r="J88" s="15">
        <v>48</v>
      </c>
      <c r="K88" s="17">
        <f t="shared" si="0"/>
        <v>0.375</v>
      </c>
      <c r="L88" s="18">
        <f t="shared" si="1"/>
        <v>0</v>
      </c>
      <c r="M88" s="18">
        <f t="shared" si="2"/>
        <v>0</v>
      </c>
      <c r="N88" s="19">
        <f t="shared" si="3"/>
        <v>0</v>
      </c>
      <c r="O88" s="18">
        <f t="shared" si="4"/>
        <v>1</v>
      </c>
      <c r="P88" s="18">
        <f t="shared" si="5"/>
        <v>0</v>
      </c>
      <c r="Q88" s="18">
        <f t="shared" si="6"/>
        <v>0</v>
      </c>
      <c r="R88" s="18">
        <f t="shared" si="7"/>
        <v>0</v>
      </c>
      <c r="S88" s="18">
        <f t="shared" si="8"/>
        <v>0</v>
      </c>
      <c r="T88" s="18">
        <f t="shared" si="9"/>
        <v>0</v>
      </c>
      <c r="U88" s="18">
        <f t="shared" si="10"/>
        <v>0</v>
      </c>
    </row>
    <row r="89" spans="1:21" ht="15">
      <c r="A89" s="15">
        <v>92</v>
      </c>
      <c r="B89" s="12" t="s">
        <v>121</v>
      </c>
      <c r="C89" s="12" t="s">
        <v>129</v>
      </c>
      <c r="D89" s="12" t="s">
        <v>22</v>
      </c>
      <c r="E89" s="12" t="s">
        <v>123</v>
      </c>
      <c r="F89" s="12" t="s">
        <v>124</v>
      </c>
      <c r="G89" s="14">
        <v>6</v>
      </c>
      <c r="H89" s="12" t="s">
        <v>345</v>
      </c>
      <c r="I89" s="14">
        <v>291</v>
      </c>
      <c r="J89" s="15">
        <v>48</v>
      </c>
      <c r="K89" s="17">
        <f t="shared" si="0"/>
        <v>0.125</v>
      </c>
      <c r="L89" s="18">
        <f t="shared" si="1"/>
        <v>0</v>
      </c>
      <c r="M89" s="18">
        <f t="shared" si="2"/>
        <v>0</v>
      </c>
      <c r="N89" s="19">
        <f t="shared" si="3"/>
        <v>0</v>
      </c>
      <c r="O89" s="18">
        <f t="shared" si="4"/>
        <v>1</v>
      </c>
      <c r="P89" s="18">
        <f t="shared" si="5"/>
        <v>0</v>
      </c>
      <c r="Q89" s="18">
        <f t="shared" si="6"/>
        <v>0</v>
      </c>
      <c r="R89" s="18">
        <f t="shared" si="7"/>
        <v>0</v>
      </c>
      <c r="S89" s="18">
        <f t="shared" si="8"/>
        <v>0</v>
      </c>
      <c r="T89" s="18">
        <f t="shared" si="9"/>
        <v>0</v>
      </c>
      <c r="U89" s="18">
        <f t="shared" si="10"/>
        <v>0</v>
      </c>
    </row>
    <row r="90" spans="1:21" ht="15">
      <c r="A90" s="15">
        <v>93</v>
      </c>
      <c r="B90" s="12" t="s">
        <v>121</v>
      </c>
      <c r="C90" s="12" t="s">
        <v>131</v>
      </c>
      <c r="D90" s="12" t="s">
        <v>12</v>
      </c>
      <c r="E90" s="12" t="s">
        <v>17</v>
      </c>
      <c r="F90" s="12" t="s">
        <v>126</v>
      </c>
      <c r="G90" s="14">
        <v>12</v>
      </c>
      <c r="H90" s="12" t="s">
        <v>345</v>
      </c>
      <c r="I90" s="14">
        <v>291</v>
      </c>
      <c r="J90" s="15">
        <v>48</v>
      </c>
      <c r="K90" s="17">
        <f t="shared" si="0"/>
        <v>0.25</v>
      </c>
      <c r="L90" s="18">
        <f t="shared" si="1"/>
        <v>0</v>
      </c>
      <c r="M90" s="18">
        <f t="shared" si="2"/>
        <v>0</v>
      </c>
      <c r="N90" s="19">
        <f t="shared" si="3"/>
        <v>0</v>
      </c>
      <c r="O90" s="18">
        <f t="shared" si="4"/>
        <v>1</v>
      </c>
      <c r="P90" s="18">
        <f t="shared" si="5"/>
        <v>0</v>
      </c>
      <c r="Q90" s="18">
        <f t="shared" si="6"/>
        <v>0</v>
      </c>
      <c r="R90" s="18">
        <f t="shared" si="7"/>
        <v>0</v>
      </c>
      <c r="S90" s="18">
        <f t="shared" si="8"/>
        <v>0</v>
      </c>
      <c r="T90" s="18">
        <f t="shared" si="9"/>
        <v>0</v>
      </c>
      <c r="U90" s="18">
        <f t="shared" si="10"/>
        <v>0</v>
      </c>
    </row>
    <row r="91" spans="1:21" ht="15">
      <c r="A91" s="12">
        <v>94</v>
      </c>
      <c r="B91" s="12" t="s">
        <v>121</v>
      </c>
      <c r="C91" s="12" t="s">
        <v>125</v>
      </c>
      <c r="D91" s="12" t="s">
        <v>22</v>
      </c>
      <c r="E91" s="12" t="s">
        <v>123</v>
      </c>
      <c r="F91" s="12" t="s">
        <v>128</v>
      </c>
      <c r="G91" s="14">
        <v>8</v>
      </c>
      <c r="H91" s="12" t="s">
        <v>345</v>
      </c>
      <c r="I91" s="14">
        <v>291</v>
      </c>
      <c r="J91" s="15">
        <v>48</v>
      </c>
      <c r="K91" s="17">
        <f t="shared" si="0"/>
        <v>0.16666666666666666</v>
      </c>
      <c r="L91" s="18">
        <f t="shared" si="1"/>
        <v>0</v>
      </c>
      <c r="M91" s="18">
        <f t="shared" si="2"/>
        <v>0</v>
      </c>
      <c r="N91" s="19">
        <f t="shared" si="3"/>
        <v>0</v>
      </c>
      <c r="O91" s="18">
        <f t="shared" si="4"/>
        <v>1</v>
      </c>
      <c r="P91" s="18">
        <f t="shared" si="5"/>
        <v>0</v>
      </c>
      <c r="Q91" s="18">
        <f t="shared" si="6"/>
        <v>0</v>
      </c>
      <c r="R91" s="18">
        <f t="shared" si="7"/>
        <v>0</v>
      </c>
      <c r="S91" s="18">
        <f t="shared" si="8"/>
        <v>0</v>
      </c>
      <c r="T91" s="18">
        <f t="shared" si="9"/>
        <v>0</v>
      </c>
      <c r="U91" s="18">
        <f t="shared" si="10"/>
        <v>0</v>
      </c>
    </row>
    <row r="92" spans="1:21" ht="15">
      <c r="A92" s="15">
        <v>95</v>
      </c>
      <c r="B92" s="12" t="s">
        <v>121</v>
      </c>
      <c r="C92" s="12" t="s">
        <v>365</v>
      </c>
      <c r="D92" s="12" t="s">
        <v>22</v>
      </c>
      <c r="E92" s="12" t="s">
        <v>123</v>
      </c>
      <c r="F92" s="12" t="s">
        <v>130</v>
      </c>
      <c r="G92" s="14">
        <v>17</v>
      </c>
      <c r="H92" s="12" t="s">
        <v>345</v>
      </c>
      <c r="I92" s="14">
        <v>291</v>
      </c>
      <c r="J92" s="15">
        <v>48</v>
      </c>
      <c r="K92" s="17">
        <f t="shared" si="0"/>
        <v>0.35416666666666669</v>
      </c>
      <c r="L92" s="18">
        <f t="shared" si="1"/>
        <v>0</v>
      </c>
      <c r="M92" s="18">
        <f t="shared" si="2"/>
        <v>0</v>
      </c>
      <c r="N92" s="19">
        <f t="shared" si="3"/>
        <v>0</v>
      </c>
      <c r="O92" s="18">
        <f t="shared" si="4"/>
        <v>1</v>
      </c>
      <c r="P92" s="18">
        <f t="shared" si="5"/>
        <v>0</v>
      </c>
      <c r="Q92" s="18">
        <f t="shared" si="6"/>
        <v>0</v>
      </c>
      <c r="R92" s="18">
        <f t="shared" si="7"/>
        <v>0</v>
      </c>
      <c r="S92" s="18">
        <f t="shared" si="8"/>
        <v>0</v>
      </c>
      <c r="T92" s="18">
        <f t="shared" si="9"/>
        <v>0</v>
      </c>
      <c r="U92" s="18">
        <f t="shared" si="10"/>
        <v>0</v>
      </c>
    </row>
    <row r="93" spans="1:21" ht="15">
      <c r="A93" s="15">
        <v>96</v>
      </c>
      <c r="B93" s="12" t="s">
        <v>121</v>
      </c>
      <c r="C93" s="12" t="s">
        <v>133</v>
      </c>
      <c r="D93" s="12" t="s">
        <v>17</v>
      </c>
      <c r="E93" s="12" t="s">
        <v>18</v>
      </c>
      <c r="F93" s="12" t="s">
        <v>134</v>
      </c>
      <c r="G93" s="14">
        <v>16</v>
      </c>
      <c r="H93" s="12" t="s">
        <v>345</v>
      </c>
      <c r="I93" s="14">
        <v>291</v>
      </c>
      <c r="J93" s="15">
        <v>48</v>
      </c>
      <c r="K93" s="17">
        <f t="shared" si="0"/>
        <v>0.33333333333333331</v>
      </c>
      <c r="L93" s="18">
        <f t="shared" si="1"/>
        <v>0</v>
      </c>
      <c r="M93" s="18">
        <f t="shared" si="2"/>
        <v>0</v>
      </c>
      <c r="N93" s="19">
        <f t="shared" si="3"/>
        <v>0</v>
      </c>
      <c r="O93" s="18">
        <f t="shared" si="4"/>
        <v>1</v>
      </c>
      <c r="P93" s="18">
        <f t="shared" si="5"/>
        <v>0</v>
      </c>
      <c r="Q93" s="18">
        <f t="shared" si="6"/>
        <v>0</v>
      </c>
      <c r="R93" s="18">
        <f t="shared" si="7"/>
        <v>0</v>
      </c>
      <c r="S93" s="18">
        <f t="shared" si="8"/>
        <v>0</v>
      </c>
      <c r="T93" s="18">
        <f t="shared" si="9"/>
        <v>0</v>
      </c>
      <c r="U93" s="18">
        <f t="shared" si="10"/>
        <v>0</v>
      </c>
    </row>
    <row r="94" spans="1:21" ht="15">
      <c r="A94" s="12">
        <v>97</v>
      </c>
      <c r="B94" s="12" t="s">
        <v>366</v>
      </c>
      <c r="C94" s="12" t="s">
        <v>367</v>
      </c>
      <c r="D94" s="12" t="s">
        <v>12</v>
      </c>
      <c r="E94" s="12" t="s">
        <v>17</v>
      </c>
      <c r="F94" s="12" t="s">
        <v>368</v>
      </c>
      <c r="G94" s="14">
        <v>20</v>
      </c>
      <c r="H94" s="12" t="s">
        <v>345</v>
      </c>
      <c r="I94" s="14">
        <v>292</v>
      </c>
      <c r="J94" s="15">
        <v>48</v>
      </c>
      <c r="K94" s="17">
        <f t="shared" si="0"/>
        <v>0.41666666666666669</v>
      </c>
      <c r="L94" s="18">
        <f t="shared" si="1"/>
        <v>0</v>
      </c>
      <c r="M94" s="18">
        <f t="shared" si="2"/>
        <v>0</v>
      </c>
      <c r="N94" s="19">
        <f t="shared" si="3"/>
        <v>0</v>
      </c>
      <c r="O94" s="18">
        <f t="shared" si="4"/>
        <v>1</v>
      </c>
      <c r="P94" s="18">
        <f t="shared" si="5"/>
        <v>0</v>
      </c>
      <c r="Q94" s="18">
        <f t="shared" si="6"/>
        <v>0</v>
      </c>
      <c r="R94" s="18">
        <f t="shared" si="7"/>
        <v>0</v>
      </c>
      <c r="S94" s="18">
        <f t="shared" si="8"/>
        <v>0</v>
      </c>
      <c r="T94" s="18">
        <f t="shared" si="9"/>
        <v>0</v>
      </c>
      <c r="U94" s="18">
        <f t="shared" si="10"/>
        <v>0</v>
      </c>
    </row>
    <row r="95" spans="1:21" ht="15">
      <c r="A95" s="15">
        <v>98</v>
      </c>
      <c r="B95" s="12" t="s">
        <v>320</v>
      </c>
      <c r="C95" s="12" t="s">
        <v>321</v>
      </c>
      <c r="D95" s="12" t="s">
        <v>17</v>
      </c>
      <c r="E95" s="12" t="s">
        <v>18</v>
      </c>
      <c r="F95" s="12" t="s">
        <v>323</v>
      </c>
      <c r="G95" s="14">
        <v>71</v>
      </c>
      <c r="H95" s="12" t="s">
        <v>345</v>
      </c>
      <c r="I95" s="14">
        <v>311</v>
      </c>
      <c r="J95" s="15">
        <v>78</v>
      </c>
      <c r="K95" s="17">
        <f t="shared" si="0"/>
        <v>0.91025641025641024</v>
      </c>
      <c r="L95" s="18">
        <f t="shared" si="1"/>
        <v>0</v>
      </c>
      <c r="M95" s="18">
        <f t="shared" si="2"/>
        <v>0</v>
      </c>
      <c r="N95" s="19">
        <f t="shared" si="3"/>
        <v>0</v>
      </c>
      <c r="O95" s="18">
        <f t="shared" si="4"/>
        <v>0</v>
      </c>
      <c r="P95" s="18">
        <f t="shared" si="5"/>
        <v>0</v>
      </c>
      <c r="Q95" s="18">
        <f t="shared" si="6"/>
        <v>1</v>
      </c>
      <c r="R95" s="18">
        <f t="shared" si="7"/>
        <v>0</v>
      </c>
      <c r="S95" s="18">
        <f t="shared" si="8"/>
        <v>0</v>
      </c>
      <c r="T95" s="18">
        <f t="shared" si="9"/>
        <v>0</v>
      </c>
      <c r="U95" s="18">
        <f t="shared" si="10"/>
        <v>0</v>
      </c>
    </row>
    <row r="96" spans="1:21" ht="15">
      <c r="A96" s="15">
        <v>99</v>
      </c>
      <c r="B96" s="12" t="s">
        <v>135</v>
      </c>
      <c r="C96" s="12" t="s">
        <v>217</v>
      </c>
      <c r="D96" s="12" t="s">
        <v>18</v>
      </c>
      <c r="E96" s="12" t="s">
        <v>22</v>
      </c>
      <c r="F96" s="12" t="s">
        <v>137</v>
      </c>
      <c r="G96" s="14">
        <v>61</v>
      </c>
      <c r="H96" s="12" t="s">
        <v>345</v>
      </c>
      <c r="I96" s="14">
        <v>314</v>
      </c>
      <c r="J96" s="15">
        <v>60</v>
      </c>
      <c r="K96" s="31">
        <f t="shared" si="0"/>
        <v>1.0166666666666666</v>
      </c>
      <c r="L96" s="18">
        <f t="shared" si="1"/>
        <v>0</v>
      </c>
      <c r="M96" s="18">
        <f t="shared" si="2"/>
        <v>0</v>
      </c>
      <c r="N96" s="19">
        <f t="shared" si="3"/>
        <v>0</v>
      </c>
      <c r="O96" s="18">
        <f t="shared" si="4"/>
        <v>0</v>
      </c>
      <c r="P96" s="18">
        <f t="shared" si="5"/>
        <v>1</v>
      </c>
      <c r="Q96" s="18">
        <f t="shared" si="6"/>
        <v>0</v>
      </c>
      <c r="R96" s="18">
        <f t="shared" si="7"/>
        <v>0</v>
      </c>
      <c r="S96" s="18">
        <f t="shared" si="8"/>
        <v>0</v>
      </c>
      <c r="T96" s="18">
        <f t="shared" si="9"/>
        <v>0</v>
      </c>
      <c r="U96" s="18">
        <f t="shared" si="10"/>
        <v>0</v>
      </c>
    </row>
    <row r="97" spans="1:21" ht="15">
      <c r="A97" s="15">
        <v>101</v>
      </c>
      <c r="B97" s="12" t="s">
        <v>221</v>
      </c>
      <c r="C97" s="12" t="s">
        <v>369</v>
      </c>
      <c r="D97" s="12" t="s">
        <v>12</v>
      </c>
      <c r="E97" s="12" t="s">
        <v>17</v>
      </c>
      <c r="F97" s="12" t="s">
        <v>223</v>
      </c>
      <c r="G97" s="14">
        <v>59</v>
      </c>
      <c r="H97" s="12" t="s">
        <v>345</v>
      </c>
      <c r="I97" s="14">
        <v>321</v>
      </c>
      <c r="J97" s="15">
        <v>78</v>
      </c>
      <c r="K97" s="17">
        <f t="shared" si="0"/>
        <v>0.75641025641025639</v>
      </c>
      <c r="L97" s="18">
        <f t="shared" si="1"/>
        <v>0</v>
      </c>
      <c r="M97" s="18">
        <f t="shared" si="2"/>
        <v>0</v>
      </c>
      <c r="N97" s="19">
        <f t="shared" si="3"/>
        <v>0</v>
      </c>
      <c r="O97" s="18">
        <f t="shared" si="4"/>
        <v>0</v>
      </c>
      <c r="P97" s="18">
        <f t="shared" si="5"/>
        <v>0</v>
      </c>
      <c r="Q97" s="18">
        <f t="shared" si="6"/>
        <v>1</v>
      </c>
      <c r="R97" s="18">
        <f t="shared" si="7"/>
        <v>0</v>
      </c>
      <c r="S97" s="18">
        <f t="shared" si="8"/>
        <v>0</v>
      </c>
      <c r="T97" s="18">
        <f t="shared" si="9"/>
        <v>0</v>
      </c>
      <c r="U97" s="18">
        <f t="shared" si="10"/>
        <v>0</v>
      </c>
    </row>
    <row r="98" spans="1:21" ht="15">
      <c r="A98" s="15">
        <v>102</v>
      </c>
      <c r="B98" s="12" t="s">
        <v>221</v>
      </c>
      <c r="C98" s="12" t="s">
        <v>369</v>
      </c>
      <c r="D98" s="12" t="s">
        <v>11</v>
      </c>
      <c r="E98" s="12" t="s">
        <v>12</v>
      </c>
      <c r="F98" s="12" t="s">
        <v>224</v>
      </c>
      <c r="G98" s="14">
        <v>22</v>
      </c>
      <c r="H98" s="12" t="s">
        <v>345</v>
      </c>
      <c r="I98" s="14">
        <v>321</v>
      </c>
      <c r="J98" s="15">
        <v>78</v>
      </c>
      <c r="K98" s="17">
        <f t="shared" si="0"/>
        <v>0.28205128205128205</v>
      </c>
      <c r="L98" s="18">
        <f t="shared" si="1"/>
        <v>0</v>
      </c>
      <c r="M98" s="18">
        <f t="shared" si="2"/>
        <v>0</v>
      </c>
      <c r="N98" s="19">
        <f t="shared" si="3"/>
        <v>0</v>
      </c>
      <c r="O98" s="18">
        <f t="shared" si="4"/>
        <v>0</v>
      </c>
      <c r="P98" s="18">
        <f t="shared" si="5"/>
        <v>0</v>
      </c>
      <c r="Q98" s="18">
        <f t="shared" si="6"/>
        <v>1</v>
      </c>
      <c r="R98" s="18">
        <f t="shared" si="7"/>
        <v>0</v>
      </c>
      <c r="S98" s="18">
        <f t="shared" si="8"/>
        <v>0</v>
      </c>
      <c r="T98" s="18">
        <f t="shared" si="9"/>
        <v>0</v>
      </c>
      <c r="U98" s="18">
        <f t="shared" si="10"/>
        <v>0</v>
      </c>
    </row>
    <row r="99" spans="1:21" ht="15">
      <c r="A99" s="12">
        <v>103</v>
      </c>
      <c r="B99" s="12" t="s">
        <v>370</v>
      </c>
      <c r="C99" s="12" t="s">
        <v>321</v>
      </c>
      <c r="D99" s="12" t="s">
        <v>22</v>
      </c>
      <c r="E99" s="12" t="s">
        <v>45</v>
      </c>
      <c r="F99" s="12" t="s">
        <v>331</v>
      </c>
      <c r="G99" s="14">
        <v>50</v>
      </c>
      <c r="H99" s="12" t="s">
        <v>345</v>
      </c>
      <c r="I99" s="14">
        <v>325</v>
      </c>
      <c r="J99" s="15">
        <v>60</v>
      </c>
      <c r="K99" s="17">
        <f t="shared" si="0"/>
        <v>0.83333333333333337</v>
      </c>
      <c r="L99" s="18">
        <f t="shared" si="1"/>
        <v>0</v>
      </c>
      <c r="M99" s="18">
        <f t="shared" si="2"/>
        <v>0</v>
      </c>
      <c r="N99" s="19">
        <f t="shared" si="3"/>
        <v>0</v>
      </c>
      <c r="O99" s="18">
        <f t="shared" si="4"/>
        <v>0</v>
      </c>
      <c r="P99" s="18">
        <f t="shared" si="5"/>
        <v>1</v>
      </c>
      <c r="Q99" s="18">
        <f t="shared" si="6"/>
        <v>0</v>
      </c>
      <c r="R99" s="18">
        <f t="shared" si="7"/>
        <v>0</v>
      </c>
      <c r="S99" s="18">
        <f t="shared" si="8"/>
        <v>0</v>
      </c>
      <c r="T99" s="18">
        <f t="shared" si="9"/>
        <v>0</v>
      </c>
      <c r="U99" s="18">
        <f t="shared" si="10"/>
        <v>0</v>
      </c>
    </row>
    <row r="100" spans="1:21" ht="15">
      <c r="A100" s="15">
        <v>104</v>
      </c>
      <c r="B100" s="12" t="s">
        <v>338</v>
      </c>
      <c r="C100" s="12" t="s">
        <v>339</v>
      </c>
      <c r="D100" s="12" t="s">
        <v>12</v>
      </c>
      <c r="E100" s="12" t="s">
        <v>17</v>
      </c>
      <c r="F100" s="12" t="s">
        <v>371</v>
      </c>
      <c r="G100" s="14">
        <v>7</v>
      </c>
      <c r="H100" s="12" t="s">
        <v>345</v>
      </c>
      <c r="I100" s="14">
        <v>397</v>
      </c>
      <c r="J100" s="15">
        <v>14</v>
      </c>
      <c r="K100" s="17">
        <f t="shared" si="0"/>
        <v>0.5</v>
      </c>
      <c r="L100" s="18">
        <f t="shared" si="1"/>
        <v>0</v>
      </c>
      <c r="M100" s="18">
        <f t="shared" si="2"/>
        <v>1</v>
      </c>
      <c r="N100" s="19">
        <f t="shared" si="3"/>
        <v>0</v>
      </c>
      <c r="O100" s="18">
        <f t="shared" si="4"/>
        <v>0</v>
      </c>
      <c r="P100" s="18">
        <f t="shared" si="5"/>
        <v>0</v>
      </c>
      <c r="Q100" s="18">
        <f t="shared" si="6"/>
        <v>0</v>
      </c>
      <c r="R100" s="18">
        <f t="shared" si="7"/>
        <v>0</v>
      </c>
      <c r="S100" s="18">
        <f t="shared" si="8"/>
        <v>0</v>
      </c>
      <c r="T100" s="18">
        <f t="shared" si="9"/>
        <v>0</v>
      </c>
      <c r="U100" s="18">
        <f t="shared" si="10"/>
        <v>0</v>
      </c>
    </row>
    <row r="101" spans="1:21" ht="15">
      <c r="A101" s="15">
        <v>105</v>
      </c>
      <c r="B101" s="12" t="s">
        <v>338</v>
      </c>
      <c r="C101" s="12" t="s">
        <v>339</v>
      </c>
      <c r="D101" s="12" t="s">
        <v>18</v>
      </c>
      <c r="E101" s="12" t="s">
        <v>22</v>
      </c>
      <c r="F101" s="12" t="s">
        <v>372</v>
      </c>
      <c r="G101" s="14">
        <v>9</v>
      </c>
      <c r="H101" s="12" t="s">
        <v>345</v>
      </c>
      <c r="I101" s="14">
        <v>397</v>
      </c>
      <c r="J101" s="15">
        <v>14</v>
      </c>
      <c r="K101" s="17">
        <f t="shared" si="0"/>
        <v>0.6428571428571429</v>
      </c>
      <c r="L101" s="18">
        <f t="shared" si="1"/>
        <v>0</v>
      </c>
      <c r="M101" s="18">
        <f t="shared" si="2"/>
        <v>1</v>
      </c>
      <c r="N101" s="19">
        <f t="shared" si="3"/>
        <v>0</v>
      </c>
      <c r="O101" s="18">
        <f t="shared" si="4"/>
        <v>0</v>
      </c>
      <c r="P101" s="18">
        <f t="shared" si="5"/>
        <v>0</v>
      </c>
      <c r="Q101" s="18">
        <f t="shared" si="6"/>
        <v>0</v>
      </c>
      <c r="R101" s="18">
        <f t="shared" si="7"/>
        <v>0</v>
      </c>
      <c r="S101" s="18">
        <f t="shared" si="8"/>
        <v>0</v>
      </c>
      <c r="T101" s="18">
        <f t="shared" si="9"/>
        <v>0</v>
      </c>
      <c r="U101" s="18">
        <f t="shared" si="10"/>
        <v>0</v>
      </c>
    </row>
    <row r="102" spans="1:21" ht="15">
      <c r="A102" s="12">
        <v>106</v>
      </c>
      <c r="B102" s="12" t="s">
        <v>140</v>
      </c>
      <c r="C102" s="12" t="s">
        <v>342</v>
      </c>
      <c r="D102" s="12" t="s">
        <v>22</v>
      </c>
      <c r="E102" s="12" t="s">
        <v>45</v>
      </c>
      <c r="F102" s="12" t="s">
        <v>142</v>
      </c>
      <c r="G102" s="14">
        <v>67</v>
      </c>
      <c r="H102" s="12" t="s">
        <v>345</v>
      </c>
      <c r="I102" s="14">
        <v>415</v>
      </c>
      <c r="J102" s="15">
        <v>70</v>
      </c>
      <c r="K102" s="17">
        <f t="shared" si="0"/>
        <v>0.95714285714285718</v>
      </c>
      <c r="L102" s="18">
        <f t="shared" si="1"/>
        <v>0</v>
      </c>
      <c r="M102" s="18">
        <f t="shared" si="2"/>
        <v>0</v>
      </c>
      <c r="N102" s="19">
        <f t="shared" si="3"/>
        <v>0</v>
      </c>
      <c r="O102" s="18">
        <f t="shared" si="4"/>
        <v>0</v>
      </c>
      <c r="P102" s="18">
        <f t="shared" si="5"/>
        <v>0</v>
      </c>
      <c r="Q102" s="18">
        <f t="shared" si="6"/>
        <v>1</v>
      </c>
      <c r="R102" s="18">
        <f t="shared" si="7"/>
        <v>0</v>
      </c>
      <c r="S102" s="18">
        <f t="shared" si="8"/>
        <v>0</v>
      </c>
      <c r="T102" s="18">
        <f t="shared" si="9"/>
        <v>0</v>
      </c>
      <c r="U102" s="18">
        <f t="shared" si="10"/>
        <v>0</v>
      </c>
    </row>
    <row r="103" spans="1:21" ht="15">
      <c r="A103" s="15">
        <v>107</v>
      </c>
      <c r="B103" s="12" t="s">
        <v>9</v>
      </c>
      <c r="C103" s="12" t="s">
        <v>10</v>
      </c>
      <c r="D103" s="12" t="s">
        <v>12</v>
      </c>
      <c r="E103" s="12" t="s">
        <v>17</v>
      </c>
      <c r="F103" s="12" t="s">
        <v>13</v>
      </c>
      <c r="G103" s="14">
        <v>97</v>
      </c>
      <c r="H103" s="12" t="s">
        <v>373</v>
      </c>
      <c r="I103" s="14">
        <v>101</v>
      </c>
      <c r="J103" s="15">
        <v>120</v>
      </c>
      <c r="K103" s="17">
        <f t="shared" si="0"/>
        <v>0.80833333333333335</v>
      </c>
      <c r="L103" s="18">
        <f t="shared" si="1"/>
        <v>0</v>
      </c>
      <c r="M103" s="18">
        <f t="shared" si="2"/>
        <v>0</v>
      </c>
      <c r="N103" s="19">
        <f t="shared" si="3"/>
        <v>0</v>
      </c>
      <c r="O103" s="18">
        <f t="shared" si="4"/>
        <v>0</v>
      </c>
      <c r="P103" s="18">
        <f t="shared" si="5"/>
        <v>0</v>
      </c>
      <c r="Q103" s="18">
        <f t="shared" si="6"/>
        <v>0</v>
      </c>
      <c r="R103" s="18">
        <f t="shared" si="7"/>
        <v>0</v>
      </c>
      <c r="S103" s="18">
        <f t="shared" si="8"/>
        <v>1</v>
      </c>
      <c r="T103" s="18">
        <f t="shared" si="9"/>
        <v>0</v>
      </c>
      <c r="U103" s="18">
        <f t="shared" si="10"/>
        <v>0</v>
      </c>
    </row>
    <row r="104" spans="1:21" ht="15">
      <c r="A104" s="15">
        <v>108</v>
      </c>
      <c r="B104" s="12" t="s">
        <v>9</v>
      </c>
      <c r="C104" s="12" t="s">
        <v>10</v>
      </c>
      <c r="D104" s="12" t="s">
        <v>17</v>
      </c>
      <c r="E104" s="12" t="s">
        <v>18</v>
      </c>
      <c r="F104" s="12" t="s">
        <v>19</v>
      </c>
      <c r="G104" s="14">
        <v>120</v>
      </c>
      <c r="H104" s="12" t="s">
        <v>373</v>
      </c>
      <c r="I104" s="14">
        <v>101</v>
      </c>
      <c r="J104" s="15">
        <v>120</v>
      </c>
      <c r="K104" s="17">
        <f t="shared" si="0"/>
        <v>1</v>
      </c>
      <c r="L104" s="18">
        <f t="shared" si="1"/>
        <v>0</v>
      </c>
      <c r="M104" s="18">
        <f t="shared" si="2"/>
        <v>0</v>
      </c>
      <c r="N104" s="19">
        <f t="shared" si="3"/>
        <v>0</v>
      </c>
      <c r="O104" s="18">
        <f t="shared" si="4"/>
        <v>0</v>
      </c>
      <c r="P104" s="18">
        <f t="shared" si="5"/>
        <v>0</v>
      </c>
      <c r="Q104" s="18">
        <f t="shared" si="6"/>
        <v>0</v>
      </c>
      <c r="R104" s="18">
        <f t="shared" si="7"/>
        <v>0</v>
      </c>
      <c r="S104" s="18">
        <f t="shared" si="8"/>
        <v>1</v>
      </c>
      <c r="T104" s="18">
        <f t="shared" si="9"/>
        <v>0</v>
      </c>
      <c r="U104" s="18">
        <f t="shared" si="10"/>
        <v>0</v>
      </c>
    </row>
    <row r="105" spans="1:21" ht="15">
      <c r="A105" s="12">
        <v>109</v>
      </c>
      <c r="B105" s="12" t="s">
        <v>9</v>
      </c>
      <c r="C105" s="12" t="s">
        <v>374</v>
      </c>
      <c r="D105" s="12" t="s">
        <v>22</v>
      </c>
      <c r="E105" s="12" t="s">
        <v>45</v>
      </c>
      <c r="F105" s="12" t="s">
        <v>23</v>
      </c>
      <c r="G105" s="14">
        <v>54</v>
      </c>
      <c r="H105" s="12" t="s">
        <v>373</v>
      </c>
      <c r="I105" s="14">
        <v>101</v>
      </c>
      <c r="J105" s="15">
        <v>120</v>
      </c>
      <c r="K105" s="17">
        <f t="shared" si="0"/>
        <v>0.45</v>
      </c>
      <c r="L105" s="18">
        <f t="shared" si="1"/>
        <v>0</v>
      </c>
      <c r="M105" s="18">
        <f t="shared" si="2"/>
        <v>0</v>
      </c>
      <c r="N105" s="19">
        <f t="shared" si="3"/>
        <v>0</v>
      </c>
      <c r="O105" s="18">
        <f t="shared" si="4"/>
        <v>0</v>
      </c>
      <c r="P105" s="18">
        <f t="shared" si="5"/>
        <v>0</v>
      </c>
      <c r="Q105" s="18">
        <f t="shared" si="6"/>
        <v>0</v>
      </c>
      <c r="R105" s="18">
        <f t="shared" si="7"/>
        <v>0</v>
      </c>
      <c r="S105" s="18">
        <f t="shared" si="8"/>
        <v>1</v>
      </c>
      <c r="T105" s="18">
        <f t="shared" si="9"/>
        <v>0</v>
      </c>
      <c r="U105" s="18">
        <f t="shared" si="10"/>
        <v>0</v>
      </c>
    </row>
    <row r="106" spans="1:21" ht="15">
      <c r="A106" s="15">
        <v>110</v>
      </c>
      <c r="B106" s="12" t="s">
        <v>9</v>
      </c>
      <c r="C106" s="12" t="s">
        <v>26</v>
      </c>
      <c r="D106" s="12" t="s">
        <v>11</v>
      </c>
      <c r="E106" s="12" t="s">
        <v>12</v>
      </c>
      <c r="F106" s="12" t="s">
        <v>27</v>
      </c>
      <c r="G106" s="14">
        <v>93</v>
      </c>
      <c r="H106" s="12" t="s">
        <v>373</v>
      </c>
      <c r="I106" s="14">
        <v>102</v>
      </c>
      <c r="J106" s="15">
        <v>150</v>
      </c>
      <c r="K106" s="17">
        <f t="shared" si="0"/>
        <v>0.62</v>
      </c>
      <c r="L106" s="18">
        <f t="shared" si="1"/>
        <v>0</v>
      </c>
      <c r="M106" s="18">
        <f t="shared" si="2"/>
        <v>0</v>
      </c>
      <c r="N106" s="19">
        <f t="shared" si="3"/>
        <v>0</v>
      </c>
      <c r="O106" s="18">
        <f t="shared" si="4"/>
        <v>0</v>
      </c>
      <c r="P106" s="18">
        <f t="shared" si="5"/>
        <v>0</v>
      </c>
      <c r="Q106" s="18">
        <f t="shared" si="6"/>
        <v>0</v>
      </c>
      <c r="R106" s="18">
        <f t="shared" si="7"/>
        <v>0</v>
      </c>
      <c r="S106" s="18">
        <f t="shared" si="8"/>
        <v>0</v>
      </c>
      <c r="T106" s="18">
        <f t="shared" si="9"/>
        <v>0</v>
      </c>
      <c r="U106" s="18">
        <f t="shared" si="10"/>
        <v>1</v>
      </c>
    </row>
    <row r="107" spans="1:21" ht="15">
      <c r="A107" s="15">
        <v>111</v>
      </c>
      <c r="B107" s="12" t="s">
        <v>9</v>
      </c>
      <c r="C107" s="12" t="s">
        <v>26</v>
      </c>
      <c r="D107" s="12" t="s">
        <v>18</v>
      </c>
      <c r="E107" s="12" t="s">
        <v>22</v>
      </c>
      <c r="F107" s="12" t="s">
        <v>33</v>
      </c>
      <c r="G107" s="14">
        <v>113</v>
      </c>
      <c r="H107" s="12" t="s">
        <v>373</v>
      </c>
      <c r="I107" s="14">
        <v>102</v>
      </c>
      <c r="J107" s="15">
        <v>150</v>
      </c>
      <c r="K107" s="17">
        <f t="shared" si="0"/>
        <v>0.7533333333333333</v>
      </c>
      <c r="L107" s="18">
        <f t="shared" si="1"/>
        <v>0</v>
      </c>
      <c r="M107" s="18">
        <f t="shared" si="2"/>
        <v>0</v>
      </c>
      <c r="N107" s="19">
        <f t="shared" si="3"/>
        <v>0</v>
      </c>
      <c r="O107" s="18">
        <f t="shared" si="4"/>
        <v>0</v>
      </c>
      <c r="P107" s="18">
        <f t="shared" si="5"/>
        <v>0</v>
      </c>
      <c r="Q107" s="18">
        <f t="shared" si="6"/>
        <v>0</v>
      </c>
      <c r="R107" s="18">
        <f t="shared" si="7"/>
        <v>0</v>
      </c>
      <c r="S107" s="18">
        <f t="shared" si="8"/>
        <v>0</v>
      </c>
      <c r="T107" s="18">
        <f t="shared" si="9"/>
        <v>0</v>
      </c>
      <c r="U107" s="18">
        <f t="shared" si="10"/>
        <v>1</v>
      </c>
    </row>
    <row r="108" spans="1:21" ht="15">
      <c r="A108" s="12">
        <v>112</v>
      </c>
      <c r="B108" s="12" t="s">
        <v>9</v>
      </c>
      <c r="C108" s="12" t="s">
        <v>26</v>
      </c>
      <c r="D108" s="12" t="s">
        <v>22</v>
      </c>
      <c r="E108" s="12" t="s">
        <v>45</v>
      </c>
      <c r="F108" s="12" t="s">
        <v>46</v>
      </c>
      <c r="G108" s="14">
        <v>108</v>
      </c>
      <c r="H108" s="12" t="s">
        <v>373</v>
      </c>
      <c r="I108" s="14">
        <v>102</v>
      </c>
      <c r="J108" s="15">
        <v>150</v>
      </c>
      <c r="K108" s="17">
        <f t="shared" si="0"/>
        <v>0.72</v>
      </c>
      <c r="L108" s="18">
        <f t="shared" si="1"/>
        <v>0</v>
      </c>
      <c r="M108" s="18">
        <f t="shared" si="2"/>
        <v>0</v>
      </c>
      <c r="N108" s="19">
        <f t="shared" si="3"/>
        <v>0</v>
      </c>
      <c r="O108" s="18">
        <f t="shared" si="4"/>
        <v>0</v>
      </c>
      <c r="P108" s="18">
        <f t="shared" si="5"/>
        <v>0</v>
      </c>
      <c r="Q108" s="18">
        <f t="shared" si="6"/>
        <v>0</v>
      </c>
      <c r="R108" s="18">
        <f t="shared" si="7"/>
        <v>0</v>
      </c>
      <c r="S108" s="18">
        <f t="shared" si="8"/>
        <v>0</v>
      </c>
      <c r="T108" s="18">
        <f t="shared" si="9"/>
        <v>0</v>
      </c>
      <c r="U108" s="18">
        <f t="shared" si="10"/>
        <v>1</v>
      </c>
    </row>
    <row r="109" spans="1:21" ht="15">
      <c r="A109" s="15">
        <v>113</v>
      </c>
      <c r="B109" s="12" t="s">
        <v>50</v>
      </c>
      <c r="C109" s="12" t="s">
        <v>51</v>
      </c>
      <c r="D109" s="12" t="s">
        <v>52</v>
      </c>
      <c r="E109" s="12" t="s">
        <v>17</v>
      </c>
      <c r="F109" s="12" t="s">
        <v>53</v>
      </c>
      <c r="G109" s="14">
        <v>148</v>
      </c>
      <c r="H109" s="12" t="s">
        <v>373</v>
      </c>
      <c r="I109" s="14">
        <v>111</v>
      </c>
      <c r="J109" s="15">
        <v>148</v>
      </c>
      <c r="K109" s="17">
        <f t="shared" si="0"/>
        <v>1</v>
      </c>
      <c r="L109" s="18">
        <f t="shared" si="1"/>
        <v>0</v>
      </c>
      <c r="M109" s="18">
        <f t="shared" si="2"/>
        <v>0</v>
      </c>
      <c r="N109" s="19">
        <f t="shared" si="3"/>
        <v>0</v>
      </c>
      <c r="O109" s="18">
        <f t="shared" si="4"/>
        <v>0</v>
      </c>
      <c r="P109" s="18">
        <f t="shared" si="5"/>
        <v>0</v>
      </c>
      <c r="Q109" s="18">
        <f t="shared" si="6"/>
        <v>0</v>
      </c>
      <c r="R109" s="18">
        <f t="shared" si="7"/>
        <v>0</v>
      </c>
      <c r="S109" s="18">
        <f t="shared" si="8"/>
        <v>0</v>
      </c>
      <c r="T109" s="18">
        <f t="shared" si="9"/>
        <v>1</v>
      </c>
      <c r="U109" s="18">
        <f t="shared" si="10"/>
        <v>0</v>
      </c>
    </row>
    <row r="110" spans="1:21" ht="15">
      <c r="A110" s="15">
        <v>114</v>
      </c>
      <c r="B110" s="12" t="s">
        <v>50</v>
      </c>
      <c r="C110" s="12" t="s">
        <v>51</v>
      </c>
      <c r="D110" s="12" t="s">
        <v>56</v>
      </c>
      <c r="E110" s="12" t="s">
        <v>22</v>
      </c>
      <c r="F110" s="12" t="s">
        <v>57</v>
      </c>
      <c r="G110" s="14">
        <v>148</v>
      </c>
      <c r="H110" s="12" t="s">
        <v>373</v>
      </c>
      <c r="I110" s="14">
        <v>111</v>
      </c>
      <c r="J110" s="15">
        <v>148</v>
      </c>
      <c r="K110" s="17">
        <f t="shared" si="0"/>
        <v>1</v>
      </c>
      <c r="L110" s="18">
        <f t="shared" si="1"/>
        <v>0</v>
      </c>
      <c r="M110" s="18">
        <f t="shared" si="2"/>
        <v>0</v>
      </c>
      <c r="N110" s="19">
        <f t="shared" si="3"/>
        <v>0</v>
      </c>
      <c r="O110" s="18">
        <f t="shared" si="4"/>
        <v>0</v>
      </c>
      <c r="P110" s="18">
        <f t="shared" si="5"/>
        <v>0</v>
      </c>
      <c r="Q110" s="18">
        <f t="shared" si="6"/>
        <v>0</v>
      </c>
      <c r="R110" s="18">
        <f t="shared" si="7"/>
        <v>0</v>
      </c>
      <c r="S110" s="18">
        <f t="shared" si="8"/>
        <v>0</v>
      </c>
      <c r="T110" s="18">
        <f t="shared" si="9"/>
        <v>1</v>
      </c>
      <c r="U110" s="18">
        <f t="shared" si="10"/>
        <v>0</v>
      </c>
    </row>
    <row r="111" spans="1:21" ht="15">
      <c r="A111" s="12">
        <v>115</v>
      </c>
      <c r="B111" s="12" t="s">
        <v>50</v>
      </c>
      <c r="C111" s="12" t="s">
        <v>375</v>
      </c>
      <c r="D111" s="12" t="s">
        <v>17</v>
      </c>
      <c r="E111" s="12" t="s">
        <v>18</v>
      </c>
      <c r="F111" s="12" t="s">
        <v>170</v>
      </c>
      <c r="G111" s="14">
        <v>40</v>
      </c>
      <c r="H111" s="12" t="s">
        <v>373</v>
      </c>
      <c r="I111" s="14">
        <v>112</v>
      </c>
      <c r="J111" s="15">
        <v>60</v>
      </c>
      <c r="K111" s="17">
        <f t="shared" si="0"/>
        <v>0.66666666666666663</v>
      </c>
      <c r="L111" s="18">
        <f t="shared" si="1"/>
        <v>0</v>
      </c>
      <c r="M111" s="18">
        <f t="shared" si="2"/>
        <v>0</v>
      </c>
      <c r="N111" s="19">
        <f t="shared" si="3"/>
        <v>0</v>
      </c>
      <c r="O111" s="18">
        <f t="shared" si="4"/>
        <v>0</v>
      </c>
      <c r="P111" s="18">
        <f t="shared" si="5"/>
        <v>1</v>
      </c>
      <c r="Q111" s="18">
        <f t="shared" si="6"/>
        <v>0</v>
      </c>
      <c r="R111" s="18">
        <f t="shared" si="7"/>
        <v>0</v>
      </c>
      <c r="S111" s="18">
        <f t="shared" si="8"/>
        <v>0</v>
      </c>
      <c r="T111" s="18">
        <f t="shared" si="9"/>
        <v>0</v>
      </c>
      <c r="U111" s="18">
        <f t="shared" si="10"/>
        <v>0</v>
      </c>
    </row>
    <row r="112" spans="1:21" ht="15">
      <c r="A112" s="15">
        <v>116</v>
      </c>
      <c r="B112" s="12" t="s">
        <v>65</v>
      </c>
      <c r="C112" s="12" t="s">
        <v>376</v>
      </c>
      <c r="D112" s="12" t="s">
        <v>17</v>
      </c>
      <c r="E112" s="12" t="s">
        <v>18</v>
      </c>
      <c r="F112" s="12" t="s">
        <v>67</v>
      </c>
      <c r="G112" s="14">
        <v>31</v>
      </c>
      <c r="H112" s="12" t="s">
        <v>373</v>
      </c>
      <c r="I112" s="14">
        <v>405</v>
      </c>
      <c r="J112" s="15">
        <v>35</v>
      </c>
      <c r="K112" s="17">
        <f t="shared" si="0"/>
        <v>0.88571428571428568</v>
      </c>
      <c r="L112" s="18">
        <f t="shared" si="1"/>
        <v>0</v>
      </c>
      <c r="M112" s="18">
        <f t="shared" si="2"/>
        <v>0</v>
      </c>
      <c r="N112" s="19">
        <f t="shared" si="3"/>
        <v>1</v>
      </c>
      <c r="O112" s="18">
        <f t="shared" si="4"/>
        <v>0</v>
      </c>
      <c r="P112" s="18">
        <f t="shared" si="5"/>
        <v>0</v>
      </c>
      <c r="Q112" s="18">
        <f t="shared" si="6"/>
        <v>0</v>
      </c>
      <c r="R112" s="18">
        <f t="shared" si="7"/>
        <v>0</v>
      </c>
      <c r="S112" s="18">
        <f t="shared" si="8"/>
        <v>0</v>
      </c>
      <c r="T112" s="18">
        <f t="shared" si="9"/>
        <v>0</v>
      </c>
      <c r="U112" s="18">
        <f t="shared" si="10"/>
        <v>0</v>
      </c>
    </row>
    <row r="113" spans="1:21" ht="15">
      <c r="A113" s="15">
        <v>117</v>
      </c>
      <c r="B113" s="12" t="s">
        <v>65</v>
      </c>
      <c r="C113" s="12" t="s">
        <v>347</v>
      </c>
      <c r="D113" s="12" t="s">
        <v>17</v>
      </c>
      <c r="E113" s="12" t="s">
        <v>18</v>
      </c>
      <c r="F113" s="12" t="s">
        <v>191</v>
      </c>
      <c r="G113" s="14">
        <v>49</v>
      </c>
      <c r="H113" s="12" t="s">
        <v>373</v>
      </c>
      <c r="I113" s="14">
        <v>405</v>
      </c>
      <c r="J113" s="15">
        <v>35</v>
      </c>
      <c r="K113" s="31">
        <f t="shared" si="0"/>
        <v>1.4</v>
      </c>
      <c r="L113" s="18">
        <f t="shared" si="1"/>
        <v>0</v>
      </c>
      <c r="M113" s="18">
        <f t="shared" si="2"/>
        <v>0</v>
      </c>
      <c r="N113" s="19">
        <f t="shared" si="3"/>
        <v>1</v>
      </c>
      <c r="O113" s="18">
        <f t="shared" si="4"/>
        <v>0</v>
      </c>
      <c r="P113" s="18">
        <f t="shared" si="5"/>
        <v>0</v>
      </c>
      <c r="Q113" s="18">
        <f t="shared" si="6"/>
        <v>0</v>
      </c>
      <c r="R113" s="18">
        <f t="shared" si="7"/>
        <v>0</v>
      </c>
      <c r="S113" s="18">
        <f t="shared" si="8"/>
        <v>0</v>
      </c>
      <c r="T113" s="18">
        <f t="shared" si="9"/>
        <v>0</v>
      </c>
      <c r="U113" s="18">
        <f t="shared" si="10"/>
        <v>0</v>
      </c>
    </row>
    <row r="114" spans="1:21" ht="15">
      <c r="A114" s="12">
        <v>118</v>
      </c>
      <c r="B114" s="12" t="s">
        <v>65</v>
      </c>
      <c r="C114" s="12" t="s">
        <v>376</v>
      </c>
      <c r="D114" s="12" t="s">
        <v>18</v>
      </c>
      <c r="E114" s="12" t="s">
        <v>22</v>
      </c>
      <c r="F114" s="12" t="s">
        <v>68</v>
      </c>
      <c r="G114" s="14">
        <v>28</v>
      </c>
      <c r="H114" s="12" t="s">
        <v>373</v>
      </c>
      <c r="I114" s="14">
        <v>405</v>
      </c>
      <c r="J114" s="15">
        <v>35</v>
      </c>
      <c r="K114" s="17">
        <f t="shared" si="0"/>
        <v>0.8</v>
      </c>
      <c r="L114" s="18">
        <f t="shared" si="1"/>
        <v>0</v>
      </c>
      <c r="M114" s="18">
        <f t="shared" si="2"/>
        <v>0</v>
      </c>
      <c r="N114" s="19">
        <f t="shared" si="3"/>
        <v>1</v>
      </c>
      <c r="O114" s="18">
        <f t="shared" si="4"/>
        <v>0</v>
      </c>
      <c r="P114" s="18">
        <f t="shared" si="5"/>
        <v>0</v>
      </c>
      <c r="Q114" s="18">
        <f t="shared" si="6"/>
        <v>0</v>
      </c>
      <c r="R114" s="18">
        <f t="shared" si="7"/>
        <v>0</v>
      </c>
      <c r="S114" s="18">
        <f t="shared" si="8"/>
        <v>0</v>
      </c>
      <c r="T114" s="18">
        <f t="shared" si="9"/>
        <v>0</v>
      </c>
      <c r="U114" s="18">
        <f t="shared" si="10"/>
        <v>0</v>
      </c>
    </row>
    <row r="115" spans="1:21" ht="15">
      <c r="A115" s="15">
        <v>119</v>
      </c>
      <c r="B115" s="12" t="s">
        <v>65</v>
      </c>
      <c r="C115" s="12" t="s">
        <v>376</v>
      </c>
      <c r="D115" s="12" t="s">
        <v>22</v>
      </c>
      <c r="E115" s="12" t="s">
        <v>45</v>
      </c>
      <c r="F115" s="12" t="s">
        <v>69</v>
      </c>
      <c r="G115" s="14">
        <v>22</v>
      </c>
      <c r="H115" s="12" t="s">
        <v>373</v>
      </c>
      <c r="I115" s="14">
        <v>405</v>
      </c>
      <c r="J115" s="15">
        <v>35</v>
      </c>
      <c r="K115" s="17">
        <f t="shared" si="0"/>
        <v>0.62857142857142856</v>
      </c>
      <c r="L115" s="18">
        <f t="shared" si="1"/>
        <v>0</v>
      </c>
      <c r="M115" s="18">
        <f t="shared" si="2"/>
        <v>0</v>
      </c>
      <c r="N115" s="19">
        <f t="shared" si="3"/>
        <v>1</v>
      </c>
      <c r="O115" s="18">
        <f t="shared" si="4"/>
        <v>0</v>
      </c>
      <c r="P115" s="18">
        <f t="shared" si="5"/>
        <v>0</v>
      </c>
      <c r="Q115" s="18">
        <f t="shared" si="6"/>
        <v>0</v>
      </c>
      <c r="R115" s="18">
        <f t="shared" si="7"/>
        <v>0</v>
      </c>
      <c r="S115" s="18">
        <f t="shared" si="8"/>
        <v>0</v>
      </c>
      <c r="T115" s="18">
        <f t="shared" si="9"/>
        <v>0</v>
      </c>
      <c r="U115" s="18">
        <f t="shared" si="10"/>
        <v>0</v>
      </c>
    </row>
    <row r="116" spans="1:21" ht="15">
      <c r="A116" s="15">
        <v>120</v>
      </c>
      <c r="B116" s="12" t="s">
        <v>350</v>
      </c>
      <c r="C116" s="12" t="s">
        <v>155</v>
      </c>
      <c r="D116" s="12" t="s">
        <v>11</v>
      </c>
      <c r="E116" s="12" t="s">
        <v>12</v>
      </c>
      <c r="F116" s="12" t="s">
        <v>72</v>
      </c>
      <c r="G116" s="14">
        <v>17</v>
      </c>
      <c r="H116" s="12" t="s">
        <v>373</v>
      </c>
      <c r="I116" s="14">
        <v>422</v>
      </c>
      <c r="J116" s="15">
        <v>35</v>
      </c>
      <c r="K116" s="17">
        <f t="shared" si="0"/>
        <v>0.48571428571428571</v>
      </c>
      <c r="L116" s="18">
        <f t="shared" si="1"/>
        <v>0</v>
      </c>
      <c r="M116" s="18">
        <f t="shared" si="2"/>
        <v>0</v>
      </c>
      <c r="N116" s="19">
        <f t="shared" si="3"/>
        <v>1</v>
      </c>
      <c r="O116" s="18">
        <f t="shared" si="4"/>
        <v>0</v>
      </c>
      <c r="P116" s="18">
        <f t="shared" si="5"/>
        <v>0</v>
      </c>
      <c r="Q116" s="18">
        <f t="shared" si="6"/>
        <v>0</v>
      </c>
      <c r="R116" s="18">
        <f t="shared" si="7"/>
        <v>0</v>
      </c>
      <c r="S116" s="18">
        <f t="shared" si="8"/>
        <v>0</v>
      </c>
      <c r="T116" s="18">
        <f t="shared" si="9"/>
        <v>0</v>
      </c>
      <c r="U116" s="18">
        <f t="shared" si="10"/>
        <v>0</v>
      </c>
    </row>
    <row r="117" spans="1:21" ht="15">
      <c r="A117" s="12">
        <v>121</v>
      </c>
      <c r="B117" s="12" t="s">
        <v>350</v>
      </c>
      <c r="C117" s="12" t="s">
        <v>155</v>
      </c>
      <c r="D117" s="12" t="s">
        <v>12</v>
      </c>
      <c r="E117" s="12" t="s">
        <v>17</v>
      </c>
      <c r="F117" s="12" t="s">
        <v>74</v>
      </c>
      <c r="G117" s="14">
        <v>40</v>
      </c>
      <c r="H117" s="12" t="s">
        <v>373</v>
      </c>
      <c r="I117" s="14">
        <v>422</v>
      </c>
      <c r="J117" s="15">
        <v>35</v>
      </c>
      <c r="K117" s="31">
        <f t="shared" si="0"/>
        <v>1.1428571428571428</v>
      </c>
      <c r="L117" s="18">
        <f t="shared" si="1"/>
        <v>0</v>
      </c>
      <c r="M117" s="18">
        <f t="shared" si="2"/>
        <v>0</v>
      </c>
      <c r="N117" s="19">
        <f t="shared" si="3"/>
        <v>1</v>
      </c>
      <c r="O117" s="18">
        <f t="shared" si="4"/>
        <v>0</v>
      </c>
      <c r="P117" s="18">
        <f t="shared" si="5"/>
        <v>0</v>
      </c>
      <c r="Q117" s="18">
        <f t="shared" si="6"/>
        <v>0</v>
      </c>
      <c r="R117" s="18">
        <f t="shared" si="7"/>
        <v>0</v>
      </c>
      <c r="S117" s="18">
        <f t="shared" si="8"/>
        <v>0</v>
      </c>
      <c r="T117" s="18">
        <f t="shared" si="9"/>
        <v>0</v>
      </c>
      <c r="U117" s="18">
        <f t="shared" si="10"/>
        <v>0</v>
      </c>
    </row>
    <row r="118" spans="1:21" ht="15">
      <c r="A118" s="15">
        <v>122</v>
      </c>
      <c r="B118" s="12" t="s">
        <v>76</v>
      </c>
      <c r="C118" s="12" t="s">
        <v>187</v>
      </c>
      <c r="D118" s="12" t="s">
        <v>11</v>
      </c>
      <c r="E118" s="12" t="s">
        <v>12</v>
      </c>
      <c r="F118" s="12" t="s">
        <v>78</v>
      </c>
      <c r="G118" s="14">
        <v>68</v>
      </c>
      <c r="H118" s="12" t="s">
        <v>373</v>
      </c>
      <c r="I118" s="14">
        <v>430</v>
      </c>
      <c r="J118" s="15">
        <v>75</v>
      </c>
      <c r="K118" s="17">
        <f t="shared" si="0"/>
        <v>0.90666666666666662</v>
      </c>
      <c r="L118" s="18">
        <f t="shared" si="1"/>
        <v>0</v>
      </c>
      <c r="M118" s="18">
        <f t="shared" si="2"/>
        <v>0</v>
      </c>
      <c r="N118" s="19">
        <f t="shared" si="3"/>
        <v>0</v>
      </c>
      <c r="O118" s="18">
        <f t="shared" si="4"/>
        <v>0</v>
      </c>
      <c r="P118" s="18">
        <f t="shared" si="5"/>
        <v>0</v>
      </c>
      <c r="Q118" s="18">
        <f t="shared" si="6"/>
        <v>1</v>
      </c>
      <c r="R118" s="18">
        <f t="shared" si="7"/>
        <v>0</v>
      </c>
      <c r="S118" s="18">
        <f t="shared" si="8"/>
        <v>0</v>
      </c>
      <c r="T118" s="18">
        <f t="shared" si="9"/>
        <v>0</v>
      </c>
      <c r="U118" s="18">
        <f t="shared" si="10"/>
        <v>0</v>
      </c>
    </row>
    <row r="119" spans="1:21" ht="15">
      <c r="A119" s="15">
        <v>123</v>
      </c>
      <c r="B119" s="12" t="s">
        <v>76</v>
      </c>
      <c r="C119" s="12" t="s">
        <v>187</v>
      </c>
      <c r="D119" s="12" t="s">
        <v>12</v>
      </c>
      <c r="E119" s="12" t="s">
        <v>17</v>
      </c>
      <c r="F119" s="12" t="s">
        <v>79</v>
      </c>
      <c r="G119" s="14">
        <v>65</v>
      </c>
      <c r="H119" s="12" t="s">
        <v>373</v>
      </c>
      <c r="I119" s="14">
        <v>430</v>
      </c>
      <c r="J119" s="15">
        <v>75</v>
      </c>
      <c r="K119" s="17">
        <f t="shared" si="0"/>
        <v>0.8666666666666667</v>
      </c>
      <c r="L119" s="18">
        <f t="shared" si="1"/>
        <v>0</v>
      </c>
      <c r="M119" s="18">
        <f t="shared" si="2"/>
        <v>0</v>
      </c>
      <c r="N119" s="19">
        <f t="shared" si="3"/>
        <v>0</v>
      </c>
      <c r="O119" s="18">
        <f t="shared" si="4"/>
        <v>0</v>
      </c>
      <c r="P119" s="18">
        <f t="shared" si="5"/>
        <v>0</v>
      </c>
      <c r="Q119" s="18">
        <f t="shared" si="6"/>
        <v>1</v>
      </c>
      <c r="R119" s="18">
        <f t="shared" si="7"/>
        <v>0</v>
      </c>
      <c r="S119" s="18">
        <f t="shared" si="8"/>
        <v>0</v>
      </c>
      <c r="T119" s="18">
        <f t="shared" si="9"/>
        <v>0</v>
      </c>
      <c r="U119" s="18">
        <f t="shared" si="10"/>
        <v>0</v>
      </c>
    </row>
    <row r="120" spans="1:21" ht="15">
      <c r="A120" s="12">
        <v>124</v>
      </c>
      <c r="B120" s="12" t="s">
        <v>76</v>
      </c>
      <c r="C120" s="12" t="s">
        <v>183</v>
      </c>
      <c r="D120" s="12" t="s">
        <v>18</v>
      </c>
      <c r="E120" s="12" t="s">
        <v>22</v>
      </c>
      <c r="F120" s="12" t="s">
        <v>151</v>
      </c>
      <c r="G120" s="14">
        <v>68</v>
      </c>
      <c r="H120" s="12" t="s">
        <v>373</v>
      </c>
      <c r="I120" s="14">
        <v>430</v>
      </c>
      <c r="J120" s="15">
        <v>75</v>
      </c>
      <c r="K120" s="17">
        <f t="shared" si="0"/>
        <v>0.90666666666666662</v>
      </c>
      <c r="L120" s="18">
        <f t="shared" si="1"/>
        <v>0</v>
      </c>
      <c r="M120" s="18">
        <f t="shared" si="2"/>
        <v>0</v>
      </c>
      <c r="N120" s="19">
        <f t="shared" si="3"/>
        <v>0</v>
      </c>
      <c r="O120" s="18">
        <f t="shared" si="4"/>
        <v>0</v>
      </c>
      <c r="P120" s="18">
        <f t="shared" si="5"/>
        <v>0</v>
      </c>
      <c r="Q120" s="18">
        <f t="shared" si="6"/>
        <v>1</v>
      </c>
      <c r="R120" s="18">
        <f t="shared" si="7"/>
        <v>0</v>
      </c>
      <c r="S120" s="18">
        <f t="shared" si="8"/>
        <v>0</v>
      </c>
      <c r="T120" s="18">
        <f t="shared" si="9"/>
        <v>0</v>
      </c>
      <c r="U120" s="18">
        <f t="shared" si="10"/>
        <v>0</v>
      </c>
    </row>
    <row r="121" spans="1:21" ht="15">
      <c r="A121" s="15">
        <v>125</v>
      </c>
      <c r="B121" s="12" t="s">
        <v>76</v>
      </c>
      <c r="C121" s="12" t="s">
        <v>183</v>
      </c>
      <c r="D121" s="12" t="s">
        <v>22</v>
      </c>
      <c r="E121" s="12" t="s">
        <v>45</v>
      </c>
      <c r="F121" s="12" t="s">
        <v>154</v>
      </c>
      <c r="G121" s="14">
        <v>68</v>
      </c>
      <c r="H121" s="12" t="s">
        <v>373</v>
      </c>
      <c r="I121" s="14">
        <v>430</v>
      </c>
      <c r="J121" s="15">
        <v>75</v>
      </c>
      <c r="K121" s="17">
        <f t="shared" si="0"/>
        <v>0.90666666666666662</v>
      </c>
      <c r="L121" s="18">
        <f t="shared" si="1"/>
        <v>0</v>
      </c>
      <c r="M121" s="18">
        <f t="shared" si="2"/>
        <v>0</v>
      </c>
      <c r="N121" s="19">
        <f t="shared" si="3"/>
        <v>0</v>
      </c>
      <c r="O121" s="18">
        <f t="shared" si="4"/>
        <v>0</v>
      </c>
      <c r="P121" s="18">
        <f t="shared" si="5"/>
        <v>0</v>
      </c>
      <c r="Q121" s="18">
        <f t="shared" si="6"/>
        <v>1</v>
      </c>
      <c r="R121" s="18">
        <f t="shared" si="7"/>
        <v>0</v>
      </c>
      <c r="S121" s="18">
        <f t="shared" si="8"/>
        <v>0</v>
      </c>
      <c r="T121" s="18">
        <f t="shared" si="9"/>
        <v>0</v>
      </c>
      <c r="U121" s="18">
        <f t="shared" si="10"/>
        <v>0</v>
      </c>
    </row>
    <row r="122" spans="1:21" ht="15">
      <c r="A122" s="15">
        <v>126</v>
      </c>
      <c r="B122" s="12" t="s">
        <v>80</v>
      </c>
      <c r="C122" s="12" t="s">
        <v>353</v>
      </c>
      <c r="D122" s="12" t="s">
        <v>12</v>
      </c>
      <c r="E122" s="12" t="s">
        <v>17</v>
      </c>
      <c r="F122" s="12" t="s">
        <v>82</v>
      </c>
      <c r="G122" s="14">
        <v>45</v>
      </c>
      <c r="H122" s="12" t="s">
        <v>373</v>
      </c>
      <c r="I122" s="14">
        <v>431</v>
      </c>
      <c r="J122" s="15">
        <v>60</v>
      </c>
      <c r="K122" s="17">
        <f t="shared" si="0"/>
        <v>0.75</v>
      </c>
      <c r="L122" s="18">
        <f t="shared" si="1"/>
        <v>0</v>
      </c>
      <c r="M122" s="18">
        <f t="shared" si="2"/>
        <v>0</v>
      </c>
      <c r="N122" s="19">
        <f t="shared" si="3"/>
        <v>0</v>
      </c>
      <c r="O122" s="18">
        <f t="shared" si="4"/>
        <v>0</v>
      </c>
      <c r="P122" s="18">
        <f t="shared" si="5"/>
        <v>1</v>
      </c>
      <c r="Q122" s="18">
        <f t="shared" si="6"/>
        <v>0</v>
      </c>
      <c r="R122" s="18">
        <f t="shared" si="7"/>
        <v>0</v>
      </c>
      <c r="S122" s="18">
        <f t="shared" si="8"/>
        <v>0</v>
      </c>
      <c r="T122" s="18">
        <f t="shared" si="9"/>
        <v>0</v>
      </c>
      <c r="U122" s="18">
        <f t="shared" si="10"/>
        <v>0</v>
      </c>
    </row>
    <row r="123" spans="1:21" ht="15">
      <c r="A123" s="12">
        <v>127</v>
      </c>
      <c r="B123" s="12" t="s">
        <v>80</v>
      </c>
      <c r="C123" s="12" t="s">
        <v>353</v>
      </c>
      <c r="D123" s="12" t="s">
        <v>17</v>
      </c>
      <c r="E123" s="12" t="s">
        <v>18</v>
      </c>
      <c r="F123" s="12" t="s">
        <v>83</v>
      </c>
      <c r="G123" s="14">
        <v>45</v>
      </c>
      <c r="H123" s="12" t="s">
        <v>373</v>
      </c>
      <c r="I123" s="14">
        <v>431</v>
      </c>
      <c r="J123" s="15">
        <v>60</v>
      </c>
      <c r="K123" s="17">
        <f t="shared" si="0"/>
        <v>0.75</v>
      </c>
      <c r="L123" s="18">
        <f t="shared" si="1"/>
        <v>0</v>
      </c>
      <c r="M123" s="18">
        <f t="shared" si="2"/>
        <v>0</v>
      </c>
      <c r="N123" s="19">
        <f t="shared" si="3"/>
        <v>0</v>
      </c>
      <c r="O123" s="18">
        <f t="shared" si="4"/>
        <v>0</v>
      </c>
      <c r="P123" s="18">
        <f t="shared" si="5"/>
        <v>1</v>
      </c>
      <c r="Q123" s="18">
        <f t="shared" si="6"/>
        <v>0</v>
      </c>
      <c r="R123" s="18">
        <f t="shared" si="7"/>
        <v>0</v>
      </c>
      <c r="S123" s="18">
        <f t="shared" si="8"/>
        <v>0</v>
      </c>
      <c r="T123" s="18">
        <f t="shared" si="9"/>
        <v>0</v>
      </c>
      <c r="U123" s="18">
        <f t="shared" si="10"/>
        <v>0</v>
      </c>
    </row>
    <row r="124" spans="1:21" ht="15">
      <c r="A124" s="15">
        <v>128</v>
      </c>
      <c r="B124" s="12" t="s">
        <v>192</v>
      </c>
      <c r="C124" s="12" t="s">
        <v>51</v>
      </c>
      <c r="D124" s="12" t="s">
        <v>45</v>
      </c>
      <c r="E124" s="12" t="s">
        <v>123</v>
      </c>
      <c r="F124" s="12" t="s">
        <v>193</v>
      </c>
      <c r="G124" s="14">
        <v>48</v>
      </c>
      <c r="H124" s="12" t="s">
        <v>373</v>
      </c>
      <c r="I124" s="14">
        <v>432</v>
      </c>
      <c r="J124" s="15">
        <v>60</v>
      </c>
      <c r="K124" s="17">
        <f t="shared" si="0"/>
        <v>0.8</v>
      </c>
      <c r="L124" s="18">
        <f t="shared" si="1"/>
        <v>0</v>
      </c>
      <c r="M124" s="18">
        <f t="shared" si="2"/>
        <v>0</v>
      </c>
      <c r="N124" s="19">
        <f t="shared" si="3"/>
        <v>0</v>
      </c>
      <c r="O124" s="18">
        <f t="shared" si="4"/>
        <v>0</v>
      </c>
      <c r="P124" s="18">
        <f t="shared" si="5"/>
        <v>1</v>
      </c>
      <c r="Q124" s="18">
        <f t="shared" si="6"/>
        <v>0</v>
      </c>
      <c r="R124" s="18">
        <f t="shared" si="7"/>
        <v>0</v>
      </c>
      <c r="S124" s="18">
        <f t="shared" si="8"/>
        <v>0</v>
      </c>
      <c r="T124" s="18">
        <f t="shared" si="9"/>
        <v>0</v>
      </c>
      <c r="U124" s="18">
        <f t="shared" si="10"/>
        <v>0</v>
      </c>
    </row>
    <row r="125" spans="1:21" ht="15">
      <c r="A125" s="15">
        <v>129</v>
      </c>
      <c r="B125" s="12" t="s">
        <v>240</v>
      </c>
      <c r="C125" s="12" t="s">
        <v>354</v>
      </c>
      <c r="D125" s="12" t="s">
        <v>18</v>
      </c>
      <c r="E125" s="12" t="s">
        <v>22</v>
      </c>
      <c r="F125" s="12" t="s">
        <v>243</v>
      </c>
      <c r="G125" s="14">
        <v>49</v>
      </c>
      <c r="H125" s="12" t="s">
        <v>373</v>
      </c>
      <c r="I125" s="14">
        <v>433</v>
      </c>
      <c r="J125" s="15">
        <v>70</v>
      </c>
      <c r="K125" s="17">
        <f t="shared" si="0"/>
        <v>0.7</v>
      </c>
      <c r="L125" s="18">
        <f t="shared" si="1"/>
        <v>0</v>
      </c>
      <c r="M125" s="18">
        <f t="shared" si="2"/>
        <v>0</v>
      </c>
      <c r="N125" s="19">
        <f t="shared" si="3"/>
        <v>0</v>
      </c>
      <c r="O125" s="18">
        <f t="shared" si="4"/>
        <v>0</v>
      </c>
      <c r="P125" s="18">
        <f t="shared" si="5"/>
        <v>0</v>
      </c>
      <c r="Q125" s="18">
        <f t="shared" si="6"/>
        <v>1</v>
      </c>
      <c r="R125" s="18">
        <f t="shared" si="7"/>
        <v>0</v>
      </c>
      <c r="S125" s="18">
        <f t="shared" si="8"/>
        <v>0</v>
      </c>
      <c r="T125" s="18">
        <f t="shared" si="9"/>
        <v>0</v>
      </c>
      <c r="U125" s="18">
        <f t="shared" si="10"/>
        <v>0</v>
      </c>
    </row>
    <row r="126" spans="1:21" ht="15">
      <c r="A126" s="12">
        <v>130</v>
      </c>
      <c r="B126" s="12" t="s">
        <v>84</v>
      </c>
      <c r="C126" s="12" t="s">
        <v>85</v>
      </c>
      <c r="D126" s="12" t="s">
        <v>22</v>
      </c>
      <c r="E126" s="12" t="s">
        <v>45</v>
      </c>
      <c r="F126" s="12" t="s">
        <v>86</v>
      </c>
      <c r="G126" s="14">
        <v>34</v>
      </c>
      <c r="H126" s="12" t="s">
        <v>373</v>
      </c>
      <c r="I126" s="14">
        <v>435</v>
      </c>
      <c r="J126" s="15">
        <v>43</v>
      </c>
      <c r="K126" s="17">
        <f t="shared" si="0"/>
        <v>0.79069767441860461</v>
      </c>
      <c r="L126" s="18">
        <f t="shared" si="1"/>
        <v>0</v>
      </c>
      <c r="M126" s="18">
        <f t="shared" si="2"/>
        <v>0</v>
      </c>
      <c r="N126" s="19">
        <f t="shared" si="3"/>
        <v>0</v>
      </c>
      <c r="O126" s="18">
        <f t="shared" si="4"/>
        <v>1</v>
      </c>
      <c r="P126" s="18">
        <f t="shared" si="5"/>
        <v>0</v>
      </c>
      <c r="Q126" s="18">
        <f t="shared" si="6"/>
        <v>0</v>
      </c>
      <c r="R126" s="18">
        <f t="shared" si="7"/>
        <v>0</v>
      </c>
      <c r="S126" s="18">
        <f t="shared" si="8"/>
        <v>0</v>
      </c>
      <c r="T126" s="18">
        <f t="shared" si="9"/>
        <v>0</v>
      </c>
      <c r="U126" s="18">
        <f t="shared" si="10"/>
        <v>0</v>
      </c>
    </row>
    <row r="127" spans="1:21" ht="15">
      <c r="A127" s="15">
        <v>131</v>
      </c>
      <c r="B127" s="12" t="s">
        <v>248</v>
      </c>
      <c r="C127" s="12" t="s">
        <v>249</v>
      </c>
      <c r="D127" s="12" t="s">
        <v>17</v>
      </c>
      <c r="E127" s="12" t="s">
        <v>18</v>
      </c>
      <c r="F127" s="12" t="s">
        <v>251</v>
      </c>
      <c r="G127" s="14">
        <v>8</v>
      </c>
      <c r="H127" s="12" t="s">
        <v>373</v>
      </c>
      <c r="I127" s="14">
        <v>452</v>
      </c>
      <c r="J127" s="15">
        <v>20</v>
      </c>
      <c r="K127" s="17">
        <f t="shared" si="0"/>
        <v>0.4</v>
      </c>
      <c r="L127" s="18">
        <f t="shared" si="1"/>
        <v>0</v>
      </c>
      <c r="M127" s="18">
        <f t="shared" si="2"/>
        <v>1</v>
      </c>
      <c r="N127" s="19">
        <f t="shared" si="3"/>
        <v>0</v>
      </c>
      <c r="O127" s="18">
        <f t="shared" si="4"/>
        <v>0</v>
      </c>
      <c r="P127" s="18">
        <f t="shared" si="5"/>
        <v>0</v>
      </c>
      <c r="Q127" s="18">
        <f t="shared" si="6"/>
        <v>0</v>
      </c>
      <c r="R127" s="18">
        <f t="shared" si="7"/>
        <v>0</v>
      </c>
      <c r="S127" s="18">
        <f t="shared" si="8"/>
        <v>0</v>
      </c>
      <c r="T127" s="18">
        <f t="shared" si="9"/>
        <v>0</v>
      </c>
      <c r="U127" s="18">
        <f t="shared" si="10"/>
        <v>0</v>
      </c>
    </row>
    <row r="128" spans="1:21" ht="15">
      <c r="A128" s="15">
        <v>132</v>
      </c>
      <c r="B128" s="12" t="s">
        <v>263</v>
      </c>
      <c r="C128" s="12" t="s">
        <v>264</v>
      </c>
      <c r="D128" s="12" t="s">
        <v>11</v>
      </c>
      <c r="E128" s="12" t="s">
        <v>12</v>
      </c>
      <c r="F128" s="12" t="s">
        <v>265</v>
      </c>
      <c r="G128" s="14">
        <v>20</v>
      </c>
      <c r="H128" s="12" t="s">
        <v>373</v>
      </c>
      <c r="I128" s="14">
        <v>474</v>
      </c>
      <c r="J128" s="15">
        <v>20</v>
      </c>
      <c r="K128" s="17">
        <f t="shared" si="0"/>
        <v>1</v>
      </c>
      <c r="L128" s="18">
        <f t="shared" si="1"/>
        <v>0</v>
      </c>
      <c r="M128" s="18">
        <f t="shared" si="2"/>
        <v>1</v>
      </c>
      <c r="N128" s="19">
        <f t="shared" si="3"/>
        <v>0</v>
      </c>
      <c r="O128" s="18">
        <f t="shared" si="4"/>
        <v>0</v>
      </c>
      <c r="P128" s="18">
        <f t="shared" si="5"/>
        <v>0</v>
      </c>
      <c r="Q128" s="18">
        <f t="shared" si="6"/>
        <v>0</v>
      </c>
      <c r="R128" s="18">
        <f t="shared" si="7"/>
        <v>0</v>
      </c>
      <c r="S128" s="18">
        <f t="shared" si="8"/>
        <v>0</v>
      </c>
      <c r="T128" s="18">
        <f t="shared" si="9"/>
        <v>0</v>
      </c>
      <c r="U128" s="18">
        <f t="shared" si="10"/>
        <v>0</v>
      </c>
    </row>
    <row r="129" spans="1:21" ht="15">
      <c r="A129" s="12">
        <v>133</v>
      </c>
      <c r="B129" s="12" t="s">
        <v>263</v>
      </c>
      <c r="C129" s="12" t="s">
        <v>264</v>
      </c>
      <c r="D129" s="12" t="s">
        <v>11</v>
      </c>
      <c r="E129" s="12" t="s">
        <v>12</v>
      </c>
      <c r="F129" s="12" t="s">
        <v>357</v>
      </c>
      <c r="G129" s="14">
        <v>17</v>
      </c>
      <c r="H129" s="12" t="s">
        <v>373</v>
      </c>
      <c r="I129" s="14">
        <v>474</v>
      </c>
      <c r="J129" s="15">
        <v>20</v>
      </c>
      <c r="K129" s="17">
        <f t="shared" si="0"/>
        <v>0.85</v>
      </c>
      <c r="L129" s="18">
        <f t="shared" si="1"/>
        <v>0</v>
      </c>
      <c r="M129" s="18">
        <f t="shared" si="2"/>
        <v>1</v>
      </c>
      <c r="N129" s="19">
        <f t="shared" si="3"/>
        <v>0</v>
      </c>
      <c r="O129" s="18">
        <f t="shared" si="4"/>
        <v>0</v>
      </c>
      <c r="P129" s="18">
        <f t="shared" si="5"/>
        <v>0</v>
      </c>
      <c r="Q129" s="18">
        <f t="shared" si="6"/>
        <v>0</v>
      </c>
      <c r="R129" s="18">
        <f t="shared" si="7"/>
        <v>0</v>
      </c>
      <c r="S129" s="18">
        <f t="shared" si="8"/>
        <v>0</v>
      </c>
      <c r="T129" s="18">
        <f t="shared" si="9"/>
        <v>0</v>
      </c>
      <c r="U129" s="18">
        <f t="shared" si="10"/>
        <v>0</v>
      </c>
    </row>
    <row r="130" spans="1:21" ht="15">
      <c r="A130" s="15">
        <v>134</v>
      </c>
      <c r="B130" s="12" t="s">
        <v>199</v>
      </c>
      <c r="C130" s="12" t="s">
        <v>200</v>
      </c>
      <c r="D130" s="12" t="s">
        <v>123</v>
      </c>
      <c r="E130" s="12" t="s">
        <v>201</v>
      </c>
      <c r="F130" s="12" t="s">
        <v>377</v>
      </c>
      <c r="G130" s="14">
        <v>65</v>
      </c>
      <c r="H130" s="12" t="s">
        <v>373</v>
      </c>
      <c r="I130" s="14">
        <v>475</v>
      </c>
      <c r="J130" s="15">
        <v>75</v>
      </c>
      <c r="K130" s="17">
        <f t="shared" si="0"/>
        <v>0.8666666666666667</v>
      </c>
      <c r="L130" s="18">
        <f t="shared" si="1"/>
        <v>0</v>
      </c>
      <c r="M130" s="18">
        <f t="shared" si="2"/>
        <v>0</v>
      </c>
      <c r="N130" s="19">
        <f t="shared" si="3"/>
        <v>0</v>
      </c>
      <c r="O130" s="18">
        <f t="shared" si="4"/>
        <v>0</v>
      </c>
      <c r="P130" s="18">
        <f t="shared" si="5"/>
        <v>0</v>
      </c>
      <c r="Q130" s="18">
        <f t="shared" si="6"/>
        <v>1</v>
      </c>
      <c r="R130" s="18">
        <f t="shared" si="7"/>
        <v>0</v>
      </c>
      <c r="S130" s="18">
        <f t="shared" si="8"/>
        <v>0</v>
      </c>
      <c r="T130" s="18">
        <f t="shared" si="9"/>
        <v>0</v>
      </c>
      <c r="U130" s="18">
        <f t="shared" si="10"/>
        <v>0</v>
      </c>
    </row>
    <row r="131" spans="1:21" ht="15">
      <c r="A131" s="15">
        <v>135</v>
      </c>
      <c r="B131" s="12" t="s">
        <v>270</v>
      </c>
      <c r="C131" s="12" t="s">
        <v>271</v>
      </c>
      <c r="D131" s="12" t="s">
        <v>22</v>
      </c>
      <c r="E131" s="12" t="s">
        <v>123</v>
      </c>
      <c r="F131" s="12" t="s">
        <v>272</v>
      </c>
      <c r="G131" s="14">
        <v>24</v>
      </c>
      <c r="H131" s="12" t="s">
        <v>373</v>
      </c>
      <c r="I131" s="14">
        <v>476</v>
      </c>
      <c r="J131" s="15">
        <v>25</v>
      </c>
      <c r="K131" s="17">
        <f t="shared" si="0"/>
        <v>0.96</v>
      </c>
      <c r="L131" s="18">
        <f t="shared" si="1"/>
        <v>0</v>
      </c>
      <c r="M131" s="18">
        <f t="shared" si="2"/>
        <v>1</v>
      </c>
      <c r="N131" s="19">
        <f t="shared" si="3"/>
        <v>0</v>
      </c>
      <c r="O131" s="18">
        <f t="shared" si="4"/>
        <v>0</v>
      </c>
      <c r="P131" s="18">
        <f t="shared" si="5"/>
        <v>0</v>
      </c>
      <c r="Q131" s="18">
        <f t="shared" si="6"/>
        <v>0</v>
      </c>
      <c r="R131" s="18">
        <f t="shared" si="7"/>
        <v>0</v>
      </c>
      <c r="S131" s="18">
        <f t="shared" si="8"/>
        <v>0</v>
      </c>
      <c r="T131" s="18">
        <f t="shared" si="9"/>
        <v>0</v>
      </c>
      <c r="U131" s="18">
        <f t="shared" si="10"/>
        <v>0</v>
      </c>
    </row>
    <row r="132" spans="1:21" ht="15">
      <c r="A132" s="12">
        <v>136</v>
      </c>
      <c r="B132" s="12" t="s">
        <v>270</v>
      </c>
      <c r="C132" s="12" t="s">
        <v>271</v>
      </c>
      <c r="D132" s="12" t="s">
        <v>22</v>
      </c>
      <c r="E132" s="12" t="s">
        <v>123</v>
      </c>
      <c r="F132" s="12" t="s">
        <v>378</v>
      </c>
      <c r="G132" s="14">
        <v>23</v>
      </c>
      <c r="H132" s="12" t="s">
        <v>373</v>
      </c>
      <c r="I132" s="14">
        <v>476</v>
      </c>
      <c r="J132" s="15">
        <v>25</v>
      </c>
      <c r="K132" s="17">
        <f t="shared" si="0"/>
        <v>0.92</v>
      </c>
      <c r="L132" s="18">
        <f t="shared" si="1"/>
        <v>0</v>
      </c>
      <c r="M132" s="18">
        <f t="shared" si="2"/>
        <v>1</v>
      </c>
      <c r="N132" s="19">
        <f t="shared" si="3"/>
        <v>0</v>
      </c>
      <c r="O132" s="18">
        <f t="shared" si="4"/>
        <v>0</v>
      </c>
      <c r="P132" s="18">
        <f t="shared" si="5"/>
        <v>0</v>
      </c>
      <c r="Q132" s="18">
        <f t="shared" si="6"/>
        <v>0</v>
      </c>
      <c r="R132" s="18">
        <f t="shared" si="7"/>
        <v>0</v>
      </c>
      <c r="S132" s="18">
        <f t="shared" si="8"/>
        <v>0</v>
      </c>
      <c r="T132" s="18">
        <f t="shared" si="9"/>
        <v>0</v>
      </c>
      <c r="U132" s="18">
        <f t="shared" si="10"/>
        <v>0</v>
      </c>
    </row>
    <row r="133" spans="1:21" ht="15">
      <c r="A133" s="15">
        <v>137</v>
      </c>
      <c r="B133" s="12" t="s">
        <v>270</v>
      </c>
      <c r="C133" s="12" t="s">
        <v>271</v>
      </c>
      <c r="D133" s="12" t="s">
        <v>22</v>
      </c>
      <c r="E133" s="12" t="s">
        <v>123</v>
      </c>
      <c r="F133" s="12" t="s">
        <v>379</v>
      </c>
      <c r="G133" s="14">
        <v>24</v>
      </c>
      <c r="H133" s="12" t="s">
        <v>373</v>
      </c>
      <c r="I133" s="14">
        <v>476</v>
      </c>
      <c r="J133" s="15">
        <v>25</v>
      </c>
      <c r="K133" s="17">
        <f t="shared" si="0"/>
        <v>0.96</v>
      </c>
      <c r="L133" s="18">
        <f t="shared" si="1"/>
        <v>0</v>
      </c>
      <c r="M133" s="18">
        <f t="shared" si="2"/>
        <v>1</v>
      </c>
      <c r="N133" s="19">
        <f t="shared" si="3"/>
        <v>0</v>
      </c>
      <c r="O133" s="18">
        <f t="shared" si="4"/>
        <v>0</v>
      </c>
      <c r="P133" s="18">
        <f t="shared" si="5"/>
        <v>0</v>
      </c>
      <c r="Q133" s="18">
        <f t="shared" si="6"/>
        <v>0</v>
      </c>
      <c r="R133" s="18">
        <f t="shared" si="7"/>
        <v>0</v>
      </c>
      <c r="S133" s="18">
        <f t="shared" si="8"/>
        <v>0</v>
      </c>
      <c r="T133" s="18">
        <f t="shared" si="9"/>
        <v>0</v>
      </c>
      <c r="U133" s="18">
        <f t="shared" si="10"/>
        <v>0</v>
      </c>
    </row>
    <row r="134" spans="1:21" ht="15">
      <c r="A134" s="15">
        <v>138</v>
      </c>
      <c r="B134" s="12" t="s">
        <v>276</v>
      </c>
      <c r="C134" s="12" t="s">
        <v>380</v>
      </c>
      <c r="D134" s="12" t="s">
        <v>12</v>
      </c>
      <c r="E134" s="12" t="s">
        <v>17</v>
      </c>
      <c r="F134" s="12" t="s">
        <v>105</v>
      </c>
      <c r="G134" s="14">
        <v>212</v>
      </c>
      <c r="H134" s="12" t="s">
        <v>373</v>
      </c>
      <c r="I134" s="14">
        <v>101</v>
      </c>
      <c r="J134" s="15">
        <v>240</v>
      </c>
      <c r="K134" s="17">
        <f t="shared" si="0"/>
        <v>0.8833333333333333</v>
      </c>
      <c r="L134" s="18">
        <f t="shared" si="1"/>
        <v>0</v>
      </c>
      <c r="M134" s="18">
        <f t="shared" si="2"/>
        <v>0</v>
      </c>
      <c r="N134" s="19">
        <f t="shared" si="3"/>
        <v>0</v>
      </c>
      <c r="O134" s="18">
        <f t="shared" si="4"/>
        <v>0</v>
      </c>
      <c r="P134" s="18">
        <f t="shared" si="5"/>
        <v>0</v>
      </c>
      <c r="Q134" s="18">
        <f t="shared" si="6"/>
        <v>0</v>
      </c>
      <c r="R134" s="18">
        <f t="shared" si="7"/>
        <v>0</v>
      </c>
      <c r="S134" s="18">
        <f t="shared" si="8"/>
        <v>0</v>
      </c>
      <c r="T134" s="18">
        <f t="shared" si="9"/>
        <v>0</v>
      </c>
      <c r="U134" s="18">
        <f t="shared" si="10"/>
        <v>1</v>
      </c>
    </row>
    <row r="135" spans="1:21" ht="15">
      <c r="A135" s="12">
        <v>139</v>
      </c>
      <c r="B135" s="12" t="s">
        <v>381</v>
      </c>
      <c r="C135" s="12" t="s">
        <v>380</v>
      </c>
      <c r="D135" s="12" t="s">
        <v>18</v>
      </c>
      <c r="E135" s="12" t="s">
        <v>22</v>
      </c>
      <c r="F135" s="12" t="s">
        <v>106</v>
      </c>
      <c r="G135" s="14">
        <v>204</v>
      </c>
      <c r="H135" s="12" t="s">
        <v>373</v>
      </c>
      <c r="I135" s="14">
        <v>101</v>
      </c>
      <c r="J135" s="15">
        <v>240</v>
      </c>
      <c r="K135" s="17">
        <f t="shared" si="0"/>
        <v>0.85</v>
      </c>
      <c r="L135" s="18">
        <f t="shared" si="1"/>
        <v>0</v>
      </c>
      <c r="M135" s="18">
        <f t="shared" si="2"/>
        <v>0</v>
      </c>
      <c r="N135" s="19">
        <f t="shared" si="3"/>
        <v>0</v>
      </c>
      <c r="O135" s="18">
        <f t="shared" si="4"/>
        <v>0</v>
      </c>
      <c r="P135" s="18">
        <f t="shared" si="5"/>
        <v>0</v>
      </c>
      <c r="Q135" s="18">
        <f t="shared" si="6"/>
        <v>0</v>
      </c>
      <c r="R135" s="18">
        <f t="shared" si="7"/>
        <v>0</v>
      </c>
      <c r="S135" s="18">
        <f t="shared" si="8"/>
        <v>0</v>
      </c>
      <c r="T135" s="18">
        <f t="shared" si="9"/>
        <v>0</v>
      </c>
      <c r="U135" s="18">
        <f t="shared" si="10"/>
        <v>1</v>
      </c>
    </row>
    <row r="136" spans="1:21" ht="15">
      <c r="A136" s="15">
        <v>140</v>
      </c>
      <c r="B136" s="12" t="s">
        <v>382</v>
      </c>
      <c r="C136" s="12" t="s">
        <v>307</v>
      </c>
      <c r="D136" s="12" t="s">
        <v>22</v>
      </c>
      <c r="E136" s="12" t="s">
        <v>45</v>
      </c>
      <c r="F136" s="12" t="s">
        <v>384</v>
      </c>
      <c r="G136" s="14">
        <v>18</v>
      </c>
      <c r="H136" s="12" t="s">
        <v>373</v>
      </c>
      <c r="I136" s="14">
        <v>201</v>
      </c>
      <c r="J136" s="15">
        <v>42</v>
      </c>
      <c r="K136" s="17">
        <f t="shared" si="0"/>
        <v>0.42857142857142855</v>
      </c>
      <c r="L136" s="18">
        <f t="shared" si="1"/>
        <v>0</v>
      </c>
      <c r="M136" s="18">
        <f t="shared" si="2"/>
        <v>0</v>
      </c>
      <c r="N136" s="19">
        <f t="shared" si="3"/>
        <v>0</v>
      </c>
      <c r="O136" s="18">
        <f t="shared" si="4"/>
        <v>1</v>
      </c>
      <c r="P136" s="18">
        <f t="shared" si="5"/>
        <v>0</v>
      </c>
      <c r="Q136" s="18">
        <f t="shared" si="6"/>
        <v>0</v>
      </c>
      <c r="R136" s="18">
        <f t="shared" si="7"/>
        <v>0</v>
      </c>
      <c r="S136" s="18">
        <f t="shared" si="8"/>
        <v>0</v>
      </c>
      <c r="T136" s="18">
        <f t="shared" si="9"/>
        <v>0</v>
      </c>
      <c r="U136" s="18">
        <f t="shared" si="10"/>
        <v>0</v>
      </c>
    </row>
    <row r="137" spans="1:21" ht="15">
      <c r="A137" s="15">
        <v>144</v>
      </c>
      <c r="B137" s="12" t="s">
        <v>284</v>
      </c>
      <c r="C137" s="12" t="s">
        <v>289</v>
      </c>
      <c r="D137" s="12" t="s">
        <v>22</v>
      </c>
      <c r="E137" s="12" t="s">
        <v>45</v>
      </c>
      <c r="F137" s="12" t="s">
        <v>285</v>
      </c>
      <c r="G137" s="14">
        <v>36</v>
      </c>
      <c r="H137" s="12" t="s">
        <v>373</v>
      </c>
      <c r="I137" s="14">
        <v>220</v>
      </c>
      <c r="J137" s="15">
        <v>40</v>
      </c>
      <c r="K137" s="17">
        <f t="shared" si="0"/>
        <v>0.9</v>
      </c>
      <c r="L137" s="18">
        <f t="shared" si="1"/>
        <v>0</v>
      </c>
      <c r="M137" s="18">
        <f t="shared" si="2"/>
        <v>0</v>
      </c>
      <c r="N137" s="19">
        <f t="shared" si="3"/>
        <v>1</v>
      </c>
      <c r="O137" s="18">
        <f t="shared" si="4"/>
        <v>0</v>
      </c>
      <c r="P137" s="18">
        <f t="shared" si="5"/>
        <v>0</v>
      </c>
      <c r="Q137" s="18">
        <f t="shared" si="6"/>
        <v>0</v>
      </c>
      <c r="R137" s="18">
        <f t="shared" si="7"/>
        <v>0</v>
      </c>
      <c r="S137" s="18">
        <f t="shared" si="8"/>
        <v>0</v>
      </c>
      <c r="T137" s="18">
        <f t="shared" si="9"/>
        <v>0</v>
      </c>
      <c r="U137" s="18">
        <f t="shared" si="10"/>
        <v>0</v>
      </c>
    </row>
    <row r="138" spans="1:21" ht="15">
      <c r="A138" s="12">
        <v>145</v>
      </c>
      <c r="B138" s="12" t="s">
        <v>360</v>
      </c>
      <c r="C138" s="12" t="s">
        <v>172</v>
      </c>
      <c r="D138" s="12" t="s">
        <v>11</v>
      </c>
      <c r="E138" s="12" t="s">
        <v>12</v>
      </c>
      <c r="F138" s="12" t="s">
        <v>361</v>
      </c>
      <c r="G138" s="14">
        <v>71</v>
      </c>
      <c r="H138" s="12" t="s">
        <v>373</v>
      </c>
      <c r="I138" s="14">
        <v>236</v>
      </c>
      <c r="J138" s="15">
        <v>75</v>
      </c>
      <c r="K138" s="17">
        <f t="shared" si="0"/>
        <v>0.94666666666666666</v>
      </c>
      <c r="L138" s="18">
        <f t="shared" si="1"/>
        <v>0</v>
      </c>
      <c r="M138" s="18">
        <f t="shared" si="2"/>
        <v>0</v>
      </c>
      <c r="N138" s="19">
        <f t="shared" si="3"/>
        <v>0</v>
      </c>
      <c r="O138" s="18">
        <f t="shared" si="4"/>
        <v>0</v>
      </c>
      <c r="P138" s="18">
        <f t="shared" si="5"/>
        <v>0</v>
      </c>
      <c r="Q138" s="18">
        <f t="shared" si="6"/>
        <v>1</v>
      </c>
      <c r="R138" s="18">
        <f t="shared" si="7"/>
        <v>0</v>
      </c>
      <c r="S138" s="18">
        <f t="shared" si="8"/>
        <v>0</v>
      </c>
      <c r="T138" s="18">
        <f t="shared" si="9"/>
        <v>0</v>
      </c>
      <c r="U138" s="18">
        <f t="shared" si="10"/>
        <v>0</v>
      </c>
    </row>
    <row r="139" spans="1:21" ht="15">
      <c r="A139" s="15">
        <v>146</v>
      </c>
      <c r="B139" s="12" t="s">
        <v>388</v>
      </c>
      <c r="C139" s="12" t="s">
        <v>268</v>
      </c>
      <c r="D139" s="12" t="s">
        <v>17</v>
      </c>
      <c r="E139" s="12" t="s">
        <v>18</v>
      </c>
      <c r="F139" s="12" t="s">
        <v>389</v>
      </c>
      <c r="G139" s="14">
        <v>35</v>
      </c>
      <c r="H139" s="12" t="s">
        <v>373</v>
      </c>
      <c r="I139" s="14">
        <v>245</v>
      </c>
      <c r="J139" s="15">
        <v>60</v>
      </c>
      <c r="K139" s="17">
        <f t="shared" si="0"/>
        <v>0.58333333333333337</v>
      </c>
      <c r="L139" s="18">
        <f t="shared" si="1"/>
        <v>0</v>
      </c>
      <c r="M139" s="18">
        <f t="shared" si="2"/>
        <v>0</v>
      </c>
      <c r="N139" s="19">
        <f t="shared" si="3"/>
        <v>0</v>
      </c>
      <c r="O139" s="18">
        <f t="shared" si="4"/>
        <v>0</v>
      </c>
      <c r="P139" s="18">
        <f t="shared" si="5"/>
        <v>1</v>
      </c>
      <c r="Q139" s="18">
        <f t="shared" si="6"/>
        <v>0</v>
      </c>
      <c r="R139" s="18">
        <f t="shared" si="7"/>
        <v>0</v>
      </c>
      <c r="S139" s="18">
        <f t="shared" si="8"/>
        <v>0</v>
      </c>
      <c r="T139" s="18">
        <f t="shared" si="9"/>
        <v>0</v>
      </c>
      <c r="U139" s="18">
        <f t="shared" si="10"/>
        <v>0</v>
      </c>
    </row>
    <row r="140" spans="1:21" ht="15">
      <c r="A140" s="15">
        <v>147</v>
      </c>
      <c r="B140" s="12" t="s">
        <v>312</v>
      </c>
      <c r="C140" s="12" t="s">
        <v>313</v>
      </c>
      <c r="D140" s="12" t="s">
        <v>12</v>
      </c>
      <c r="E140" s="12" t="s">
        <v>17</v>
      </c>
      <c r="F140" s="12" t="s">
        <v>314</v>
      </c>
      <c r="G140" s="14">
        <v>14</v>
      </c>
      <c r="H140" s="12" t="s">
        <v>373</v>
      </c>
      <c r="I140" s="14">
        <v>261</v>
      </c>
      <c r="J140" s="15">
        <v>60</v>
      </c>
      <c r="K140" s="17">
        <f t="shared" si="0"/>
        <v>0.23333333333333334</v>
      </c>
      <c r="L140" s="18">
        <f t="shared" si="1"/>
        <v>0</v>
      </c>
      <c r="M140" s="18">
        <f t="shared" si="2"/>
        <v>0</v>
      </c>
      <c r="N140" s="19">
        <f t="shared" si="3"/>
        <v>0</v>
      </c>
      <c r="O140" s="18">
        <f t="shared" si="4"/>
        <v>0</v>
      </c>
      <c r="P140" s="18">
        <f t="shared" si="5"/>
        <v>1</v>
      </c>
      <c r="Q140" s="18">
        <f t="shared" si="6"/>
        <v>0</v>
      </c>
      <c r="R140" s="18">
        <f t="shared" si="7"/>
        <v>0</v>
      </c>
      <c r="S140" s="18">
        <f t="shared" si="8"/>
        <v>0</v>
      </c>
      <c r="T140" s="18">
        <f t="shared" si="9"/>
        <v>0</v>
      </c>
      <c r="U140" s="18">
        <f t="shared" si="10"/>
        <v>0</v>
      </c>
    </row>
    <row r="141" spans="1:21" ht="15">
      <c r="A141" s="12">
        <v>148</v>
      </c>
      <c r="B141" s="12" t="s">
        <v>312</v>
      </c>
      <c r="C141" s="12" t="s">
        <v>313</v>
      </c>
      <c r="D141" s="12" t="s">
        <v>22</v>
      </c>
      <c r="E141" s="12" t="s">
        <v>45</v>
      </c>
      <c r="F141" s="12" t="s">
        <v>317</v>
      </c>
      <c r="G141" s="14">
        <v>12</v>
      </c>
      <c r="H141" s="12" t="s">
        <v>373</v>
      </c>
      <c r="I141" s="14">
        <v>261</v>
      </c>
      <c r="J141" s="15">
        <v>60</v>
      </c>
      <c r="K141" s="17">
        <f t="shared" si="0"/>
        <v>0.2</v>
      </c>
      <c r="L141" s="18">
        <f t="shared" si="1"/>
        <v>0</v>
      </c>
      <c r="M141" s="18">
        <f t="shared" si="2"/>
        <v>0</v>
      </c>
      <c r="N141" s="19">
        <f t="shared" si="3"/>
        <v>0</v>
      </c>
      <c r="O141" s="18">
        <f t="shared" si="4"/>
        <v>0</v>
      </c>
      <c r="P141" s="18">
        <f t="shared" si="5"/>
        <v>1</v>
      </c>
      <c r="Q141" s="18">
        <f t="shared" si="6"/>
        <v>0</v>
      </c>
      <c r="R141" s="18">
        <f t="shared" si="7"/>
        <v>0</v>
      </c>
      <c r="S141" s="18">
        <f t="shared" si="8"/>
        <v>0</v>
      </c>
      <c r="T141" s="18">
        <f t="shared" si="9"/>
        <v>0</v>
      </c>
      <c r="U141" s="18">
        <f t="shared" si="10"/>
        <v>0</v>
      </c>
    </row>
    <row r="142" spans="1:21" ht="15">
      <c r="A142" s="15">
        <v>149</v>
      </c>
      <c r="B142" s="12" t="s">
        <v>299</v>
      </c>
      <c r="C142" s="12" t="s">
        <v>300</v>
      </c>
      <c r="D142" s="12" t="s">
        <v>17</v>
      </c>
      <c r="E142" s="12" t="s">
        <v>18</v>
      </c>
      <c r="F142" s="12" t="s">
        <v>301</v>
      </c>
      <c r="G142" s="14">
        <v>10</v>
      </c>
      <c r="H142" s="12" t="s">
        <v>373</v>
      </c>
      <c r="I142" s="14">
        <v>263</v>
      </c>
      <c r="J142" s="15">
        <v>25</v>
      </c>
      <c r="K142" s="17">
        <f t="shared" si="0"/>
        <v>0.4</v>
      </c>
      <c r="L142" s="18">
        <f t="shared" si="1"/>
        <v>0</v>
      </c>
      <c r="M142" s="18">
        <f t="shared" si="2"/>
        <v>1</v>
      </c>
      <c r="N142" s="19">
        <f t="shared" si="3"/>
        <v>0</v>
      </c>
      <c r="O142" s="18">
        <f t="shared" si="4"/>
        <v>0</v>
      </c>
      <c r="P142" s="18">
        <f t="shared" si="5"/>
        <v>0</v>
      </c>
      <c r="Q142" s="18">
        <f t="shared" si="6"/>
        <v>0</v>
      </c>
      <c r="R142" s="18">
        <f t="shared" si="7"/>
        <v>0</v>
      </c>
      <c r="S142" s="18">
        <f t="shared" si="8"/>
        <v>0</v>
      </c>
      <c r="T142" s="18">
        <f t="shared" si="9"/>
        <v>0</v>
      </c>
      <c r="U142" s="18">
        <f t="shared" si="10"/>
        <v>0</v>
      </c>
    </row>
    <row r="143" spans="1:21" ht="15">
      <c r="A143" s="15">
        <v>150</v>
      </c>
      <c r="B143" s="12" t="s">
        <v>114</v>
      </c>
      <c r="C143" s="12" t="s">
        <v>209</v>
      </c>
      <c r="D143" s="12" t="s">
        <v>11</v>
      </c>
      <c r="E143" s="12" t="s">
        <v>12</v>
      </c>
      <c r="F143" s="12" t="s">
        <v>116</v>
      </c>
      <c r="G143" s="14">
        <v>53</v>
      </c>
      <c r="H143" s="12" t="s">
        <v>373</v>
      </c>
      <c r="I143" s="14">
        <v>290</v>
      </c>
      <c r="J143" s="15">
        <v>70</v>
      </c>
      <c r="K143" s="17">
        <f t="shared" si="0"/>
        <v>0.75714285714285712</v>
      </c>
      <c r="L143" s="18">
        <f t="shared" si="1"/>
        <v>0</v>
      </c>
      <c r="M143" s="18">
        <f t="shared" si="2"/>
        <v>0</v>
      </c>
      <c r="N143" s="19">
        <f t="shared" si="3"/>
        <v>0</v>
      </c>
      <c r="O143" s="18">
        <f t="shared" si="4"/>
        <v>0</v>
      </c>
      <c r="P143" s="18">
        <f t="shared" si="5"/>
        <v>0</v>
      </c>
      <c r="Q143" s="18">
        <f t="shared" si="6"/>
        <v>1</v>
      </c>
      <c r="R143" s="18">
        <f t="shared" si="7"/>
        <v>0</v>
      </c>
      <c r="S143" s="18">
        <f t="shared" si="8"/>
        <v>0</v>
      </c>
      <c r="T143" s="18">
        <f t="shared" si="9"/>
        <v>0</v>
      </c>
      <c r="U143" s="18">
        <f t="shared" si="10"/>
        <v>0</v>
      </c>
    </row>
    <row r="144" spans="1:21" ht="15">
      <c r="A144" s="12">
        <v>151</v>
      </c>
      <c r="B144" s="12" t="s">
        <v>114</v>
      </c>
      <c r="C144" s="12" t="s">
        <v>209</v>
      </c>
      <c r="D144" s="12" t="s">
        <v>12</v>
      </c>
      <c r="E144" s="12" t="s">
        <v>17</v>
      </c>
      <c r="F144" s="12" t="s">
        <v>117</v>
      </c>
      <c r="G144" s="14">
        <v>58</v>
      </c>
      <c r="H144" s="12" t="s">
        <v>373</v>
      </c>
      <c r="I144" s="14">
        <v>290</v>
      </c>
      <c r="J144" s="15">
        <v>70</v>
      </c>
      <c r="K144" s="17">
        <f t="shared" si="0"/>
        <v>0.82857142857142863</v>
      </c>
      <c r="L144" s="18">
        <f t="shared" si="1"/>
        <v>0</v>
      </c>
      <c r="M144" s="18">
        <f t="shared" si="2"/>
        <v>0</v>
      </c>
      <c r="N144" s="19">
        <f t="shared" si="3"/>
        <v>0</v>
      </c>
      <c r="O144" s="18">
        <f t="shared" si="4"/>
        <v>0</v>
      </c>
      <c r="P144" s="18">
        <f t="shared" si="5"/>
        <v>0</v>
      </c>
      <c r="Q144" s="18">
        <f t="shared" si="6"/>
        <v>1</v>
      </c>
      <c r="R144" s="18">
        <f t="shared" si="7"/>
        <v>0</v>
      </c>
      <c r="S144" s="18">
        <f t="shared" si="8"/>
        <v>0</v>
      </c>
      <c r="T144" s="18">
        <f t="shared" si="9"/>
        <v>0</v>
      </c>
      <c r="U144" s="18">
        <f t="shared" si="10"/>
        <v>0</v>
      </c>
    </row>
    <row r="145" spans="1:21" ht="15">
      <c r="A145" s="15">
        <v>152</v>
      </c>
      <c r="B145" s="12" t="s">
        <v>121</v>
      </c>
      <c r="C145" s="12" t="s">
        <v>210</v>
      </c>
      <c r="D145" s="12" t="s">
        <v>12</v>
      </c>
      <c r="E145" s="12" t="s">
        <v>17</v>
      </c>
      <c r="F145" s="12" t="s">
        <v>211</v>
      </c>
      <c r="G145" s="14">
        <v>19</v>
      </c>
      <c r="H145" s="12" t="s">
        <v>373</v>
      </c>
      <c r="I145" s="14">
        <v>291</v>
      </c>
      <c r="J145" s="15">
        <v>48</v>
      </c>
      <c r="K145" s="17">
        <f t="shared" si="0"/>
        <v>0.39583333333333331</v>
      </c>
      <c r="L145" s="18">
        <f t="shared" si="1"/>
        <v>0</v>
      </c>
      <c r="M145" s="18">
        <f t="shared" si="2"/>
        <v>0</v>
      </c>
      <c r="N145" s="19">
        <f t="shared" si="3"/>
        <v>0</v>
      </c>
      <c r="O145" s="18">
        <f t="shared" si="4"/>
        <v>1</v>
      </c>
      <c r="P145" s="18">
        <f t="shared" si="5"/>
        <v>0</v>
      </c>
      <c r="Q145" s="18">
        <f t="shared" si="6"/>
        <v>0</v>
      </c>
      <c r="R145" s="18">
        <f t="shared" si="7"/>
        <v>0</v>
      </c>
      <c r="S145" s="18">
        <f t="shared" si="8"/>
        <v>0</v>
      </c>
      <c r="T145" s="18">
        <f t="shared" si="9"/>
        <v>0</v>
      </c>
      <c r="U145" s="18">
        <f t="shared" si="10"/>
        <v>0</v>
      </c>
    </row>
    <row r="146" spans="1:21" ht="15">
      <c r="A146" s="15">
        <v>153</v>
      </c>
      <c r="B146" s="12" t="s">
        <v>121</v>
      </c>
      <c r="C146" s="12" t="s">
        <v>210</v>
      </c>
      <c r="D146" s="12" t="s">
        <v>11</v>
      </c>
      <c r="E146" s="12" t="s">
        <v>12</v>
      </c>
      <c r="F146" s="12" t="s">
        <v>213</v>
      </c>
      <c r="G146" s="14">
        <v>16</v>
      </c>
      <c r="H146" s="12" t="s">
        <v>373</v>
      </c>
      <c r="I146" s="14">
        <v>291</v>
      </c>
      <c r="J146" s="15">
        <v>48</v>
      </c>
      <c r="K146" s="17">
        <f t="shared" si="0"/>
        <v>0.33333333333333331</v>
      </c>
      <c r="L146" s="18">
        <f t="shared" si="1"/>
        <v>0</v>
      </c>
      <c r="M146" s="18">
        <f t="shared" si="2"/>
        <v>0</v>
      </c>
      <c r="N146" s="19">
        <f t="shared" si="3"/>
        <v>0</v>
      </c>
      <c r="O146" s="18">
        <f t="shared" si="4"/>
        <v>1</v>
      </c>
      <c r="P146" s="18">
        <f t="shared" si="5"/>
        <v>0</v>
      </c>
      <c r="Q146" s="18">
        <f t="shared" si="6"/>
        <v>0</v>
      </c>
      <c r="R146" s="18">
        <f t="shared" si="7"/>
        <v>0</v>
      </c>
      <c r="S146" s="18">
        <f t="shared" si="8"/>
        <v>0</v>
      </c>
      <c r="T146" s="18">
        <f t="shared" si="9"/>
        <v>0</v>
      </c>
      <c r="U146" s="18">
        <f t="shared" si="10"/>
        <v>0</v>
      </c>
    </row>
    <row r="147" spans="1:21" ht="15">
      <c r="A147" s="12">
        <v>154</v>
      </c>
      <c r="B147" s="12" t="s">
        <v>121</v>
      </c>
      <c r="C147" s="12" t="s">
        <v>365</v>
      </c>
      <c r="D147" s="12" t="s">
        <v>22</v>
      </c>
      <c r="E147" s="12" t="s">
        <v>123</v>
      </c>
      <c r="F147" s="12" t="s">
        <v>124</v>
      </c>
      <c r="G147" s="14">
        <v>15</v>
      </c>
      <c r="H147" s="12" t="s">
        <v>373</v>
      </c>
      <c r="I147" s="14">
        <v>291</v>
      </c>
      <c r="J147" s="15">
        <v>48</v>
      </c>
      <c r="K147" s="17">
        <f t="shared" si="0"/>
        <v>0.3125</v>
      </c>
      <c r="L147" s="18">
        <f t="shared" si="1"/>
        <v>0</v>
      </c>
      <c r="M147" s="18">
        <f t="shared" si="2"/>
        <v>0</v>
      </c>
      <c r="N147" s="19">
        <f t="shared" si="3"/>
        <v>0</v>
      </c>
      <c r="O147" s="18">
        <f t="shared" si="4"/>
        <v>1</v>
      </c>
      <c r="P147" s="18">
        <f t="shared" si="5"/>
        <v>0</v>
      </c>
      <c r="Q147" s="18">
        <f t="shared" si="6"/>
        <v>0</v>
      </c>
      <c r="R147" s="18">
        <f t="shared" si="7"/>
        <v>0</v>
      </c>
      <c r="S147" s="18">
        <f t="shared" si="8"/>
        <v>0</v>
      </c>
      <c r="T147" s="18">
        <f t="shared" si="9"/>
        <v>0</v>
      </c>
      <c r="U147" s="18">
        <f t="shared" si="10"/>
        <v>0</v>
      </c>
    </row>
    <row r="148" spans="1:21" ht="15">
      <c r="A148" s="15">
        <v>155</v>
      </c>
      <c r="B148" s="12" t="s">
        <v>121</v>
      </c>
      <c r="C148" s="12" t="s">
        <v>167</v>
      </c>
      <c r="D148" s="12" t="s">
        <v>22</v>
      </c>
      <c r="E148" s="12" t="s">
        <v>123</v>
      </c>
      <c r="F148" s="12" t="s">
        <v>126</v>
      </c>
      <c r="G148" s="14">
        <v>21</v>
      </c>
      <c r="H148" s="12" t="s">
        <v>373</v>
      </c>
      <c r="I148" s="14">
        <v>291</v>
      </c>
      <c r="J148" s="15">
        <v>48</v>
      </c>
      <c r="K148" s="17">
        <f t="shared" si="0"/>
        <v>0.4375</v>
      </c>
      <c r="L148" s="18">
        <f t="shared" si="1"/>
        <v>0</v>
      </c>
      <c r="M148" s="18">
        <f t="shared" si="2"/>
        <v>0</v>
      </c>
      <c r="N148" s="19">
        <f t="shared" si="3"/>
        <v>0</v>
      </c>
      <c r="O148" s="18">
        <f t="shared" si="4"/>
        <v>1</v>
      </c>
      <c r="P148" s="18">
        <f t="shared" si="5"/>
        <v>0</v>
      </c>
      <c r="Q148" s="18">
        <f t="shared" si="6"/>
        <v>0</v>
      </c>
      <c r="R148" s="18">
        <f t="shared" si="7"/>
        <v>0</v>
      </c>
      <c r="S148" s="18">
        <f t="shared" si="8"/>
        <v>0</v>
      </c>
      <c r="T148" s="18">
        <f t="shared" si="9"/>
        <v>0</v>
      </c>
      <c r="U148" s="18">
        <f t="shared" si="10"/>
        <v>0</v>
      </c>
    </row>
    <row r="149" spans="1:21" ht="15">
      <c r="A149" s="15">
        <v>156</v>
      </c>
      <c r="B149" s="12" t="s">
        <v>121</v>
      </c>
      <c r="C149" s="12" t="s">
        <v>127</v>
      </c>
      <c r="D149" s="12" t="s">
        <v>22</v>
      </c>
      <c r="E149" s="12" t="s">
        <v>123</v>
      </c>
      <c r="F149" s="12" t="s">
        <v>128</v>
      </c>
      <c r="G149" s="14">
        <v>24</v>
      </c>
      <c r="H149" s="12" t="s">
        <v>373</v>
      </c>
      <c r="I149" s="14">
        <v>291</v>
      </c>
      <c r="J149" s="15">
        <v>48</v>
      </c>
      <c r="K149" s="17">
        <f t="shared" si="0"/>
        <v>0.5</v>
      </c>
      <c r="L149" s="18">
        <f t="shared" si="1"/>
        <v>0</v>
      </c>
      <c r="M149" s="18">
        <f t="shared" si="2"/>
        <v>0</v>
      </c>
      <c r="N149" s="19">
        <f t="shared" si="3"/>
        <v>0</v>
      </c>
      <c r="O149" s="18">
        <f t="shared" si="4"/>
        <v>1</v>
      </c>
      <c r="P149" s="18">
        <f t="shared" si="5"/>
        <v>0</v>
      </c>
      <c r="Q149" s="18">
        <f t="shared" si="6"/>
        <v>0</v>
      </c>
      <c r="R149" s="18">
        <f t="shared" si="7"/>
        <v>0</v>
      </c>
      <c r="S149" s="18">
        <f t="shared" si="8"/>
        <v>0</v>
      </c>
      <c r="T149" s="18">
        <f t="shared" si="9"/>
        <v>0</v>
      </c>
      <c r="U149" s="18">
        <f t="shared" si="10"/>
        <v>0</v>
      </c>
    </row>
    <row r="150" spans="1:21" ht="15">
      <c r="A150" s="12">
        <v>157</v>
      </c>
      <c r="B150" s="12" t="s">
        <v>121</v>
      </c>
      <c r="C150" s="12" t="s">
        <v>131</v>
      </c>
      <c r="D150" s="12" t="s">
        <v>12</v>
      </c>
      <c r="E150" s="12" t="s">
        <v>17</v>
      </c>
      <c r="F150" s="12" t="s">
        <v>130</v>
      </c>
      <c r="G150" s="14">
        <v>21</v>
      </c>
      <c r="H150" s="12" t="s">
        <v>373</v>
      </c>
      <c r="I150" s="14">
        <v>291</v>
      </c>
      <c r="J150" s="15">
        <v>48</v>
      </c>
      <c r="K150" s="17">
        <f t="shared" si="0"/>
        <v>0.4375</v>
      </c>
      <c r="L150" s="18">
        <f t="shared" si="1"/>
        <v>0</v>
      </c>
      <c r="M150" s="18">
        <f t="shared" si="2"/>
        <v>0</v>
      </c>
      <c r="N150" s="19">
        <f t="shared" si="3"/>
        <v>0</v>
      </c>
      <c r="O150" s="18">
        <f t="shared" si="4"/>
        <v>1</v>
      </c>
      <c r="P150" s="18">
        <f t="shared" si="5"/>
        <v>0</v>
      </c>
      <c r="Q150" s="18">
        <f t="shared" si="6"/>
        <v>0</v>
      </c>
      <c r="R150" s="18">
        <f t="shared" si="7"/>
        <v>0</v>
      </c>
      <c r="S150" s="18">
        <f t="shared" si="8"/>
        <v>0</v>
      </c>
      <c r="T150" s="18">
        <f t="shared" si="9"/>
        <v>0</v>
      </c>
      <c r="U150" s="18">
        <f t="shared" si="10"/>
        <v>0</v>
      </c>
    </row>
    <row r="151" spans="1:21" ht="15">
      <c r="A151" s="15">
        <v>158</v>
      </c>
      <c r="B151" s="12" t="s">
        <v>121</v>
      </c>
      <c r="C151" s="12" t="s">
        <v>133</v>
      </c>
      <c r="D151" s="12" t="s">
        <v>17</v>
      </c>
      <c r="E151" s="12" t="s">
        <v>18</v>
      </c>
      <c r="F151" s="12" t="s">
        <v>134</v>
      </c>
      <c r="G151" s="14">
        <v>17</v>
      </c>
      <c r="H151" s="12" t="s">
        <v>373</v>
      </c>
      <c r="I151" s="14">
        <v>291</v>
      </c>
      <c r="J151" s="15">
        <v>48</v>
      </c>
      <c r="K151" s="17">
        <f t="shared" si="0"/>
        <v>0.35416666666666669</v>
      </c>
      <c r="L151" s="18">
        <f t="shared" si="1"/>
        <v>0</v>
      </c>
      <c r="M151" s="18">
        <f t="shared" si="2"/>
        <v>0</v>
      </c>
      <c r="N151" s="19">
        <f t="shared" si="3"/>
        <v>0</v>
      </c>
      <c r="O151" s="18">
        <f t="shared" si="4"/>
        <v>1</v>
      </c>
      <c r="P151" s="18">
        <f t="shared" si="5"/>
        <v>0</v>
      </c>
      <c r="Q151" s="18">
        <f t="shared" si="6"/>
        <v>0</v>
      </c>
      <c r="R151" s="18">
        <f t="shared" si="7"/>
        <v>0</v>
      </c>
      <c r="S151" s="18">
        <f t="shared" si="8"/>
        <v>0</v>
      </c>
      <c r="T151" s="18">
        <f t="shared" si="9"/>
        <v>0</v>
      </c>
      <c r="U151" s="18">
        <f t="shared" si="10"/>
        <v>0</v>
      </c>
    </row>
    <row r="152" spans="1:21" ht="15">
      <c r="A152" s="15">
        <v>159</v>
      </c>
      <c r="B152" s="12" t="s">
        <v>121</v>
      </c>
      <c r="C152" s="12" t="s">
        <v>392</v>
      </c>
      <c r="D152" s="12" t="s">
        <v>18</v>
      </c>
      <c r="E152" s="12" t="s">
        <v>22</v>
      </c>
      <c r="F152" s="12" t="s">
        <v>393</v>
      </c>
      <c r="G152" s="14">
        <v>30</v>
      </c>
      <c r="H152" s="12" t="s">
        <v>373</v>
      </c>
      <c r="I152" s="14">
        <v>291</v>
      </c>
      <c r="J152" s="15">
        <v>48</v>
      </c>
      <c r="K152" s="17">
        <f t="shared" si="0"/>
        <v>0.625</v>
      </c>
      <c r="L152" s="18">
        <f t="shared" si="1"/>
        <v>0</v>
      </c>
      <c r="M152" s="18">
        <f t="shared" si="2"/>
        <v>0</v>
      </c>
      <c r="N152" s="19">
        <f t="shared" si="3"/>
        <v>0</v>
      </c>
      <c r="O152" s="18">
        <f t="shared" si="4"/>
        <v>1</v>
      </c>
      <c r="P152" s="18">
        <f t="shared" si="5"/>
        <v>0</v>
      </c>
      <c r="Q152" s="18">
        <f t="shared" si="6"/>
        <v>0</v>
      </c>
      <c r="R152" s="18">
        <f t="shared" si="7"/>
        <v>0</v>
      </c>
      <c r="S152" s="18">
        <f t="shared" si="8"/>
        <v>0</v>
      </c>
      <c r="T152" s="18">
        <f t="shared" si="9"/>
        <v>0</v>
      </c>
      <c r="U152" s="18">
        <f t="shared" si="10"/>
        <v>0</v>
      </c>
    </row>
    <row r="153" spans="1:21" ht="15">
      <c r="A153" s="12">
        <v>160</v>
      </c>
      <c r="B153" s="12" t="s">
        <v>366</v>
      </c>
      <c r="C153" s="12" t="s">
        <v>367</v>
      </c>
      <c r="D153" s="12" t="s">
        <v>12</v>
      </c>
      <c r="E153" s="12" t="s">
        <v>17</v>
      </c>
      <c r="F153" s="12" t="s">
        <v>368</v>
      </c>
      <c r="G153" s="14">
        <v>23</v>
      </c>
      <c r="H153" s="12" t="s">
        <v>373</v>
      </c>
      <c r="I153" s="14">
        <v>292</v>
      </c>
      <c r="J153" s="15">
        <v>78</v>
      </c>
      <c r="K153" s="17">
        <f t="shared" si="0"/>
        <v>0.29487179487179488</v>
      </c>
      <c r="L153" s="18">
        <f t="shared" si="1"/>
        <v>0</v>
      </c>
      <c r="M153" s="18">
        <f t="shared" si="2"/>
        <v>0</v>
      </c>
      <c r="N153" s="19">
        <f t="shared" si="3"/>
        <v>0</v>
      </c>
      <c r="O153" s="18">
        <f t="shared" si="4"/>
        <v>0</v>
      </c>
      <c r="P153" s="18">
        <f t="shared" si="5"/>
        <v>0</v>
      </c>
      <c r="Q153" s="18">
        <f t="shared" si="6"/>
        <v>1</v>
      </c>
      <c r="R153" s="18">
        <f t="shared" si="7"/>
        <v>0</v>
      </c>
      <c r="S153" s="18">
        <f t="shared" si="8"/>
        <v>0</v>
      </c>
      <c r="T153" s="18">
        <f t="shared" si="9"/>
        <v>0</v>
      </c>
      <c r="U153" s="18">
        <f t="shared" si="10"/>
        <v>0</v>
      </c>
    </row>
    <row r="154" spans="1:21" ht="15">
      <c r="A154" s="15">
        <v>161</v>
      </c>
      <c r="B154" s="12" t="s">
        <v>394</v>
      </c>
      <c r="C154" s="12" t="s">
        <v>395</v>
      </c>
      <c r="D154" s="12" t="s">
        <v>22</v>
      </c>
      <c r="E154" s="12" t="s">
        <v>123</v>
      </c>
      <c r="F154" s="12" t="s">
        <v>334</v>
      </c>
      <c r="G154" s="14">
        <v>16</v>
      </c>
      <c r="H154" s="12" t="s">
        <v>373</v>
      </c>
      <c r="I154" s="14">
        <v>353</v>
      </c>
      <c r="J154" s="15">
        <v>60</v>
      </c>
      <c r="K154" s="17">
        <f t="shared" si="0"/>
        <v>0.26666666666666666</v>
      </c>
      <c r="L154" s="18">
        <f t="shared" si="1"/>
        <v>0</v>
      </c>
      <c r="M154" s="18">
        <f t="shared" si="2"/>
        <v>0</v>
      </c>
      <c r="N154" s="19">
        <f t="shared" si="3"/>
        <v>0</v>
      </c>
      <c r="O154" s="18">
        <f t="shared" si="4"/>
        <v>0</v>
      </c>
      <c r="P154" s="18">
        <f t="shared" si="5"/>
        <v>1</v>
      </c>
      <c r="Q154" s="18">
        <f t="shared" si="6"/>
        <v>0</v>
      </c>
      <c r="R154" s="18">
        <f t="shared" si="7"/>
        <v>0</v>
      </c>
      <c r="S154" s="18">
        <f t="shared" si="8"/>
        <v>0</v>
      </c>
      <c r="T154" s="18">
        <f t="shared" si="9"/>
        <v>0</v>
      </c>
      <c r="U154" s="18">
        <f t="shared" si="10"/>
        <v>0</v>
      </c>
    </row>
    <row r="155" spans="1:21" ht="15">
      <c r="A155" s="15">
        <v>162</v>
      </c>
      <c r="B155" s="12" t="s">
        <v>338</v>
      </c>
      <c r="C155" s="12" t="s">
        <v>339</v>
      </c>
      <c r="D155" s="12" t="s">
        <v>12</v>
      </c>
      <c r="E155" s="12" t="s">
        <v>17</v>
      </c>
      <c r="F155" s="12" t="s">
        <v>371</v>
      </c>
      <c r="G155" s="14">
        <v>8</v>
      </c>
      <c r="H155" s="12" t="s">
        <v>373</v>
      </c>
      <c r="I155" s="14">
        <v>397</v>
      </c>
      <c r="J155" s="15">
        <v>14</v>
      </c>
      <c r="K155" s="17">
        <f t="shared" si="0"/>
        <v>0.5714285714285714</v>
      </c>
      <c r="L155" s="18">
        <f t="shared" si="1"/>
        <v>0</v>
      </c>
      <c r="M155" s="18">
        <f t="shared" si="2"/>
        <v>1</v>
      </c>
      <c r="N155" s="19">
        <f t="shared" si="3"/>
        <v>0</v>
      </c>
      <c r="O155" s="18">
        <f t="shared" si="4"/>
        <v>0</v>
      </c>
      <c r="P155" s="18">
        <f t="shared" si="5"/>
        <v>0</v>
      </c>
      <c r="Q155" s="18">
        <f t="shared" si="6"/>
        <v>0</v>
      </c>
      <c r="R155" s="18">
        <f t="shared" si="7"/>
        <v>0</v>
      </c>
      <c r="S155" s="18">
        <f t="shared" si="8"/>
        <v>0</v>
      </c>
      <c r="T155" s="18">
        <f t="shared" si="9"/>
        <v>0</v>
      </c>
      <c r="U155" s="18">
        <f t="shared" si="10"/>
        <v>0</v>
      </c>
    </row>
    <row r="156" spans="1:21" ht="15">
      <c r="A156" s="12">
        <v>163</v>
      </c>
      <c r="B156" s="12" t="s">
        <v>338</v>
      </c>
      <c r="C156" s="12" t="s">
        <v>339</v>
      </c>
      <c r="D156" s="12" t="s">
        <v>18</v>
      </c>
      <c r="E156" s="12" t="s">
        <v>22</v>
      </c>
      <c r="F156" s="12" t="s">
        <v>372</v>
      </c>
      <c r="G156" s="14">
        <v>9</v>
      </c>
      <c r="H156" s="12" t="s">
        <v>373</v>
      </c>
      <c r="I156" s="14">
        <v>397</v>
      </c>
      <c r="J156" s="15">
        <v>14</v>
      </c>
      <c r="K156" s="17">
        <f t="shared" si="0"/>
        <v>0.6428571428571429</v>
      </c>
      <c r="L156" s="18">
        <f t="shared" si="1"/>
        <v>0</v>
      </c>
      <c r="M156" s="18">
        <f t="shared" si="2"/>
        <v>1</v>
      </c>
      <c r="N156" s="19">
        <f t="shared" si="3"/>
        <v>0</v>
      </c>
      <c r="O156" s="18">
        <f t="shared" si="4"/>
        <v>0</v>
      </c>
      <c r="P156" s="18">
        <f t="shared" si="5"/>
        <v>0</v>
      </c>
      <c r="Q156" s="18">
        <f t="shared" si="6"/>
        <v>0</v>
      </c>
      <c r="R156" s="18">
        <f t="shared" si="7"/>
        <v>0</v>
      </c>
      <c r="S156" s="18">
        <f t="shared" si="8"/>
        <v>0</v>
      </c>
      <c r="T156" s="18">
        <f t="shared" si="9"/>
        <v>0</v>
      </c>
      <c r="U156" s="18">
        <f t="shared" si="10"/>
        <v>0</v>
      </c>
    </row>
    <row r="157" spans="1:21" ht="15">
      <c r="A157" s="15">
        <v>164</v>
      </c>
      <c r="B157" s="12" t="s">
        <v>140</v>
      </c>
      <c r="C157" s="12" t="s">
        <v>342</v>
      </c>
      <c r="D157" s="12" t="s">
        <v>22</v>
      </c>
      <c r="E157" s="12" t="s">
        <v>45</v>
      </c>
      <c r="F157" s="12" t="s">
        <v>142</v>
      </c>
      <c r="G157" s="14">
        <v>77</v>
      </c>
      <c r="H157" s="12" t="s">
        <v>373</v>
      </c>
      <c r="I157" s="14">
        <v>415</v>
      </c>
      <c r="J157" s="15">
        <v>239</v>
      </c>
      <c r="K157" s="17">
        <f t="shared" si="0"/>
        <v>0.32217573221757323</v>
      </c>
      <c r="L157" s="18">
        <f t="shared" si="1"/>
        <v>0</v>
      </c>
      <c r="M157" s="18">
        <f t="shared" si="2"/>
        <v>0</v>
      </c>
      <c r="N157" s="19">
        <f t="shared" si="3"/>
        <v>0</v>
      </c>
      <c r="O157" s="18">
        <f t="shared" si="4"/>
        <v>0</v>
      </c>
      <c r="P157" s="18">
        <f t="shared" si="5"/>
        <v>0</v>
      </c>
      <c r="Q157" s="18">
        <f t="shared" si="6"/>
        <v>0</v>
      </c>
      <c r="R157" s="18">
        <f t="shared" si="7"/>
        <v>0</v>
      </c>
      <c r="S157" s="18">
        <f t="shared" si="8"/>
        <v>0</v>
      </c>
      <c r="T157" s="18">
        <f t="shared" si="9"/>
        <v>0</v>
      </c>
      <c r="U157" s="18">
        <f t="shared" si="10"/>
        <v>1</v>
      </c>
    </row>
    <row r="158" spans="1:21" ht="15">
      <c r="A158" s="15">
        <v>165</v>
      </c>
      <c r="B158" s="12" t="s">
        <v>9</v>
      </c>
      <c r="C158" s="12" t="s">
        <v>185</v>
      </c>
      <c r="D158" s="12" t="s">
        <v>12</v>
      </c>
      <c r="E158" s="12" t="s">
        <v>17</v>
      </c>
      <c r="F158" s="12" t="s">
        <v>13</v>
      </c>
      <c r="G158" s="14">
        <v>90</v>
      </c>
      <c r="H158" s="12" t="s">
        <v>397</v>
      </c>
      <c r="I158" s="14">
        <v>101</v>
      </c>
      <c r="J158" s="15">
        <v>120</v>
      </c>
      <c r="K158" s="17">
        <f t="shared" si="0"/>
        <v>0.75</v>
      </c>
      <c r="L158" s="18">
        <f t="shared" si="1"/>
        <v>0</v>
      </c>
      <c r="M158" s="18">
        <f t="shared" si="2"/>
        <v>0</v>
      </c>
      <c r="N158" s="19">
        <f t="shared" si="3"/>
        <v>0</v>
      </c>
      <c r="O158" s="18">
        <f t="shared" si="4"/>
        <v>0</v>
      </c>
      <c r="P158" s="18">
        <f t="shared" si="5"/>
        <v>0</v>
      </c>
      <c r="Q158" s="18">
        <f t="shared" si="6"/>
        <v>0</v>
      </c>
      <c r="R158" s="18">
        <f t="shared" si="7"/>
        <v>0</v>
      </c>
      <c r="S158" s="18">
        <f t="shared" si="8"/>
        <v>1</v>
      </c>
      <c r="T158" s="18">
        <f t="shared" si="9"/>
        <v>0</v>
      </c>
      <c r="U158" s="18">
        <f t="shared" si="10"/>
        <v>0</v>
      </c>
    </row>
    <row r="159" spans="1:21" ht="15">
      <c r="A159" s="12">
        <v>166</v>
      </c>
      <c r="B159" s="12" t="s">
        <v>9</v>
      </c>
      <c r="C159" s="12" t="s">
        <v>185</v>
      </c>
      <c r="D159" s="12" t="s">
        <v>17</v>
      </c>
      <c r="E159" s="12" t="s">
        <v>18</v>
      </c>
      <c r="F159" s="12" t="s">
        <v>19</v>
      </c>
      <c r="G159" s="14">
        <v>118</v>
      </c>
      <c r="H159" s="12" t="s">
        <v>397</v>
      </c>
      <c r="I159" s="14">
        <v>101</v>
      </c>
      <c r="J159" s="15">
        <v>120</v>
      </c>
      <c r="K159" s="17">
        <f t="shared" si="0"/>
        <v>0.98333333333333328</v>
      </c>
      <c r="L159" s="18">
        <f t="shared" si="1"/>
        <v>0</v>
      </c>
      <c r="M159" s="18">
        <f t="shared" si="2"/>
        <v>0</v>
      </c>
      <c r="N159" s="19">
        <f t="shared" si="3"/>
        <v>0</v>
      </c>
      <c r="O159" s="18">
        <f t="shared" si="4"/>
        <v>0</v>
      </c>
      <c r="P159" s="18">
        <f t="shared" si="5"/>
        <v>0</v>
      </c>
      <c r="Q159" s="18">
        <f t="shared" si="6"/>
        <v>0</v>
      </c>
      <c r="R159" s="18">
        <f t="shared" si="7"/>
        <v>0</v>
      </c>
      <c r="S159" s="18">
        <f t="shared" si="8"/>
        <v>1</v>
      </c>
      <c r="T159" s="18">
        <f t="shared" si="9"/>
        <v>0</v>
      </c>
      <c r="U159" s="18">
        <f t="shared" si="10"/>
        <v>0</v>
      </c>
    </row>
    <row r="160" spans="1:21" ht="15">
      <c r="A160" s="15">
        <v>167</v>
      </c>
      <c r="B160" s="12" t="s">
        <v>9</v>
      </c>
      <c r="C160" s="12" t="s">
        <v>185</v>
      </c>
      <c r="D160" s="12" t="s">
        <v>22</v>
      </c>
      <c r="E160" s="12" t="s">
        <v>45</v>
      </c>
      <c r="F160" s="12" t="s">
        <v>23</v>
      </c>
      <c r="G160" s="14">
        <v>119</v>
      </c>
      <c r="H160" s="12" t="s">
        <v>397</v>
      </c>
      <c r="I160" s="14">
        <v>101</v>
      </c>
      <c r="J160" s="15">
        <v>120</v>
      </c>
      <c r="K160" s="17">
        <f t="shared" si="0"/>
        <v>0.9916666666666667</v>
      </c>
      <c r="L160" s="18">
        <f t="shared" si="1"/>
        <v>0</v>
      </c>
      <c r="M160" s="18">
        <f t="shared" si="2"/>
        <v>0</v>
      </c>
      <c r="N160" s="19">
        <f t="shared" si="3"/>
        <v>0</v>
      </c>
      <c r="O160" s="18">
        <f t="shared" si="4"/>
        <v>0</v>
      </c>
      <c r="P160" s="18">
        <f t="shared" si="5"/>
        <v>0</v>
      </c>
      <c r="Q160" s="18">
        <f t="shared" si="6"/>
        <v>0</v>
      </c>
      <c r="R160" s="18">
        <f t="shared" si="7"/>
        <v>0</v>
      </c>
      <c r="S160" s="18">
        <f t="shared" si="8"/>
        <v>1</v>
      </c>
      <c r="T160" s="18">
        <f t="shared" si="9"/>
        <v>0</v>
      </c>
      <c r="U160" s="18">
        <f t="shared" si="10"/>
        <v>0</v>
      </c>
    </row>
    <row r="161" spans="1:21" ht="15">
      <c r="A161" s="15">
        <v>168</v>
      </c>
      <c r="B161" s="12" t="s">
        <v>9</v>
      </c>
      <c r="C161" s="12" t="s">
        <v>144</v>
      </c>
      <c r="D161" s="12" t="s">
        <v>11</v>
      </c>
      <c r="E161" s="12" t="s">
        <v>12</v>
      </c>
      <c r="F161" s="12" t="s">
        <v>27</v>
      </c>
      <c r="G161" s="14">
        <v>47</v>
      </c>
      <c r="H161" s="12" t="s">
        <v>397</v>
      </c>
      <c r="I161" s="14">
        <v>102</v>
      </c>
      <c r="J161" s="15">
        <v>150</v>
      </c>
      <c r="K161" s="17">
        <f t="shared" si="0"/>
        <v>0.31333333333333335</v>
      </c>
      <c r="L161" s="18">
        <f t="shared" si="1"/>
        <v>0</v>
      </c>
      <c r="M161" s="18">
        <f t="shared" si="2"/>
        <v>0</v>
      </c>
      <c r="N161" s="19">
        <f t="shared" si="3"/>
        <v>0</v>
      </c>
      <c r="O161" s="18">
        <f t="shared" si="4"/>
        <v>0</v>
      </c>
      <c r="P161" s="18">
        <f t="shared" si="5"/>
        <v>0</v>
      </c>
      <c r="Q161" s="18">
        <f t="shared" si="6"/>
        <v>0</v>
      </c>
      <c r="R161" s="18">
        <f t="shared" si="7"/>
        <v>0</v>
      </c>
      <c r="S161" s="18">
        <f t="shared" si="8"/>
        <v>0</v>
      </c>
      <c r="T161" s="18">
        <f t="shared" si="9"/>
        <v>0</v>
      </c>
      <c r="U161" s="18">
        <f t="shared" si="10"/>
        <v>1</v>
      </c>
    </row>
    <row r="162" spans="1:21" ht="15">
      <c r="A162" s="12">
        <v>169</v>
      </c>
      <c r="B162" s="12" t="s">
        <v>9</v>
      </c>
      <c r="C162" s="12" t="s">
        <v>144</v>
      </c>
      <c r="D162" s="12" t="s">
        <v>12</v>
      </c>
      <c r="E162" s="12" t="s">
        <v>17</v>
      </c>
      <c r="F162" s="12" t="s">
        <v>33</v>
      </c>
      <c r="G162" s="14">
        <v>89</v>
      </c>
      <c r="H162" s="12" t="s">
        <v>397</v>
      </c>
      <c r="I162" s="14">
        <v>102</v>
      </c>
      <c r="J162" s="15">
        <v>150</v>
      </c>
      <c r="K162" s="17">
        <f t="shared" si="0"/>
        <v>0.59333333333333338</v>
      </c>
      <c r="L162" s="18">
        <f t="shared" si="1"/>
        <v>0</v>
      </c>
      <c r="M162" s="18">
        <f t="shared" si="2"/>
        <v>0</v>
      </c>
      <c r="N162" s="19">
        <f t="shared" si="3"/>
        <v>0</v>
      </c>
      <c r="O162" s="18">
        <f t="shared" si="4"/>
        <v>0</v>
      </c>
      <c r="P162" s="18">
        <f t="shared" si="5"/>
        <v>0</v>
      </c>
      <c r="Q162" s="18">
        <f t="shared" si="6"/>
        <v>0</v>
      </c>
      <c r="R162" s="18">
        <f t="shared" si="7"/>
        <v>0</v>
      </c>
      <c r="S162" s="18">
        <f t="shared" si="8"/>
        <v>0</v>
      </c>
      <c r="T162" s="18">
        <f t="shared" si="9"/>
        <v>0</v>
      </c>
      <c r="U162" s="18">
        <f t="shared" si="10"/>
        <v>1</v>
      </c>
    </row>
    <row r="163" spans="1:21" ht="15">
      <c r="A163" s="15">
        <v>170</v>
      </c>
      <c r="B163" s="12" t="s">
        <v>9</v>
      </c>
      <c r="C163" s="12" t="s">
        <v>144</v>
      </c>
      <c r="D163" s="12" t="s">
        <v>18</v>
      </c>
      <c r="E163" s="12" t="s">
        <v>22</v>
      </c>
      <c r="F163" s="12" t="s">
        <v>46</v>
      </c>
      <c r="G163" s="14">
        <v>109</v>
      </c>
      <c r="H163" s="12" t="s">
        <v>397</v>
      </c>
      <c r="I163" s="14">
        <v>102</v>
      </c>
      <c r="J163" s="15">
        <v>150</v>
      </c>
      <c r="K163" s="17">
        <f t="shared" si="0"/>
        <v>0.72666666666666668</v>
      </c>
      <c r="L163" s="18">
        <f t="shared" si="1"/>
        <v>0</v>
      </c>
      <c r="M163" s="18">
        <f t="shared" si="2"/>
        <v>0</v>
      </c>
      <c r="N163" s="19">
        <f t="shared" si="3"/>
        <v>0</v>
      </c>
      <c r="O163" s="18">
        <f t="shared" si="4"/>
        <v>0</v>
      </c>
      <c r="P163" s="18">
        <f t="shared" si="5"/>
        <v>0</v>
      </c>
      <c r="Q163" s="18">
        <f t="shared" si="6"/>
        <v>0</v>
      </c>
      <c r="R163" s="18">
        <f t="shared" si="7"/>
        <v>0</v>
      </c>
      <c r="S163" s="18">
        <f t="shared" si="8"/>
        <v>0</v>
      </c>
      <c r="T163" s="18">
        <f t="shared" si="9"/>
        <v>0</v>
      </c>
      <c r="U163" s="18">
        <f t="shared" si="10"/>
        <v>1</v>
      </c>
    </row>
    <row r="164" spans="1:21" ht="15">
      <c r="A164" s="15">
        <v>171</v>
      </c>
      <c r="B164" s="12" t="s">
        <v>50</v>
      </c>
      <c r="C164" s="12" t="s">
        <v>51</v>
      </c>
      <c r="D164" s="12" t="s">
        <v>52</v>
      </c>
      <c r="E164" s="12" t="s">
        <v>17</v>
      </c>
      <c r="F164" s="12" t="s">
        <v>53</v>
      </c>
      <c r="G164" s="14">
        <v>147</v>
      </c>
      <c r="H164" s="12" t="s">
        <v>397</v>
      </c>
      <c r="I164" s="14">
        <v>111</v>
      </c>
      <c r="J164" s="15">
        <v>148</v>
      </c>
      <c r="K164" s="17">
        <f t="shared" si="0"/>
        <v>0.9932432432432432</v>
      </c>
      <c r="L164" s="18">
        <f t="shared" si="1"/>
        <v>0</v>
      </c>
      <c r="M164" s="18">
        <f t="shared" si="2"/>
        <v>0</v>
      </c>
      <c r="N164" s="19">
        <f t="shared" si="3"/>
        <v>0</v>
      </c>
      <c r="O164" s="18">
        <f t="shared" si="4"/>
        <v>0</v>
      </c>
      <c r="P164" s="18">
        <f t="shared" si="5"/>
        <v>0</v>
      </c>
      <c r="Q164" s="18">
        <f t="shared" si="6"/>
        <v>0</v>
      </c>
      <c r="R164" s="18">
        <f t="shared" si="7"/>
        <v>0</v>
      </c>
      <c r="S164" s="18">
        <f t="shared" si="8"/>
        <v>0</v>
      </c>
      <c r="T164" s="18">
        <f t="shared" si="9"/>
        <v>1</v>
      </c>
      <c r="U164" s="18">
        <f t="shared" si="10"/>
        <v>0</v>
      </c>
    </row>
    <row r="165" spans="1:21" ht="15">
      <c r="A165" s="12">
        <v>172</v>
      </c>
      <c r="B165" s="12" t="s">
        <v>50</v>
      </c>
      <c r="C165" s="12" t="s">
        <v>51</v>
      </c>
      <c r="D165" s="12" t="s">
        <v>56</v>
      </c>
      <c r="E165" s="12" t="s">
        <v>22</v>
      </c>
      <c r="F165" s="12" t="s">
        <v>57</v>
      </c>
      <c r="G165" s="14">
        <v>147</v>
      </c>
      <c r="H165" s="12" t="s">
        <v>397</v>
      </c>
      <c r="I165" s="14">
        <v>111</v>
      </c>
      <c r="J165" s="15">
        <v>148</v>
      </c>
      <c r="K165" s="17">
        <f t="shared" si="0"/>
        <v>0.9932432432432432</v>
      </c>
      <c r="L165" s="18">
        <f t="shared" si="1"/>
        <v>0</v>
      </c>
      <c r="M165" s="18">
        <f t="shared" si="2"/>
        <v>0</v>
      </c>
      <c r="N165" s="19">
        <f t="shared" si="3"/>
        <v>0</v>
      </c>
      <c r="O165" s="18">
        <f t="shared" si="4"/>
        <v>0</v>
      </c>
      <c r="P165" s="18">
        <f t="shared" si="5"/>
        <v>0</v>
      </c>
      <c r="Q165" s="18">
        <f t="shared" si="6"/>
        <v>0</v>
      </c>
      <c r="R165" s="18">
        <f t="shared" si="7"/>
        <v>0</v>
      </c>
      <c r="S165" s="18">
        <f t="shared" si="8"/>
        <v>0</v>
      </c>
      <c r="T165" s="18">
        <f t="shared" si="9"/>
        <v>1</v>
      </c>
      <c r="U165" s="18">
        <f t="shared" si="10"/>
        <v>0</v>
      </c>
    </row>
    <row r="166" spans="1:21" ht="15">
      <c r="A166" s="15">
        <v>173</v>
      </c>
      <c r="B166" s="12" t="s">
        <v>50</v>
      </c>
      <c r="C166" s="12" t="s">
        <v>398</v>
      </c>
      <c r="D166" s="12" t="s">
        <v>17</v>
      </c>
      <c r="E166" s="12" t="s">
        <v>18</v>
      </c>
      <c r="F166" s="12" t="s">
        <v>170</v>
      </c>
      <c r="G166" s="14">
        <v>47</v>
      </c>
      <c r="H166" s="12" t="s">
        <v>397</v>
      </c>
      <c r="I166" s="14">
        <v>112</v>
      </c>
      <c r="J166" s="15">
        <v>60</v>
      </c>
      <c r="K166" s="17">
        <f t="shared" si="0"/>
        <v>0.78333333333333333</v>
      </c>
      <c r="L166" s="18">
        <f t="shared" si="1"/>
        <v>0</v>
      </c>
      <c r="M166" s="18">
        <f t="shared" si="2"/>
        <v>0</v>
      </c>
      <c r="N166" s="19">
        <f t="shared" si="3"/>
        <v>0</v>
      </c>
      <c r="O166" s="18">
        <f t="shared" si="4"/>
        <v>0</v>
      </c>
      <c r="P166" s="18">
        <f t="shared" si="5"/>
        <v>1</v>
      </c>
      <c r="Q166" s="18">
        <f t="shared" si="6"/>
        <v>0</v>
      </c>
      <c r="R166" s="18">
        <f t="shared" si="7"/>
        <v>0</v>
      </c>
      <c r="S166" s="18">
        <f t="shared" si="8"/>
        <v>0</v>
      </c>
      <c r="T166" s="18">
        <f t="shared" si="9"/>
        <v>0</v>
      </c>
      <c r="U166" s="18">
        <f t="shared" si="10"/>
        <v>0</v>
      </c>
    </row>
    <row r="167" spans="1:21" ht="15">
      <c r="A167" s="15">
        <v>174</v>
      </c>
      <c r="B167" s="12" t="s">
        <v>65</v>
      </c>
      <c r="C167" s="12" t="s">
        <v>155</v>
      </c>
      <c r="D167" s="12" t="s">
        <v>17</v>
      </c>
      <c r="E167" s="12" t="s">
        <v>18</v>
      </c>
      <c r="F167" s="12" t="s">
        <v>67</v>
      </c>
      <c r="G167" s="14">
        <v>26</v>
      </c>
      <c r="H167" s="12" t="s">
        <v>397</v>
      </c>
      <c r="I167" s="14">
        <v>405</v>
      </c>
      <c r="J167" s="15">
        <v>35</v>
      </c>
      <c r="K167" s="17">
        <f t="shared" si="0"/>
        <v>0.74285714285714288</v>
      </c>
      <c r="L167" s="18">
        <f t="shared" si="1"/>
        <v>0</v>
      </c>
      <c r="M167" s="18">
        <f t="shared" si="2"/>
        <v>0</v>
      </c>
      <c r="N167" s="19">
        <f t="shared" si="3"/>
        <v>1</v>
      </c>
      <c r="O167" s="18">
        <f t="shared" si="4"/>
        <v>0</v>
      </c>
      <c r="P167" s="18">
        <f t="shared" si="5"/>
        <v>0</v>
      </c>
      <c r="Q167" s="18">
        <f t="shared" si="6"/>
        <v>0</v>
      </c>
      <c r="R167" s="18">
        <f t="shared" si="7"/>
        <v>0</v>
      </c>
      <c r="S167" s="18">
        <f t="shared" si="8"/>
        <v>0</v>
      </c>
      <c r="T167" s="18">
        <f t="shared" si="9"/>
        <v>0</v>
      </c>
      <c r="U167" s="18">
        <f t="shared" si="10"/>
        <v>0</v>
      </c>
    </row>
    <row r="168" spans="1:21" ht="15">
      <c r="A168" s="12">
        <v>175</v>
      </c>
      <c r="B168" s="12" t="s">
        <v>65</v>
      </c>
      <c r="C168" s="12" t="s">
        <v>155</v>
      </c>
      <c r="D168" s="12" t="s">
        <v>17</v>
      </c>
      <c r="E168" s="12" t="s">
        <v>18</v>
      </c>
      <c r="F168" s="12" t="s">
        <v>191</v>
      </c>
      <c r="G168" s="14">
        <v>26</v>
      </c>
      <c r="H168" s="12" t="s">
        <v>397</v>
      </c>
      <c r="I168" s="14">
        <v>405</v>
      </c>
      <c r="J168" s="15">
        <v>35</v>
      </c>
      <c r="K168" s="17">
        <f t="shared" si="0"/>
        <v>0.74285714285714288</v>
      </c>
      <c r="L168" s="18">
        <f t="shared" si="1"/>
        <v>0</v>
      </c>
      <c r="M168" s="18">
        <f t="shared" si="2"/>
        <v>0</v>
      </c>
      <c r="N168" s="19">
        <f t="shared" si="3"/>
        <v>1</v>
      </c>
      <c r="O168" s="18">
        <f t="shared" si="4"/>
        <v>0</v>
      </c>
      <c r="P168" s="18">
        <f t="shared" si="5"/>
        <v>0</v>
      </c>
      <c r="Q168" s="18">
        <f t="shared" si="6"/>
        <v>0</v>
      </c>
      <c r="R168" s="18">
        <f t="shared" si="7"/>
        <v>0</v>
      </c>
      <c r="S168" s="18">
        <f t="shared" si="8"/>
        <v>0</v>
      </c>
      <c r="T168" s="18">
        <f t="shared" si="9"/>
        <v>0</v>
      </c>
      <c r="U168" s="18">
        <f t="shared" si="10"/>
        <v>0</v>
      </c>
    </row>
    <row r="169" spans="1:21" ht="15">
      <c r="A169" s="15">
        <v>176</v>
      </c>
      <c r="B169" s="12" t="s">
        <v>65</v>
      </c>
      <c r="C169" s="12" t="s">
        <v>155</v>
      </c>
      <c r="D169" s="12" t="s">
        <v>18</v>
      </c>
      <c r="E169" s="12" t="s">
        <v>22</v>
      </c>
      <c r="F169" s="12" t="s">
        <v>68</v>
      </c>
      <c r="G169" s="14">
        <v>25</v>
      </c>
      <c r="H169" s="12" t="s">
        <v>397</v>
      </c>
      <c r="I169" s="14">
        <v>405</v>
      </c>
      <c r="J169" s="15">
        <v>35</v>
      </c>
      <c r="K169" s="17">
        <f t="shared" si="0"/>
        <v>0.7142857142857143</v>
      </c>
      <c r="L169" s="18">
        <f t="shared" si="1"/>
        <v>0</v>
      </c>
      <c r="M169" s="18">
        <f t="shared" si="2"/>
        <v>0</v>
      </c>
      <c r="N169" s="19">
        <f t="shared" si="3"/>
        <v>1</v>
      </c>
      <c r="O169" s="18">
        <f t="shared" si="4"/>
        <v>0</v>
      </c>
      <c r="P169" s="18">
        <f t="shared" si="5"/>
        <v>0</v>
      </c>
      <c r="Q169" s="18">
        <f t="shared" si="6"/>
        <v>0</v>
      </c>
      <c r="R169" s="18">
        <f t="shared" si="7"/>
        <v>0</v>
      </c>
      <c r="S169" s="18">
        <f t="shared" si="8"/>
        <v>0</v>
      </c>
      <c r="T169" s="18">
        <f t="shared" si="9"/>
        <v>0</v>
      </c>
      <c r="U169" s="18">
        <f t="shared" si="10"/>
        <v>0</v>
      </c>
    </row>
    <row r="170" spans="1:21" ht="15">
      <c r="A170" s="15">
        <v>177</v>
      </c>
      <c r="B170" s="12" t="s">
        <v>65</v>
      </c>
      <c r="C170" s="12" t="s">
        <v>155</v>
      </c>
      <c r="D170" s="12" t="s">
        <v>18</v>
      </c>
      <c r="E170" s="12" t="s">
        <v>22</v>
      </c>
      <c r="F170" s="12" t="s">
        <v>241</v>
      </c>
      <c r="G170" s="14">
        <v>24</v>
      </c>
      <c r="H170" s="12" t="s">
        <v>397</v>
      </c>
      <c r="I170" s="14">
        <v>405</v>
      </c>
      <c r="J170" s="15">
        <v>35</v>
      </c>
      <c r="K170" s="17">
        <f t="shared" si="0"/>
        <v>0.68571428571428572</v>
      </c>
      <c r="L170" s="18">
        <f t="shared" si="1"/>
        <v>0</v>
      </c>
      <c r="M170" s="18">
        <f t="shared" si="2"/>
        <v>0</v>
      </c>
      <c r="N170" s="19">
        <f t="shared" si="3"/>
        <v>1</v>
      </c>
      <c r="O170" s="18">
        <f t="shared" si="4"/>
        <v>0</v>
      </c>
      <c r="P170" s="18">
        <f t="shared" si="5"/>
        <v>0</v>
      </c>
      <c r="Q170" s="18">
        <f t="shared" si="6"/>
        <v>0</v>
      </c>
      <c r="R170" s="18">
        <f t="shared" si="7"/>
        <v>0</v>
      </c>
      <c r="S170" s="18">
        <f t="shared" si="8"/>
        <v>0</v>
      </c>
      <c r="T170" s="18">
        <f t="shared" si="9"/>
        <v>0</v>
      </c>
      <c r="U170" s="18">
        <f t="shared" si="10"/>
        <v>0</v>
      </c>
    </row>
    <row r="171" spans="1:21" ht="15">
      <c r="A171" s="12">
        <v>178</v>
      </c>
      <c r="B171" s="12" t="s">
        <v>76</v>
      </c>
      <c r="C171" s="12" t="s">
        <v>153</v>
      </c>
      <c r="D171" s="12" t="s">
        <v>11</v>
      </c>
      <c r="E171" s="12" t="s">
        <v>12</v>
      </c>
      <c r="F171" s="12" t="s">
        <v>184</v>
      </c>
      <c r="G171" s="14">
        <v>52</v>
      </c>
      <c r="H171" s="12" t="s">
        <v>397</v>
      </c>
      <c r="I171" s="14">
        <v>430</v>
      </c>
      <c r="J171" s="15">
        <v>75</v>
      </c>
      <c r="K171" s="17">
        <f t="shared" si="0"/>
        <v>0.69333333333333336</v>
      </c>
      <c r="L171" s="18">
        <f t="shared" si="1"/>
        <v>0</v>
      </c>
      <c r="M171" s="18">
        <f t="shared" si="2"/>
        <v>0</v>
      </c>
      <c r="N171" s="19">
        <f t="shared" si="3"/>
        <v>0</v>
      </c>
      <c r="O171" s="18">
        <f t="shared" si="4"/>
        <v>0</v>
      </c>
      <c r="P171" s="18">
        <f t="shared" si="5"/>
        <v>0</v>
      </c>
      <c r="Q171" s="18">
        <f t="shared" si="6"/>
        <v>1</v>
      </c>
      <c r="R171" s="18">
        <f t="shared" si="7"/>
        <v>0</v>
      </c>
      <c r="S171" s="18">
        <f t="shared" si="8"/>
        <v>0</v>
      </c>
      <c r="T171" s="18">
        <f t="shared" si="9"/>
        <v>0</v>
      </c>
      <c r="U171" s="18">
        <f t="shared" si="10"/>
        <v>0</v>
      </c>
    </row>
    <row r="172" spans="1:21" ht="15">
      <c r="A172" s="15">
        <v>179</v>
      </c>
      <c r="B172" s="12" t="s">
        <v>76</v>
      </c>
      <c r="C172" s="12" t="s">
        <v>153</v>
      </c>
      <c r="D172" s="12" t="s">
        <v>12</v>
      </c>
      <c r="E172" s="12" t="s">
        <v>17</v>
      </c>
      <c r="F172" s="12" t="s">
        <v>186</v>
      </c>
      <c r="G172" s="14">
        <v>65</v>
      </c>
      <c r="H172" s="12" t="s">
        <v>397</v>
      </c>
      <c r="I172" s="14">
        <v>430</v>
      </c>
      <c r="J172" s="15">
        <v>75</v>
      </c>
      <c r="K172" s="17">
        <f t="shared" si="0"/>
        <v>0.8666666666666667</v>
      </c>
      <c r="L172" s="18">
        <f t="shared" si="1"/>
        <v>0</v>
      </c>
      <c r="M172" s="18">
        <f t="shared" si="2"/>
        <v>0</v>
      </c>
      <c r="N172" s="19">
        <f t="shared" si="3"/>
        <v>0</v>
      </c>
      <c r="O172" s="18">
        <f t="shared" si="4"/>
        <v>0</v>
      </c>
      <c r="P172" s="18">
        <f t="shared" si="5"/>
        <v>0</v>
      </c>
      <c r="Q172" s="18">
        <f t="shared" si="6"/>
        <v>1</v>
      </c>
      <c r="R172" s="18">
        <f t="shared" si="7"/>
        <v>0</v>
      </c>
      <c r="S172" s="18">
        <f t="shared" si="8"/>
        <v>0</v>
      </c>
      <c r="T172" s="18">
        <f t="shared" si="9"/>
        <v>0</v>
      </c>
      <c r="U172" s="18">
        <f t="shared" si="10"/>
        <v>0</v>
      </c>
    </row>
    <row r="173" spans="1:21" ht="15">
      <c r="A173" s="15">
        <v>180</v>
      </c>
      <c r="B173" s="12" t="s">
        <v>76</v>
      </c>
      <c r="C173" s="12" t="s">
        <v>153</v>
      </c>
      <c r="D173" s="12" t="s">
        <v>18</v>
      </c>
      <c r="E173" s="12" t="s">
        <v>22</v>
      </c>
      <c r="F173" s="12" t="s">
        <v>250</v>
      </c>
      <c r="G173" s="14">
        <v>66</v>
      </c>
      <c r="H173" s="12" t="s">
        <v>397</v>
      </c>
      <c r="I173" s="14">
        <v>430</v>
      </c>
      <c r="J173" s="15">
        <v>75</v>
      </c>
      <c r="K173" s="17">
        <f t="shared" si="0"/>
        <v>0.88</v>
      </c>
      <c r="L173" s="18">
        <f t="shared" si="1"/>
        <v>0</v>
      </c>
      <c r="M173" s="18">
        <f t="shared" si="2"/>
        <v>0</v>
      </c>
      <c r="N173" s="19">
        <f t="shared" si="3"/>
        <v>0</v>
      </c>
      <c r="O173" s="18">
        <f t="shared" si="4"/>
        <v>0</v>
      </c>
      <c r="P173" s="18">
        <f t="shared" si="5"/>
        <v>0</v>
      </c>
      <c r="Q173" s="18">
        <f t="shared" si="6"/>
        <v>1</v>
      </c>
      <c r="R173" s="18">
        <f t="shared" si="7"/>
        <v>0</v>
      </c>
      <c r="S173" s="18">
        <f t="shared" si="8"/>
        <v>0</v>
      </c>
      <c r="T173" s="18">
        <f t="shared" si="9"/>
        <v>0</v>
      </c>
      <c r="U173" s="18">
        <f t="shared" si="10"/>
        <v>0</v>
      </c>
    </row>
    <row r="174" spans="1:21" ht="15">
      <c r="A174" s="12">
        <v>181</v>
      </c>
      <c r="B174" s="12" t="s">
        <v>76</v>
      </c>
      <c r="C174" s="12" t="s">
        <v>176</v>
      </c>
      <c r="D174" s="12" t="s">
        <v>22</v>
      </c>
      <c r="E174" s="12" t="s">
        <v>45</v>
      </c>
      <c r="F174" s="12" t="s">
        <v>188</v>
      </c>
      <c r="G174" s="14">
        <v>70</v>
      </c>
      <c r="H174" s="12" t="s">
        <v>397</v>
      </c>
      <c r="I174" s="14">
        <v>430</v>
      </c>
      <c r="J174" s="15">
        <v>75</v>
      </c>
      <c r="K174" s="17">
        <f t="shared" si="0"/>
        <v>0.93333333333333335</v>
      </c>
      <c r="L174" s="18">
        <f t="shared" si="1"/>
        <v>0</v>
      </c>
      <c r="M174" s="18">
        <f t="shared" si="2"/>
        <v>0</v>
      </c>
      <c r="N174" s="19">
        <f t="shared" si="3"/>
        <v>0</v>
      </c>
      <c r="O174" s="18">
        <f t="shared" si="4"/>
        <v>0</v>
      </c>
      <c r="P174" s="18">
        <f t="shared" si="5"/>
        <v>0</v>
      </c>
      <c r="Q174" s="18">
        <f t="shared" si="6"/>
        <v>1</v>
      </c>
      <c r="R174" s="18">
        <f t="shared" si="7"/>
        <v>0</v>
      </c>
      <c r="S174" s="18">
        <f t="shared" si="8"/>
        <v>0</v>
      </c>
      <c r="T174" s="18">
        <f t="shared" si="9"/>
        <v>0</v>
      </c>
      <c r="U174" s="18">
        <f t="shared" si="10"/>
        <v>0</v>
      </c>
    </row>
    <row r="175" spans="1:21" ht="15">
      <c r="A175" s="15">
        <v>182</v>
      </c>
      <c r="B175" s="12" t="s">
        <v>80</v>
      </c>
      <c r="C175" s="12" t="s">
        <v>353</v>
      </c>
      <c r="D175" s="12" t="s">
        <v>12</v>
      </c>
      <c r="E175" s="12" t="s">
        <v>17</v>
      </c>
      <c r="F175" s="12" t="s">
        <v>220</v>
      </c>
      <c r="G175" s="14">
        <v>56</v>
      </c>
      <c r="H175" s="12" t="s">
        <v>397</v>
      </c>
      <c r="I175" s="14">
        <v>431</v>
      </c>
      <c r="J175" s="15">
        <v>60</v>
      </c>
      <c r="K175" s="17">
        <f t="shared" si="0"/>
        <v>0.93333333333333335</v>
      </c>
      <c r="L175" s="18">
        <f t="shared" si="1"/>
        <v>0</v>
      </c>
      <c r="M175" s="18">
        <f t="shared" si="2"/>
        <v>0</v>
      </c>
      <c r="N175" s="19">
        <f t="shared" si="3"/>
        <v>0</v>
      </c>
      <c r="O175" s="18">
        <f t="shared" si="4"/>
        <v>0</v>
      </c>
      <c r="P175" s="18">
        <f t="shared" si="5"/>
        <v>1</v>
      </c>
      <c r="Q175" s="18">
        <f t="shared" si="6"/>
        <v>0</v>
      </c>
      <c r="R175" s="18">
        <f t="shared" si="7"/>
        <v>0</v>
      </c>
      <c r="S175" s="18">
        <f t="shared" si="8"/>
        <v>0</v>
      </c>
      <c r="T175" s="18">
        <f t="shared" si="9"/>
        <v>0</v>
      </c>
      <c r="U175" s="18">
        <f t="shared" si="10"/>
        <v>0</v>
      </c>
    </row>
    <row r="176" spans="1:21" ht="15">
      <c r="A176" s="15">
        <v>183</v>
      </c>
      <c r="B176" s="12" t="s">
        <v>80</v>
      </c>
      <c r="C176" s="12" t="s">
        <v>353</v>
      </c>
      <c r="D176" s="12" t="s">
        <v>17</v>
      </c>
      <c r="E176" s="12" t="s">
        <v>18</v>
      </c>
      <c r="F176" s="12" t="s">
        <v>230</v>
      </c>
      <c r="G176" s="14">
        <v>58</v>
      </c>
      <c r="H176" s="12" t="s">
        <v>397</v>
      </c>
      <c r="I176" s="14">
        <v>431</v>
      </c>
      <c r="J176" s="15">
        <v>60</v>
      </c>
      <c r="K176" s="17">
        <f t="shared" si="0"/>
        <v>0.96666666666666667</v>
      </c>
      <c r="L176" s="18">
        <f t="shared" si="1"/>
        <v>0</v>
      </c>
      <c r="M176" s="18">
        <f t="shared" si="2"/>
        <v>0</v>
      </c>
      <c r="N176" s="19">
        <f t="shared" si="3"/>
        <v>0</v>
      </c>
      <c r="O176" s="18">
        <f t="shared" si="4"/>
        <v>0</v>
      </c>
      <c r="P176" s="18">
        <f t="shared" si="5"/>
        <v>1</v>
      </c>
      <c r="Q176" s="18">
        <f t="shared" si="6"/>
        <v>0</v>
      </c>
      <c r="R176" s="18">
        <f t="shared" si="7"/>
        <v>0</v>
      </c>
      <c r="S176" s="18">
        <f t="shared" si="8"/>
        <v>0</v>
      </c>
      <c r="T176" s="18">
        <f t="shared" si="9"/>
        <v>0</v>
      </c>
      <c r="U176" s="18">
        <f t="shared" si="10"/>
        <v>0</v>
      </c>
    </row>
    <row r="177" spans="1:21" ht="15">
      <c r="A177" s="12">
        <v>184</v>
      </c>
      <c r="B177" s="12" t="s">
        <v>192</v>
      </c>
      <c r="C177" s="12" t="s">
        <v>51</v>
      </c>
      <c r="D177" s="12" t="s">
        <v>45</v>
      </c>
      <c r="E177" s="12" t="s">
        <v>123</v>
      </c>
      <c r="F177" s="12" t="s">
        <v>193</v>
      </c>
      <c r="G177" s="14">
        <v>51</v>
      </c>
      <c r="H177" s="12" t="s">
        <v>397</v>
      </c>
      <c r="I177" s="14">
        <v>432</v>
      </c>
      <c r="J177" s="15">
        <v>60</v>
      </c>
      <c r="K177" s="17">
        <f t="shared" si="0"/>
        <v>0.85</v>
      </c>
      <c r="L177" s="18">
        <f t="shared" si="1"/>
        <v>0</v>
      </c>
      <c r="M177" s="18">
        <f t="shared" si="2"/>
        <v>0</v>
      </c>
      <c r="N177" s="19">
        <f t="shared" si="3"/>
        <v>0</v>
      </c>
      <c r="O177" s="18">
        <f t="shared" si="4"/>
        <v>0</v>
      </c>
      <c r="P177" s="18">
        <f t="shared" si="5"/>
        <v>1</v>
      </c>
      <c r="Q177" s="18">
        <f t="shared" si="6"/>
        <v>0</v>
      </c>
      <c r="R177" s="18">
        <f t="shared" si="7"/>
        <v>0</v>
      </c>
      <c r="S177" s="18">
        <f t="shared" si="8"/>
        <v>0</v>
      </c>
      <c r="T177" s="18">
        <f t="shared" si="9"/>
        <v>0</v>
      </c>
      <c r="U177" s="18">
        <f t="shared" si="10"/>
        <v>0</v>
      </c>
    </row>
    <row r="178" spans="1:21" ht="15">
      <c r="A178" s="15">
        <v>185</v>
      </c>
      <c r="B178" s="12" t="s">
        <v>84</v>
      </c>
      <c r="C178" s="12" t="s">
        <v>85</v>
      </c>
      <c r="D178" s="12" t="s">
        <v>22</v>
      </c>
      <c r="E178" s="12" t="s">
        <v>45</v>
      </c>
      <c r="F178" s="12" t="s">
        <v>86</v>
      </c>
      <c r="G178" s="14">
        <v>27</v>
      </c>
      <c r="H178" s="12" t="s">
        <v>397</v>
      </c>
      <c r="I178" s="14">
        <v>435</v>
      </c>
      <c r="J178" s="15">
        <v>43</v>
      </c>
      <c r="K178" s="17">
        <f t="shared" si="0"/>
        <v>0.62790697674418605</v>
      </c>
      <c r="L178" s="18">
        <f t="shared" si="1"/>
        <v>0</v>
      </c>
      <c r="M178" s="18">
        <f t="shared" si="2"/>
        <v>0</v>
      </c>
      <c r="N178" s="19">
        <f t="shared" si="3"/>
        <v>0</v>
      </c>
      <c r="O178" s="18">
        <f t="shared" si="4"/>
        <v>1</v>
      </c>
      <c r="P178" s="18">
        <f t="shared" si="5"/>
        <v>0</v>
      </c>
      <c r="Q178" s="18">
        <f t="shared" si="6"/>
        <v>0</v>
      </c>
      <c r="R178" s="18">
        <f t="shared" si="7"/>
        <v>0</v>
      </c>
      <c r="S178" s="18">
        <f t="shared" si="8"/>
        <v>0</v>
      </c>
      <c r="T178" s="18">
        <f t="shared" si="9"/>
        <v>0</v>
      </c>
      <c r="U178" s="18">
        <f t="shared" si="10"/>
        <v>0</v>
      </c>
    </row>
    <row r="179" spans="1:21" ht="15">
      <c r="A179" s="15">
        <v>186</v>
      </c>
      <c r="B179" s="12" t="s">
        <v>404</v>
      </c>
      <c r="C179" s="12" t="s">
        <v>148</v>
      </c>
      <c r="D179" s="12" t="s">
        <v>22</v>
      </c>
      <c r="E179" s="12" t="s">
        <v>45</v>
      </c>
      <c r="F179" s="12" t="s">
        <v>405</v>
      </c>
      <c r="G179" s="14">
        <v>47</v>
      </c>
      <c r="H179" s="12" t="s">
        <v>397</v>
      </c>
      <c r="I179" s="14">
        <v>442</v>
      </c>
      <c r="J179" s="15">
        <v>70</v>
      </c>
      <c r="K179" s="17">
        <f t="shared" si="0"/>
        <v>0.67142857142857137</v>
      </c>
      <c r="L179" s="18">
        <f t="shared" si="1"/>
        <v>0</v>
      </c>
      <c r="M179" s="18">
        <f t="shared" si="2"/>
        <v>0</v>
      </c>
      <c r="N179" s="19">
        <f t="shared" si="3"/>
        <v>0</v>
      </c>
      <c r="O179" s="18">
        <f t="shared" si="4"/>
        <v>0</v>
      </c>
      <c r="P179" s="18">
        <f t="shared" si="5"/>
        <v>0</v>
      </c>
      <c r="Q179" s="18">
        <f t="shared" si="6"/>
        <v>1</v>
      </c>
      <c r="R179" s="18">
        <f t="shared" si="7"/>
        <v>0</v>
      </c>
      <c r="S179" s="18">
        <f t="shared" si="8"/>
        <v>0</v>
      </c>
      <c r="T179" s="18">
        <f t="shared" si="9"/>
        <v>0</v>
      </c>
      <c r="U179" s="18">
        <f t="shared" si="10"/>
        <v>0</v>
      </c>
    </row>
    <row r="180" spans="1:21" ht="15">
      <c r="A180" s="12">
        <v>187</v>
      </c>
      <c r="B180" s="12" t="s">
        <v>248</v>
      </c>
      <c r="C180" s="12" t="s">
        <v>249</v>
      </c>
      <c r="D180" s="12" t="s">
        <v>18</v>
      </c>
      <c r="E180" s="12" t="s">
        <v>22</v>
      </c>
      <c r="F180" s="12" t="s">
        <v>251</v>
      </c>
      <c r="G180" s="14">
        <v>11</v>
      </c>
      <c r="H180" s="12" t="s">
        <v>397</v>
      </c>
      <c r="I180" s="14">
        <v>452</v>
      </c>
      <c r="J180" s="15">
        <v>20</v>
      </c>
      <c r="K180" s="17">
        <f t="shared" si="0"/>
        <v>0.55000000000000004</v>
      </c>
      <c r="L180" s="18">
        <f t="shared" si="1"/>
        <v>0</v>
      </c>
      <c r="M180" s="18">
        <f t="shared" si="2"/>
        <v>1</v>
      </c>
      <c r="N180" s="19">
        <f t="shared" si="3"/>
        <v>0</v>
      </c>
      <c r="O180" s="18">
        <f t="shared" si="4"/>
        <v>0</v>
      </c>
      <c r="P180" s="18">
        <f t="shared" si="5"/>
        <v>0</v>
      </c>
      <c r="Q180" s="18">
        <f t="shared" si="6"/>
        <v>0</v>
      </c>
      <c r="R180" s="18">
        <f t="shared" si="7"/>
        <v>0</v>
      </c>
      <c r="S180" s="18">
        <f t="shared" si="8"/>
        <v>0</v>
      </c>
      <c r="T180" s="18">
        <f t="shared" si="9"/>
        <v>0</v>
      </c>
      <c r="U180" s="18">
        <f t="shared" si="10"/>
        <v>0</v>
      </c>
    </row>
    <row r="181" spans="1:21" ht="15">
      <c r="A181" s="15">
        <v>188</v>
      </c>
      <c r="B181" s="12" t="s">
        <v>96</v>
      </c>
      <c r="C181" s="12" t="s">
        <v>97</v>
      </c>
      <c r="D181" s="12" t="s">
        <v>17</v>
      </c>
      <c r="E181" s="12" t="s">
        <v>18</v>
      </c>
      <c r="F181" s="12" t="s">
        <v>98</v>
      </c>
      <c r="G181" s="14">
        <v>30</v>
      </c>
      <c r="H181" s="12" t="s">
        <v>397</v>
      </c>
      <c r="I181" s="14">
        <v>471</v>
      </c>
      <c r="J181" s="15">
        <v>30</v>
      </c>
      <c r="K181" s="17">
        <f t="shared" si="0"/>
        <v>1</v>
      </c>
      <c r="L181" s="18">
        <f t="shared" si="1"/>
        <v>0</v>
      </c>
      <c r="M181" s="18">
        <f t="shared" si="2"/>
        <v>0</v>
      </c>
      <c r="N181" s="19">
        <f t="shared" si="3"/>
        <v>1</v>
      </c>
      <c r="O181" s="18">
        <f t="shared" si="4"/>
        <v>0</v>
      </c>
      <c r="P181" s="18">
        <f t="shared" si="5"/>
        <v>0</v>
      </c>
      <c r="Q181" s="18">
        <f t="shared" si="6"/>
        <v>0</v>
      </c>
      <c r="R181" s="18">
        <f t="shared" si="7"/>
        <v>0</v>
      </c>
      <c r="S181" s="18">
        <f t="shared" si="8"/>
        <v>0</v>
      </c>
      <c r="T181" s="18">
        <f t="shared" si="9"/>
        <v>0</v>
      </c>
      <c r="U181" s="18">
        <f t="shared" si="10"/>
        <v>0</v>
      </c>
    </row>
    <row r="182" spans="1:21" ht="15">
      <c r="A182" s="15">
        <v>189</v>
      </c>
      <c r="B182" s="12" t="s">
        <v>96</v>
      </c>
      <c r="C182" s="12" t="s">
        <v>97</v>
      </c>
      <c r="D182" s="12" t="s">
        <v>22</v>
      </c>
      <c r="E182" s="12" t="s">
        <v>45</v>
      </c>
      <c r="F182" s="12" t="s">
        <v>99</v>
      </c>
      <c r="G182" s="14">
        <v>25</v>
      </c>
      <c r="H182" s="12" t="s">
        <v>397</v>
      </c>
      <c r="I182" s="14">
        <v>471</v>
      </c>
      <c r="J182" s="15">
        <v>30</v>
      </c>
      <c r="K182" s="17">
        <f t="shared" si="0"/>
        <v>0.83333333333333337</v>
      </c>
      <c r="L182" s="18">
        <f t="shared" si="1"/>
        <v>0</v>
      </c>
      <c r="M182" s="18">
        <f t="shared" si="2"/>
        <v>0</v>
      </c>
      <c r="N182" s="19">
        <f t="shared" si="3"/>
        <v>1</v>
      </c>
      <c r="O182" s="18">
        <f t="shared" si="4"/>
        <v>0</v>
      </c>
      <c r="P182" s="18">
        <f t="shared" si="5"/>
        <v>0</v>
      </c>
      <c r="Q182" s="18">
        <f t="shared" si="6"/>
        <v>0</v>
      </c>
      <c r="R182" s="18">
        <f t="shared" si="7"/>
        <v>0</v>
      </c>
      <c r="S182" s="18">
        <f t="shared" si="8"/>
        <v>0</v>
      </c>
      <c r="T182" s="18">
        <f t="shared" si="9"/>
        <v>0</v>
      </c>
      <c r="U182" s="18">
        <f t="shared" si="10"/>
        <v>0</v>
      </c>
    </row>
    <row r="183" spans="1:21" ht="15">
      <c r="A183" s="12">
        <v>190</v>
      </c>
      <c r="B183" s="12" t="s">
        <v>263</v>
      </c>
      <c r="C183" s="12" t="s">
        <v>264</v>
      </c>
      <c r="D183" s="12" t="s">
        <v>11</v>
      </c>
      <c r="E183" s="12" t="s">
        <v>12</v>
      </c>
      <c r="F183" s="12" t="s">
        <v>265</v>
      </c>
      <c r="G183" s="14">
        <v>10</v>
      </c>
      <c r="H183" s="12" t="s">
        <v>397</v>
      </c>
      <c r="I183" s="14">
        <v>474</v>
      </c>
      <c r="J183" s="15">
        <v>10</v>
      </c>
      <c r="K183" s="17">
        <f t="shared" si="0"/>
        <v>1</v>
      </c>
      <c r="L183" s="18">
        <f t="shared" si="1"/>
        <v>1</v>
      </c>
      <c r="M183" s="18">
        <f t="shared" si="2"/>
        <v>0</v>
      </c>
      <c r="N183" s="19">
        <f t="shared" si="3"/>
        <v>0</v>
      </c>
      <c r="O183" s="18">
        <f t="shared" si="4"/>
        <v>0</v>
      </c>
      <c r="P183" s="18">
        <f t="shared" si="5"/>
        <v>0</v>
      </c>
      <c r="Q183" s="18">
        <f t="shared" si="6"/>
        <v>0</v>
      </c>
      <c r="R183" s="18">
        <f t="shared" si="7"/>
        <v>0</v>
      </c>
      <c r="S183" s="18">
        <f t="shared" si="8"/>
        <v>0</v>
      </c>
      <c r="T183" s="18">
        <f t="shared" si="9"/>
        <v>0</v>
      </c>
      <c r="U183" s="18">
        <f t="shared" si="10"/>
        <v>0</v>
      </c>
    </row>
    <row r="184" spans="1:21" ht="15">
      <c r="A184" s="15">
        <v>191</v>
      </c>
      <c r="B184" s="12" t="s">
        <v>263</v>
      </c>
      <c r="C184" s="12" t="s">
        <v>264</v>
      </c>
      <c r="D184" s="12" t="s">
        <v>11</v>
      </c>
      <c r="E184" s="12" t="s">
        <v>12</v>
      </c>
      <c r="F184" s="12" t="s">
        <v>357</v>
      </c>
      <c r="G184" s="14">
        <v>8</v>
      </c>
      <c r="H184" s="12" t="s">
        <v>397</v>
      </c>
      <c r="I184" s="14">
        <v>474</v>
      </c>
      <c r="J184" s="15">
        <v>10</v>
      </c>
      <c r="K184" s="17">
        <f t="shared" si="0"/>
        <v>0.8</v>
      </c>
      <c r="L184" s="18">
        <f t="shared" si="1"/>
        <v>1</v>
      </c>
      <c r="M184" s="18">
        <f t="shared" si="2"/>
        <v>0</v>
      </c>
      <c r="N184" s="19">
        <f t="shared" si="3"/>
        <v>0</v>
      </c>
      <c r="O184" s="18">
        <f t="shared" si="4"/>
        <v>0</v>
      </c>
      <c r="P184" s="18">
        <f t="shared" si="5"/>
        <v>0</v>
      </c>
      <c r="Q184" s="18">
        <f t="shared" si="6"/>
        <v>0</v>
      </c>
      <c r="R184" s="18">
        <f t="shared" si="7"/>
        <v>0</v>
      </c>
      <c r="S184" s="18">
        <f t="shared" si="8"/>
        <v>0</v>
      </c>
      <c r="T184" s="18">
        <f t="shared" si="9"/>
        <v>0</v>
      </c>
      <c r="U184" s="18">
        <f t="shared" si="10"/>
        <v>0</v>
      </c>
    </row>
    <row r="185" spans="1:21" ht="15">
      <c r="A185" s="15">
        <v>192</v>
      </c>
      <c r="B185" s="12" t="s">
        <v>199</v>
      </c>
      <c r="C185" s="12" t="s">
        <v>200</v>
      </c>
      <c r="D185" s="12" t="s">
        <v>123</v>
      </c>
      <c r="E185" s="12" t="s">
        <v>201</v>
      </c>
      <c r="F185" s="12" t="s">
        <v>202</v>
      </c>
      <c r="G185" s="14">
        <v>70</v>
      </c>
      <c r="H185" s="12" t="s">
        <v>397</v>
      </c>
      <c r="I185" s="14">
        <v>475</v>
      </c>
      <c r="J185" s="15">
        <v>75</v>
      </c>
      <c r="K185" s="17">
        <f t="shared" si="0"/>
        <v>0.93333333333333335</v>
      </c>
      <c r="L185" s="18">
        <f t="shared" si="1"/>
        <v>0</v>
      </c>
      <c r="M185" s="18">
        <f t="shared" si="2"/>
        <v>0</v>
      </c>
      <c r="N185" s="19">
        <f t="shared" si="3"/>
        <v>0</v>
      </c>
      <c r="O185" s="18">
        <f t="shared" si="4"/>
        <v>0</v>
      </c>
      <c r="P185" s="18">
        <f t="shared" si="5"/>
        <v>0</v>
      </c>
      <c r="Q185" s="18">
        <f t="shared" si="6"/>
        <v>1</v>
      </c>
      <c r="R185" s="18">
        <f t="shared" si="7"/>
        <v>0</v>
      </c>
      <c r="S185" s="18">
        <f t="shared" si="8"/>
        <v>0</v>
      </c>
      <c r="T185" s="18">
        <f t="shared" si="9"/>
        <v>0</v>
      </c>
      <c r="U185" s="18">
        <f t="shared" si="10"/>
        <v>0</v>
      </c>
    </row>
    <row r="186" spans="1:21" ht="15">
      <c r="A186" s="12">
        <v>193</v>
      </c>
      <c r="B186" s="12" t="s">
        <v>270</v>
      </c>
      <c r="C186" s="12" t="s">
        <v>271</v>
      </c>
      <c r="D186" s="12" t="s">
        <v>22</v>
      </c>
      <c r="E186" s="12" t="s">
        <v>123</v>
      </c>
      <c r="F186" s="12" t="s">
        <v>272</v>
      </c>
      <c r="G186" s="14">
        <v>23</v>
      </c>
      <c r="H186" s="12" t="s">
        <v>397</v>
      </c>
      <c r="I186" s="14">
        <v>476</v>
      </c>
      <c r="J186" s="15">
        <v>25</v>
      </c>
      <c r="K186" s="17">
        <f t="shared" si="0"/>
        <v>0.92</v>
      </c>
      <c r="L186" s="18">
        <f t="shared" si="1"/>
        <v>0</v>
      </c>
      <c r="M186" s="18">
        <f t="shared" si="2"/>
        <v>1</v>
      </c>
      <c r="N186" s="19">
        <f t="shared" si="3"/>
        <v>0</v>
      </c>
      <c r="O186" s="18">
        <f t="shared" si="4"/>
        <v>0</v>
      </c>
      <c r="P186" s="18">
        <f t="shared" si="5"/>
        <v>0</v>
      </c>
      <c r="Q186" s="18">
        <f t="shared" si="6"/>
        <v>0</v>
      </c>
      <c r="R186" s="18">
        <f t="shared" si="7"/>
        <v>0</v>
      </c>
      <c r="S186" s="18">
        <f t="shared" si="8"/>
        <v>0</v>
      </c>
      <c r="T186" s="18">
        <f t="shared" si="9"/>
        <v>0</v>
      </c>
      <c r="U186" s="18">
        <f t="shared" si="10"/>
        <v>0</v>
      </c>
    </row>
    <row r="187" spans="1:21" ht="15">
      <c r="A187" s="15">
        <v>194</v>
      </c>
      <c r="B187" s="12" t="s">
        <v>270</v>
      </c>
      <c r="C187" s="12" t="s">
        <v>271</v>
      </c>
      <c r="D187" s="12" t="s">
        <v>22</v>
      </c>
      <c r="E187" s="12" t="s">
        <v>123</v>
      </c>
      <c r="F187" s="12" t="s">
        <v>378</v>
      </c>
      <c r="G187" s="14">
        <v>25</v>
      </c>
      <c r="H187" s="12" t="s">
        <v>397</v>
      </c>
      <c r="I187" s="14">
        <v>476</v>
      </c>
      <c r="J187" s="15">
        <v>25</v>
      </c>
      <c r="K187" s="17">
        <f t="shared" si="0"/>
        <v>1</v>
      </c>
      <c r="L187" s="18">
        <f t="shared" si="1"/>
        <v>0</v>
      </c>
      <c r="M187" s="18">
        <f t="shared" si="2"/>
        <v>1</v>
      </c>
      <c r="N187" s="19">
        <f t="shared" si="3"/>
        <v>0</v>
      </c>
      <c r="O187" s="18">
        <f t="shared" si="4"/>
        <v>0</v>
      </c>
      <c r="P187" s="18">
        <f t="shared" si="5"/>
        <v>0</v>
      </c>
      <c r="Q187" s="18">
        <f t="shared" si="6"/>
        <v>0</v>
      </c>
      <c r="R187" s="18">
        <f t="shared" si="7"/>
        <v>0</v>
      </c>
      <c r="S187" s="18">
        <f t="shared" si="8"/>
        <v>0</v>
      </c>
      <c r="T187" s="18">
        <f t="shared" si="9"/>
        <v>0</v>
      </c>
      <c r="U187" s="18">
        <f t="shared" si="10"/>
        <v>0</v>
      </c>
    </row>
    <row r="188" spans="1:21" ht="15">
      <c r="A188" s="15">
        <v>195</v>
      </c>
      <c r="B188" s="12" t="s">
        <v>270</v>
      </c>
      <c r="C188" s="12" t="s">
        <v>271</v>
      </c>
      <c r="D188" s="12" t="s">
        <v>22</v>
      </c>
      <c r="E188" s="12" t="s">
        <v>123</v>
      </c>
      <c r="F188" s="12" t="s">
        <v>379</v>
      </c>
      <c r="G188" s="14">
        <v>23</v>
      </c>
      <c r="H188" s="12" t="s">
        <v>397</v>
      </c>
      <c r="I188" s="14">
        <v>476</v>
      </c>
      <c r="J188" s="15">
        <v>25</v>
      </c>
      <c r="K188" s="17">
        <f t="shared" si="0"/>
        <v>0.92</v>
      </c>
      <c r="L188" s="18">
        <f t="shared" si="1"/>
        <v>0</v>
      </c>
      <c r="M188" s="18">
        <f t="shared" si="2"/>
        <v>1</v>
      </c>
      <c r="N188" s="19">
        <f t="shared" si="3"/>
        <v>0</v>
      </c>
      <c r="O188" s="18">
        <f t="shared" si="4"/>
        <v>0</v>
      </c>
      <c r="P188" s="18">
        <f t="shared" si="5"/>
        <v>0</v>
      </c>
      <c r="Q188" s="18">
        <f t="shared" si="6"/>
        <v>0</v>
      </c>
      <c r="R188" s="18">
        <f t="shared" si="7"/>
        <v>0</v>
      </c>
      <c r="S188" s="18">
        <f t="shared" si="8"/>
        <v>0</v>
      </c>
      <c r="T188" s="18">
        <f t="shared" si="9"/>
        <v>0</v>
      </c>
      <c r="U188" s="18">
        <f t="shared" si="10"/>
        <v>0</v>
      </c>
    </row>
    <row r="189" spans="1:21" ht="15">
      <c r="A189" s="12">
        <v>196</v>
      </c>
      <c r="B189" s="12" t="s">
        <v>276</v>
      </c>
      <c r="C189" s="12" t="s">
        <v>410</v>
      </c>
      <c r="D189" s="12" t="s">
        <v>12</v>
      </c>
      <c r="E189" s="12" t="s">
        <v>17</v>
      </c>
      <c r="F189" s="12" t="s">
        <v>105</v>
      </c>
      <c r="G189" s="14">
        <v>224</v>
      </c>
      <c r="H189" s="12" t="s">
        <v>397</v>
      </c>
      <c r="I189" s="14">
        <v>101</v>
      </c>
      <c r="J189" s="15">
        <v>240</v>
      </c>
      <c r="K189" s="17">
        <f t="shared" si="0"/>
        <v>0.93333333333333335</v>
      </c>
      <c r="L189" s="18">
        <f t="shared" si="1"/>
        <v>0</v>
      </c>
      <c r="M189" s="18">
        <f t="shared" si="2"/>
        <v>0</v>
      </c>
      <c r="N189" s="19">
        <f t="shared" si="3"/>
        <v>0</v>
      </c>
      <c r="O189" s="18">
        <f t="shared" si="4"/>
        <v>0</v>
      </c>
      <c r="P189" s="18">
        <f t="shared" si="5"/>
        <v>0</v>
      </c>
      <c r="Q189" s="18">
        <f t="shared" si="6"/>
        <v>0</v>
      </c>
      <c r="R189" s="18">
        <f t="shared" si="7"/>
        <v>0</v>
      </c>
      <c r="S189" s="18">
        <f t="shared" si="8"/>
        <v>0</v>
      </c>
      <c r="T189" s="18">
        <f t="shared" si="9"/>
        <v>0</v>
      </c>
      <c r="U189" s="18">
        <f t="shared" si="10"/>
        <v>1</v>
      </c>
    </row>
    <row r="190" spans="1:21" ht="15">
      <c r="A190" s="15">
        <v>197</v>
      </c>
      <c r="B190" s="12" t="s">
        <v>381</v>
      </c>
      <c r="C190" s="12" t="s">
        <v>104</v>
      </c>
      <c r="D190" s="12" t="s">
        <v>18</v>
      </c>
      <c r="E190" s="12" t="s">
        <v>22</v>
      </c>
      <c r="F190" s="12" t="s">
        <v>106</v>
      </c>
      <c r="G190" s="14">
        <v>234</v>
      </c>
      <c r="H190" s="12" t="s">
        <v>397</v>
      </c>
      <c r="I190" s="14">
        <v>101</v>
      </c>
      <c r="J190" s="15">
        <v>240</v>
      </c>
      <c r="K190" s="17">
        <f t="shared" si="0"/>
        <v>0.97499999999999998</v>
      </c>
      <c r="L190" s="18">
        <f t="shared" si="1"/>
        <v>0</v>
      </c>
      <c r="M190" s="18">
        <f t="shared" si="2"/>
        <v>0</v>
      </c>
      <c r="N190" s="19">
        <f t="shared" si="3"/>
        <v>0</v>
      </c>
      <c r="O190" s="18">
        <f t="shared" si="4"/>
        <v>0</v>
      </c>
      <c r="P190" s="18">
        <f t="shared" si="5"/>
        <v>0</v>
      </c>
      <c r="Q190" s="18">
        <f t="shared" si="6"/>
        <v>0</v>
      </c>
      <c r="R190" s="18">
        <f t="shared" si="7"/>
        <v>0</v>
      </c>
      <c r="S190" s="18">
        <f t="shared" si="8"/>
        <v>0</v>
      </c>
      <c r="T190" s="18">
        <f t="shared" si="9"/>
        <v>0</v>
      </c>
      <c r="U190" s="18">
        <f t="shared" si="10"/>
        <v>1</v>
      </c>
    </row>
    <row r="191" spans="1:21" ht="15">
      <c r="A191" s="15">
        <v>198</v>
      </c>
      <c r="B191" s="12" t="s">
        <v>411</v>
      </c>
      <c r="C191" s="12" t="s">
        <v>307</v>
      </c>
      <c r="D191" s="12" t="s">
        <v>22</v>
      </c>
      <c r="E191" s="12" t="s">
        <v>45</v>
      </c>
      <c r="F191" s="12" t="s">
        <v>412</v>
      </c>
      <c r="G191" s="14">
        <v>19</v>
      </c>
      <c r="H191" s="12" t="s">
        <v>397</v>
      </c>
      <c r="I191" s="14">
        <v>201</v>
      </c>
      <c r="J191" s="15">
        <v>42</v>
      </c>
      <c r="K191" s="17">
        <f t="shared" si="0"/>
        <v>0.45238095238095238</v>
      </c>
      <c r="L191" s="18">
        <f t="shared" si="1"/>
        <v>0</v>
      </c>
      <c r="M191" s="18">
        <f t="shared" si="2"/>
        <v>0</v>
      </c>
      <c r="N191" s="19">
        <f t="shared" si="3"/>
        <v>0</v>
      </c>
      <c r="O191" s="18">
        <f t="shared" si="4"/>
        <v>1</v>
      </c>
      <c r="P191" s="18">
        <f t="shared" si="5"/>
        <v>0</v>
      </c>
      <c r="Q191" s="18">
        <f t="shared" si="6"/>
        <v>0</v>
      </c>
      <c r="R191" s="18">
        <f t="shared" si="7"/>
        <v>0</v>
      </c>
      <c r="S191" s="18">
        <f t="shared" si="8"/>
        <v>0</v>
      </c>
      <c r="T191" s="18">
        <f t="shared" si="9"/>
        <v>0</v>
      </c>
      <c r="U191" s="18">
        <f t="shared" si="10"/>
        <v>0</v>
      </c>
    </row>
    <row r="192" spans="1:21" ht="15">
      <c r="A192" s="12">
        <v>199</v>
      </c>
      <c r="B192" s="12" t="s">
        <v>284</v>
      </c>
      <c r="C192" s="12" t="s">
        <v>289</v>
      </c>
      <c r="D192" s="12" t="s">
        <v>22</v>
      </c>
      <c r="E192" s="12" t="s">
        <v>45</v>
      </c>
      <c r="F192" s="12" t="s">
        <v>285</v>
      </c>
      <c r="G192" s="14">
        <v>29</v>
      </c>
      <c r="H192" s="12" t="s">
        <v>397</v>
      </c>
      <c r="I192" s="14">
        <v>220</v>
      </c>
      <c r="J192" s="15">
        <v>40</v>
      </c>
      <c r="K192" s="17">
        <f t="shared" si="0"/>
        <v>0.72499999999999998</v>
      </c>
      <c r="L192" s="18">
        <f t="shared" si="1"/>
        <v>0</v>
      </c>
      <c r="M192" s="18">
        <f t="shared" si="2"/>
        <v>0</v>
      </c>
      <c r="N192" s="19">
        <f t="shared" si="3"/>
        <v>1</v>
      </c>
      <c r="O192" s="18">
        <f t="shared" si="4"/>
        <v>0</v>
      </c>
      <c r="P192" s="18">
        <f t="shared" si="5"/>
        <v>0</v>
      </c>
      <c r="Q192" s="18">
        <f t="shared" si="6"/>
        <v>0</v>
      </c>
      <c r="R192" s="18">
        <f t="shared" si="7"/>
        <v>0</v>
      </c>
      <c r="S192" s="18">
        <f t="shared" si="8"/>
        <v>0</v>
      </c>
      <c r="T192" s="18">
        <f t="shared" si="9"/>
        <v>0</v>
      </c>
      <c r="U192" s="18">
        <f t="shared" si="10"/>
        <v>0</v>
      </c>
    </row>
    <row r="193" spans="1:21" ht="15">
      <c r="A193" s="15">
        <v>200</v>
      </c>
      <c r="B193" s="12" t="s">
        <v>360</v>
      </c>
      <c r="C193" s="12" t="s">
        <v>172</v>
      </c>
      <c r="D193" s="12" t="s">
        <v>11</v>
      </c>
      <c r="E193" s="12" t="s">
        <v>12</v>
      </c>
      <c r="F193" s="12" t="s">
        <v>361</v>
      </c>
      <c r="G193" s="14">
        <v>69</v>
      </c>
      <c r="H193" s="12" t="s">
        <v>397</v>
      </c>
      <c r="I193" s="14">
        <v>236</v>
      </c>
      <c r="J193" s="15">
        <v>75</v>
      </c>
      <c r="K193" s="17">
        <f t="shared" si="0"/>
        <v>0.92</v>
      </c>
      <c r="L193" s="18">
        <f t="shared" si="1"/>
        <v>0</v>
      </c>
      <c r="M193" s="18">
        <f t="shared" si="2"/>
        <v>0</v>
      </c>
      <c r="N193" s="19">
        <f t="shared" si="3"/>
        <v>0</v>
      </c>
      <c r="O193" s="18">
        <f t="shared" si="4"/>
        <v>0</v>
      </c>
      <c r="P193" s="18">
        <f t="shared" si="5"/>
        <v>0</v>
      </c>
      <c r="Q193" s="18">
        <f t="shared" si="6"/>
        <v>1</v>
      </c>
      <c r="R193" s="18">
        <f t="shared" si="7"/>
        <v>0</v>
      </c>
      <c r="S193" s="18">
        <f t="shared" si="8"/>
        <v>0</v>
      </c>
      <c r="T193" s="18">
        <f t="shared" si="9"/>
        <v>0</v>
      </c>
      <c r="U193" s="18">
        <f t="shared" si="10"/>
        <v>0</v>
      </c>
    </row>
    <row r="194" spans="1:21" ht="15">
      <c r="A194" s="15">
        <v>201</v>
      </c>
      <c r="B194" s="12" t="s">
        <v>413</v>
      </c>
      <c r="C194" s="12" t="s">
        <v>268</v>
      </c>
      <c r="D194" s="12" t="s">
        <v>12</v>
      </c>
      <c r="E194" s="12" t="s">
        <v>17</v>
      </c>
      <c r="F194" s="12" t="s">
        <v>269</v>
      </c>
      <c r="G194" s="14">
        <v>40</v>
      </c>
      <c r="H194" s="12" t="s">
        <v>397</v>
      </c>
      <c r="I194" s="14">
        <v>245</v>
      </c>
      <c r="J194" s="15">
        <v>60</v>
      </c>
      <c r="K194" s="17">
        <f t="shared" si="0"/>
        <v>0.66666666666666663</v>
      </c>
      <c r="L194" s="18">
        <f t="shared" si="1"/>
        <v>0</v>
      </c>
      <c r="M194" s="18">
        <f t="shared" si="2"/>
        <v>0</v>
      </c>
      <c r="N194" s="19">
        <f t="shared" si="3"/>
        <v>0</v>
      </c>
      <c r="O194" s="18">
        <f t="shared" si="4"/>
        <v>0</v>
      </c>
      <c r="P194" s="18">
        <f t="shared" si="5"/>
        <v>1</v>
      </c>
      <c r="Q194" s="18">
        <f t="shared" si="6"/>
        <v>0</v>
      </c>
      <c r="R194" s="18">
        <f t="shared" si="7"/>
        <v>0</v>
      </c>
      <c r="S194" s="18">
        <f t="shared" si="8"/>
        <v>0</v>
      </c>
      <c r="T194" s="18">
        <f t="shared" si="9"/>
        <v>0</v>
      </c>
      <c r="U194" s="18">
        <f t="shared" si="10"/>
        <v>0</v>
      </c>
    </row>
    <row r="195" spans="1:21" ht="15">
      <c r="A195" s="12">
        <v>202</v>
      </c>
      <c r="B195" s="12" t="s">
        <v>413</v>
      </c>
      <c r="C195" s="12" t="s">
        <v>268</v>
      </c>
      <c r="D195" s="12" t="s">
        <v>18</v>
      </c>
      <c r="E195" s="12" t="s">
        <v>22</v>
      </c>
      <c r="F195" s="12" t="s">
        <v>389</v>
      </c>
      <c r="G195" s="14">
        <v>38</v>
      </c>
      <c r="H195" s="12" t="s">
        <v>397</v>
      </c>
      <c r="I195" s="14">
        <v>245</v>
      </c>
      <c r="J195" s="15">
        <v>60</v>
      </c>
      <c r="K195" s="17">
        <f t="shared" si="0"/>
        <v>0.6333333333333333</v>
      </c>
      <c r="L195" s="18">
        <f t="shared" si="1"/>
        <v>0</v>
      </c>
      <c r="M195" s="18">
        <f t="shared" si="2"/>
        <v>0</v>
      </c>
      <c r="N195" s="19">
        <f t="shared" si="3"/>
        <v>0</v>
      </c>
      <c r="O195" s="18">
        <f t="shared" si="4"/>
        <v>0</v>
      </c>
      <c r="P195" s="18">
        <f t="shared" si="5"/>
        <v>1</v>
      </c>
      <c r="Q195" s="18">
        <f t="shared" si="6"/>
        <v>0</v>
      </c>
      <c r="R195" s="18">
        <f t="shared" si="7"/>
        <v>0</v>
      </c>
      <c r="S195" s="18">
        <f t="shared" si="8"/>
        <v>0</v>
      </c>
      <c r="T195" s="18">
        <f t="shared" si="9"/>
        <v>0</v>
      </c>
      <c r="U195" s="18">
        <f t="shared" si="10"/>
        <v>0</v>
      </c>
    </row>
    <row r="196" spans="1:21" ht="15">
      <c r="A196" s="15">
        <v>203</v>
      </c>
      <c r="B196" s="12" t="s">
        <v>414</v>
      </c>
      <c r="C196" s="12" t="s">
        <v>268</v>
      </c>
      <c r="D196" s="12" t="s">
        <v>22</v>
      </c>
      <c r="E196" s="12" t="s">
        <v>45</v>
      </c>
      <c r="F196" s="12" t="s">
        <v>415</v>
      </c>
      <c r="G196" s="14">
        <v>37</v>
      </c>
      <c r="H196" s="12" t="s">
        <v>397</v>
      </c>
      <c r="I196" s="14">
        <v>245</v>
      </c>
      <c r="J196" s="15">
        <v>60</v>
      </c>
      <c r="K196" s="17">
        <f t="shared" si="0"/>
        <v>0.6166666666666667</v>
      </c>
      <c r="L196" s="18">
        <f t="shared" si="1"/>
        <v>0</v>
      </c>
      <c r="M196" s="18">
        <f t="shared" si="2"/>
        <v>0</v>
      </c>
      <c r="N196" s="19">
        <f t="shared" si="3"/>
        <v>0</v>
      </c>
      <c r="O196" s="18">
        <f t="shared" si="4"/>
        <v>0</v>
      </c>
      <c r="P196" s="18">
        <f t="shared" si="5"/>
        <v>1</v>
      </c>
      <c r="Q196" s="18">
        <f t="shared" si="6"/>
        <v>0</v>
      </c>
      <c r="R196" s="18">
        <f t="shared" si="7"/>
        <v>0</v>
      </c>
      <c r="S196" s="18">
        <f t="shared" si="8"/>
        <v>0</v>
      </c>
      <c r="T196" s="18">
        <f t="shared" si="9"/>
        <v>0</v>
      </c>
      <c r="U196" s="18">
        <f t="shared" si="10"/>
        <v>0</v>
      </c>
    </row>
    <row r="197" spans="1:21" ht="15">
      <c r="A197" s="15">
        <v>204</v>
      </c>
      <c r="B197" s="12" t="s">
        <v>299</v>
      </c>
      <c r="C197" s="12" t="s">
        <v>300</v>
      </c>
      <c r="D197" s="12" t="s">
        <v>17</v>
      </c>
      <c r="E197" s="12" t="s">
        <v>18</v>
      </c>
      <c r="F197" s="12" t="s">
        <v>301</v>
      </c>
      <c r="G197" s="14">
        <v>12</v>
      </c>
      <c r="H197" s="12" t="s">
        <v>397</v>
      </c>
      <c r="I197" s="14">
        <v>263</v>
      </c>
      <c r="J197" s="15">
        <v>25</v>
      </c>
      <c r="K197" s="17">
        <f t="shared" si="0"/>
        <v>0.48</v>
      </c>
      <c r="L197" s="18">
        <f t="shared" si="1"/>
        <v>0</v>
      </c>
      <c r="M197" s="18">
        <f t="shared" si="2"/>
        <v>1</v>
      </c>
      <c r="N197" s="19">
        <f t="shared" si="3"/>
        <v>0</v>
      </c>
      <c r="O197" s="18">
        <f t="shared" si="4"/>
        <v>0</v>
      </c>
      <c r="P197" s="18">
        <f t="shared" si="5"/>
        <v>0</v>
      </c>
      <c r="Q197" s="18">
        <f t="shared" si="6"/>
        <v>0</v>
      </c>
      <c r="R197" s="18">
        <f t="shared" si="7"/>
        <v>0</v>
      </c>
      <c r="S197" s="18">
        <f t="shared" si="8"/>
        <v>0</v>
      </c>
      <c r="T197" s="18">
        <f t="shared" si="9"/>
        <v>0</v>
      </c>
      <c r="U197" s="18">
        <f t="shared" si="10"/>
        <v>0</v>
      </c>
    </row>
    <row r="198" spans="1:21" ht="15">
      <c r="A198" s="12">
        <v>205</v>
      </c>
      <c r="B198" s="12" t="s">
        <v>114</v>
      </c>
      <c r="C198" s="12" t="s">
        <v>115</v>
      </c>
      <c r="D198" s="12" t="s">
        <v>11</v>
      </c>
      <c r="E198" s="12" t="s">
        <v>12</v>
      </c>
      <c r="F198" s="12" t="s">
        <v>116</v>
      </c>
      <c r="G198" s="14">
        <v>48</v>
      </c>
      <c r="H198" s="12" t="s">
        <v>397</v>
      </c>
      <c r="I198" s="14">
        <v>290</v>
      </c>
      <c r="J198" s="15">
        <v>70</v>
      </c>
      <c r="K198" s="17">
        <f t="shared" si="0"/>
        <v>0.68571428571428572</v>
      </c>
      <c r="L198" s="18">
        <f t="shared" si="1"/>
        <v>0</v>
      </c>
      <c r="M198" s="18">
        <f t="shared" si="2"/>
        <v>0</v>
      </c>
      <c r="N198" s="19">
        <f t="shared" si="3"/>
        <v>0</v>
      </c>
      <c r="O198" s="18">
        <f t="shared" si="4"/>
        <v>0</v>
      </c>
      <c r="P198" s="18">
        <f t="shared" si="5"/>
        <v>0</v>
      </c>
      <c r="Q198" s="18">
        <f t="shared" si="6"/>
        <v>1</v>
      </c>
      <c r="R198" s="18">
        <f t="shared" si="7"/>
        <v>0</v>
      </c>
      <c r="S198" s="18">
        <f t="shared" si="8"/>
        <v>0</v>
      </c>
      <c r="T198" s="18">
        <f t="shared" si="9"/>
        <v>0</v>
      </c>
      <c r="U198" s="18">
        <f t="shared" si="10"/>
        <v>0</v>
      </c>
    </row>
    <row r="199" spans="1:21" ht="15">
      <c r="A199" s="15">
        <v>206</v>
      </c>
      <c r="B199" s="12" t="s">
        <v>114</v>
      </c>
      <c r="C199" s="12" t="s">
        <v>115</v>
      </c>
      <c r="D199" s="12" t="s">
        <v>12</v>
      </c>
      <c r="E199" s="12" t="s">
        <v>17</v>
      </c>
      <c r="F199" s="12" t="s">
        <v>117</v>
      </c>
      <c r="G199" s="14">
        <v>54</v>
      </c>
      <c r="H199" s="12" t="s">
        <v>397</v>
      </c>
      <c r="I199" s="14">
        <v>290</v>
      </c>
      <c r="J199" s="15">
        <v>70</v>
      </c>
      <c r="K199" s="17">
        <f t="shared" si="0"/>
        <v>0.77142857142857146</v>
      </c>
      <c r="L199" s="18">
        <f t="shared" si="1"/>
        <v>0</v>
      </c>
      <c r="M199" s="18">
        <f t="shared" si="2"/>
        <v>0</v>
      </c>
      <c r="N199" s="19">
        <f t="shared" si="3"/>
        <v>0</v>
      </c>
      <c r="O199" s="18">
        <f t="shared" si="4"/>
        <v>0</v>
      </c>
      <c r="P199" s="18">
        <f t="shared" si="5"/>
        <v>0</v>
      </c>
      <c r="Q199" s="18">
        <f t="shared" si="6"/>
        <v>1</v>
      </c>
      <c r="R199" s="18">
        <f t="shared" si="7"/>
        <v>0</v>
      </c>
      <c r="S199" s="18">
        <f t="shared" si="8"/>
        <v>0</v>
      </c>
      <c r="T199" s="18">
        <f t="shared" si="9"/>
        <v>0</v>
      </c>
      <c r="U199" s="18">
        <f t="shared" si="10"/>
        <v>0</v>
      </c>
    </row>
    <row r="200" spans="1:21" ht="15">
      <c r="A200" s="15">
        <v>207</v>
      </c>
      <c r="B200" s="12" t="s">
        <v>114</v>
      </c>
      <c r="C200" s="12" t="s">
        <v>115</v>
      </c>
      <c r="D200" s="12" t="s">
        <v>18</v>
      </c>
      <c r="E200" s="12" t="s">
        <v>22</v>
      </c>
      <c r="F200" s="12" t="s">
        <v>119</v>
      </c>
      <c r="G200" s="14">
        <v>52</v>
      </c>
      <c r="H200" s="12" t="s">
        <v>397</v>
      </c>
      <c r="I200" s="14">
        <v>290</v>
      </c>
      <c r="J200" s="15">
        <v>70</v>
      </c>
      <c r="K200" s="17">
        <f t="shared" si="0"/>
        <v>0.74285714285714288</v>
      </c>
      <c r="L200" s="18">
        <f t="shared" si="1"/>
        <v>0</v>
      </c>
      <c r="M200" s="18">
        <f t="shared" si="2"/>
        <v>0</v>
      </c>
      <c r="N200" s="19">
        <f t="shared" si="3"/>
        <v>0</v>
      </c>
      <c r="O200" s="18">
        <f t="shared" si="4"/>
        <v>0</v>
      </c>
      <c r="P200" s="18">
        <f t="shared" si="5"/>
        <v>0</v>
      </c>
      <c r="Q200" s="18">
        <f t="shared" si="6"/>
        <v>1</v>
      </c>
      <c r="R200" s="18">
        <f t="shared" si="7"/>
        <v>0</v>
      </c>
      <c r="S200" s="18">
        <f t="shared" si="8"/>
        <v>0</v>
      </c>
      <c r="T200" s="18">
        <f t="shared" si="9"/>
        <v>0</v>
      </c>
      <c r="U200" s="18">
        <f t="shared" si="10"/>
        <v>0</v>
      </c>
    </row>
    <row r="201" spans="1:21" ht="15">
      <c r="A201" s="12">
        <v>208</v>
      </c>
      <c r="B201" s="12" t="s">
        <v>121</v>
      </c>
      <c r="C201" s="12" t="s">
        <v>365</v>
      </c>
      <c r="D201" s="12" t="s">
        <v>22</v>
      </c>
      <c r="E201" s="12" t="s">
        <v>123</v>
      </c>
      <c r="F201" s="12" t="s">
        <v>124</v>
      </c>
      <c r="G201" s="14">
        <v>16</v>
      </c>
      <c r="H201" s="12" t="s">
        <v>397</v>
      </c>
      <c r="I201" s="14">
        <v>291</v>
      </c>
      <c r="J201" s="15">
        <v>48</v>
      </c>
      <c r="K201" s="17">
        <f t="shared" si="0"/>
        <v>0.33333333333333331</v>
      </c>
      <c r="L201" s="18">
        <f t="shared" si="1"/>
        <v>0</v>
      </c>
      <c r="M201" s="18">
        <f t="shared" si="2"/>
        <v>0</v>
      </c>
      <c r="N201" s="19">
        <f t="shared" si="3"/>
        <v>0</v>
      </c>
      <c r="O201" s="18">
        <f t="shared" si="4"/>
        <v>1</v>
      </c>
      <c r="P201" s="18">
        <f t="shared" si="5"/>
        <v>0</v>
      </c>
      <c r="Q201" s="18">
        <f t="shared" si="6"/>
        <v>0</v>
      </c>
      <c r="R201" s="18">
        <f t="shared" si="7"/>
        <v>0</v>
      </c>
      <c r="S201" s="18">
        <f t="shared" si="8"/>
        <v>0</v>
      </c>
      <c r="T201" s="18">
        <f t="shared" si="9"/>
        <v>0</v>
      </c>
      <c r="U201" s="18">
        <f t="shared" si="10"/>
        <v>0</v>
      </c>
    </row>
    <row r="202" spans="1:21" ht="15">
      <c r="A202" s="15">
        <v>209</v>
      </c>
      <c r="B202" s="12" t="s">
        <v>121</v>
      </c>
      <c r="C202" s="12" t="s">
        <v>167</v>
      </c>
      <c r="D202" s="12" t="s">
        <v>22</v>
      </c>
      <c r="E202" s="12" t="s">
        <v>123</v>
      </c>
      <c r="F202" s="12" t="s">
        <v>126</v>
      </c>
      <c r="G202" s="14">
        <v>19</v>
      </c>
      <c r="H202" s="12" t="s">
        <v>397</v>
      </c>
      <c r="I202" s="14">
        <v>291</v>
      </c>
      <c r="J202" s="15">
        <v>48</v>
      </c>
      <c r="K202" s="17">
        <f t="shared" si="0"/>
        <v>0.39583333333333331</v>
      </c>
      <c r="L202" s="18">
        <f t="shared" si="1"/>
        <v>0</v>
      </c>
      <c r="M202" s="18">
        <f t="shared" si="2"/>
        <v>0</v>
      </c>
      <c r="N202" s="19">
        <f t="shared" si="3"/>
        <v>0</v>
      </c>
      <c r="O202" s="18">
        <f t="shared" si="4"/>
        <v>1</v>
      </c>
      <c r="P202" s="18">
        <f t="shared" si="5"/>
        <v>0</v>
      </c>
      <c r="Q202" s="18">
        <f t="shared" si="6"/>
        <v>0</v>
      </c>
      <c r="R202" s="18">
        <f t="shared" si="7"/>
        <v>0</v>
      </c>
      <c r="S202" s="18">
        <f t="shared" si="8"/>
        <v>0</v>
      </c>
      <c r="T202" s="18">
        <f t="shared" si="9"/>
        <v>0</v>
      </c>
      <c r="U202" s="18">
        <f t="shared" si="10"/>
        <v>0</v>
      </c>
    </row>
    <row r="203" spans="1:21" ht="15">
      <c r="A203" s="15">
        <v>210</v>
      </c>
      <c r="B203" s="12" t="s">
        <v>121</v>
      </c>
      <c r="C203" s="12" t="s">
        <v>125</v>
      </c>
      <c r="D203" s="12" t="s">
        <v>22</v>
      </c>
      <c r="E203" s="12" t="s">
        <v>123</v>
      </c>
      <c r="F203" s="12" t="s">
        <v>128</v>
      </c>
      <c r="G203" s="14">
        <v>17</v>
      </c>
      <c r="H203" s="12" t="s">
        <v>397</v>
      </c>
      <c r="I203" s="14">
        <v>291</v>
      </c>
      <c r="J203" s="15">
        <v>48</v>
      </c>
      <c r="K203" s="17">
        <f t="shared" si="0"/>
        <v>0.35416666666666669</v>
      </c>
      <c r="L203" s="18">
        <f t="shared" si="1"/>
        <v>0</v>
      </c>
      <c r="M203" s="18">
        <f t="shared" si="2"/>
        <v>0</v>
      </c>
      <c r="N203" s="19">
        <f t="shared" si="3"/>
        <v>0</v>
      </c>
      <c r="O203" s="18">
        <f t="shared" si="4"/>
        <v>1</v>
      </c>
      <c r="P203" s="18">
        <f t="shared" si="5"/>
        <v>0</v>
      </c>
      <c r="Q203" s="18">
        <f t="shared" si="6"/>
        <v>0</v>
      </c>
      <c r="R203" s="18">
        <f t="shared" si="7"/>
        <v>0</v>
      </c>
      <c r="S203" s="18">
        <f t="shared" si="8"/>
        <v>0</v>
      </c>
      <c r="T203" s="18">
        <f t="shared" si="9"/>
        <v>0</v>
      </c>
      <c r="U203" s="18">
        <f t="shared" si="10"/>
        <v>0</v>
      </c>
    </row>
    <row r="204" spans="1:21" ht="15">
      <c r="A204" s="12">
        <v>211</v>
      </c>
      <c r="B204" s="12" t="s">
        <v>121</v>
      </c>
      <c r="C204" s="12" t="s">
        <v>131</v>
      </c>
      <c r="D204" s="12" t="s">
        <v>12</v>
      </c>
      <c r="E204" s="12" t="s">
        <v>17</v>
      </c>
      <c r="F204" s="12" t="s">
        <v>130</v>
      </c>
      <c r="G204" s="14">
        <v>19</v>
      </c>
      <c r="H204" s="12" t="s">
        <v>397</v>
      </c>
      <c r="I204" s="14">
        <v>291</v>
      </c>
      <c r="J204" s="15">
        <v>48</v>
      </c>
      <c r="K204" s="17">
        <f t="shared" si="0"/>
        <v>0.39583333333333331</v>
      </c>
      <c r="L204" s="18">
        <f t="shared" si="1"/>
        <v>0</v>
      </c>
      <c r="M204" s="18">
        <f t="shared" si="2"/>
        <v>0</v>
      </c>
      <c r="N204" s="19">
        <f t="shared" si="3"/>
        <v>0</v>
      </c>
      <c r="O204" s="18">
        <f t="shared" si="4"/>
        <v>1</v>
      </c>
      <c r="P204" s="18">
        <f t="shared" si="5"/>
        <v>0</v>
      </c>
      <c r="Q204" s="18">
        <f t="shared" si="6"/>
        <v>0</v>
      </c>
      <c r="R204" s="18">
        <f t="shared" si="7"/>
        <v>0</v>
      </c>
      <c r="S204" s="18">
        <f t="shared" si="8"/>
        <v>0</v>
      </c>
      <c r="T204" s="18">
        <f t="shared" si="9"/>
        <v>0</v>
      </c>
      <c r="U204" s="18">
        <f t="shared" si="10"/>
        <v>0</v>
      </c>
    </row>
    <row r="205" spans="1:21" ht="15">
      <c r="A205" s="15">
        <v>212</v>
      </c>
      <c r="B205" s="12" t="s">
        <v>121</v>
      </c>
      <c r="C205" s="12" t="s">
        <v>133</v>
      </c>
      <c r="D205" s="12" t="s">
        <v>17</v>
      </c>
      <c r="E205" s="12" t="s">
        <v>18</v>
      </c>
      <c r="F205" s="12" t="s">
        <v>134</v>
      </c>
      <c r="G205" s="14">
        <v>18</v>
      </c>
      <c r="H205" s="12" t="s">
        <v>397</v>
      </c>
      <c r="I205" s="14">
        <v>291</v>
      </c>
      <c r="J205" s="15">
        <v>48</v>
      </c>
      <c r="K205" s="17">
        <f t="shared" si="0"/>
        <v>0.375</v>
      </c>
      <c r="L205" s="18">
        <f t="shared" si="1"/>
        <v>0</v>
      </c>
      <c r="M205" s="18">
        <f t="shared" si="2"/>
        <v>0</v>
      </c>
      <c r="N205" s="19">
        <f t="shared" si="3"/>
        <v>0</v>
      </c>
      <c r="O205" s="18">
        <f t="shared" si="4"/>
        <v>1</v>
      </c>
      <c r="P205" s="18">
        <f t="shared" si="5"/>
        <v>0</v>
      </c>
      <c r="Q205" s="18">
        <f t="shared" si="6"/>
        <v>0</v>
      </c>
      <c r="R205" s="18">
        <f t="shared" si="7"/>
        <v>0</v>
      </c>
      <c r="S205" s="18">
        <f t="shared" si="8"/>
        <v>0</v>
      </c>
      <c r="T205" s="18">
        <f t="shared" si="9"/>
        <v>0</v>
      </c>
      <c r="U205" s="18">
        <f t="shared" si="10"/>
        <v>0</v>
      </c>
    </row>
    <row r="206" spans="1:21" ht="15">
      <c r="A206" s="15">
        <v>213</v>
      </c>
      <c r="B206" s="12" t="s">
        <v>121</v>
      </c>
      <c r="C206" s="12" t="s">
        <v>392</v>
      </c>
      <c r="D206" s="12" t="s">
        <v>18</v>
      </c>
      <c r="E206" s="12" t="s">
        <v>22</v>
      </c>
      <c r="F206" s="12" t="s">
        <v>393</v>
      </c>
      <c r="G206" s="14">
        <v>24</v>
      </c>
      <c r="H206" s="12" t="s">
        <v>397</v>
      </c>
      <c r="I206" s="14">
        <v>291</v>
      </c>
      <c r="J206" s="15">
        <v>48</v>
      </c>
      <c r="K206" s="17">
        <f t="shared" si="0"/>
        <v>0.5</v>
      </c>
      <c r="L206" s="18">
        <f t="shared" si="1"/>
        <v>0</v>
      </c>
      <c r="M206" s="18">
        <f t="shared" si="2"/>
        <v>0</v>
      </c>
      <c r="N206" s="19">
        <f t="shared" si="3"/>
        <v>0</v>
      </c>
      <c r="O206" s="18">
        <f t="shared" si="4"/>
        <v>1</v>
      </c>
      <c r="P206" s="18">
        <f t="shared" si="5"/>
        <v>0</v>
      </c>
      <c r="Q206" s="18">
        <f t="shared" si="6"/>
        <v>0</v>
      </c>
      <c r="R206" s="18">
        <f t="shared" si="7"/>
        <v>0</v>
      </c>
      <c r="S206" s="18">
        <f t="shared" si="8"/>
        <v>0</v>
      </c>
      <c r="T206" s="18">
        <f t="shared" si="9"/>
        <v>0</v>
      </c>
      <c r="U206" s="18">
        <f t="shared" si="10"/>
        <v>0</v>
      </c>
    </row>
    <row r="207" spans="1:21" ht="15">
      <c r="A207" s="12">
        <v>214</v>
      </c>
      <c r="B207" s="12" t="s">
        <v>366</v>
      </c>
      <c r="C207" s="12" t="s">
        <v>367</v>
      </c>
      <c r="D207" s="12" t="s">
        <v>12</v>
      </c>
      <c r="E207" s="12" t="s">
        <v>17</v>
      </c>
      <c r="F207" s="12" t="s">
        <v>368</v>
      </c>
      <c r="G207" s="14">
        <v>17</v>
      </c>
      <c r="H207" s="12" t="s">
        <v>397</v>
      </c>
      <c r="I207" s="14">
        <v>292</v>
      </c>
      <c r="J207" s="15">
        <v>48</v>
      </c>
      <c r="K207" s="17">
        <f t="shared" si="0"/>
        <v>0.35416666666666669</v>
      </c>
      <c r="L207" s="18">
        <f t="shared" si="1"/>
        <v>0</v>
      </c>
      <c r="M207" s="18">
        <f t="shared" si="2"/>
        <v>0</v>
      </c>
      <c r="N207" s="19">
        <f t="shared" si="3"/>
        <v>0</v>
      </c>
      <c r="O207" s="18">
        <f t="shared" si="4"/>
        <v>1</v>
      </c>
      <c r="P207" s="18">
        <f t="shared" si="5"/>
        <v>0</v>
      </c>
      <c r="Q207" s="18">
        <f t="shared" si="6"/>
        <v>0</v>
      </c>
      <c r="R207" s="18">
        <f t="shared" si="7"/>
        <v>0</v>
      </c>
      <c r="S207" s="18">
        <f t="shared" si="8"/>
        <v>0</v>
      </c>
      <c r="T207" s="18">
        <f t="shared" si="9"/>
        <v>0</v>
      </c>
      <c r="U207" s="18">
        <f t="shared" si="10"/>
        <v>0</v>
      </c>
    </row>
    <row r="208" spans="1:21" ht="15">
      <c r="A208" s="15">
        <v>215</v>
      </c>
      <c r="B208" s="12" t="s">
        <v>320</v>
      </c>
      <c r="C208" s="12" t="s">
        <v>321</v>
      </c>
      <c r="D208" s="12" t="s">
        <v>12</v>
      </c>
      <c r="E208" s="12" t="s">
        <v>17</v>
      </c>
      <c r="F208" s="12" t="s">
        <v>323</v>
      </c>
      <c r="G208" s="14">
        <v>66</v>
      </c>
      <c r="H208" s="12" t="s">
        <v>397</v>
      </c>
      <c r="I208" s="14">
        <v>311</v>
      </c>
      <c r="J208" s="15">
        <v>78</v>
      </c>
      <c r="K208" s="17">
        <f t="shared" si="0"/>
        <v>0.84615384615384615</v>
      </c>
      <c r="L208" s="18">
        <f t="shared" si="1"/>
        <v>0</v>
      </c>
      <c r="M208" s="18">
        <f t="shared" si="2"/>
        <v>0</v>
      </c>
      <c r="N208" s="19">
        <f t="shared" si="3"/>
        <v>0</v>
      </c>
      <c r="O208" s="18">
        <f t="shared" si="4"/>
        <v>0</v>
      </c>
      <c r="P208" s="18">
        <f t="shared" si="5"/>
        <v>0</v>
      </c>
      <c r="Q208" s="18">
        <f t="shared" si="6"/>
        <v>1</v>
      </c>
      <c r="R208" s="18">
        <f t="shared" si="7"/>
        <v>0</v>
      </c>
      <c r="S208" s="18">
        <f t="shared" si="8"/>
        <v>0</v>
      </c>
      <c r="T208" s="18">
        <f t="shared" si="9"/>
        <v>0</v>
      </c>
      <c r="U208" s="18">
        <f t="shared" si="10"/>
        <v>0</v>
      </c>
    </row>
    <row r="209" spans="1:21" ht="15">
      <c r="A209" s="15">
        <v>216</v>
      </c>
      <c r="B209" s="12" t="s">
        <v>370</v>
      </c>
      <c r="C209" s="12" t="s">
        <v>321</v>
      </c>
      <c r="D209" s="12" t="s">
        <v>22</v>
      </c>
      <c r="E209" s="12" t="s">
        <v>45</v>
      </c>
      <c r="F209" s="12" t="s">
        <v>331</v>
      </c>
      <c r="G209" s="14">
        <v>50</v>
      </c>
      <c r="H209" s="12" t="s">
        <v>397</v>
      </c>
      <c r="I209" s="14">
        <v>325</v>
      </c>
      <c r="J209" s="15">
        <v>60</v>
      </c>
      <c r="K209" s="17">
        <f t="shared" si="0"/>
        <v>0.83333333333333337</v>
      </c>
      <c r="L209" s="18">
        <f t="shared" si="1"/>
        <v>0</v>
      </c>
      <c r="M209" s="18">
        <f t="shared" si="2"/>
        <v>0</v>
      </c>
      <c r="N209" s="19">
        <f t="shared" si="3"/>
        <v>0</v>
      </c>
      <c r="O209" s="18">
        <f t="shared" si="4"/>
        <v>0</v>
      </c>
      <c r="P209" s="18">
        <f t="shared" si="5"/>
        <v>1</v>
      </c>
      <c r="Q209" s="18">
        <f t="shared" si="6"/>
        <v>0</v>
      </c>
      <c r="R209" s="18">
        <f t="shared" si="7"/>
        <v>0</v>
      </c>
      <c r="S209" s="18">
        <f t="shared" si="8"/>
        <v>0</v>
      </c>
      <c r="T209" s="18">
        <f t="shared" si="9"/>
        <v>0</v>
      </c>
      <c r="U209" s="18">
        <f t="shared" si="10"/>
        <v>0</v>
      </c>
    </row>
    <row r="210" spans="1:21" ht="15">
      <c r="A210" s="12">
        <v>217</v>
      </c>
      <c r="B210" s="12" t="s">
        <v>338</v>
      </c>
      <c r="C210" s="12" t="s">
        <v>339</v>
      </c>
      <c r="D210" s="12" t="s">
        <v>12</v>
      </c>
      <c r="E210" s="12" t="s">
        <v>17</v>
      </c>
      <c r="F210" s="12" t="s">
        <v>371</v>
      </c>
      <c r="G210" s="14">
        <v>11</v>
      </c>
      <c r="H210" s="12" t="s">
        <v>397</v>
      </c>
      <c r="I210" s="14">
        <v>397</v>
      </c>
      <c r="J210" s="15">
        <v>14</v>
      </c>
      <c r="K210" s="17">
        <f t="shared" si="0"/>
        <v>0.7857142857142857</v>
      </c>
      <c r="L210" s="18">
        <f t="shared" si="1"/>
        <v>0</v>
      </c>
      <c r="M210" s="18">
        <f t="shared" si="2"/>
        <v>1</v>
      </c>
      <c r="N210" s="19">
        <f t="shared" si="3"/>
        <v>0</v>
      </c>
      <c r="O210" s="18">
        <f t="shared" si="4"/>
        <v>0</v>
      </c>
      <c r="P210" s="18">
        <f t="shared" si="5"/>
        <v>0</v>
      </c>
      <c r="Q210" s="18">
        <f t="shared" si="6"/>
        <v>0</v>
      </c>
      <c r="R210" s="18">
        <f t="shared" si="7"/>
        <v>0</v>
      </c>
      <c r="S210" s="18">
        <f t="shared" si="8"/>
        <v>0</v>
      </c>
      <c r="T210" s="18">
        <f t="shared" si="9"/>
        <v>0</v>
      </c>
      <c r="U210" s="18">
        <f t="shared" si="10"/>
        <v>0</v>
      </c>
    </row>
    <row r="211" spans="1:21" ht="15">
      <c r="A211" s="15">
        <v>218</v>
      </c>
      <c r="B211" s="12" t="s">
        <v>338</v>
      </c>
      <c r="C211" s="12" t="s">
        <v>339</v>
      </c>
      <c r="D211" s="12" t="s">
        <v>18</v>
      </c>
      <c r="E211" s="12" t="s">
        <v>22</v>
      </c>
      <c r="F211" s="12" t="s">
        <v>372</v>
      </c>
      <c r="G211" s="14">
        <v>14</v>
      </c>
      <c r="H211" s="12" t="s">
        <v>397</v>
      </c>
      <c r="I211" s="14">
        <v>397</v>
      </c>
      <c r="J211" s="15">
        <v>14</v>
      </c>
      <c r="K211" s="17">
        <f t="shared" si="0"/>
        <v>1</v>
      </c>
      <c r="L211" s="18">
        <f t="shared" si="1"/>
        <v>0</v>
      </c>
      <c r="M211" s="18">
        <f t="shared" si="2"/>
        <v>1</v>
      </c>
      <c r="N211" s="19">
        <f t="shared" si="3"/>
        <v>0</v>
      </c>
      <c r="O211" s="18">
        <f t="shared" si="4"/>
        <v>0</v>
      </c>
      <c r="P211" s="18">
        <f t="shared" si="5"/>
        <v>0</v>
      </c>
      <c r="Q211" s="18">
        <f t="shared" si="6"/>
        <v>0</v>
      </c>
      <c r="R211" s="18">
        <f t="shared" si="7"/>
        <v>0</v>
      </c>
      <c r="S211" s="18">
        <f t="shared" si="8"/>
        <v>0</v>
      </c>
      <c r="T211" s="18">
        <f t="shared" si="9"/>
        <v>0</v>
      </c>
      <c r="U211" s="18">
        <f t="shared" si="10"/>
        <v>0</v>
      </c>
    </row>
    <row r="212" spans="1:21" ht="15">
      <c r="A212" s="15">
        <v>219</v>
      </c>
      <c r="B212" s="12" t="s">
        <v>140</v>
      </c>
      <c r="C212" s="12" t="s">
        <v>342</v>
      </c>
      <c r="D212" s="12" t="s">
        <v>22</v>
      </c>
      <c r="E212" s="12" t="s">
        <v>45</v>
      </c>
      <c r="F212" s="12" t="s">
        <v>142</v>
      </c>
      <c r="G212" s="14">
        <v>59</v>
      </c>
      <c r="H212" s="12" t="s">
        <v>397</v>
      </c>
      <c r="I212" s="14">
        <v>415</v>
      </c>
      <c r="J212" s="15">
        <v>60</v>
      </c>
      <c r="K212" s="17">
        <f t="shared" si="0"/>
        <v>0.98333333333333328</v>
      </c>
      <c r="L212" s="18">
        <f t="shared" si="1"/>
        <v>0</v>
      </c>
      <c r="M212" s="18">
        <f t="shared" si="2"/>
        <v>0</v>
      </c>
      <c r="N212" s="19">
        <f t="shared" si="3"/>
        <v>0</v>
      </c>
      <c r="O212" s="18">
        <f t="shared" si="4"/>
        <v>0</v>
      </c>
      <c r="P212" s="18">
        <f t="shared" si="5"/>
        <v>1</v>
      </c>
      <c r="Q212" s="18">
        <f t="shared" si="6"/>
        <v>0</v>
      </c>
      <c r="R212" s="18">
        <f t="shared" si="7"/>
        <v>0</v>
      </c>
      <c r="S212" s="18">
        <f t="shared" si="8"/>
        <v>0</v>
      </c>
      <c r="T212" s="18">
        <f t="shared" si="9"/>
        <v>0</v>
      </c>
      <c r="U212" s="18">
        <f t="shared" si="10"/>
        <v>0</v>
      </c>
    </row>
    <row r="216" spans="1:21">
      <c r="S216" s="10"/>
      <c r="T216" s="10"/>
      <c r="U216" s="10"/>
    </row>
    <row r="217" spans="1:21" ht="15">
      <c r="A217" s="2" t="s">
        <v>0</v>
      </c>
      <c r="B217" s="2" t="s">
        <v>1</v>
      </c>
      <c r="C217" s="2" t="s">
        <v>2</v>
      </c>
      <c r="D217" s="2" t="s">
        <v>5</v>
      </c>
      <c r="E217" s="2" t="s">
        <v>6</v>
      </c>
      <c r="F217" s="2" t="s">
        <v>7</v>
      </c>
      <c r="G217" s="8" t="s">
        <v>31</v>
      </c>
      <c r="H217" s="9">
        <v>43824</v>
      </c>
      <c r="I217" s="8" t="s">
        <v>36</v>
      </c>
      <c r="J217" s="8" t="s">
        <v>37</v>
      </c>
      <c r="K217" s="8" t="s">
        <v>38</v>
      </c>
      <c r="L217" s="8" t="s">
        <v>39</v>
      </c>
      <c r="M217" s="8" t="s">
        <v>40</v>
      </c>
      <c r="N217" s="8" t="s">
        <v>41</v>
      </c>
      <c r="O217" s="8" t="s">
        <v>42</v>
      </c>
      <c r="P217" s="8" t="s">
        <v>43</v>
      </c>
      <c r="S217" s="30"/>
      <c r="T217" s="10"/>
      <c r="U217" s="10"/>
    </row>
    <row r="218" spans="1:21" ht="15">
      <c r="A218" s="12" t="s">
        <v>13</v>
      </c>
      <c r="B218" s="14" t="str">
        <f>LEFT(A218,7)</f>
        <v>STAT101</v>
      </c>
      <c r="C218" s="12"/>
      <c r="D218" s="14">
        <v>101</v>
      </c>
      <c r="E218" s="15">
        <v>120</v>
      </c>
      <c r="F218" s="52"/>
      <c r="G218" s="18">
        <f t="shared" ref="G218:G279" si="11">IF(E218&lt;=12,1,0)</f>
        <v>0</v>
      </c>
      <c r="H218" s="18">
        <f t="shared" ref="H218:H279" si="12">IF(AND(E218&lt;=25,E218&gt;12),1,0)</f>
        <v>0</v>
      </c>
      <c r="I218" s="19">
        <f t="shared" ref="I218:I279" si="13">IF(AND(E218&gt;25,E218&lt;=40),1,0)</f>
        <v>0</v>
      </c>
      <c r="J218" s="18">
        <f t="shared" ref="J218:J279" si="14">IF(AND(E218&lt;=50, E218&gt;40),1,0)</f>
        <v>0</v>
      </c>
      <c r="K218" s="18">
        <f t="shared" ref="K218:K279" si="15">IF(AND(E218&gt;50,E218&lt;=60),1,0)</f>
        <v>0</v>
      </c>
      <c r="L218" s="18">
        <f t="shared" ref="L218:L279" si="16">IF(AND(E218&lt;=78,E218&gt;60), 1, 0)</f>
        <v>0</v>
      </c>
      <c r="M218" s="18">
        <f t="shared" ref="M218:M279" si="17">IF(AND(E218&gt;78,E218&lt;=100),1,0)</f>
        <v>0</v>
      </c>
      <c r="N218" s="18">
        <f t="shared" ref="N218:N279" si="18">IF(AND(E218&lt;=123, E218&gt;100),1, 0)</f>
        <v>1</v>
      </c>
      <c r="O218" s="18">
        <f t="shared" ref="O218:O279" si="19">IF(E218&gt;=150,0,IF(E218&gt;=123,1,0))</f>
        <v>0</v>
      </c>
      <c r="P218" s="18">
        <f t="shared" ref="P218:P279" si="20">IF(E218&gt;=150,1,0)</f>
        <v>0</v>
      </c>
      <c r="Q218" s="3"/>
    </row>
    <row r="219" spans="1:21" ht="15">
      <c r="A219" s="12" t="s">
        <v>19</v>
      </c>
      <c r="B219" s="14" t="str">
        <f t="shared" ref="B219:B279" si="21">LEFT(A219,7)</f>
        <v>STAT101</v>
      </c>
      <c r="C219" s="12"/>
      <c r="D219" s="14">
        <v>101</v>
      </c>
      <c r="E219" s="15">
        <v>120</v>
      </c>
      <c r="F219" s="52"/>
      <c r="G219" s="18">
        <f t="shared" si="11"/>
        <v>0</v>
      </c>
      <c r="H219" s="18">
        <f t="shared" si="12"/>
        <v>0</v>
      </c>
      <c r="I219" s="19">
        <f t="shared" si="13"/>
        <v>0</v>
      </c>
      <c r="J219" s="18">
        <f t="shared" si="14"/>
        <v>0</v>
      </c>
      <c r="K219" s="18">
        <f t="shared" si="15"/>
        <v>0</v>
      </c>
      <c r="L219" s="18">
        <f t="shared" si="16"/>
        <v>0</v>
      </c>
      <c r="M219" s="18">
        <f t="shared" si="17"/>
        <v>0</v>
      </c>
      <c r="N219" s="18">
        <f t="shared" si="18"/>
        <v>1</v>
      </c>
      <c r="O219" s="18">
        <f t="shared" si="19"/>
        <v>0</v>
      </c>
      <c r="P219" s="18">
        <f t="shared" si="20"/>
        <v>0</v>
      </c>
      <c r="Q219" s="3"/>
    </row>
    <row r="220" spans="1:21" ht="15">
      <c r="A220" s="12" t="s">
        <v>23</v>
      </c>
      <c r="B220" s="14" t="str">
        <f t="shared" si="21"/>
        <v>STAT101</v>
      </c>
      <c r="C220" s="12"/>
      <c r="D220" s="14">
        <v>101</v>
      </c>
      <c r="E220" s="15">
        <v>120</v>
      </c>
      <c r="F220" s="52"/>
      <c r="G220" s="18">
        <f t="shared" si="11"/>
        <v>0</v>
      </c>
      <c r="H220" s="18">
        <f t="shared" si="12"/>
        <v>0</v>
      </c>
      <c r="I220" s="19">
        <f t="shared" si="13"/>
        <v>0</v>
      </c>
      <c r="J220" s="18">
        <f t="shared" si="14"/>
        <v>0</v>
      </c>
      <c r="K220" s="18">
        <f t="shared" si="15"/>
        <v>0</v>
      </c>
      <c r="L220" s="18">
        <f t="shared" si="16"/>
        <v>0</v>
      </c>
      <c r="M220" s="18">
        <f t="shared" si="17"/>
        <v>0</v>
      </c>
      <c r="N220" s="18">
        <f t="shared" si="18"/>
        <v>1</v>
      </c>
      <c r="O220" s="18">
        <f t="shared" si="19"/>
        <v>0</v>
      </c>
      <c r="P220" s="18">
        <f t="shared" si="20"/>
        <v>0</v>
      </c>
      <c r="Q220" s="3"/>
    </row>
    <row r="221" spans="1:21" ht="15">
      <c r="A221" s="12" t="s">
        <v>27</v>
      </c>
      <c r="B221" s="14" t="str">
        <f t="shared" si="21"/>
        <v>STAT102</v>
      </c>
      <c r="C221" s="12"/>
      <c r="D221" s="14">
        <v>102</v>
      </c>
      <c r="E221" s="15">
        <v>150</v>
      </c>
      <c r="F221" s="52"/>
      <c r="G221" s="18">
        <f t="shared" si="11"/>
        <v>0</v>
      </c>
      <c r="H221" s="18">
        <f t="shared" si="12"/>
        <v>0</v>
      </c>
      <c r="I221" s="19">
        <f t="shared" si="13"/>
        <v>0</v>
      </c>
      <c r="J221" s="18">
        <f t="shared" si="14"/>
        <v>0</v>
      </c>
      <c r="K221" s="18">
        <f t="shared" si="15"/>
        <v>0</v>
      </c>
      <c r="L221" s="18">
        <f t="shared" si="16"/>
        <v>0</v>
      </c>
      <c r="M221" s="18">
        <f t="shared" si="17"/>
        <v>0</v>
      </c>
      <c r="N221" s="18">
        <f t="shared" si="18"/>
        <v>0</v>
      </c>
      <c r="O221" s="18">
        <f t="shared" si="19"/>
        <v>0</v>
      </c>
      <c r="P221" s="18">
        <f t="shared" si="20"/>
        <v>1</v>
      </c>
      <c r="Q221" s="3"/>
    </row>
    <row r="222" spans="1:21" ht="15">
      <c r="A222" s="12" t="s">
        <v>33</v>
      </c>
      <c r="B222" s="14" t="str">
        <f t="shared" si="21"/>
        <v>STAT102</v>
      </c>
      <c r="C222" s="12"/>
      <c r="D222" s="14">
        <v>102</v>
      </c>
      <c r="E222" s="15">
        <v>150</v>
      </c>
      <c r="F222" s="52"/>
      <c r="G222" s="18">
        <f t="shared" si="11"/>
        <v>0</v>
      </c>
      <c r="H222" s="18">
        <f t="shared" si="12"/>
        <v>0</v>
      </c>
      <c r="I222" s="19">
        <f t="shared" si="13"/>
        <v>0</v>
      </c>
      <c r="J222" s="18">
        <f t="shared" si="14"/>
        <v>0</v>
      </c>
      <c r="K222" s="18">
        <f t="shared" si="15"/>
        <v>0</v>
      </c>
      <c r="L222" s="18">
        <f t="shared" si="16"/>
        <v>0</v>
      </c>
      <c r="M222" s="18">
        <f t="shared" si="17"/>
        <v>0</v>
      </c>
      <c r="N222" s="18">
        <f t="shared" si="18"/>
        <v>0</v>
      </c>
      <c r="O222" s="18">
        <f t="shared" si="19"/>
        <v>0</v>
      </c>
      <c r="P222" s="18">
        <f t="shared" si="20"/>
        <v>1</v>
      </c>
      <c r="Q222" s="3"/>
    </row>
    <row r="223" spans="1:21" ht="15">
      <c r="A223" s="12" t="s">
        <v>46</v>
      </c>
      <c r="B223" s="14" t="str">
        <f t="shared" si="21"/>
        <v>STAT102</v>
      </c>
      <c r="C223" s="12"/>
      <c r="D223" s="14">
        <v>102</v>
      </c>
      <c r="E223" s="15">
        <v>150</v>
      </c>
      <c r="F223" s="52"/>
      <c r="G223" s="18">
        <f t="shared" si="11"/>
        <v>0</v>
      </c>
      <c r="H223" s="18">
        <f t="shared" si="12"/>
        <v>0</v>
      </c>
      <c r="I223" s="19">
        <f t="shared" si="13"/>
        <v>0</v>
      </c>
      <c r="J223" s="18">
        <f t="shared" si="14"/>
        <v>0</v>
      </c>
      <c r="K223" s="18">
        <f t="shared" si="15"/>
        <v>0</v>
      </c>
      <c r="L223" s="18">
        <f t="shared" si="16"/>
        <v>0</v>
      </c>
      <c r="M223" s="18">
        <f t="shared" si="17"/>
        <v>0</v>
      </c>
      <c r="N223" s="18">
        <f t="shared" si="18"/>
        <v>0</v>
      </c>
      <c r="O223" s="18">
        <f t="shared" si="19"/>
        <v>0</v>
      </c>
      <c r="P223" s="18">
        <f t="shared" si="20"/>
        <v>1</v>
      </c>
      <c r="Q223" s="3"/>
    </row>
    <row r="224" spans="1:21" ht="15">
      <c r="A224" s="12" t="s">
        <v>53</v>
      </c>
      <c r="B224" s="14" t="str">
        <f t="shared" si="21"/>
        <v>STAT111</v>
      </c>
      <c r="C224" s="12"/>
      <c r="D224" s="14">
        <v>111</v>
      </c>
      <c r="E224" s="15">
        <v>148</v>
      </c>
      <c r="F224" s="52"/>
      <c r="G224" s="18">
        <f t="shared" si="11"/>
        <v>0</v>
      </c>
      <c r="H224" s="18">
        <f t="shared" si="12"/>
        <v>0</v>
      </c>
      <c r="I224" s="19">
        <f t="shared" si="13"/>
        <v>0</v>
      </c>
      <c r="J224" s="18">
        <f t="shared" si="14"/>
        <v>0</v>
      </c>
      <c r="K224" s="18">
        <f t="shared" si="15"/>
        <v>0</v>
      </c>
      <c r="L224" s="18">
        <f t="shared" si="16"/>
        <v>0</v>
      </c>
      <c r="M224" s="18">
        <f t="shared" si="17"/>
        <v>0</v>
      </c>
      <c r="N224" s="18">
        <f t="shared" si="18"/>
        <v>0</v>
      </c>
      <c r="O224" s="18">
        <f t="shared" si="19"/>
        <v>1</v>
      </c>
      <c r="P224" s="18">
        <f t="shared" si="20"/>
        <v>0</v>
      </c>
      <c r="Q224" s="3"/>
    </row>
    <row r="225" spans="1:17" ht="15">
      <c r="A225" s="12" t="s">
        <v>57</v>
      </c>
      <c r="B225" s="14" t="str">
        <f t="shared" si="21"/>
        <v>STAT111</v>
      </c>
      <c r="C225" s="12"/>
      <c r="D225" s="14">
        <v>111</v>
      </c>
      <c r="E225" s="15">
        <v>148</v>
      </c>
      <c r="F225" s="52"/>
      <c r="G225" s="18">
        <f t="shared" si="11"/>
        <v>0</v>
      </c>
      <c r="H225" s="18">
        <f t="shared" si="12"/>
        <v>0</v>
      </c>
      <c r="I225" s="19">
        <f t="shared" si="13"/>
        <v>0</v>
      </c>
      <c r="J225" s="18">
        <f t="shared" si="14"/>
        <v>0</v>
      </c>
      <c r="K225" s="18">
        <f t="shared" si="15"/>
        <v>0</v>
      </c>
      <c r="L225" s="18">
        <f t="shared" si="16"/>
        <v>0</v>
      </c>
      <c r="M225" s="18">
        <f t="shared" si="17"/>
        <v>0</v>
      </c>
      <c r="N225" s="18">
        <f t="shared" si="18"/>
        <v>0</v>
      </c>
      <c r="O225" s="18">
        <f t="shared" si="19"/>
        <v>1</v>
      </c>
      <c r="P225" s="18">
        <f t="shared" si="20"/>
        <v>0</v>
      </c>
      <c r="Q225" s="3"/>
    </row>
    <row r="226" spans="1:17" ht="15">
      <c r="A226" s="12" t="s">
        <v>170</v>
      </c>
      <c r="B226" s="14" t="str">
        <f t="shared" si="21"/>
        <v>STAT112</v>
      </c>
      <c r="C226" s="12"/>
      <c r="D226" s="14">
        <v>112</v>
      </c>
      <c r="E226" s="15">
        <v>60</v>
      </c>
      <c r="F226" s="52"/>
      <c r="G226" s="18">
        <f t="shared" si="11"/>
        <v>0</v>
      </c>
      <c r="H226" s="18">
        <f t="shared" si="12"/>
        <v>0</v>
      </c>
      <c r="I226" s="19">
        <f t="shared" si="13"/>
        <v>0</v>
      </c>
      <c r="J226" s="18">
        <f t="shared" si="14"/>
        <v>0</v>
      </c>
      <c r="K226" s="18">
        <f t="shared" si="15"/>
        <v>1</v>
      </c>
      <c r="L226" s="18">
        <f t="shared" si="16"/>
        <v>0</v>
      </c>
      <c r="M226" s="18">
        <f t="shared" si="17"/>
        <v>0</v>
      </c>
      <c r="N226" s="18">
        <f t="shared" si="18"/>
        <v>0</v>
      </c>
      <c r="O226" s="18">
        <f t="shared" si="19"/>
        <v>0</v>
      </c>
      <c r="P226" s="18">
        <f t="shared" si="20"/>
        <v>0</v>
      </c>
      <c r="Q226" s="3"/>
    </row>
    <row r="227" spans="1:17" ht="15">
      <c r="A227" s="12" t="s">
        <v>67</v>
      </c>
      <c r="B227" s="14" t="str">
        <f t="shared" si="21"/>
        <v>STAT405</v>
      </c>
      <c r="C227" s="12"/>
      <c r="D227" s="14">
        <v>405</v>
      </c>
      <c r="E227" s="15">
        <v>35</v>
      </c>
      <c r="F227" s="52"/>
      <c r="G227" s="18">
        <f t="shared" si="11"/>
        <v>0</v>
      </c>
      <c r="H227" s="18">
        <f t="shared" si="12"/>
        <v>0</v>
      </c>
      <c r="I227" s="19">
        <f t="shared" si="13"/>
        <v>1</v>
      </c>
      <c r="J227" s="18">
        <f t="shared" si="14"/>
        <v>0</v>
      </c>
      <c r="K227" s="18">
        <f t="shared" si="15"/>
        <v>0</v>
      </c>
      <c r="L227" s="18">
        <f t="shared" si="16"/>
        <v>0</v>
      </c>
      <c r="M227" s="18">
        <f t="shared" si="17"/>
        <v>0</v>
      </c>
      <c r="N227" s="18">
        <f t="shared" si="18"/>
        <v>0</v>
      </c>
      <c r="O227" s="18">
        <f t="shared" si="19"/>
        <v>0</v>
      </c>
      <c r="P227" s="18">
        <f t="shared" si="20"/>
        <v>0</v>
      </c>
      <c r="Q227" s="3"/>
    </row>
    <row r="228" spans="1:17" ht="15">
      <c r="A228" s="12" t="s">
        <v>191</v>
      </c>
      <c r="B228" s="14" t="str">
        <f t="shared" si="21"/>
        <v>STAT405</v>
      </c>
      <c r="C228" s="12"/>
      <c r="D228" s="14">
        <v>405</v>
      </c>
      <c r="E228" s="15">
        <v>35</v>
      </c>
      <c r="F228" s="52"/>
      <c r="G228" s="18">
        <f t="shared" si="11"/>
        <v>0</v>
      </c>
      <c r="H228" s="18">
        <f t="shared" si="12"/>
        <v>0</v>
      </c>
      <c r="I228" s="19">
        <f t="shared" si="13"/>
        <v>1</v>
      </c>
      <c r="J228" s="18">
        <f t="shared" si="14"/>
        <v>0</v>
      </c>
      <c r="K228" s="18">
        <f t="shared" si="15"/>
        <v>0</v>
      </c>
      <c r="L228" s="18">
        <f t="shared" si="16"/>
        <v>0</v>
      </c>
      <c r="M228" s="18">
        <f t="shared" si="17"/>
        <v>0</v>
      </c>
      <c r="N228" s="18">
        <f t="shared" si="18"/>
        <v>0</v>
      </c>
      <c r="O228" s="18">
        <f t="shared" si="19"/>
        <v>0</v>
      </c>
      <c r="P228" s="18">
        <f t="shared" si="20"/>
        <v>0</v>
      </c>
      <c r="Q228" s="3"/>
    </row>
    <row r="229" spans="1:17" ht="15">
      <c r="A229" s="12" t="s">
        <v>72</v>
      </c>
      <c r="B229" s="14" t="str">
        <f t="shared" si="21"/>
        <v>STAT422</v>
      </c>
      <c r="C229" s="12"/>
      <c r="D229" s="14">
        <v>422</v>
      </c>
      <c r="E229" s="15">
        <v>35</v>
      </c>
      <c r="F229" s="52"/>
      <c r="G229" s="18">
        <f t="shared" si="11"/>
        <v>0</v>
      </c>
      <c r="H229" s="18">
        <f t="shared" si="12"/>
        <v>0</v>
      </c>
      <c r="I229" s="19">
        <f t="shared" si="13"/>
        <v>1</v>
      </c>
      <c r="J229" s="18">
        <f t="shared" si="14"/>
        <v>0</v>
      </c>
      <c r="K229" s="18">
        <f t="shared" si="15"/>
        <v>0</v>
      </c>
      <c r="L229" s="18">
        <f t="shared" si="16"/>
        <v>0</v>
      </c>
      <c r="M229" s="18">
        <f t="shared" si="17"/>
        <v>0</v>
      </c>
      <c r="N229" s="18">
        <f t="shared" si="18"/>
        <v>0</v>
      </c>
      <c r="O229" s="18">
        <f t="shared" si="19"/>
        <v>0</v>
      </c>
      <c r="P229" s="18">
        <f t="shared" si="20"/>
        <v>0</v>
      </c>
      <c r="Q229" s="3"/>
    </row>
    <row r="230" spans="1:17" ht="15">
      <c r="A230" s="12" t="s">
        <v>73</v>
      </c>
      <c r="B230" s="14" t="str">
        <f t="shared" si="21"/>
        <v>STAT422</v>
      </c>
      <c r="C230" s="12"/>
      <c r="D230" s="14">
        <v>422</v>
      </c>
      <c r="E230" s="15">
        <v>35</v>
      </c>
      <c r="F230" s="52"/>
      <c r="G230" s="18">
        <f t="shared" si="11"/>
        <v>0</v>
      </c>
      <c r="H230" s="18">
        <f t="shared" si="12"/>
        <v>0</v>
      </c>
      <c r="I230" s="19">
        <f t="shared" si="13"/>
        <v>1</v>
      </c>
      <c r="J230" s="18">
        <f t="shared" si="14"/>
        <v>0</v>
      </c>
      <c r="K230" s="18">
        <f t="shared" si="15"/>
        <v>0</v>
      </c>
      <c r="L230" s="18">
        <f t="shared" si="16"/>
        <v>0</v>
      </c>
      <c r="M230" s="18">
        <f t="shared" si="17"/>
        <v>0</v>
      </c>
      <c r="N230" s="18">
        <f t="shared" si="18"/>
        <v>0</v>
      </c>
      <c r="O230" s="18">
        <f t="shared" si="19"/>
        <v>0</v>
      </c>
      <c r="P230" s="18">
        <f t="shared" si="20"/>
        <v>0</v>
      </c>
      <c r="Q230" s="3"/>
    </row>
    <row r="231" spans="1:17" ht="15">
      <c r="A231" s="12" t="s">
        <v>74</v>
      </c>
      <c r="B231" s="14" t="str">
        <f t="shared" si="21"/>
        <v>STAT422</v>
      </c>
      <c r="C231" s="12"/>
      <c r="D231" s="14">
        <v>422</v>
      </c>
      <c r="E231" s="35">
        <v>35</v>
      </c>
      <c r="F231" s="52"/>
      <c r="G231" s="18">
        <f t="shared" si="11"/>
        <v>0</v>
      </c>
      <c r="H231" s="18">
        <f t="shared" si="12"/>
        <v>0</v>
      </c>
      <c r="I231" s="19">
        <f t="shared" si="13"/>
        <v>1</v>
      </c>
      <c r="J231" s="18">
        <f t="shared" si="14"/>
        <v>0</v>
      </c>
      <c r="K231" s="18">
        <f t="shared" si="15"/>
        <v>0</v>
      </c>
      <c r="L231" s="18">
        <f t="shared" si="16"/>
        <v>0</v>
      </c>
      <c r="M231" s="18">
        <f t="shared" si="17"/>
        <v>0</v>
      </c>
      <c r="N231" s="18">
        <f t="shared" si="18"/>
        <v>0</v>
      </c>
      <c r="O231" s="18">
        <f t="shared" si="19"/>
        <v>0</v>
      </c>
      <c r="P231" s="18">
        <f t="shared" si="20"/>
        <v>0</v>
      </c>
      <c r="Q231" s="3"/>
    </row>
    <row r="232" spans="1:17" ht="15">
      <c r="A232" s="12" t="s">
        <v>75</v>
      </c>
      <c r="B232" s="14" t="str">
        <f t="shared" si="21"/>
        <v>STAT422</v>
      </c>
      <c r="C232" s="12"/>
      <c r="D232" s="14">
        <v>422</v>
      </c>
      <c r="E232" s="35">
        <v>35</v>
      </c>
      <c r="F232" s="52"/>
      <c r="G232" s="18">
        <f t="shared" si="11"/>
        <v>0</v>
      </c>
      <c r="H232" s="18">
        <f t="shared" si="12"/>
        <v>0</v>
      </c>
      <c r="I232" s="19">
        <f t="shared" si="13"/>
        <v>1</v>
      </c>
      <c r="J232" s="18">
        <f t="shared" si="14"/>
        <v>0</v>
      </c>
      <c r="K232" s="18">
        <f t="shared" si="15"/>
        <v>0</v>
      </c>
      <c r="L232" s="18">
        <f t="shared" si="16"/>
        <v>0</v>
      </c>
      <c r="M232" s="18">
        <f t="shared" si="17"/>
        <v>0</v>
      </c>
      <c r="N232" s="18">
        <f t="shared" si="18"/>
        <v>0</v>
      </c>
      <c r="O232" s="18">
        <f t="shared" si="19"/>
        <v>0</v>
      </c>
      <c r="P232" s="18">
        <f t="shared" si="20"/>
        <v>0</v>
      </c>
      <c r="Q232" s="3"/>
    </row>
    <row r="233" spans="1:17" ht="15">
      <c r="A233" s="12" t="s">
        <v>184</v>
      </c>
      <c r="B233" s="14" t="str">
        <f t="shared" si="21"/>
        <v>STAT430</v>
      </c>
      <c r="C233" s="12"/>
      <c r="D233" s="14">
        <v>430</v>
      </c>
      <c r="E233" s="35">
        <v>75</v>
      </c>
      <c r="F233" s="52"/>
      <c r="G233" s="18">
        <f t="shared" si="11"/>
        <v>0</v>
      </c>
      <c r="H233" s="18">
        <f t="shared" si="12"/>
        <v>0</v>
      </c>
      <c r="I233" s="19">
        <f t="shared" si="13"/>
        <v>0</v>
      </c>
      <c r="J233" s="18">
        <f t="shared" si="14"/>
        <v>0</v>
      </c>
      <c r="K233" s="18">
        <f t="shared" si="15"/>
        <v>0</v>
      </c>
      <c r="L233" s="18">
        <f t="shared" si="16"/>
        <v>1</v>
      </c>
      <c r="M233" s="18">
        <f t="shared" si="17"/>
        <v>0</v>
      </c>
      <c r="N233" s="18">
        <f t="shared" si="18"/>
        <v>0</v>
      </c>
      <c r="O233" s="18">
        <f t="shared" si="19"/>
        <v>0</v>
      </c>
      <c r="P233" s="18">
        <f t="shared" si="20"/>
        <v>0</v>
      </c>
      <c r="Q233" s="3"/>
    </row>
    <row r="234" spans="1:17" ht="15">
      <c r="A234" s="12" t="s">
        <v>186</v>
      </c>
      <c r="B234" s="14" t="str">
        <f t="shared" si="21"/>
        <v>STAT430</v>
      </c>
      <c r="C234" s="12"/>
      <c r="D234" s="14">
        <v>430</v>
      </c>
      <c r="E234" s="35">
        <v>75</v>
      </c>
      <c r="F234" s="52"/>
      <c r="G234" s="18">
        <f t="shared" si="11"/>
        <v>0</v>
      </c>
      <c r="H234" s="18">
        <f t="shared" si="12"/>
        <v>0</v>
      </c>
      <c r="I234" s="19">
        <f t="shared" si="13"/>
        <v>0</v>
      </c>
      <c r="J234" s="18">
        <f t="shared" si="14"/>
        <v>0</v>
      </c>
      <c r="K234" s="18">
        <f t="shared" si="15"/>
        <v>0</v>
      </c>
      <c r="L234" s="18">
        <f t="shared" si="16"/>
        <v>1</v>
      </c>
      <c r="M234" s="18">
        <f t="shared" si="17"/>
        <v>0</v>
      </c>
      <c r="N234" s="18">
        <f t="shared" si="18"/>
        <v>0</v>
      </c>
      <c r="O234" s="18">
        <f t="shared" si="19"/>
        <v>0</v>
      </c>
      <c r="P234" s="18">
        <f t="shared" si="20"/>
        <v>0</v>
      </c>
      <c r="Q234" s="3"/>
    </row>
    <row r="235" spans="1:17" ht="15">
      <c r="A235" s="12" t="s">
        <v>250</v>
      </c>
      <c r="B235" s="14" t="str">
        <f t="shared" si="21"/>
        <v>STAT430</v>
      </c>
      <c r="C235" s="12"/>
      <c r="D235" s="14">
        <v>430</v>
      </c>
      <c r="E235" s="35">
        <v>75</v>
      </c>
      <c r="F235" s="52"/>
      <c r="G235" s="18">
        <f t="shared" si="11"/>
        <v>0</v>
      </c>
      <c r="H235" s="18">
        <f t="shared" si="12"/>
        <v>0</v>
      </c>
      <c r="I235" s="19">
        <f t="shared" si="13"/>
        <v>0</v>
      </c>
      <c r="J235" s="18">
        <f t="shared" si="14"/>
        <v>0</v>
      </c>
      <c r="K235" s="18">
        <f t="shared" si="15"/>
        <v>0</v>
      </c>
      <c r="L235" s="18">
        <f t="shared" si="16"/>
        <v>1</v>
      </c>
      <c r="M235" s="18">
        <f t="shared" si="17"/>
        <v>0</v>
      </c>
      <c r="N235" s="18">
        <f t="shared" si="18"/>
        <v>0</v>
      </c>
      <c r="O235" s="18">
        <f t="shared" si="19"/>
        <v>0</v>
      </c>
      <c r="P235" s="18">
        <f t="shared" si="20"/>
        <v>0</v>
      </c>
      <c r="Q235" s="3"/>
    </row>
    <row r="236" spans="1:17" ht="15">
      <c r="A236" s="12" t="s">
        <v>188</v>
      </c>
      <c r="B236" s="14" t="str">
        <f t="shared" si="21"/>
        <v>STAT430</v>
      </c>
      <c r="C236" s="12"/>
      <c r="D236" s="14">
        <v>430</v>
      </c>
      <c r="E236" s="35">
        <v>75</v>
      </c>
      <c r="F236" s="52"/>
      <c r="G236" s="18">
        <f t="shared" si="11"/>
        <v>0</v>
      </c>
      <c r="H236" s="18">
        <f t="shared" si="12"/>
        <v>0</v>
      </c>
      <c r="I236" s="19">
        <f t="shared" si="13"/>
        <v>0</v>
      </c>
      <c r="J236" s="18">
        <f t="shared" si="14"/>
        <v>0</v>
      </c>
      <c r="K236" s="18">
        <f t="shared" si="15"/>
        <v>0</v>
      </c>
      <c r="L236" s="18">
        <f t="shared" si="16"/>
        <v>1</v>
      </c>
      <c r="M236" s="18">
        <f t="shared" si="17"/>
        <v>0</v>
      </c>
      <c r="N236" s="18">
        <f t="shared" si="18"/>
        <v>0</v>
      </c>
      <c r="O236" s="18">
        <f t="shared" si="19"/>
        <v>0</v>
      </c>
      <c r="P236" s="18">
        <f t="shared" si="20"/>
        <v>0</v>
      </c>
      <c r="Q236" s="3"/>
    </row>
    <row r="237" spans="1:17" ht="15">
      <c r="A237" s="12" t="s">
        <v>220</v>
      </c>
      <c r="B237" s="14" t="str">
        <f t="shared" si="21"/>
        <v>STAT431</v>
      </c>
      <c r="C237" s="12"/>
      <c r="D237" s="14">
        <v>431</v>
      </c>
      <c r="E237" s="35">
        <v>60</v>
      </c>
      <c r="F237" s="52"/>
      <c r="G237" s="18">
        <f t="shared" si="11"/>
        <v>0</v>
      </c>
      <c r="H237" s="18">
        <f t="shared" si="12"/>
        <v>0</v>
      </c>
      <c r="I237" s="19">
        <f t="shared" si="13"/>
        <v>0</v>
      </c>
      <c r="J237" s="18">
        <f t="shared" si="14"/>
        <v>0</v>
      </c>
      <c r="K237" s="18">
        <f t="shared" si="15"/>
        <v>1</v>
      </c>
      <c r="L237" s="18">
        <f t="shared" si="16"/>
        <v>0</v>
      </c>
      <c r="M237" s="18">
        <f t="shared" si="17"/>
        <v>0</v>
      </c>
      <c r="N237" s="18">
        <f t="shared" si="18"/>
        <v>0</v>
      </c>
      <c r="O237" s="18">
        <f t="shared" si="19"/>
        <v>0</v>
      </c>
      <c r="P237" s="18">
        <f t="shared" si="20"/>
        <v>0</v>
      </c>
      <c r="Q237" s="3"/>
    </row>
    <row r="238" spans="1:17" ht="15">
      <c r="A238" s="12" t="s">
        <v>230</v>
      </c>
      <c r="B238" s="14" t="str">
        <f t="shared" si="21"/>
        <v>STAT431</v>
      </c>
      <c r="C238" s="12"/>
      <c r="D238" s="14">
        <v>431</v>
      </c>
      <c r="E238" s="35">
        <v>60</v>
      </c>
      <c r="F238" s="52"/>
      <c r="G238" s="18">
        <f t="shared" si="11"/>
        <v>0</v>
      </c>
      <c r="H238" s="18">
        <f t="shared" si="12"/>
        <v>0</v>
      </c>
      <c r="I238" s="19">
        <f t="shared" si="13"/>
        <v>0</v>
      </c>
      <c r="J238" s="18">
        <f t="shared" si="14"/>
        <v>0</v>
      </c>
      <c r="K238" s="18">
        <f t="shared" si="15"/>
        <v>1</v>
      </c>
      <c r="L238" s="18">
        <f t="shared" si="16"/>
        <v>0</v>
      </c>
      <c r="M238" s="18">
        <f t="shared" si="17"/>
        <v>0</v>
      </c>
      <c r="N238" s="18">
        <f t="shared" si="18"/>
        <v>0</v>
      </c>
      <c r="O238" s="18">
        <f t="shared" si="19"/>
        <v>0</v>
      </c>
      <c r="P238" s="18">
        <f t="shared" si="20"/>
        <v>0</v>
      </c>
      <c r="Q238" s="3"/>
    </row>
    <row r="239" spans="1:17" ht="15">
      <c r="A239" s="12" t="s">
        <v>419</v>
      </c>
      <c r="B239" s="14" t="str">
        <f t="shared" si="21"/>
        <v>STAT433</v>
      </c>
      <c r="C239" s="12"/>
      <c r="D239" s="14">
        <v>433</v>
      </c>
      <c r="E239" s="14">
        <v>49</v>
      </c>
      <c r="F239" s="52"/>
      <c r="G239" s="18">
        <f t="shared" si="11"/>
        <v>0</v>
      </c>
      <c r="H239" s="18">
        <f t="shared" si="12"/>
        <v>0</v>
      </c>
      <c r="I239" s="19">
        <f t="shared" si="13"/>
        <v>0</v>
      </c>
      <c r="J239" s="18">
        <f t="shared" si="14"/>
        <v>1</v>
      </c>
      <c r="K239" s="18">
        <f t="shared" si="15"/>
        <v>0</v>
      </c>
      <c r="L239" s="18">
        <f t="shared" si="16"/>
        <v>0</v>
      </c>
      <c r="M239" s="18">
        <f t="shared" si="17"/>
        <v>0</v>
      </c>
      <c r="N239" s="18">
        <f t="shared" si="18"/>
        <v>0</v>
      </c>
      <c r="O239" s="18">
        <f t="shared" si="19"/>
        <v>0</v>
      </c>
      <c r="P239" s="18">
        <f t="shared" si="20"/>
        <v>0</v>
      </c>
      <c r="Q239" s="3"/>
    </row>
    <row r="240" spans="1:17" ht="15">
      <c r="A240" s="12" t="s">
        <v>86</v>
      </c>
      <c r="B240" s="14" t="str">
        <f t="shared" si="21"/>
        <v>STAT435</v>
      </c>
      <c r="C240" s="12"/>
      <c r="D240" s="14">
        <v>435</v>
      </c>
      <c r="E240" s="35">
        <v>43</v>
      </c>
      <c r="F240" s="52"/>
      <c r="G240" s="18">
        <f t="shared" si="11"/>
        <v>0</v>
      </c>
      <c r="H240" s="18">
        <f t="shared" si="12"/>
        <v>0</v>
      </c>
      <c r="I240" s="19">
        <f t="shared" si="13"/>
        <v>0</v>
      </c>
      <c r="J240" s="18">
        <f t="shared" si="14"/>
        <v>1</v>
      </c>
      <c r="K240" s="18">
        <f t="shared" si="15"/>
        <v>0</v>
      </c>
      <c r="L240" s="18">
        <f t="shared" si="16"/>
        <v>0</v>
      </c>
      <c r="M240" s="18">
        <f t="shared" si="17"/>
        <v>0</v>
      </c>
      <c r="N240" s="18">
        <f t="shared" si="18"/>
        <v>0</v>
      </c>
      <c r="O240" s="18">
        <f t="shared" si="19"/>
        <v>0</v>
      </c>
      <c r="P240" s="18">
        <f t="shared" si="20"/>
        <v>0</v>
      </c>
      <c r="Q240" s="3"/>
    </row>
    <row r="241" spans="1:17" ht="15">
      <c r="A241" s="12" t="s">
        <v>405</v>
      </c>
      <c r="B241" s="14" t="str">
        <f t="shared" si="21"/>
        <v>STAT442</v>
      </c>
      <c r="C241" s="12"/>
      <c r="D241" s="14">
        <v>442</v>
      </c>
      <c r="E241" s="35">
        <v>70</v>
      </c>
      <c r="F241" s="52"/>
      <c r="G241" s="18">
        <f t="shared" si="11"/>
        <v>0</v>
      </c>
      <c r="H241" s="18">
        <f t="shared" si="12"/>
        <v>0</v>
      </c>
      <c r="I241" s="19">
        <f t="shared" si="13"/>
        <v>0</v>
      </c>
      <c r="J241" s="18">
        <f t="shared" si="14"/>
        <v>0</v>
      </c>
      <c r="K241" s="18">
        <f t="shared" si="15"/>
        <v>0</v>
      </c>
      <c r="L241" s="18">
        <f t="shared" si="16"/>
        <v>1</v>
      </c>
      <c r="M241" s="18">
        <f t="shared" si="17"/>
        <v>0</v>
      </c>
      <c r="N241" s="18">
        <f t="shared" si="18"/>
        <v>0</v>
      </c>
      <c r="O241" s="18">
        <f t="shared" si="19"/>
        <v>0</v>
      </c>
      <c r="P241" s="18">
        <f t="shared" si="20"/>
        <v>0</v>
      </c>
      <c r="Q241" s="3"/>
    </row>
    <row r="242" spans="1:17" ht="15">
      <c r="A242" s="12" t="s">
        <v>421</v>
      </c>
      <c r="B242" s="14" t="str">
        <f t="shared" si="21"/>
        <v>STAT442</v>
      </c>
      <c r="C242" s="12"/>
      <c r="D242" s="14">
        <v>442</v>
      </c>
      <c r="E242" s="35">
        <v>70</v>
      </c>
      <c r="F242" s="52"/>
      <c r="G242" s="18">
        <f t="shared" si="11"/>
        <v>0</v>
      </c>
      <c r="H242" s="18">
        <f t="shared" si="12"/>
        <v>0</v>
      </c>
      <c r="I242" s="19">
        <f t="shared" si="13"/>
        <v>0</v>
      </c>
      <c r="J242" s="18">
        <f t="shared" si="14"/>
        <v>0</v>
      </c>
      <c r="K242" s="18">
        <f t="shared" si="15"/>
        <v>0</v>
      </c>
      <c r="L242" s="18">
        <f t="shared" si="16"/>
        <v>1</v>
      </c>
      <c r="M242" s="18">
        <f t="shared" si="17"/>
        <v>0</v>
      </c>
      <c r="N242" s="18">
        <f t="shared" si="18"/>
        <v>0</v>
      </c>
      <c r="O242" s="18">
        <f t="shared" si="19"/>
        <v>0</v>
      </c>
      <c r="P242" s="18">
        <f t="shared" si="20"/>
        <v>0</v>
      </c>
      <c r="Q242" s="3"/>
    </row>
    <row r="243" spans="1:17" ht="15">
      <c r="A243" s="12" t="s">
        <v>251</v>
      </c>
      <c r="B243" s="14" t="str">
        <f t="shared" si="21"/>
        <v>STAT452</v>
      </c>
      <c r="C243" s="12"/>
      <c r="D243" s="14">
        <v>452</v>
      </c>
      <c r="E243" s="35">
        <v>20</v>
      </c>
      <c r="F243" s="52"/>
      <c r="G243" s="18">
        <f t="shared" si="11"/>
        <v>0</v>
      </c>
      <c r="H243" s="18">
        <f t="shared" si="12"/>
        <v>1</v>
      </c>
      <c r="I243" s="19">
        <f t="shared" si="13"/>
        <v>0</v>
      </c>
      <c r="J243" s="18">
        <f t="shared" si="14"/>
        <v>0</v>
      </c>
      <c r="K243" s="18">
        <f t="shared" si="15"/>
        <v>0</v>
      </c>
      <c r="L243" s="18">
        <f t="shared" si="16"/>
        <v>0</v>
      </c>
      <c r="M243" s="18">
        <f t="shared" si="17"/>
        <v>0</v>
      </c>
      <c r="N243" s="18">
        <f t="shared" si="18"/>
        <v>0</v>
      </c>
      <c r="O243" s="18">
        <f t="shared" si="19"/>
        <v>0</v>
      </c>
      <c r="P243" s="18">
        <f t="shared" si="20"/>
        <v>0</v>
      </c>
      <c r="Q243" s="3"/>
    </row>
    <row r="244" spans="1:17" ht="15">
      <c r="A244" s="12" t="s">
        <v>98</v>
      </c>
      <c r="B244" s="14" t="str">
        <f t="shared" si="21"/>
        <v>STAT471</v>
      </c>
      <c r="C244" s="12"/>
      <c r="D244" s="14">
        <v>471</v>
      </c>
      <c r="E244" s="35">
        <v>30</v>
      </c>
      <c r="F244" s="52"/>
      <c r="G244" s="18">
        <f t="shared" si="11"/>
        <v>0</v>
      </c>
      <c r="H244" s="18">
        <f t="shared" si="12"/>
        <v>0</v>
      </c>
      <c r="I244" s="19">
        <f t="shared" si="13"/>
        <v>1</v>
      </c>
      <c r="J244" s="18">
        <f t="shared" si="14"/>
        <v>0</v>
      </c>
      <c r="K244" s="18">
        <f t="shared" si="15"/>
        <v>0</v>
      </c>
      <c r="L244" s="18">
        <f t="shared" si="16"/>
        <v>0</v>
      </c>
      <c r="M244" s="18">
        <f t="shared" si="17"/>
        <v>0</v>
      </c>
      <c r="N244" s="18">
        <f t="shared" si="18"/>
        <v>0</v>
      </c>
      <c r="O244" s="18">
        <f t="shared" si="19"/>
        <v>0</v>
      </c>
      <c r="P244" s="18">
        <f t="shared" si="20"/>
        <v>0</v>
      </c>
      <c r="Q244" s="3"/>
    </row>
    <row r="245" spans="1:17" ht="15">
      <c r="A245" s="12" t="s">
        <v>99</v>
      </c>
      <c r="B245" s="14" t="str">
        <f t="shared" si="21"/>
        <v>STAT471</v>
      </c>
      <c r="C245" s="12"/>
      <c r="D245" s="14">
        <v>471</v>
      </c>
      <c r="E245" s="35">
        <v>30</v>
      </c>
      <c r="F245" s="52"/>
      <c r="G245" s="18">
        <f t="shared" si="11"/>
        <v>0</v>
      </c>
      <c r="H245" s="18">
        <f t="shared" si="12"/>
        <v>0</v>
      </c>
      <c r="I245" s="19">
        <f t="shared" si="13"/>
        <v>1</v>
      </c>
      <c r="J245" s="18">
        <f t="shared" si="14"/>
        <v>0</v>
      </c>
      <c r="K245" s="18">
        <f t="shared" si="15"/>
        <v>0</v>
      </c>
      <c r="L245" s="18">
        <f t="shared" si="16"/>
        <v>0</v>
      </c>
      <c r="M245" s="18">
        <f t="shared" si="17"/>
        <v>0</v>
      </c>
      <c r="N245" s="18">
        <f t="shared" si="18"/>
        <v>0</v>
      </c>
      <c r="O245" s="18">
        <f t="shared" si="19"/>
        <v>0</v>
      </c>
      <c r="P245" s="18">
        <f t="shared" si="20"/>
        <v>0</v>
      </c>
      <c r="Q245" s="3"/>
    </row>
    <row r="246" spans="1:17" ht="15">
      <c r="A246" s="12" t="s">
        <v>265</v>
      </c>
      <c r="B246" s="14" t="str">
        <f t="shared" si="21"/>
        <v>STAT474</v>
      </c>
      <c r="C246" s="12"/>
      <c r="D246" s="14">
        <v>474</v>
      </c>
      <c r="E246" s="35">
        <v>10</v>
      </c>
      <c r="F246" s="52"/>
      <c r="G246" s="18">
        <f t="shared" si="11"/>
        <v>1</v>
      </c>
      <c r="H246" s="18">
        <f t="shared" si="12"/>
        <v>0</v>
      </c>
      <c r="I246" s="19">
        <f t="shared" si="13"/>
        <v>0</v>
      </c>
      <c r="J246" s="18">
        <f t="shared" si="14"/>
        <v>0</v>
      </c>
      <c r="K246" s="18">
        <f t="shared" si="15"/>
        <v>0</v>
      </c>
      <c r="L246" s="18">
        <f t="shared" si="16"/>
        <v>0</v>
      </c>
      <c r="M246" s="18">
        <f t="shared" si="17"/>
        <v>0</v>
      </c>
      <c r="N246" s="18">
        <f t="shared" si="18"/>
        <v>0</v>
      </c>
      <c r="O246" s="18">
        <f t="shared" si="19"/>
        <v>0</v>
      </c>
      <c r="P246" s="18">
        <f t="shared" si="20"/>
        <v>0</v>
      </c>
      <c r="Q246" s="3"/>
    </row>
    <row r="247" spans="1:17" ht="15">
      <c r="A247" s="12" t="s">
        <v>357</v>
      </c>
      <c r="B247" s="14" t="str">
        <f t="shared" si="21"/>
        <v>STAT474</v>
      </c>
      <c r="C247" s="12"/>
      <c r="D247" s="14">
        <v>474</v>
      </c>
      <c r="E247" s="35">
        <v>10</v>
      </c>
      <c r="F247" s="52"/>
      <c r="G247" s="18">
        <f t="shared" si="11"/>
        <v>1</v>
      </c>
      <c r="H247" s="18">
        <f t="shared" si="12"/>
        <v>0</v>
      </c>
      <c r="I247" s="19">
        <f t="shared" si="13"/>
        <v>0</v>
      </c>
      <c r="J247" s="18">
        <f t="shared" si="14"/>
        <v>0</v>
      </c>
      <c r="K247" s="18">
        <f t="shared" si="15"/>
        <v>0</v>
      </c>
      <c r="L247" s="18">
        <f t="shared" si="16"/>
        <v>0</v>
      </c>
      <c r="M247" s="18">
        <f t="shared" si="17"/>
        <v>0</v>
      </c>
      <c r="N247" s="18">
        <f t="shared" si="18"/>
        <v>0</v>
      </c>
      <c r="O247" s="18">
        <f t="shared" si="19"/>
        <v>0</v>
      </c>
      <c r="P247" s="18">
        <f t="shared" si="20"/>
        <v>0</v>
      </c>
      <c r="Q247" s="3"/>
    </row>
    <row r="248" spans="1:17" ht="15">
      <c r="A248" s="12" t="s">
        <v>202</v>
      </c>
      <c r="B248" s="14" t="str">
        <f t="shared" si="21"/>
        <v>STAT475</v>
      </c>
      <c r="C248" s="12"/>
      <c r="D248" s="14">
        <v>475</v>
      </c>
      <c r="E248" s="35">
        <v>75</v>
      </c>
      <c r="F248" s="52"/>
      <c r="G248" s="18">
        <f t="shared" si="11"/>
        <v>0</v>
      </c>
      <c r="H248" s="18">
        <f t="shared" si="12"/>
        <v>0</v>
      </c>
      <c r="I248" s="19">
        <f t="shared" si="13"/>
        <v>0</v>
      </c>
      <c r="J248" s="18">
        <f t="shared" si="14"/>
        <v>0</v>
      </c>
      <c r="K248" s="18">
        <f t="shared" si="15"/>
        <v>0</v>
      </c>
      <c r="L248" s="18">
        <f t="shared" si="16"/>
        <v>1</v>
      </c>
      <c r="M248" s="18">
        <f t="shared" si="17"/>
        <v>0</v>
      </c>
      <c r="N248" s="18">
        <f t="shared" si="18"/>
        <v>0</v>
      </c>
      <c r="O248" s="18">
        <f t="shared" si="19"/>
        <v>0</v>
      </c>
      <c r="P248" s="18">
        <f t="shared" si="20"/>
        <v>0</v>
      </c>
      <c r="Q248" s="3"/>
    </row>
    <row r="249" spans="1:17" ht="15">
      <c r="A249" s="12" t="s">
        <v>272</v>
      </c>
      <c r="B249" s="14" t="str">
        <f t="shared" si="21"/>
        <v>STAT476</v>
      </c>
      <c r="C249" s="12"/>
      <c r="D249" s="14">
        <v>476</v>
      </c>
      <c r="E249" s="35">
        <v>25</v>
      </c>
      <c r="F249" s="52"/>
      <c r="G249" s="18">
        <f t="shared" si="11"/>
        <v>0</v>
      </c>
      <c r="H249" s="18">
        <f t="shared" si="12"/>
        <v>1</v>
      </c>
      <c r="I249" s="19">
        <f t="shared" si="13"/>
        <v>0</v>
      </c>
      <c r="J249" s="18">
        <f t="shared" si="14"/>
        <v>0</v>
      </c>
      <c r="K249" s="18">
        <f t="shared" si="15"/>
        <v>0</v>
      </c>
      <c r="L249" s="18">
        <f t="shared" si="16"/>
        <v>0</v>
      </c>
      <c r="M249" s="18">
        <f t="shared" si="17"/>
        <v>0</v>
      </c>
      <c r="N249" s="18">
        <f t="shared" si="18"/>
        <v>0</v>
      </c>
      <c r="O249" s="18">
        <f t="shared" si="19"/>
        <v>0</v>
      </c>
      <c r="P249" s="18">
        <f t="shared" si="20"/>
        <v>0</v>
      </c>
      <c r="Q249" s="3"/>
    </row>
    <row r="250" spans="1:17" ht="15">
      <c r="A250" s="12" t="s">
        <v>378</v>
      </c>
      <c r="B250" s="14" t="str">
        <f t="shared" si="21"/>
        <v>STAT476</v>
      </c>
      <c r="C250" s="12"/>
      <c r="D250" s="14">
        <v>476</v>
      </c>
      <c r="E250" s="35">
        <v>25</v>
      </c>
      <c r="F250" s="52"/>
      <c r="G250" s="18">
        <f t="shared" si="11"/>
        <v>0</v>
      </c>
      <c r="H250" s="18">
        <f t="shared" si="12"/>
        <v>1</v>
      </c>
      <c r="I250" s="19">
        <f t="shared" si="13"/>
        <v>0</v>
      </c>
      <c r="J250" s="18">
        <f t="shared" si="14"/>
        <v>0</v>
      </c>
      <c r="K250" s="18">
        <f t="shared" si="15"/>
        <v>0</v>
      </c>
      <c r="L250" s="18">
        <f t="shared" si="16"/>
        <v>0</v>
      </c>
      <c r="M250" s="18">
        <f t="shared" si="17"/>
        <v>0</v>
      </c>
      <c r="N250" s="18">
        <f t="shared" si="18"/>
        <v>0</v>
      </c>
      <c r="O250" s="18">
        <f t="shared" si="19"/>
        <v>0</v>
      </c>
      <c r="P250" s="18">
        <f t="shared" si="20"/>
        <v>0</v>
      </c>
      <c r="Q250" s="3"/>
    </row>
    <row r="251" spans="1:17" ht="15">
      <c r="A251" s="12" t="s">
        <v>379</v>
      </c>
      <c r="B251" s="14" t="str">
        <f t="shared" si="21"/>
        <v>STAT476</v>
      </c>
      <c r="C251" s="12"/>
      <c r="D251" s="14">
        <v>476</v>
      </c>
      <c r="E251" s="35">
        <v>25</v>
      </c>
      <c r="F251" s="52"/>
      <c r="G251" s="18">
        <f t="shared" si="11"/>
        <v>0</v>
      </c>
      <c r="H251" s="18">
        <f t="shared" si="12"/>
        <v>1</v>
      </c>
      <c r="I251" s="19">
        <f t="shared" si="13"/>
        <v>0</v>
      </c>
      <c r="J251" s="18">
        <f t="shared" si="14"/>
        <v>0</v>
      </c>
      <c r="K251" s="18">
        <f t="shared" si="15"/>
        <v>0</v>
      </c>
      <c r="L251" s="18">
        <f t="shared" si="16"/>
        <v>0</v>
      </c>
      <c r="M251" s="18">
        <f t="shared" si="17"/>
        <v>0</v>
      </c>
      <c r="N251" s="18">
        <f t="shared" si="18"/>
        <v>0</v>
      </c>
      <c r="O251" s="18">
        <f t="shared" si="19"/>
        <v>0</v>
      </c>
      <c r="P251" s="18">
        <f t="shared" si="20"/>
        <v>0</v>
      </c>
      <c r="Q251" s="3"/>
    </row>
    <row r="252" spans="1:17" ht="15">
      <c r="A252" s="12" t="s">
        <v>105</v>
      </c>
      <c r="B252" s="14" t="str">
        <f t="shared" si="21"/>
        <v>OIDD101</v>
      </c>
      <c r="C252" s="12"/>
      <c r="D252" s="14">
        <v>101</v>
      </c>
      <c r="E252" s="35">
        <v>240</v>
      </c>
      <c r="F252" s="52"/>
      <c r="G252" s="18">
        <f t="shared" si="11"/>
        <v>0</v>
      </c>
      <c r="H252" s="18">
        <f t="shared" si="12"/>
        <v>0</v>
      </c>
      <c r="I252" s="19">
        <f t="shared" si="13"/>
        <v>0</v>
      </c>
      <c r="J252" s="18">
        <f t="shared" si="14"/>
        <v>0</v>
      </c>
      <c r="K252" s="18">
        <f t="shared" si="15"/>
        <v>0</v>
      </c>
      <c r="L252" s="18">
        <f t="shared" si="16"/>
        <v>0</v>
      </c>
      <c r="M252" s="18">
        <f t="shared" si="17"/>
        <v>0</v>
      </c>
      <c r="N252" s="18">
        <f t="shared" si="18"/>
        <v>0</v>
      </c>
      <c r="O252" s="18">
        <f t="shared" si="19"/>
        <v>0</v>
      </c>
      <c r="P252" s="18">
        <f t="shared" si="20"/>
        <v>1</v>
      </c>
      <c r="Q252" s="3"/>
    </row>
    <row r="253" spans="1:17" ht="15">
      <c r="A253" s="12" t="s">
        <v>106</v>
      </c>
      <c r="B253" s="14" t="str">
        <f t="shared" si="21"/>
        <v>OIDD101</v>
      </c>
      <c r="C253" s="12"/>
      <c r="D253" s="14">
        <v>101</v>
      </c>
      <c r="E253" s="35">
        <v>240</v>
      </c>
      <c r="F253" s="52"/>
      <c r="G253" s="18">
        <f t="shared" si="11"/>
        <v>0</v>
      </c>
      <c r="H253" s="18">
        <f t="shared" si="12"/>
        <v>0</v>
      </c>
      <c r="I253" s="19">
        <f t="shared" si="13"/>
        <v>0</v>
      </c>
      <c r="J253" s="18">
        <f t="shared" si="14"/>
        <v>0</v>
      </c>
      <c r="K253" s="18">
        <f t="shared" si="15"/>
        <v>0</v>
      </c>
      <c r="L253" s="18">
        <f t="shared" si="16"/>
        <v>0</v>
      </c>
      <c r="M253" s="18">
        <f t="shared" si="17"/>
        <v>0</v>
      </c>
      <c r="N253" s="18">
        <f t="shared" si="18"/>
        <v>0</v>
      </c>
      <c r="O253" s="18">
        <f t="shared" si="19"/>
        <v>0</v>
      </c>
      <c r="P253" s="18">
        <f t="shared" si="20"/>
        <v>1</v>
      </c>
      <c r="Q253" s="3"/>
    </row>
    <row r="254" spans="1:17" ht="15">
      <c r="A254" s="12" t="s">
        <v>109</v>
      </c>
      <c r="B254" s="14" t="str">
        <f t="shared" si="21"/>
        <v>OIDD105</v>
      </c>
      <c r="C254" s="12"/>
      <c r="D254" s="14">
        <v>105</v>
      </c>
      <c r="E254" s="35">
        <v>60</v>
      </c>
      <c r="F254" s="52"/>
      <c r="G254" s="18">
        <f t="shared" si="11"/>
        <v>0</v>
      </c>
      <c r="H254" s="18">
        <f t="shared" si="12"/>
        <v>0</v>
      </c>
      <c r="I254" s="19">
        <f t="shared" si="13"/>
        <v>0</v>
      </c>
      <c r="J254" s="18">
        <f t="shared" si="14"/>
        <v>0</v>
      </c>
      <c r="K254" s="18">
        <f t="shared" si="15"/>
        <v>1</v>
      </c>
      <c r="L254" s="18">
        <f t="shared" si="16"/>
        <v>0</v>
      </c>
      <c r="M254" s="18">
        <f t="shared" si="17"/>
        <v>0</v>
      </c>
      <c r="N254" s="18">
        <f t="shared" si="18"/>
        <v>0</v>
      </c>
      <c r="O254" s="18">
        <f t="shared" si="19"/>
        <v>0</v>
      </c>
      <c r="P254" s="18">
        <f t="shared" si="20"/>
        <v>0</v>
      </c>
      <c r="Q254" s="3"/>
    </row>
    <row r="255" spans="1:17" ht="15">
      <c r="A255" s="12" t="s">
        <v>412</v>
      </c>
      <c r="B255" s="14" t="str">
        <f t="shared" si="21"/>
        <v>OIDD201</v>
      </c>
      <c r="C255" s="12"/>
      <c r="D255" s="14">
        <v>201</v>
      </c>
      <c r="E255" s="35">
        <v>42</v>
      </c>
      <c r="F255" s="52"/>
      <c r="G255" s="18">
        <f t="shared" si="11"/>
        <v>0</v>
      </c>
      <c r="H255" s="18">
        <f t="shared" si="12"/>
        <v>0</v>
      </c>
      <c r="I255" s="19">
        <f t="shared" si="13"/>
        <v>0</v>
      </c>
      <c r="J255" s="18">
        <f t="shared" si="14"/>
        <v>1</v>
      </c>
      <c r="K255" s="18">
        <f t="shared" si="15"/>
        <v>0</v>
      </c>
      <c r="L255" s="18">
        <f t="shared" si="16"/>
        <v>0</v>
      </c>
      <c r="M255" s="18">
        <f t="shared" si="17"/>
        <v>0</v>
      </c>
      <c r="N255" s="18">
        <f t="shared" si="18"/>
        <v>0</v>
      </c>
      <c r="O255" s="18">
        <f t="shared" si="19"/>
        <v>0</v>
      </c>
      <c r="P255" s="18">
        <f t="shared" si="20"/>
        <v>0</v>
      </c>
      <c r="Q255" s="3"/>
    </row>
    <row r="256" spans="1:17" ht="15">
      <c r="A256" s="12" t="s">
        <v>285</v>
      </c>
      <c r="B256" s="14" t="str">
        <f t="shared" si="21"/>
        <v>OIDD220</v>
      </c>
      <c r="C256" s="12"/>
      <c r="D256" s="14">
        <v>220</v>
      </c>
      <c r="E256" s="35">
        <v>40</v>
      </c>
      <c r="F256" s="52"/>
      <c r="G256" s="18">
        <f t="shared" si="11"/>
        <v>0</v>
      </c>
      <c r="H256" s="18">
        <f t="shared" si="12"/>
        <v>0</v>
      </c>
      <c r="I256" s="19">
        <f t="shared" si="13"/>
        <v>1</v>
      </c>
      <c r="J256" s="18">
        <f t="shared" si="14"/>
        <v>0</v>
      </c>
      <c r="K256" s="18">
        <f t="shared" si="15"/>
        <v>0</v>
      </c>
      <c r="L256" s="18">
        <f t="shared" si="16"/>
        <v>0</v>
      </c>
      <c r="M256" s="18">
        <f t="shared" si="17"/>
        <v>0</v>
      </c>
      <c r="N256" s="18">
        <f t="shared" si="18"/>
        <v>0</v>
      </c>
      <c r="O256" s="18">
        <f t="shared" si="19"/>
        <v>0</v>
      </c>
      <c r="P256" s="18">
        <f t="shared" si="20"/>
        <v>0</v>
      </c>
      <c r="Q256" s="3"/>
    </row>
    <row r="257" spans="1:17" ht="15">
      <c r="A257" s="12" t="s">
        <v>113</v>
      </c>
      <c r="B257" s="14" t="str">
        <f t="shared" si="21"/>
        <v>OIDD222</v>
      </c>
      <c r="C257" s="12"/>
      <c r="D257" s="14">
        <v>222</v>
      </c>
      <c r="E257" s="35">
        <v>60</v>
      </c>
      <c r="F257" s="52"/>
      <c r="G257" s="18">
        <f t="shared" si="11"/>
        <v>0</v>
      </c>
      <c r="H257" s="18">
        <f t="shared" si="12"/>
        <v>0</v>
      </c>
      <c r="I257" s="19">
        <f t="shared" si="13"/>
        <v>0</v>
      </c>
      <c r="J257" s="18">
        <f t="shared" si="14"/>
        <v>0</v>
      </c>
      <c r="K257" s="18">
        <f t="shared" si="15"/>
        <v>1</v>
      </c>
      <c r="L257" s="18">
        <f t="shared" si="16"/>
        <v>0</v>
      </c>
      <c r="M257" s="18">
        <f t="shared" si="17"/>
        <v>0</v>
      </c>
      <c r="N257" s="18">
        <f t="shared" si="18"/>
        <v>0</v>
      </c>
      <c r="O257" s="18">
        <f t="shared" si="19"/>
        <v>0</v>
      </c>
      <c r="P257" s="18">
        <f t="shared" si="20"/>
        <v>0</v>
      </c>
      <c r="Q257" s="3"/>
    </row>
    <row r="258" spans="1:17" ht="15">
      <c r="A258" s="12" t="s">
        <v>361</v>
      </c>
      <c r="B258" s="14" t="str">
        <f t="shared" si="21"/>
        <v>OIDD236</v>
      </c>
      <c r="C258" s="12"/>
      <c r="D258" s="14">
        <v>236</v>
      </c>
      <c r="E258" s="35">
        <v>75</v>
      </c>
      <c r="F258" s="52"/>
      <c r="G258" s="18">
        <f t="shared" si="11"/>
        <v>0</v>
      </c>
      <c r="H258" s="18">
        <f t="shared" si="12"/>
        <v>0</v>
      </c>
      <c r="I258" s="19">
        <f t="shared" si="13"/>
        <v>0</v>
      </c>
      <c r="J258" s="18">
        <f t="shared" si="14"/>
        <v>0</v>
      </c>
      <c r="K258" s="18">
        <f t="shared" si="15"/>
        <v>0</v>
      </c>
      <c r="L258" s="18">
        <f t="shared" si="16"/>
        <v>1</v>
      </c>
      <c r="M258" s="18">
        <f t="shared" si="17"/>
        <v>0</v>
      </c>
      <c r="N258" s="18">
        <f t="shared" si="18"/>
        <v>0</v>
      </c>
      <c r="O258" s="18">
        <f t="shared" si="19"/>
        <v>0</v>
      </c>
      <c r="P258" s="18">
        <f t="shared" si="20"/>
        <v>0</v>
      </c>
      <c r="Q258" s="3"/>
    </row>
    <row r="259" spans="1:17" ht="15">
      <c r="A259" s="12" t="s">
        <v>269</v>
      </c>
      <c r="B259" s="14" t="str">
        <f t="shared" si="21"/>
        <v>OIDD245</v>
      </c>
      <c r="C259" s="12"/>
      <c r="D259" s="14">
        <v>245</v>
      </c>
      <c r="E259" s="35">
        <v>60</v>
      </c>
      <c r="F259" s="52"/>
      <c r="G259" s="18">
        <f t="shared" si="11"/>
        <v>0</v>
      </c>
      <c r="H259" s="18">
        <f t="shared" si="12"/>
        <v>0</v>
      </c>
      <c r="I259" s="19">
        <f t="shared" si="13"/>
        <v>0</v>
      </c>
      <c r="J259" s="18">
        <f t="shared" si="14"/>
        <v>0</v>
      </c>
      <c r="K259" s="18">
        <f t="shared" si="15"/>
        <v>1</v>
      </c>
      <c r="L259" s="18">
        <f t="shared" si="16"/>
        <v>0</v>
      </c>
      <c r="M259" s="18">
        <f t="shared" si="17"/>
        <v>0</v>
      </c>
      <c r="N259" s="18">
        <f t="shared" si="18"/>
        <v>0</v>
      </c>
      <c r="O259" s="18">
        <f t="shared" si="19"/>
        <v>0</v>
      </c>
      <c r="P259" s="18">
        <f t="shared" si="20"/>
        <v>0</v>
      </c>
      <c r="Q259" s="3"/>
    </row>
    <row r="260" spans="1:17" ht="15">
      <c r="A260" s="12" t="s">
        <v>301</v>
      </c>
      <c r="B260" s="14" t="str">
        <f t="shared" si="21"/>
        <v>OIDD263</v>
      </c>
      <c r="C260" s="12"/>
      <c r="D260" s="14">
        <v>263</v>
      </c>
      <c r="E260" s="35">
        <v>25</v>
      </c>
      <c r="F260" s="52"/>
      <c r="G260" s="18">
        <f t="shared" si="11"/>
        <v>0</v>
      </c>
      <c r="H260" s="18">
        <f t="shared" si="12"/>
        <v>1</v>
      </c>
      <c r="I260" s="19">
        <f t="shared" si="13"/>
        <v>0</v>
      </c>
      <c r="J260" s="18">
        <f t="shared" si="14"/>
        <v>0</v>
      </c>
      <c r="K260" s="18">
        <f t="shared" si="15"/>
        <v>0</v>
      </c>
      <c r="L260" s="18">
        <f t="shared" si="16"/>
        <v>0</v>
      </c>
      <c r="M260" s="18">
        <f t="shared" si="17"/>
        <v>0</v>
      </c>
      <c r="N260" s="18">
        <f t="shared" si="18"/>
        <v>0</v>
      </c>
      <c r="O260" s="18">
        <f t="shared" si="19"/>
        <v>0</v>
      </c>
      <c r="P260" s="18">
        <f t="shared" si="20"/>
        <v>0</v>
      </c>
      <c r="Q260" s="3"/>
    </row>
    <row r="261" spans="1:17" ht="15">
      <c r="A261" s="12" t="s">
        <v>116</v>
      </c>
      <c r="B261" s="14" t="str">
        <f t="shared" si="21"/>
        <v>OIDD290</v>
      </c>
      <c r="C261" s="12"/>
      <c r="D261" s="14">
        <v>290</v>
      </c>
      <c r="E261" s="35">
        <v>70</v>
      </c>
      <c r="F261" s="52"/>
      <c r="G261" s="18">
        <f t="shared" si="11"/>
        <v>0</v>
      </c>
      <c r="H261" s="18">
        <f t="shared" si="12"/>
        <v>0</v>
      </c>
      <c r="I261" s="19">
        <f t="shared" si="13"/>
        <v>0</v>
      </c>
      <c r="J261" s="18">
        <f t="shared" si="14"/>
        <v>0</v>
      </c>
      <c r="K261" s="18">
        <f t="shared" si="15"/>
        <v>0</v>
      </c>
      <c r="L261" s="18">
        <f t="shared" si="16"/>
        <v>1</v>
      </c>
      <c r="M261" s="18">
        <f t="shared" si="17"/>
        <v>0</v>
      </c>
      <c r="N261" s="18">
        <f t="shared" si="18"/>
        <v>0</v>
      </c>
      <c r="O261" s="18">
        <f t="shared" si="19"/>
        <v>0</v>
      </c>
      <c r="P261" s="18">
        <f t="shared" si="20"/>
        <v>0</v>
      </c>
      <c r="Q261" s="3"/>
    </row>
    <row r="262" spans="1:17" ht="15">
      <c r="A262" s="12" t="s">
        <v>117</v>
      </c>
      <c r="B262" s="14" t="str">
        <f t="shared" si="21"/>
        <v>OIDD290</v>
      </c>
      <c r="C262" s="12"/>
      <c r="D262" s="14">
        <v>290</v>
      </c>
      <c r="E262" s="35">
        <v>70</v>
      </c>
      <c r="F262" s="52"/>
      <c r="G262" s="18">
        <f t="shared" si="11"/>
        <v>0</v>
      </c>
      <c r="H262" s="18">
        <f t="shared" si="12"/>
        <v>0</v>
      </c>
      <c r="I262" s="19">
        <f t="shared" si="13"/>
        <v>0</v>
      </c>
      <c r="J262" s="18">
        <f t="shared" si="14"/>
        <v>0</v>
      </c>
      <c r="K262" s="18">
        <f t="shared" si="15"/>
        <v>0</v>
      </c>
      <c r="L262" s="18">
        <f t="shared" si="16"/>
        <v>1</v>
      </c>
      <c r="M262" s="18">
        <f t="shared" si="17"/>
        <v>0</v>
      </c>
      <c r="N262" s="18">
        <f t="shared" si="18"/>
        <v>0</v>
      </c>
      <c r="O262" s="18">
        <f t="shared" si="19"/>
        <v>0</v>
      </c>
      <c r="P262" s="18">
        <f t="shared" si="20"/>
        <v>0</v>
      </c>
      <c r="Q262" s="3"/>
    </row>
    <row r="263" spans="1:17" ht="15">
      <c r="A263" s="12" t="s">
        <v>119</v>
      </c>
      <c r="B263" s="14" t="str">
        <f t="shared" si="21"/>
        <v>OIDD290</v>
      </c>
      <c r="C263" s="12"/>
      <c r="D263" s="14">
        <v>290</v>
      </c>
      <c r="E263" s="35">
        <v>70</v>
      </c>
      <c r="F263" s="52"/>
      <c r="G263" s="18">
        <f t="shared" si="11"/>
        <v>0</v>
      </c>
      <c r="H263" s="18">
        <f t="shared" si="12"/>
        <v>0</v>
      </c>
      <c r="I263" s="19">
        <f t="shared" si="13"/>
        <v>0</v>
      </c>
      <c r="J263" s="18">
        <f t="shared" si="14"/>
        <v>0</v>
      </c>
      <c r="K263" s="18">
        <f t="shared" si="15"/>
        <v>0</v>
      </c>
      <c r="L263" s="18">
        <f t="shared" si="16"/>
        <v>1</v>
      </c>
      <c r="M263" s="18">
        <f t="shared" si="17"/>
        <v>0</v>
      </c>
      <c r="N263" s="18">
        <f t="shared" si="18"/>
        <v>0</v>
      </c>
      <c r="O263" s="18">
        <f t="shared" si="19"/>
        <v>0</v>
      </c>
      <c r="P263" s="18">
        <f t="shared" si="20"/>
        <v>0</v>
      </c>
      <c r="Q263" s="3"/>
    </row>
    <row r="264" spans="1:17" ht="15">
      <c r="A264" s="12" t="s">
        <v>211</v>
      </c>
      <c r="B264" s="14" t="str">
        <f t="shared" si="21"/>
        <v>OIDD291</v>
      </c>
      <c r="C264" s="12"/>
      <c r="D264" s="14">
        <v>291</v>
      </c>
      <c r="E264" s="35">
        <v>48</v>
      </c>
      <c r="F264" s="52"/>
      <c r="G264" s="18">
        <f t="shared" si="11"/>
        <v>0</v>
      </c>
      <c r="H264" s="18">
        <f t="shared" si="12"/>
        <v>0</v>
      </c>
      <c r="I264" s="19">
        <f t="shared" si="13"/>
        <v>0</v>
      </c>
      <c r="J264" s="18">
        <f t="shared" si="14"/>
        <v>1</v>
      </c>
      <c r="K264" s="18">
        <f t="shared" si="15"/>
        <v>0</v>
      </c>
      <c r="L264" s="18">
        <f t="shared" si="16"/>
        <v>0</v>
      </c>
      <c r="M264" s="18">
        <f t="shared" si="17"/>
        <v>0</v>
      </c>
      <c r="N264" s="18">
        <f t="shared" si="18"/>
        <v>0</v>
      </c>
      <c r="O264" s="18">
        <f t="shared" si="19"/>
        <v>0</v>
      </c>
      <c r="P264" s="18">
        <f t="shared" si="20"/>
        <v>0</v>
      </c>
      <c r="Q264" s="3"/>
    </row>
    <row r="265" spans="1:17" ht="15">
      <c r="A265" s="12" t="s">
        <v>124</v>
      </c>
      <c r="B265" s="14" t="str">
        <f t="shared" si="21"/>
        <v>OIDD291</v>
      </c>
      <c r="C265" s="12"/>
      <c r="D265" s="14">
        <v>291</v>
      </c>
      <c r="E265" s="35">
        <v>48</v>
      </c>
      <c r="F265" s="52"/>
      <c r="G265" s="18">
        <f t="shared" si="11"/>
        <v>0</v>
      </c>
      <c r="H265" s="18">
        <f t="shared" si="12"/>
        <v>0</v>
      </c>
      <c r="I265" s="19">
        <f t="shared" si="13"/>
        <v>0</v>
      </c>
      <c r="J265" s="18">
        <f t="shared" si="14"/>
        <v>1</v>
      </c>
      <c r="K265" s="18">
        <f t="shared" si="15"/>
        <v>0</v>
      </c>
      <c r="L265" s="18">
        <f t="shared" si="16"/>
        <v>0</v>
      </c>
      <c r="M265" s="18">
        <f t="shared" si="17"/>
        <v>0</v>
      </c>
      <c r="N265" s="18">
        <f t="shared" si="18"/>
        <v>0</v>
      </c>
      <c r="O265" s="18">
        <f t="shared" si="19"/>
        <v>0</v>
      </c>
      <c r="P265" s="18">
        <f t="shared" si="20"/>
        <v>0</v>
      </c>
      <c r="Q265" s="3"/>
    </row>
    <row r="266" spans="1:17" ht="15">
      <c r="A266" s="12" t="s">
        <v>126</v>
      </c>
      <c r="B266" s="14" t="str">
        <f t="shared" si="21"/>
        <v>OIDD291</v>
      </c>
      <c r="C266" s="12"/>
      <c r="D266" s="14">
        <v>291</v>
      </c>
      <c r="E266" s="35">
        <v>48</v>
      </c>
      <c r="F266" s="52"/>
      <c r="G266" s="18">
        <f t="shared" si="11"/>
        <v>0</v>
      </c>
      <c r="H266" s="18">
        <f t="shared" si="12"/>
        <v>0</v>
      </c>
      <c r="I266" s="19">
        <f t="shared" si="13"/>
        <v>0</v>
      </c>
      <c r="J266" s="18">
        <f t="shared" si="14"/>
        <v>1</v>
      </c>
      <c r="K266" s="18">
        <f t="shared" si="15"/>
        <v>0</v>
      </c>
      <c r="L266" s="18">
        <f t="shared" si="16"/>
        <v>0</v>
      </c>
      <c r="M266" s="18">
        <f t="shared" si="17"/>
        <v>0</v>
      </c>
      <c r="N266" s="18">
        <f t="shared" si="18"/>
        <v>0</v>
      </c>
      <c r="O266" s="18">
        <f t="shared" si="19"/>
        <v>0</v>
      </c>
      <c r="P266" s="18">
        <f t="shared" si="20"/>
        <v>0</v>
      </c>
      <c r="Q266" s="3"/>
    </row>
    <row r="267" spans="1:17" ht="15">
      <c r="A267" s="12" t="s">
        <v>128</v>
      </c>
      <c r="B267" s="14" t="str">
        <f t="shared" si="21"/>
        <v>OIDD291</v>
      </c>
      <c r="C267" s="12"/>
      <c r="D267" s="14">
        <v>291</v>
      </c>
      <c r="E267" s="35">
        <v>48</v>
      </c>
      <c r="F267" s="52"/>
      <c r="G267" s="18">
        <f t="shared" si="11"/>
        <v>0</v>
      </c>
      <c r="H267" s="18">
        <f t="shared" si="12"/>
        <v>0</v>
      </c>
      <c r="I267" s="19">
        <f t="shared" si="13"/>
        <v>0</v>
      </c>
      <c r="J267" s="18">
        <f t="shared" si="14"/>
        <v>1</v>
      </c>
      <c r="K267" s="18">
        <f t="shared" si="15"/>
        <v>0</v>
      </c>
      <c r="L267" s="18">
        <f t="shared" si="16"/>
        <v>0</v>
      </c>
      <c r="M267" s="18">
        <f t="shared" si="17"/>
        <v>0</v>
      </c>
      <c r="N267" s="18">
        <f t="shared" si="18"/>
        <v>0</v>
      </c>
      <c r="O267" s="18">
        <f t="shared" si="19"/>
        <v>0</v>
      </c>
      <c r="P267" s="18">
        <f t="shared" si="20"/>
        <v>0</v>
      </c>
      <c r="Q267" s="3"/>
    </row>
    <row r="268" spans="1:17" ht="15">
      <c r="A268" s="12" t="s">
        <v>130</v>
      </c>
      <c r="B268" s="14" t="str">
        <f t="shared" si="21"/>
        <v>OIDD291</v>
      </c>
      <c r="C268" s="12"/>
      <c r="D268" s="14">
        <v>291</v>
      </c>
      <c r="E268" s="35">
        <v>48</v>
      </c>
      <c r="F268" s="52"/>
      <c r="G268" s="18">
        <f t="shared" si="11"/>
        <v>0</v>
      </c>
      <c r="H268" s="18">
        <f t="shared" si="12"/>
        <v>0</v>
      </c>
      <c r="I268" s="19">
        <f t="shared" si="13"/>
        <v>0</v>
      </c>
      <c r="J268" s="18">
        <f t="shared" si="14"/>
        <v>1</v>
      </c>
      <c r="K268" s="18">
        <f t="shared" si="15"/>
        <v>0</v>
      </c>
      <c r="L268" s="18">
        <f t="shared" si="16"/>
        <v>0</v>
      </c>
      <c r="M268" s="18">
        <f t="shared" si="17"/>
        <v>0</v>
      </c>
      <c r="N268" s="18">
        <f t="shared" si="18"/>
        <v>0</v>
      </c>
      <c r="O268" s="18">
        <f t="shared" si="19"/>
        <v>0</v>
      </c>
      <c r="P268" s="18">
        <f t="shared" si="20"/>
        <v>0</v>
      </c>
      <c r="Q268" s="3"/>
    </row>
    <row r="269" spans="1:17" ht="15">
      <c r="A269" s="12" t="s">
        <v>134</v>
      </c>
      <c r="B269" s="14" t="str">
        <f t="shared" si="21"/>
        <v>OIDD291</v>
      </c>
      <c r="C269" s="12"/>
      <c r="D269" s="14">
        <v>291</v>
      </c>
      <c r="E269" s="35">
        <v>48</v>
      </c>
      <c r="F269" s="52"/>
      <c r="G269" s="18">
        <f t="shared" si="11"/>
        <v>0</v>
      </c>
      <c r="H269" s="18">
        <f t="shared" si="12"/>
        <v>0</v>
      </c>
      <c r="I269" s="19">
        <f t="shared" si="13"/>
        <v>0</v>
      </c>
      <c r="J269" s="18">
        <f t="shared" si="14"/>
        <v>1</v>
      </c>
      <c r="K269" s="18">
        <f t="shared" si="15"/>
        <v>0</v>
      </c>
      <c r="L269" s="18">
        <f t="shared" si="16"/>
        <v>0</v>
      </c>
      <c r="M269" s="18">
        <f t="shared" si="17"/>
        <v>0</v>
      </c>
      <c r="N269" s="18">
        <f t="shared" si="18"/>
        <v>0</v>
      </c>
      <c r="O269" s="18">
        <f t="shared" si="19"/>
        <v>0</v>
      </c>
      <c r="P269" s="18">
        <f t="shared" si="20"/>
        <v>0</v>
      </c>
      <c r="Q269" s="3"/>
    </row>
    <row r="270" spans="1:17" ht="15">
      <c r="A270" s="12" t="s">
        <v>393</v>
      </c>
      <c r="B270" s="14" t="str">
        <f t="shared" si="21"/>
        <v>OIDD291</v>
      </c>
      <c r="C270" s="12"/>
      <c r="D270" s="14">
        <v>291</v>
      </c>
      <c r="E270" s="35">
        <v>48</v>
      </c>
      <c r="F270" s="52"/>
      <c r="G270" s="18">
        <f t="shared" si="11"/>
        <v>0</v>
      </c>
      <c r="H270" s="18">
        <f t="shared" si="12"/>
        <v>0</v>
      </c>
      <c r="I270" s="19">
        <f t="shared" si="13"/>
        <v>0</v>
      </c>
      <c r="J270" s="18">
        <f t="shared" si="14"/>
        <v>1</v>
      </c>
      <c r="K270" s="18">
        <f t="shared" si="15"/>
        <v>0</v>
      </c>
      <c r="L270" s="18">
        <f t="shared" si="16"/>
        <v>0</v>
      </c>
      <c r="M270" s="18">
        <f t="shared" si="17"/>
        <v>0</v>
      </c>
      <c r="N270" s="18">
        <f t="shared" si="18"/>
        <v>0</v>
      </c>
      <c r="O270" s="18">
        <f t="shared" si="19"/>
        <v>0</v>
      </c>
      <c r="P270" s="18">
        <f t="shared" si="20"/>
        <v>0</v>
      </c>
      <c r="Q270" s="3"/>
    </row>
    <row r="271" spans="1:17" ht="15">
      <c r="A271" s="12" t="s">
        <v>368</v>
      </c>
      <c r="B271" s="14" t="str">
        <f t="shared" si="21"/>
        <v>OIDD292</v>
      </c>
      <c r="C271" s="12"/>
      <c r="D271" s="14">
        <v>292</v>
      </c>
      <c r="E271" s="35">
        <v>48</v>
      </c>
      <c r="F271" s="52"/>
      <c r="G271" s="18">
        <f t="shared" si="11"/>
        <v>0</v>
      </c>
      <c r="H271" s="18">
        <f t="shared" si="12"/>
        <v>0</v>
      </c>
      <c r="I271" s="19">
        <f t="shared" si="13"/>
        <v>0</v>
      </c>
      <c r="J271" s="18">
        <f t="shared" si="14"/>
        <v>1</v>
      </c>
      <c r="K271" s="18">
        <f t="shared" si="15"/>
        <v>0</v>
      </c>
      <c r="L271" s="18">
        <f t="shared" si="16"/>
        <v>0</v>
      </c>
      <c r="M271" s="18">
        <f t="shared" si="17"/>
        <v>0</v>
      </c>
      <c r="N271" s="18">
        <f t="shared" si="18"/>
        <v>0</v>
      </c>
      <c r="O271" s="18">
        <f t="shared" si="19"/>
        <v>0</v>
      </c>
      <c r="P271" s="18">
        <f t="shared" si="20"/>
        <v>0</v>
      </c>
      <c r="Q271" s="3"/>
    </row>
    <row r="272" spans="1:17" ht="15">
      <c r="A272" s="12" t="s">
        <v>137</v>
      </c>
      <c r="B272" s="14" t="str">
        <f t="shared" si="21"/>
        <v>OIDD314</v>
      </c>
      <c r="C272" s="12"/>
      <c r="D272" s="14">
        <v>311</v>
      </c>
      <c r="E272" s="35">
        <v>60</v>
      </c>
      <c r="F272" s="52"/>
      <c r="G272" s="18">
        <f t="shared" si="11"/>
        <v>0</v>
      </c>
      <c r="H272" s="18">
        <f t="shared" si="12"/>
        <v>0</v>
      </c>
      <c r="I272" s="19">
        <f t="shared" si="13"/>
        <v>0</v>
      </c>
      <c r="J272" s="18">
        <f t="shared" si="14"/>
        <v>0</v>
      </c>
      <c r="K272" s="18">
        <f t="shared" si="15"/>
        <v>1</v>
      </c>
      <c r="L272" s="18">
        <f t="shared" si="16"/>
        <v>0</v>
      </c>
      <c r="M272" s="18">
        <f t="shared" si="17"/>
        <v>0</v>
      </c>
      <c r="N272" s="18">
        <f t="shared" si="18"/>
        <v>0</v>
      </c>
      <c r="O272" s="18">
        <f t="shared" si="19"/>
        <v>0</v>
      </c>
      <c r="P272" s="18">
        <f t="shared" si="20"/>
        <v>0</v>
      </c>
      <c r="Q272" s="3"/>
    </row>
    <row r="273" spans="1:17" ht="15">
      <c r="A273" s="12" t="s">
        <v>331</v>
      </c>
      <c r="B273" s="14" t="str">
        <f t="shared" si="21"/>
        <v>OIDD325</v>
      </c>
      <c r="C273" s="12"/>
      <c r="D273" s="14">
        <v>325</v>
      </c>
      <c r="E273" s="35">
        <v>60</v>
      </c>
      <c r="F273" s="52"/>
      <c r="G273" s="18">
        <f t="shared" si="11"/>
        <v>0</v>
      </c>
      <c r="H273" s="18">
        <f t="shared" si="12"/>
        <v>0</v>
      </c>
      <c r="I273" s="19">
        <f t="shared" si="13"/>
        <v>0</v>
      </c>
      <c r="J273" s="18">
        <f t="shared" si="14"/>
        <v>0</v>
      </c>
      <c r="K273" s="18">
        <f t="shared" si="15"/>
        <v>1</v>
      </c>
      <c r="L273" s="18">
        <f t="shared" si="16"/>
        <v>0</v>
      </c>
      <c r="M273" s="18">
        <f t="shared" si="17"/>
        <v>0</v>
      </c>
      <c r="N273" s="18">
        <f t="shared" si="18"/>
        <v>0</v>
      </c>
      <c r="O273" s="18">
        <f t="shared" si="19"/>
        <v>0</v>
      </c>
      <c r="P273" s="18">
        <f t="shared" si="20"/>
        <v>0</v>
      </c>
      <c r="Q273" s="3"/>
    </row>
    <row r="274" spans="1:17" ht="15">
      <c r="A274" s="12" t="s">
        <v>334</v>
      </c>
      <c r="B274" s="14" t="str">
        <f t="shared" si="21"/>
        <v>OIDD353</v>
      </c>
      <c r="C274" s="12"/>
      <c r="D274" s="14">
        <v>353</v>
      </c>
      <c r="E274" s="35">
        <v>30</v>
      </c>
      <c r="F274" s="52"/>
      <c r="G274" s="18">
        <f t="shared" si="11"/>
        <v>0</v>
      </c>
      <c r="H274" s="18">
        <f t="shared" si="12"/>
        <v>0</v>
      </c>
      <c r="I274" s="19">
        <f t="shared" si="13"/>
        <v>1</v>
      </c>
      <c r="J274" s="18">
        <f t="shared" si="14"/>
        <v>0</v>
      </c>
      <c r="K274" s="18">
        <f t="shared" si="15"/>
        <v>0</v>
      </c>
      <c r="L274" s="18">
        <f t="shared" si="16"/>
        <v>0</v>
      </c>
      <c r="M274" s="18">
        <f t="shared" si="17"/>
        <v>0</v>
      </c>
      <c r="N274" s="18">
        <f t="shared" si="18"/>
        <v>0</v>
      </c>
      <c r="O274" s="18">
        <f t="shared" si="19"/>
        <v>0</v>
      </c>
      <c r="P274" s="18">
        <f t="shared" si="20"/>
        <v>0</v>
      </c>
      <c r="Q274" s="3"/>
    </row>
    <row r="275" spans="1:17" ht="15">
      <c r="A275" s="12" t="s">
        <v>371</v>
      </c>
      <c r="B275" s="14" t="str">
        <f t="shared" si="21"/>
        <v>OIDD397</v>
      </c>
      <c r="C275" s="12"/>
      <c r="D275" s="14">
        <v>397</v>
      </c>
      <c r="E275" s="35">
        <v>14</v>
      </c>
      <c r="F275" s="52"/>
      <c r="G275" s="18">
        <f t="shared" si="11"/>
        <v>0</v>
      </c>
      <c r="H275" s="18">
        <f t="shared" si="12"/>
        <v>1</v>
      </c>
      <c r="I275" s="19">
        <f t="shared" si="13"/>
        <v>0</v>
      </c>
      <c r="J275" s="18">
        <f t="shared" si="14"/>
        <v>0</v>
      </c>
      <c r="K275" s="18">
        <f t="shared" si="15"/>
        <v>0</v>
      </c>
      <c r="L275" s="18">
        <f t="shared" si="16"/>
        <v>0</v>
      </c>
      <c r="M275" s="18">
        <f t="shared" si="17"/>
        <v>0</v>
      </c>
      <c r="N275" s="18">
        <f t="shared" si="18"/>
        <v>0</v>
      </c>
      <c r="O275" s="18">
        <f t="shared" si="19"/>
        <v>0</v>
      </c>
      <c r="P275" s="18">
        <f t="shared" si="20"/>
        <v>0</v>
      </c>
      <c r="Q275" s="3"/>
    </row>
    <row r="276" spans="1:17" ht="15">
      <c r="A276" s="12" t="s">
        <v>372</v>
      </c>
      <c r="B276" s="14" t="str">
        <f t="shared" si="21"/>
        <v>OIDD397</v>
      </c>
      <c r="C276" s="12"/>
      <c r="D276" s="14">
        <v>397</v>
      </c>
      <c r="E276" s="35">
        <v>14</v>
      </c>
      <c r="F276" s="52"/>
      <c r="G276" s="18">
        <f t="shared" si="11"/>
        <v>0</v>
      </c>
      <c r="H276" s="18">
        <f t="shared" si="12"/>
        <v>1</v>
      </c>
      <c r="I276" s="19">
        <f t="shared" si="13"/>
        <v>0</v>
      </c>
      <c r="J276" s="18">
        <f t="shared" si="14"/>
        <v>0</v>
      </c>
      <c r="K276" s="18">
        <f t="shared" si="15"/>
        <v>0</v>
      </c>
      <c r="L276" s="18">
        <f t="shared" si="16"/>
        <v>0</v>
      </c>
      <c r="M276" s="18">
        <f t="shared" si="17"/>
        <v>0</v>
      </c>
      <c r="N276" s="18">
        <f t="shared" si="18"/>
        <v>0</v>
      </c>
      <c r="O276" s="18">
        <f t="shared" si="19"/>
        <v>0</v>
      </c>
      <c r="P276" s="18">
        <f t="shared" si="20"/>
        <v>0</v>
      </c>
      <c r="Q276" s="3"/>
    </row>
    <row r="277" spans="1:17" ht="15">
      <c r="A277" s="12" t="s">
        <v>430</v>
      </c>
      <c r="B277" s="14" t="str">
        <f t="shared" si="21"/>
        <v>OIDD399</v>
      </c>
      <c r="C277" s="12"/>
      <c r="D277" s="14">
        <v>399</v>
      </c>
      <c r="E277" s="35">
        <v>40</v>
      </c>
      <c r="F277" s="52"/>
      <c r="G277" s="18">
        <f t="shared" si="11"/>
        <v>0</v>
      </c>
      <c r="H277" s="18">
        <f t="shared" si="12"/>
        <v>0</v>
      </c>
      <c r="I277" s="19">
        <f t="shared" si="13"/>
        <v>1</v>
      </c>
      <c r="J277" s="18">
        <f t="shared" si="14"/>
        <v>0</v>
      </c>
      <c r="K277" s="18">
        <f t="shared" si="15"/>
        <v>0</v>
      </c>
      <c r="L277" s="18">
        <f t="shared" si="16"/>
        <v>0</v>
      </c>
      <c r="M277" s="18">
        <f t="shared" si="17"/>
        <v>0</v>
      </c>
      <c r="N277" s="18">
        <f t="shared" si="18"/>
        <v>0</v>
      </c>
      <c r="O277" s="18">
        <f t="shared" si="19"/>
        <v>0</v>
      </c>
      <c r="P277" s="18">
        <f t="shared" si="20"/>
        <v>0</v>
      </c>
      <c r="Q277" s="3"/>
    </row>
    <row r="278" spans="1:17" ht="15">
      <c r="A278" s="12" t="s">
        <v>431</v>
      </c>
      <c r="B278" s="14" t="str">
        <f t="shared" si="21"/>
        <v>OIDD399</v>
      </c>
      <c r="C278" s="12"/>
      <c r="D278" s="14">
        <v>399</v>
      </c>
      <c r="E278" s="35">
        <v>40</v>
      </c>
      <c r="F278" s="17"/>
      <c r="G278" s="18">
        <f t="shared" si="11"/>
        <v>0</v>
      </c>
      <c r="H278" s="18">
        <f t="shared" si="12"/>
        <v>0</v>
      </c>
      <c r="I278" s="19">
        <f t="shared" si="13"/>
        <v>1</v>
      </c>
      <c r="J278" s="18">
        <f t="shared" si="14"/>
        <v>0</v>
      </c>
      <c r="K278" s="18">
        <f t="shared" si="15"/>
        <v>0</v>
      </c>
      <c r="L278" s="18">
        <f t="shared" si="16"/>
        <v>0</v>
      </c>
      <c r="M278" s="18">
        <f t="shared" si="17"/>
        <v>0</v>
      </c>
      <c r="N278" s="18">
        <f t="shared" si="18"/>
        <v>0</v>
      </c>
      <c r="O278" s="18">
        <f t="shared" si="19"/>
        <v>0</v>
      </c>
      <c r="P278" s="18">
        <f t="shared" si="20"/>
        <v>0</v>
      </c>
      <c r="Q278" s="3"/>
    </row>
    <row r="279" spans="1:17" ht="15">
      <c r="A279" s="12" t="s">
        <v>142</v>
      </c>
      <c r="B279" s="14" t="str">
        <f t="shared" si="21"/>
        <v>OIDD415</v>
      </c>
      <c r="C279" s="12"/>
      <c r="D279" s="14">
        <v>415</v>
      </c>
      <c r="E279" s="15">
        <v>60</v>
      </c>
      <c r="F279" s="17"/>
      <c r="G279" s="18">
        <f t="shared" si="11"/>
        <v>0</v>
      </c>
      <c r="H279" s="18">
        <f t="shared" si="12"/>
        <v>0</v>
      </c>
      <c r="I279" s="19">
        <f t="shared" si="13"/>
        <v>0</v>
      </c>
      <c r="J279" s="18">
        <f t="shared" si="14"/>
        <v>0</v>
      </c>
      <c r="K279" s="18">
        <f t="shared" si="15"/>
        <v>1</v>
      </c>
      <c r="L279" s="18">
        <f t="shared" si="16"/>
        <v>0</v>
      </c>
      <c r="M279" s="18">
        <f t="shared" si="17"/>
        <v>0</v>
      </c>
      <c r="N279" s="18">
        <f t="shared" si="18"/>
        <v>0</v>
      </c>
      <c r="O279" s="18">
        <f t="shared" si="19"/>
        <v>0</v>
      </c>
      <c r="P279" s="18">
        <f t="shared" si="20"/>
        <v>0</v>
      </c>
      <c r="Q279" s="3"/>
    </row>
    <row r="280" spans="1:17" ht="15">
      <c r="A280" s="4"/>
    </row>
    <row r="281" spans="1:17" ht="15">
      <c r="A281" s="4"/>
    </row>
    <row r="282" spans="1:17" ht="15">
      <c r="A282" s="4"/>
    </row>
    <row r="283" spans="1:17" ht="15">
      <c r="A283" s="4"/>
    </row>
    <row r="284" spans="1:17" ht="15">
      <c r="A284" s="4"/>
    </row>
    <row r="285" spans="1:17" ht="15">
      <c r="A285" s="4"/>
    </row>
    <row r="286" spans="1:17" ht="15">
      <c r="A286" s="4"/>
    </row>
    <row r="287" spans="1:17" ht="15">
      <c r="A287" s="4"/>
    </row>
    <row r="288" spans="1:17" ht="15">
      <c r="A288" s="4"/>
    </row>
    <row r="289" spans="1:1" ht="15">
      <c r="A289" s="4"/>
    </row>
    <row r="290" spans="1:1" ht="15">
      <c r="A290" s="4"/>
    </row>
    <row r="291" spans="1:1" ht="15">
      <c r="A291" s="4"/>
    </row>
    <row r="292" spans="1:1" ht="15">
      <c r="A292" s="4"/>
    </row>
    <row r="293" spans="1:1" ht="15">
      <c r="A293" s="4"/>
    </row>
    <row r="294" spans="1:1" ht="15">
      <c r="A294" s="4"/>
    </row>
    <row r="295" spans="1:1" ht="15">
      <c r="A295" s="4"/>
    </row>
    <row r="296" spans="1:1" ht="15">
      <c r="A296" s="4"/>
    </row>
    <row r="297" spans="1:1" ht="15">
      <c r="A297" s="4"/>
    </row>
    <row r="298" spans="1:1" ht="15">
      <c r="A298" s="4"/>
    </row>
    <row r="299" spans="1:1" ht="15">
      <c r="A299" s="4"/>
    </row>
    <row r="300" spans="1:1" ht="15">
      <c r="A300" s="4"/>
    </row>
    <row r="301" spans="1:1" ht="15">
      <c r="A301" s="4"/>
    </row>
    <row r="302" spans="1:1" ht="15">
      <c r="A302" s="4"/>
    </row>
    <row r="303" spans="1:1" ht="15">
      <c r="A303" s="4"/>
    </row>
    <row r="304" spans="1:1" ht="15">
      <c r="A304" s="4"/>
    </row>
    <row r="305" spans="1:1" ht="15">
      <c r="A305" s="4"/>
    </row>
    <row r="306" spans="1:1" ht="15">
      <c r="A306" s="4"/>
    </row>
    <row r="307" spans="1:1" ht="15">
      <c r="A307" s="4"/>
    </row>
    <row r="308" spans="1:1" ht="15">
      <c r="A308" s="4"/>
    </row>
    <row r="309" spans="1:1" ht="15">
      <c r="A309" s="4"/>
    </row>
    <row r="310" spans="1:1" ht="15">
      <c r="A310" s="4"/>
    </row>
    <row r="311" spans="1:1" ht="15">
      <c r="A311" s="4"/>
    </row>
    <row r="312" spans="1:1" ht="15">
      <c r="A312" s="4"/>
    </row>
    <row r="313" spans="1:1" ht="15">
      <c r="A313" s="4"/>
    </row>
    <row r="314" spans="1:1" ht="15">
      <c r="A314" s="4"/>
    </row>
    <row r="315" spans="1:1" ht="15">
      <c r="A315" s="4"/>
    </row>
    <row r="316" spans="1:1" ht="15">
      <c r="A316" s="4"/>
    </row>
    <row r="317" spans="1:1" ht="15">
      <c r="A317" s="4"/>
    </row>
    <row r="318" spans="1:1" ht="15">
      <c r="A318" s="4"/>
    </row>
    <row r="319" spans="1:1" ht="15">
      <c r="A319" s="4"/>
    </row>
    <row r="320" spans="1:1" ht="15">
      <c r="A320" s="4"/>
    </row>
    <row r="321" spans="1:1" ht="15">
      <c r="A321" s="4"/>
    </row>
    <row r="322" spans="1:1" ht="15">
      <c r="A322" s="4"/>
    </row>
    <row r="323" spans="1:1" ht="15">
      <c r="A323" s="4"/>
    </row>
    <row r="324" spans="1:1" ht="15">
      <c r="A324" s="4"/>
    </row>
    <row r="325" spans="1:1" ht="15">
      <c r="A325" s="4"/>
    </row>
    <row r="326" spans="1:1" ht="15">
      <c r="A326" s="4"/>
    </row>
    <row r="327" spans="1:1" ht="15">
      <c r="A327" s="4"/>
    </row>
    <row r="328" spans="1:1" ht="15">
      <c r="A328" s="4"/>
    </row>
    <row r="329" spans="1:1" ht="15">
      <c r="A329" s="4"/>
    </row>
    <row r="330" spans="1:1" ht="15">
      <c r="A330" s="4"/>
    </row>
    <row r="331" spans="1:1" ht="15">
      <c r="A331" s="4"/>
    </row>
    <row r="332" spans="1:1" ht="15">
      <c r="A332" s="4"/>
    </row>
    <row r="333" spans="1:1" ht="15">
      <c r="A333" s="4"/>
    </row>
    <row r="334" spans="1:1" ht="15">
      <c r="A334" s="4"/>
    </row>
    <row r="335" spans="1:1" ht="15">
      <c r="A335" s="4"/>
    </row>
    <row r="336" spans="1:1" ht="15">
      <c r="A336" s="4"/>
    </row>
    <row r="337" spans="1:1" ht="15">
      <c r="A337" s="4"/>
    </row>
    <row r="338" spans="1:1" ht="15">
      <c r="A338" s="4"/>
    </row>
    <row r="339" spans="1:1" ht="15">
      <c r="A339" s="4"/>
    </row>
    <row r="340" spans="1:1" ht="15">
      <c r="A340" s="4"/>
    </row>
    <row r="341" spans="1:1" ht="15">
      <c r="A341" s="4"/>
    </row>
    <row r="342" spans="1:1" ht="15">
      <c r="A342" s="4"/>
    </row>
    <row r="343" spans="1:1" ht="15">
      <c r="A343" s="4"/>
    </row>
    <row r="344" spans="1:1" ht="15">
      <c r="A344" s="4"/>
    </row>
    <row r="345" spans="1:1" ht="15">
      <c r="A345" s="4"/>
    </row>
    <row r="346" spans="1:1" ht="15">
      <c r="A346" s="4"/>
    </row>
    <row r="347" spans="1:1" ht="15">
      <c r="A347" s="4"/>
    </row>
    <row r="348" spans="1:1" ht="15">
      <c r="A348" s="4"/>
    </row>
    <row r="349" spans="1:1" ht="15">
      <c r="A349" s="4"/>
    </row>
    <row r="350" spans="1:1" ht="15">
      <c r="A350" s="4"/>
    </row>
    <row r="351" spans="1:1" ht="15">
      <c r="A351" s="4"/>
    </row>
    <row r="352" spans="1:1" ht="15">
      <c r="A352" s="4"/>
    </row>
    <row r="353" spans="1:1" ht="15">
      <c r="A353" s="4"/>
    </row>
    <row r="354" spans="1:1" ht="15">
      <c r="A354" s="4"/>
    </row>
    <row r="355" spans="1:1" ht="15">
      <c r="A355" s="4"/>
    </row>
    <row r="356" spans="1:1" ht="15">
      <c r="A356" s="4"/>
    </row>
    <row r="357" spans="1:1" ht="15">
      <c r="A357" s="4"/>
    </row>
    <row r="358" spans="1:1" ht="15">
      <c r="A358" s="4"/>
    </row>
    <row r="359" spans="1:1" ht="15">
      <c r="A359" s="4"/>
    </row>
    <row r="360" spans="1:1" ht="15">
      <c r="A360" s="4"/>
    </row>
    <row r="361" spans="1:1" ht="15">
      <c r="A361" s="4"/>
    </row>
    <row r="362" spans="1:1" ht="15">
      <c r="A362" s="4"/>
    </row>
    <row r="363" spans="1:1" ht="15">
      <c r="A363" s="4"/>
    </row>
    <row r="364" spans="1:1" ht="15">
      <c r="A364" s="4"/>
    </row>
    <row r="365" spans="1:1" ht="15">
      <c r="A365" s="4"/>
    </row>
    <row r="366" spans="1:1" ht="15">
      <c r="A366" s="4"/>
    </row>
    <row r="367" spans="1:1" ht="15">
      <c r="A367" s="4"/>
    </row>
    <row r="368" spans="1:1" ht="15">
      <c r="A368" s="4"/>
    </row>
    <row r="369" spans="1:1" ht="15">
      <c r="A369" s="4"/>
    </row>
    <row r="370" spans="1:1" ht="15">
      <c r="A370" s="4"/>
    </row>
    <row r="371" spans="1:1" ht="15">
      <c r="A371" s="4"/>
    </row>
    <row r="372" spans="1:1" ht="15">
      <c r="A372" s="4"/>
    </row>
    <row r="373" spans="1:1" ht="15">
      <c r="A373" s="4"/>
    </row>
    <row r="374" spans="1:1" ht="15">
      <c r="A374" s="4"/>
    </row>
    <row r="375" spans="1:1" ht="15">
      <c r="A375" s="4"/>
    </row>
    <row r="376" spans="1:1" ht="15">
      <c r="A376" s="4"/>
    </row>
    <row r="377" spans="1:1" ht="15">
      <c r="A377" s="4"/>
    </row>
    <row r="378" spans="1:1" ht="15">
      <c r="A378" s="4"/>
    </row>
    <row r="379" spans="1:1" ht="15">
      <c r="A379" s="4"/>
    </row>
    <row r="380" spans="1:1" ht="15">
      <c r="A380" s="4"/>
    </row>
    <row r="381" spans="1:1" ht="15">
      <c r="A381" s="4"/>
    </row>
    <row r="382" spans="1:1" ht="15">
      <c r="A382" s="4"/>
    </row>
    <row r="383" spans="1:1" ht="15">
      <c r="A383" s="4"/>
    </row>
    <row r="384" spans="1:1" ht="15">
      <c r="A384" s="4"/>
    </row>
    <row r="385" spans="1:1" ht="15">
      <c r="A385" s="4"/>
    </row>
    <row r="386" spans="1:1" ht="15">
      <c r="A386" s="4"/>
    </row>
    <row r="387" spans="1:1" ht="15">
      <c r="A387" s="4"/>
    </row>
    <row r="388" spans="1:1" ht="15">
      <c r="A388" s="4"/>
    </row>
    <row r="389" spans="1:1" ht="15">
      <c r="A389" s="4"/>
    </row>
    <row r="390" spans="1:1" ht="15">
      <c r="A390" s="4"/>
    </row>
    <row r="391" spans="1:1" ht="15">
      <c r="A391" s="4"/>
    </row>
    <row r="392" spans="1:1" ht="15">
      <c r="A392" s="4"/>
    </row>
    <row r="393" spans="1:1" ht="15">
      <c r="A393" s="4"/>
    </row>
    <row r="394" spans="1:1" ht="15">
      <c r="A394" s="4"/>
    </row>
    <row r="395" spans="1:1" ht="15">
      <c r="A395" s="4"/>
    </row>
    <row r="396" spans="1:1" ht="15">
      <c r="A396" s="4"/>
    </row>
    <row r="397" spans="1:1" ht="15">
      <c r="A397" s="4"/>
    </row>
    <row r="398" spans="1:1" ht="15">
      <c r="A398" s="4"/>
    </row>
    <row r="399" spans="1:1" ht="15">
      <c r="A399" s="4"/>
    </row>
    <row r="400" spans="1:1" ht="15">
      <c r="A400" s="4"/>
    </row>
    <row r="401" spans="1:21" ht="15">
      <c r="A401" s="4"/>
    </row>
    <row r="402" spans="1:21" ht="15">
      <c r="A402" s="4"/>
    </row>
    <row r="403" spans="1:21" ht="15">
      <c r="A403" s="4"/>
    </row>
    <row r="404" spans="1:21" ht="15">
      <c r="A404" s="4"/>
    </row>
    <row r="405" spans="1:21" ht="15">
      <c r="A405" s="4"/>
    </row>
    <row r="406" spans="1:21" ht="15">
      <c r="A406" s="4"/>
    </row>
    <row r="407" spans="1:21" ht="15">
      <c r="A407" s="4"/>
    </row>
    <row r="408" spans="1:21" ht="15">
      <c r="A408" s="4"/>
    </row>
    <row r="409" spans="1:21">
      <c r="L409" s="54"/>
      <c r="M409" s="54"/>
      <c r="N409" s="54"/>
      <c r="O409" s="54"/>
      <c r="P409" s="54"/>
      <c r="Q409" s="54"/>
      <c r="R409" s="54"/>
      <c r="S409" s="54"/>
      <c r="T409" s="54"/>
      <c r="U409" s="54"/>
    </row>
    <row r="410" spans="1:21">
      <c r="L410" s="54"/>
      <c r="M410" s="54"/>
      <c r="N410" s="54"/>
      <c r="O410" s="54"/>
      <c r="P410" s="54"/>
      <c r="Q410" s="54"/>
      <c r="R410" s="54"/>
      <c r="S410" s="54"/>
      <c r="T410" s="54"/>
      <c r="U410" s="54"/>
    </row>
    <row r="411" spans="1:21">
      <c r="L411" s="54"/>
      <c r="M411" s="54"/>
      <c r="N411" s="54"/>
      <c r="O411" s="54"/>
      <c r="P411" s="54"/>
      <c r="Q411" s="54"/>
      <c r="R411" s="54"/>
      <c r="S411" s="54"/>
      <c r="T411" s="54"/>
      <c r="U411" s="54"/>
    </row>
    <row r="412" spans="1:21">
      <c r="L412" s="54"/>
      <c r="M412" s="54"/>
      <c r="N412" s="54"/>
      <c r="O412" s="54"/>
      <c r="P412" s="54"/>
      <c r="Q412" s="54"/>
      <c r="R412" s="54"/>
      <c r="S412" s="54"/>
      <c r="T412" s="54"/>
      <c r="U412" s="54"/>
    </row>
    <row r="413" spans="1:21">
      <c r="L413" s="54"/>
      <c r="M413" s="54"/>
      <c r="N413" s="54"/>
      <c r="O413" s="54"/>
      <c r="P413" s="54"/>
      <c r="Q413" s="54"/>
      <c r="R413" s="54"/>
      <c r="S413" s="54"/>
      <c r="T413" s="54"/>
      <c r="U413" s="54"/>
    </row>
    <row r="414" spans="1:21">
      <c r="L414" s="54"/>
      <c r="M414" s="54"/>
      <c r="N414" s="54"/>
      <c r="O414" s="54"/>
      <c r="P414" s="54"/>
      <c r="Q414" s="54"/>
      <c r="R414" s="54"/>
      <c r="S414" s="54"/>
      <c r="T414" s="54"/>
      <c r="U414" s="54"/>
    </row>
    <row r="415" spans="1:21">
      <c r="L415" s="54"/>
      <c r="M415" s="54"/>
      <c r="N415" s="54"/>
      <c r="O415" s="54"/>
      <c r="P415" s="54"/>
      <c r="Q415" s="54"/>
      <c r="R415" s="54"/>
      <c r="S415" s="54"/>
      <c r="T415" s="54"/>
      <c r="U415" s="54"/>
    </row>
    <row r="416" spans="1:21" ht="15">
      <c r="A416" s="4"/>
      <c r="B416" s="4"/>
      <c r="C416" s="5"/>
      <c r="D416" s="5"/>
      <c r="E416" s="5"/>
      <c r="F416" s="5"/>
      <c r="G416" s="5"/>
      <c r="H416" s="4"/>
      <c r="I416" s="5"/>
      <c r="J416" s="4"/>
      <c r="L416" s="54"/>
      <c r="M416" s="54"/>
      <c r="N416" s="54"/>
      <c r="O416" s="54"/>
      <c r="P416" s="54"/>
      <c r="Q416" s="54"/>
      <c r="R416" s="54"/>
      <c r="S416" s="54"/>
      <c r="T416" s="54"/>
      <c r="U416" s="54"/>
    </row>
    <row r="417" spans="1:21" ht="15">
      <c r="A417" s="4"/>
      <c r="B417" s="4"/>
      <c r="C417" s="5"/>
      <c r="D417" s="5"/>
      <c r="E417" s="5"/>
      <c r="F417" s="5"/>
      <c r="G417" s="5"/>
      <c r="H417" s="4"/>
      <c r="I417" s="5"/>
      <c r="J417" s="4"/>
      <c r="L417" s="54"/>
      <c r="M417" s="54"/>
      <c r="N417" s="54"/>
      <c r="O417" s="54"/>
      <c r="P417" s="54"/>
      <c r="Q417" s="54"/>
      <c r="R417" s="54"/>
      <c r="S417" s="54"/>
      <c r="T417" s="54"/>
      <c r="U417" s="54"/>
    </row>
    <row r="418" spans="1:21" ht="15">
      <c r="A418" s="4"/>
      <c r="B418" s="4"/>
      <c r="C418" s="5"/>
      <c r="D418" s="5"/>
      <c r="E418" s="5"/>
      <c r="F418" s="5"/>
      <c r="G418" s="5"/>
      <c r="H418" s="4"/>
      <c r="I418" s="5"/>
      <c r="J418" s="4"/>
      <c r="L418" s="54"/>
      <c r="M418" s="54"/>
      <c r="N418" s="54"/>
      <c r="O418" s="54"/>
      <c r="P418" s="54"/>
      <c r="Q418" s="54"/>
      <c r="R418" s="54"/>
      <c r="S418" s="54"/>
      <c r="T418" s="54"/>
      <c r="U418" s="54"/>
    </row>
    <row r="419" spans="1:21" ht="15">
      <c r="A419" s="4"/>
      <c r="B419" s="4"/>
      <c r="C419" s="5"/>
      <c r="D419" s="5"/>
      <c r="E419" s="5"/>
      <c r="F419" s="5"/>
      <c r="G419" s="5"/>
      <c r="H419" s="4"/>
      <c r="I419" s="5"/>
      <c r="J419" s="4"/>
      <c r="L419" s="54"/>
      <c r="M419" s="54"/>
      <c r="N419" s="54"/>
      <c r="O419" s="54"/>
      <c r="P419" s="54"/>
      <c r="Q419" s="54"/>
      <c r="R419" s="54"/>
      <c r="S419" s="54"/>
      <c r="T419" s="54"/>
      <c r="U419" s="54"/>
    </row>
    <row r="420" spans="1:21" ht="15">
      <c r="A420" s="4"/>
      <c r="B420" s="4"/>
      <c r="C420" s="5"/>
      <c r="D420" s="5"/>
      <c r="E420" s="5"/>
      <c r="F420" s="5"/>
      <c r="G420" s="5"/>
      <c r="H420" s="4"/>
      <c r="I420" s="5"/>
      <c r="J420" s="4"/>
      <c r="L420" s="54"/>
      <c r="M420" s="54"/>
      <c r="N420" s="54"/>
      <c r="O420" s="54"/>
      <c r="P420" s="54"/>
      <c r="Q420" s="54"/>
      <c r="R420" s="54"/>
      <c r="S420" s="54"/>
      <c r="T420" s="54"/>
      <c r="U420" s="54"/>
    </row>
    <row r="421" spans="1:21" ht="15">
      <c r="A421" s="4"/>
      <c r="B421" s="4"/>
      <c r="C421" s="5"/>
      <c r="D421" s="5"/>
      <c r="E421" s="5"/>
      <c r="F421" s="5"/>
      <c r="G421" s="5"/>
      <c r="H421" s="4"/>
      <c r="I421" s="5"/>
      <c r="J421" s="4"/>
      <c r="L421" s="54"/>
      <c r="M421" s="54"/>
      <c r="N421" s="54"/>
      <c r="O421" s="54"/>
      <c r="P421" s="54"/>
      <c r="Q421" s="54"/>
      <c r="R421" s="54"/>
      <c r="S421" s="54"/>
      <c r="T421" s="54"/>
      <c r="U421" s="54"/>
    </row>
    <row r="422" spans="1:21" ht="15">
      <c r="A422" s="4"/>
      <c r="B422" s="4"/>
      <c r="C422" s="5"/>
      <c r="D422" s="5"/>
      <c r="E422" s="5"/>
      <c r="F422" s="5"/>
      <c r="G422" s="5"/>
      <c r="H422" s="4"/>
      <c r="I422" s="5"/>
      <c r="J422" s="4"/>
      <c r="L422" s="54"/>
      <c r="M422" s="54"/>
      <c r="N422" s="54"/>
      <c r="O422" s="54"/>
      <c r="P422" s="54"/>
      <c r="Q422" s="54"/>
      <c r="R422" s="54"/>
      <c r="S422" s="54"/>
      <c r="T422" s="54"/>
      <c r="U422" s="54"/>
    </row>
    <row r="423" spans="1:21" ht="15">
      <c r="A423" s="4"/>
      <c r="B423" s="4"/>
      <c r="C423" s="5"/>
      <c r="D423" s="5"/>
      <c r="E423" s="5"/>
      <c r="F423" s="5"/>
      <c r="G423" s="5"/>
      <c r="H423" s="4"/>
      <c r="I423" s="5"/>
      <c r="J423" s="4"/>
      <c r="L423" s="54"/>
      <c r="M423" s="54"/>
      <c r="N423" s="54"/>
      <c r="O423" s="54"/>
      <c r="P423" s="54"/>
      <c r="Q423" s="54"/>
      <c r="R423" s="54"/>
      <c r="S423" s="54"/>
      <c r="T423" s="54"/>
      <c r="U423" s="54"/>
    </row>
    <row r="424" spans="1:21" ht="15">
      <c r="A424" s="4"/>
      <c r="B424" s="4"/>
      <c r="C424" s="5"/>
      <c r="D424" s="5"/>
      <c r="E424" s="5"/>
      <c r="F424" s="5"/>
      <c r="G424" s="5"/>
      <c r="H424" s="4"/>
      <c r="I424" s="5"/>
      <c r="J424" s="4"/>
      <c r="L424" s="54"/>
      <c r="M424" s="54"/>
      <c r="N424" s="54"/>
      <c r="O424" s="54"/>
      <c r="P424" s="54"/>
      <c r="Q424" s="54"/>
      <c r="R424" s="54"/>
      <c r="S424" s="54"/>
      <c r="T424" s="54"/>
      <c r="U424" s="54"/>
    </row>
    <row r="425" spans="1:21" ht="15">
      <c r="A425" s="4"/>
      <c r="B425" s="4"/>
      <c r="C425" s="5"/>
      <c r="D425" s="5"/>
      <c r="E425" s="5"/>
      <c r="F425" s="5"/>
      <c r="G425" s="5"/>
      <c r="H425" s="4"/>
      <c r="I425" s="5"/>
      <c r="J425" s="4"/>
      <c r="L425" s="54"/>
      <c r="M425" s="54"/>
      <c r="N425" s="54"/>
      <c r="O425" s="54"/>
      <c r="P425" s="54"/>
      <c r="Q425" s="54"/>
      <c r="R425" s="54"/>
      <c r="S425" s="54"/>
      <c r="T425" s="54"/>
      <c r="U425" s="54"/>
    </row>
    <row r="426" spans="1:21" ht="15">
      <c r="A426" s="4"/>
      <c r="B426" s="4"/>
      <c r="C426" s="5"/>
      <c r="D426" s="5"/>
      <c r="E426" s="5"/>
      <c r="F426" s="5"/>
      <c r="G426" s="5"/>
      <c r="H426" s="4"/>
      <c r="I426" s="5"/>
      <c r="J426" s="4"/>
      <c r="L426" s="54"/>
      <c r="M426" s="54"/>
      <c r="N426" s="54"/>
      <c r="O426" s="54"/>
      <c r="P426" s="54"/>
      <c r="Q426" s="54"/>
      <c r="R426" s="54"/>
      <c r="S426" s="54"/>
      <c r="T426" s="54"/>
      <c r="U426" s="54"/>
    </row>
    <row r="427" spans="1:21" ht="15">
      <c r="A427" s="4"/>
      <c r="B427" s="4"/>
      <c r="C427" s="5"/>
      <c r="D427" s="5"/>
      <c r="E427" s="5"/>
      <c r="F427" s="5"/>
      <c r="G427" s="5"/>
      <c r="H427" s="4"/>
      <c r="I427" s="5"/>
      <c r="J427" s="4"/>
      <c r="L427" s="54"/>
      <c r="M427" s="54"/>
      <c r="N427" s="54"/>
      <c r="O427" s="54"/>
      <c r="P427" s="54"/>
      <c r="Q427" s="54"/>
      <c r="R427" s="54"/>
      <c r="S427" s="54"/>
      <c r="T427" s="54"/>
      <c r="U427" s="54"/>
    </row>
    <row r="428" spans="1:21" ht="15">
      <c r="A428" s="4"/>
      <c r="B428" s="4"/>
      <c r="C428" s="5"/>
      <c r="D428" s="5"/>
      <c r="E428" s="5"/>
      <c r="F428" s="5"/>
      <c r="G428" s="5"/>
      <c r="H428" s="4"/>
      <c r="I428" s="5"/>
      <c r="J428" s="4"/>
      <c r="L428" s="54"/>
      <c r="M428" s="54"/>
      <c r="N428" s="54"/>
      <c r="O428" s="54"/>
      <c r="P428" s="54"/>
      <c r="Q428" s="54"/>
      <c r="R428" s="54"/>
      <c r="S428" s="54"/>
      <c r="T428" s="54"/>
      <c r="U428" s="54"/>
    </row>
    <row r="429" spans="1:21" ht="15">
      <c r="A429" s="4"/>
      <c r="B429" s="4"/>
      <c r="C429" s="5"/>
      <c r="D429" s="5"/>
      <c r="E429" s="5"/>
      <c r="F429" s="5"/>
      <c r="G429" s="5"/>
      <c r="H429" s="4"/>
      <c r="I429" s="5"/>
      <c r="J429" s="4"/>
      <c r="L429" s="54"/>
      <c r="M429" s="54"/>
      <c r="N429" s="54"/>
      <c r="O429" s="54"/>
      <c r="P429" s="54"/>
      <c r="Q429" s="54"/>
      <c r="R429" s="54"/>
      <c r="S429" s="54"/>
      <c r="T429" s="54"/>
      <c r="U429" s="54"/>
    </row>
    <row r="430" spans="1:21" ht="15">
      <c r="A430" s="4"/>
      <c r="B430" s="4"/>
      <c r="C430" s="5"/>
      <c r="D430" s="5"/>
      <c r="E430" s="5"/>
      <c r="F430" s="5"/>
      <c r="G430" s="5"/>
      <c r="H430" s="4"/>
      <c r="I430" s="5"/>
      <c r="J430" s="4"/>
      <c r="L430" s="54"/>
      <c r="M430" s="54"/>
      <c r="N430" s="54"/>
      <c r="O430" s="54"/>
      <c r="P430" s="54"/>
      <c r="Q430" s="54"/>
      <c r="R430" s="54"/>
      <c r="S430" s="54"/>
      <c r="T430" s="54"/>
      <c r="U430" s="54"/>
    </row>
    <row r="431" spans="1:21" ht="15">
      <c r="A431" s="4"/>
      <c r="B431" s="4"/>
      <c r="C431" s="5"/>
      <c r="D431" s="5"/>
      <c r="E431" s="5"/>
      <c r="F431" s="5"/>
      <c r="G431" s="5"/>
      <c r="H431" s="4"/>
      <c r="I431" s="5"/>
      <c r="J431" s="4"/>
      <c r="L431" s="54"/>
      <c r="M431" s="54"/>
      <c r="N431" s="54"/>
      <c r="O431" s="54"/>
      <c r="P431" s="54"/>
      <c r="Q431" s="54"/>
      <c r="R431" s="54"/>
      <c r="S431" s="54"/>
      <c r="T431" s="54"/>
      <c r="U431" s="54"/>
    </row>
    <row r="432" spans="1:21" ht="15">
      <c r="A432" s="4"/>
      <c r="B432" s="4"/>
      <c r="C432" s="5"/>
      <c r="D432" s="5"/>
      <c r="E432" s="5"/>
      <c r="F432" s="5"/>
      <c r="G432" s="5"/>
      <c r="H432" s="4"/>
      <c r="I432" s="5"/>
      <c r="J432" s="4"/>
      <c r="L432" s="54"/>
      <c r="M432" s="54"/>
      <c r="N432" s="54"/>
      <c r="O432" s="54"/>
      <c r="P432" s="54"/>
      <c r="Q432" s="54"/>
      <c r="R432" s="54"/>
      <c r="S432" s="54"/>
      <c r="T432" s="54"/>
      <c r="U432" s="54"/>
    </row>
    <row r="433" spans="1:21" ht="15">
      <c r="A433" s="4"/>
      <c r="B433" s="4"/>
      <c r="C433" s="5"/>
      <c r="D433" s="5"/>
      <c r="E433" s="5"/>
      <c r="F433" s="5"/>
      <c r="G433" s="5"/>
      <c r="H433" s="4"/>
      <c r="I433" s="5"/>
      <c r="J433" s="4"/>
      <c r="L433" s="54"/>
      <c r="M433" s="54"/>
      <c r="N433" s="54"/>
      <c r="O433" s="54"/>
      <c r="P433" s="54"/>
      <c r="Q433" s="54"/>
      <c r="R433" s="54"/>
      <c r="S433" s="54"/>
      <c r="T433" s="54"/>
      <c r="U433" s="54"/>
    </row>
    <row r="434" spans="1:21" ht="15">
      <c r="A434" s="4"/>
      <c r="B434" s="4"/>
      <c r="C434" s="5"/>
      <c r="D434" s="5"/>
      <c r="E434" s="5"/>
      <c r="F434" s="5"/>
      <c r="G434" s="5"/>
      <c r="H434" s="4"/>
      <c r="I434" s="5"/>
      <c r="J434" s="4"/>
      <c r="L434" s="54"/>
      <c r="M434" s="54"/>
      <c r="N434" s="54"/>
      <c r="O434" s="54"/>
      <c r="P434" s="54"/>
      <c r="Q434" s="54"/>
      <c r="R434" s="54"/>
      <c r="S434" s="54"/>
      <c r="T434" s="54"/>
      <c r="U434" s="54"/>
    </row>
    <row r="435" spans="1:21" ht="15">
      <c r="A435" s="4"/>
      <c r="B435" s="4"/>
      <c r="C435" s="5"/>
      <c r="D435" s="5"/>
      <c r="E435" s="5"/>
      <c r="F435" s="5"/>
      <c r="G435" s="5"/>
      <c r="H435" s="4"/>
      <c r="I435" s="5"/>
      <c r="J435" s="4"/>
      <c r="L435" s="54"/>
      <c r="M435" s="54"/>
      <c r="N435" s="54"/>
      <c r="O435" s="54"/>
      <c r="P435" s="54"/>
      <c r="Q435" s="54"/>
      <c r="R435" s="54"/>
      <c r="S435" s="54"/>
      <c r="T435" s="54"/>
      <c r="U435" s="54"/>
    </row>
    <row r="436" spans="1:21" ht="15">
      <c r="A436" s="4"/>
      <c r="B436" s="4"/>
      <c r="C436" s="5"/>
      <c r="D436" s="5"/>
      <c r="E436" s="5"/>
      <c r="F436" s="5"/>
      <c r="G436" s="5"/>
      <c r="H436" s="4"/>
      <c r="I436" s="5"/>
      <c r="J436" s="4"/>
      <c r="L436" s="54"/>
      <c r="M436" s="54"/>
      <c r="N436" s="54"/>
      <c r="O436" s="54"/>
      <c r="P436" s="54"/>
      <c r="Q436" s="54"/>
      <c r="R436" s="54"/>
      <c r="S436" s="54"/>
      <c r="T436" s="54"/>
      <c r="U436" s="54"/>
    </row>
    <row r="437" spans="1:21" ht="15">
      <c r="A437" s="4"/>
      <c r="B437" s="4"/>
      <c r="C437" s="5"/>
      <c r="D437" s="5"/>
      <c r="E437" s="5"/>
      <c r="F437" s="5"/>
      <c r="G437" s="5"/>
      <c r="H437" s="4"/>
      <c r="I437" s="5"/>
      <c r="J437" s="4"/>
      <c r="L437" s="54"/>
      <c r="M437" s="54"/>
      <c r="N437" s="54"/>
      <c r="O437" s="54"/>
      <c r="P437" s="54"/>
      <c r="Q437" s="54"/>
      <c r="R437" s="54"/>
      <c r="S437" s="54"/>
      <c r="T437" s="54"/>
      <c r="U437" s="54"/>
    </row>
    <row r="438" spans="1:21" ht="15">
      <c r="A438" s="4"/>
      <c r="B438" s="4"/>
      <c r="C438" s="5"/>
      <c r="D438" s="5"/>
      <c r="E438" s="5"/>
      <c r="F438" s="5"/>
      <c r="G438" s="5"/>
      <c r="H438" s="4"/>
      <c r="I438" s="5"/>
      <c r="J438" s="4"/>
      <c r="L438" s="54"/>
      <c r="M438" s="54"/>
      <c r="N438" s="54"/>
      <c r="O438" s="54"/>
      <c r="P438" s="54"/>
      <c r="Q438" s="54"/>
      <c r="R438" s="54"/>
      <c r="S438" s="54"/>
      <c r="T438" s="54"/>
      <c r="U438" s="54"/>
    </row>
    <row r="439" spans="1:21" ht="15">
      <c r="A439" s="4"/>
      <c r="B439" s="4"/>
      <c r="C439" s="5"/>
      <c r="D439" s="5"/>
      <c r="E439" s="5"/>
      <c r="F439" s="5"/>
      <c r="G439" s="5"/>
      <c r="H439" s="4"/>
      <c r="I439" s="5"/>
      <c r="J439" s="4"/>
      <c r="L439" s="54"/>
      <c r="M439" s="54"/>
      <c r="N439" s="54"/>
      <c r="O439" s="54"/>
      <c r="P439" s="54"/>
      <c r="Q439" s="54"/>
      <c r="R439" s="54"/>
      <c r="S439" s="54"/>
      <c r="T439" s="54"/>
      <c r="U439" s="54"/>
    </row>
    <row r="440" spans="1:21" ht="15">
      <c r="A440" s="4"/>
      <c r="B440" s="4"/>
      <c r="C440" s="5"/>
      <c r="D440" s="5"/>
      <c r="E440" s="5"/>
      <c r="F440" s="5"/>
      <c r="G440" s="5"/>
      <c r="H440" s="4"/>
      <c r="I440" s="5"/>
      <c r="J440" s="4"/>
      <c r="L440" s="54"/>
      <c r="M440" s="54"/>
      <c r="N440" s="54"/>
      <c r="O440" s="54"/>
      <c r="P440" s="54"/>
      <c r="Q440" s="54"/>
      <c r="R440" s="54"/>
      <c r="S440" s="54"/>
      <c r="T440" s="54"/>
      <c r="U440" s="54"/>
    </row>
    <row r="441" spans="1:21" ht="15">
      <c r="A441" s="4"/>
      <c r="B441" s="4"/>
      <c r="C441" s="5"/>
      <c r="D441" s="5"/>
      <c r="E441" s="5"/>
      <c r="F441" s="5"/>
      <c r="G441" s="5"/>
      <c r="H441" s="4"/>
      <c r="I441" s="5"/>
      <c r="J441" s="4"/>
      <c r="L441" s="54"/>
      <c r="M441" s="54"/>
      <c r="N441" s="54"/>
      <c r="O441" s="54"/>
      <c r="P441" s="54"/>
      <c r="Q441" s="54"/>
      <c r="R441" s="54"/>
      <c r="S441" s="54"/>
      <c r="T441" s="54"/>
      <c r="U441" s="54"/>
    </row>
    <row r="442" spans="1:21" ht="15">
      <c r="A442" s="4"/>
      <c r="B442" s="4"/>
      <c r="C442" s="5"/>
      <c r="D442" s="5"/>
      <c r="E442" s="5"/>
      <c r="F442" s="5"/>
      <c r="G442" s="5"/>
      <c r="H442" s="4"/>
      <c r="I442" s="5"/>
      <c r="J442" s="4"/>
      <c r="L442" s="54"/>
      <c r="M442" s="54"/>
      <c r="N442" s="54"/>
      <c r="O442" s="54"/>
      <c r="P442" s="54"/>
      <c r="Q442" s="54"/>
      <c r="R442" s="54"/>
      <c r="S442" s="54"/>
      <c r="T442" s="54"/>
      <c r="U442" s="54"/>
    </row>
    <row r="443" spans="1:21" ht="15">
      <c r="A443" s="4"/>
      <c r="B443" s="4"/>
      <c r="C443" s="5"/>
      <c r="D443" s="5"/>
      <c r="E443" s="5"/>
      <c r="F443" s="5"/>
      <c r="G443" s="5"/>
      <c r="H443" s="4"/>
      <c r="I443" s="5"/>
      <c r="J443" s="4"/>
      <c r="L443" s="54"/>
      <c r="M443" s="54"/>
      <c r="N443" s="54"/>
      <c r="O443" s="54"/>
      <c r="P443" s="54"/>
      <c r="Q443" s="54"/>
      <c r="R443" s="54"/>
      <c r="S443" s="54"/>
      <c r="T443" s="54"/>
      <c r="U443" s="54"/>
    </row>
    <row r="444" spans="1:21" ht="15">
      <c r="A444" s="4"/>
      <c r="B444" s="4"/>
      <c r="C444" s="5"/>
      <c r="D444" s="5"/>
      <c r="E444" s="5"/>
      <c r="F444" s="5"/>
      <c r="G444" s="5"/>
      <c r="H444" s="4"/>
      <c r="I444" s="5"/>
      <c r="J444" s="4"/>
      <c r="L444" s="54"/>
      <c r="M444" s="54"/>
      <c r="N444" s="54"/>
      <c r="O444" s="54"/>
      <c r="P444" s="54"/>
      <c r="Q444" s="54"/>
      <c r="R444" s="54"/>
      <c r="S444" s="54"/>
      <c r="T444" s="54"/>
      <c r="U444" s="54"/>
    </row>
    <row r="445" spans="1:21" ht="15">
      <c r="A445" s="4"/>
      <c r="B445" s="4"/>
      <c r="C445" s="5"/>
      <c r="D445" s="5"/>
      <c r="E445" s="5"/>
      <c r="F445" s="5"/>
      <c r="G445" s="5"/>
      <c r="H445" s="4"/>
      <c r="I445" s="5"/>
      <c r="J445" s="4"/>
      <c r="L445" s="54"/>
      <c r="M445" s="54"/>
      <c r="N445" s="54"/>
      <c r="O445" s="54"/>
      <c r="P445" s="54"/>
      <c r="Q445" s="54"/>
      <c r="R445" s="54"/>
      <c r="S445" s="54"/>
      <c r="T445" s="54"/>
      <c r="U445" s="54"/>
    </row>
    <row r="446" spans="1:21" ht="15">
      <c r="A446" s="4"/>
      <c r="B446" s="4"/>
      <c r="C446" s="5"/>
      <c r="D446" s="5"/>
      <c r="E446" s="5"/>
      <c r="F446" s="5"/>
      <c r="G446" s="5"/>
      <c r="H446" s="4"/>
      <c r="I446" s="5"/>
      <c r="J446" s="4"/>
      <c r="L446" s="54"/>
      <c r="M446" s="54"/>
      <c r="N446" s="54"/>
      <c r="O446" s="54"/>
      <c r="P446" s="54"/>
      <c r="Q446" s="54"/>
      <c r="R446" s="54"/>
      <c r="S446" s="54"/>
      <c r="T446" s="54"/>
      <c r="U446" s="54"/>
    </row>
    <row r="447" spans="1:21" ht="15">
      <c r="A447" s="4"/>
      <c r="B447" s="4"/>
      <c r="C447" s="5"/>
      <c r="D447" s="5"/>
      <c r="E447" s="5"/>
      <c r="F447" s="5"/>
      <c r="G447" s="5"/>
      <c r="H447" s="4"/>
      <c r="I447" s="5"/>
      <c r="J447" s="4"/>
      <c r="L447" s="54"/>
      <c r="M447" s="54"/>
      <c r="N447" s="54"/>
      <c r="O447" s="54"/>
      <c r="P447" s="54"/>
      <c r="Q447" s="54"/>
      <c r="R447" s="54"/>
      <c r="S447" s="54"/>
      <c r="T447" s="54"/>
      <c r="U447" s="54"/>
    </row>
    <row r="448" spans="1:21" ht="15">
      <c r="A448" s="4"/>
      <c r="B448" s="4"/>
      <c r="C448" s="5"/>
      <c r="D448" s="5"/>
      <c r="E448" s="5"/>
      <c r="F448" s="5"/>
      <c r="G448" s="5"/>
      <c r="H448" s="4"/>
      <c r="I448" s="5"/>
      <c r="J448" s="4"/>
      <c r="L448" s="54"/>
      <c r="M448" s="54"/>
      <c r="N448" s="54"/>
      <c r="O448" s="54"/>
      <c r="P448" s="54"/>
      <c r="Q448" s="54"/>
      <c r="R448" s="54"/>
      <c r="S448" s="54"/>
      <c r="T448" s="54"/>
      <c r="U448" s="54"/>
    </row>
    <row r="449" spans="1:21" ht="15">
      <c r="A449" s="4"/>
      <c r="B449" s="4"/>
      <c r="C449" s="5"/>
      <c r="D449" s="5"/>
      <c r="E449" s="5"/>
      <c r="F449" s="5"/>
      <c r="G449" s="5"/>
      <c r="H449" s="4"/>
      <c r="I449" s="5"/>
      <c r="J449" s="4"/>
      <c r="L449" s="54"/>
      <c r="M449" s="54"/>
      <c r="N449" s="54"/>
      <c r="O449" s="54"/>
      <c r="P449" s="54"/>
      <c r="Q449" s="54"/>
      <c r="R449" s="54"/>
      <c r="S449" s="54"/>
      <c r="T449" s="54"/>
      <c r="U449" s="54"/>
    </row>
    <row r="450" spans="1:21" ht="15">
      <c r="A450" s="4"/>
      <c r="B450" s="4"/>
      <c r="C450" s="5"/>
      <c r="D450" s="5"/>
      <c r="E450" s="5"/>
      <c r="F450" s="5"/>
      <c r="G450" s="5"/>
      <c r="H450" s="4"/>
      <c r="I450" s="5"/>
      <c r="J450" s="4"/>
      <c r="L450" s="54"/>
      <c r="M450" s="54"/>
      <c r="N450" s="54"/>
      <c r="O450" s="54"/>
      <c r="P450" s="54"/>
      <c r="Q450" s="54"/>
      <c r="R450" s="54"/>
      <c r="S450" s="54"/>
      <c r="T450" s="54"/>
      <c r="U450" s="54"/>
    </row>
    <row r="451" spans="1:21" ht="15">
      <c r="A451" s="4"/>
      <c r="B451" s="4"/>
      <c r="C451" s="5"/>
      <c r="D451" s="5"/>
      <c r="E451" s="5"/>
      <c r="F451" s="5"/>
      <c r="G451" s="5"/>
      <c r="H451" s="4"/>
      <c r="I451" s="5"/>
      <c r="J451" s="4"/>
      <c r="L451" s="54"/>
      <c r="M451" s="54"/>
      <c r="N451" s="54"/>
      <c r="O451" s="54"/>
      <c r="P451" s="54"/>
      <c r="Q451" s="54"/>
      <c r="R451" s="54"/>
      <c r="S451" s="54"/>
      <c r="T451" s="54"/>
      <c r="U451" s="54"/>
    </row>
    <row r="452" spans="1:21" ht="15">
      <c r="A452" s="4"/>
      <c r="B452" s="4"/>
      <c r="C452" s="5"/>
      <c r="D452" s="5"/>
      <c r="E452" s="5"/>
      <c r="F452" s="5"/>
      <c r="G452" s="5"/>
      <c r="H452" s="4"/>
      <c r="I452" s="5"/>
      <c r="J452" s="4"/>
      <c r="L452" s="54"/>
      <c r="M452" s="54"/>
      <c r="N452" s="54"/>
      <c r="O452" s="54"/>
      <c r="P452" s="54"/>
      <c r="Q452" s="54"/>
      <c r="R452" s="54"/>
      <c r="S452" s="54"/>
      <c r="T452" s="54"/>
      <c r="U452" s="54"/>
    </row>
    <row r="453" spans="1:21" ht="15">
      <c r="A453" s="4"/>
      <c r="B453" s="4"/>
      <c r="C453" s="5"/>
      <c r="D453" s="5"/>
      <c r="E453" s="5"/>
      <c r="F453" s="5"/>
      <c r="G453" s="5"/>
      <c r="H453" s="4"/>
      <c r="I453" s="5"/>
      <c r="J453" s="4"/>
      <c r="L453" s="54"/>
      <c r="M453" s="54"/>
      <c r="N453" s="54"/>
      <c r="O453" s="54"/>
      <c r="P453" s="54"/>
      <c r="Q453" s="54"/>
      <c r="R453" s="54"/>
      <c r="S453" s="54"/>
      <c r="T453" s="54"/>
      <c r="U453" s="54"/>
    </row>
    <row r="454" spans="1:21" ht="15">
      <c r="A454" s="4"/>
      <c r="B454" s="4"/>
      <c r="C454" s="5"/>
      <c r="D454" s="5"/>
      <c r="E454" s="5"/>
      <c r="F454" s="5"/>
      <c r="G454" s="5"/>
      <c r="H454" s="4"/>
      <c r="I454" s="5"/>
      <c r="J454" s="4"/>
      <c r="L454" s="54"/>
      <c r="M454" s="54"/>
      <c r="N454" s="54"/>
      <c r="O454" s="54"/>
      <c r="P454" s="54"/>
      <c r="Q454" s="54"/>
      <c r="R454" s="54"/>
      <c r="S454" s="54"/>
      <c r="T454" s="54"/>
      <c r="U454" s="54"/>
    </row>
    <row r="455" spans="1:21" ht="15">
      <c r="A455" s="4"/>
      <c r="B455" s="4"/>
      <c r="C455" s="5"/>
      <c r="D455" s="5"/>
      <c r="E455" s="5"/>
      <c r="F455" s="5"/>
      <c r="G455" s="5"/>
      <c r="H455" s="4"/>
      <c r="I455" s="5"/>
      <c r="J455" s="4"/>
      <c r="L455" s="54"/>
      <c r="M455" s="54"/>
      <c r="N455" s="54"/>
      <c r="O455" s="54"/>
      <c r="P455" s="54"/>
      <c r="Q455" s="54"/>
      <c r="R455" s="54"/>
      <c r="S455" s="54"/>
      <c r="T455" s="54"/>
      <c r="U455" s="54"/>
    </row>
    <row r="456" spans="1:21" ht="15">
      <c r="A456" s="4"/>
      <c r="B456" s="4"/>
      <c r="C456" s="5"/>
      <c r="D456" s="5"/>
      <c r="E456" s="5"/>
      <c r="F456" s="5"/>
      <c r="G456" s="5"/>
      <c r="H456" s="4"/>
      <c r="I456" s="5"/>
      <c r="J456" s="4"/>
      <c r="L456" s="54"/>
      <c r="M456" s="54"/>
      <c r="N456" s="54"/>
      <c r="O456" s="54"/>
      <c r="P456" s="54"/>
      <c r="Q456" s="54"/>
      <c r="R456" s="54"/>
      <c r="S456" s="54"/>
      <c r="T456" s="54"/>
      <c r="U456" s="54"/>
    </row>
    <row r="457" spans="1:21" ht="15">
      <c r="A457" s="4"/>
      <c r="B457" s="4"/>
      <c r="C457" s="5"/>
      <c r="D457" s="5"/>
      <c r="E457" s="5"/>
      <c r="F457" s="5"/>
      <c r="G457" s="5"/>
      <c r="H457" s="4"/>
      <c r="I457" s="5"/>
      <c r="J457" s="4"/>
      <c r="L457" s="54"/>
      <c r="M457" s="54"/>
      <c r="N457" s="54"/>
      <c r="O457" s="54"/>
      <c r="P457" s="54"/>
      <c r="Q457" s="54"/>
      <c r="R457" s="54"/>
      <c r="S457" s="54"/>
      <c r="T457" s="54"/>
      <c r="U457" s="54"/>
    </row>
    <row r="458" spans="1:21" ht="15">
      <c r="A458" s="4"/>
      <c r="B458" s="4"/>
      <c r="C458" s="5"/>
      <c r="D458" s="5"/>
      <c r="E458" s="5"/>
      <c r="F458" s="5"/>
      <c r="G458" s="5"/>
      <c r="H458" s="4"/>
      <c r="I458" s="5"/>
      <c r="J458" s="4"/>
      <c r="L458" s="54"/>
      <c r="M458" s="54"/>
      <c r="N458" s="54"/>
      <c r="O458" s="54"/>
      <c r="P458" s="54"/>
      <c r="Q458" s="54"/>
      <c r="R458" s="54"/>
      <c r="S458" s="54"/>
      <c r="T458" s="54"/>
      <c r="U458" s="54"/>
    </row>
    <row r="459" spans="1:21" ht="15">
      <c r="A459" s="4"/>
      <c r="B459" s="4"/>
      <c r="C459" s="5"/>
      <c r="D459" s="5"/>
      <c r="E459" s="5"/>
      <c r="F459" s="5"/>
      <c r="G459" s="5"/>
      <c r="H459" s="4"/>
      <c r="I459" s="5"/>
      <c r="J459" s="4"/>
      <c r="L459" s="54"/>
      <c r="M459" s="54"/>
      <c r="N459" s="54"/>
      <c r="O459" s="54"/>
      <c r="P459" s="54"/>
      <c r="Q459" s="54"/>
      <c r="R459" s="54"/>
      <c r="S459" s="54"/>
      <c r="T459" s="54"/>
      <c r="U459" s="54"/>
    </row>
    <row r="460" spans="1:21" ht="15">
      <c r="A460" s="4"/>
      <c r="B460" s="4"/>
      <c r="C460" s="5"/>
      <c r="D460" s="5"/>
      <c r="E460" s="5"/>
      <c r="F460" s="5"/>
      <c r="G460" s="5"/>
      <c r="H460" s="4"/>
      <c r="I460" s="5"/>
      <c r="J460" s="4"/>
      <c r="L460" s="54"/>
      <c r="M460" s="54"/>
      <c r="N460" s="54"/>
      <c r="O460" s="54"/>
      <c r="P460" s="54"/>
      <c r="Q460" s="54"/>
      <c r="R460" s="54"/>
      <c r="S460" s="54"/>
      <c r="T460" s="54"/>
      <c r="U460" s="54"/>
    </row>
    <row r="461" spans="1:21" ht="15">
      <c r="A461" s="4"/>
      <c r="B461" s="4"/>
      <c r="C461" s="5"/>
      <c r="D461" s="5"/>
      <c r="E461" s="5"/>
      <c r="F461" s="5"/>
      <c r="G461" s="5"/>
      <c r="H461" s="4"/>
      <c r="I461" s="5"/>
      <c r="J461" s="4"/>
      <c r="L461" s="54"/>
      <c r="M461" s="54"/>
      <c r="N461" s="54"/>
      <c r="O461" s="54"/>
      <c r="P461" s="54"/>
      <c r="Q461" s="54"/>
      <c r="R461" s="54"/>
      <c r="S461" s="54"/>
      <c r="T461" s="54"/>
      <c r="U461" s="54"/>
    </row>
    <row r="462" spans="1:21" ht="15">
      <c r="A462" s="4"/>
      <c r="B462" s="4"/>
      <c r="C462" s="5"/>
      <c r="D462" s="5"/>
      <c r="E462" s="5"/>
      <c r="F462" s="5"/>
      <c r="G462" s="5"/>
      <c r="H462" s="4"/>
      <c r="I462" s="5"/>
      <c r="J462" s="4"/>
      <c r="L462" s="54"/>
      <c r="M462" s="54"/>
      <c r="N462" s="54"/>
      <c r="O462" s="54"/>
      <c r="P462" s="54"/>
      <c r="Q462" s="54"/>
      <c r="R462" s="54"/>
      <c r="S462" s="54"/>
      <c r="T462" s="54"/>
      <c r="U462" s="54"/>
    </row>
    <row r="463" spans="1:21" ht="15">
      <c r="A463" s="4"/>
      <c r="B463" s="4"/>
      <c r="C463" s="5"/>
      <c r="D463" s="5"/>
      <c r="E463" s="5"/>
      <c r="F463" s="5"/>
      <c r="G463" s="5"/>
      <c r="H463" s="4"/>
      <c r="I463" s="5"/>
      <c r="J463" s="4"/>
      <c r="L463" s="54"/>
      <c r="M463" s="54"/>
      <c r="N463" s="54"/>
      <c r="O463" s="54"/>
      <c r="P463" s="54"/>
      <c r="Q463" s="54"/>
      <c r="R463" s="54"/>
      <c r="S463" s="54"/>
      <c r="T463" s="54"/>
      <c r="U463" s="54"/>
    </row>
    <row r="464" spans="1:21" ht="15">
      <c r="A464" s="4"/>
      <c r="B464" s="4"/>
      <c r="C464" s="5"/>
      <c r="D464" s="5"/>
      <c r="E464" s="5"/>
      <c r="F464" s="5"/>
      <c r="G464" s="5"/>
      <c r="H464" s="4"/>
      <c r="I464" s="5"/>
      <c r="J464" s="4"/>
      <c r="L464" s="54"/>
      <c r="M464" s="54"/>
      <c r="N464" s="54"/>
      <c r="O464" s="54"/>
      <c r="P464" s="54"/>
      <c r="Q464" s="54"/>
      <c r="R464" s="54"/>
      <c r="S464" s="54"/>
      <c r="T464" s="54"/>
      <c r="U464" s="54"/>
    </row>
    <row r="465" spans="1:21" ht="15">
      <c r="A465" s="4"/>
      <c r="B465" s="4"/>
      <c r="C465" s="5"/>
      <c r="D465" s="5"/>
      <c r="E465" s="5"/>
      <c r="F465" s="5"/>
      <c r="G465" s="5"/>
      <c r="H465" s="4"/>
      <c r="I465" s="5"/>
      <c r="J465" s="4"/>
      <c r="L465" s="54"/>
      <c r="M465" s="54"/>
      <c r="N465" s="54"/>
      <c r="O465" s="54"/>
      <c r="P465" s="54"/>
      <c r="Q465" s="54"/>
      <c r="R465" s="54"/>
      <c r="S465" s="54"/>
      <c r="T465" s="54"/>
      <c r="U465" s="54"/>
    </row>
    <row r="466" spans="1:21" ht="15">
      <c r="A466" s="4"/>
      <c r="B466" s="4"/>
      <c r="C466" s="5"/>
      <c r="D466" s="5"/>
      <c r="E466" s="5"/>
      <c r="F466" s="5"/>
      <c r="G466" s="5"/>
      <c r="H466" s="4"/>
      <c r="I466" s="5"/>
      <c r="J466" s="4"/>
      <c r="L466" s="54"/>
      <c r="M466" s="54"/>
      <c r="N466" s="54"/>
      <c r="O466" s="54"/>
      <c r="P466" s="54"/>
      <c r="Q466" s="54"/>
      <c r="R466" s="54"/>
      <c r="S466" s="54"/>
      <c r="T466" s="54"/>
      <c r="U466" s="54"/>
    </row>
    <row r="467" spans="1:21" ht="15">
      <c r="A467" s="4"/>
      <c r="B467" s="4"/>
      <c r="C467" s="5"/>
      <c r="D467" s="5"/>
      <c r="E467" s="5"/>
      <c r="F467" s="5"/>
      <c r="G467" s="5"/>
      <c r="H467" s="4"/>
      <c r="I467" s="5"/>
      <c r="J467" s="4"/>
      <c r="L467" s="54"/>
      <c r="M467" s="54"/>
      <c r="N467" s="54"/>
      <c r="O467" s="54"/>
      <c r="P467" s="54"/>
      <c r="Q467" s="54"/>
      <c r="R467" s="54"/>
      <c r="S467" s="54"/>
      <c r="T467" s="54"/>
      <c r="U467" s="54"/>
    </row>
    <row r="468" spans="1:21" ht="15">
      <c r="A468" s="4"/>
      <c r="B468" s="4"/>
      <c r="C468" s="5"/>
      <c r="D468" s="5"/>
      <c r="E468" s="5"/>
      <c r="F468" s="5"/>
      <c r="G468" s="5"/>
      <c r="H468" s="4"/>
      <c r="I468" s="5"/>
      <c r="J468" s="4"/>
      <c r="L468" s="54"/>
      <c r="M468" s="54"/>
      <c r="N468" s="54"/>
      <c r="O468" s="54"/>
      <c r="P468" s="54"/>
      <c r="Q468" s="54"/>
      <c r="R468" s="54"/>
      <c r="S468" s="54"/>
      <c r="T468" s="54"/>
      <c r="U468" s="54"/>
    </row>
    <row r="469" spans="1:21" ht="15">
      <c r="A469" s="4"/>
      <c r="B469" s="4"/>
      <c r="C469" s="5"/>
      <c r="D469" s="5"/>
      <c r="E469" s="5"/>
      <c r="F469" s="5"/>
      <c r="G469" s="5"/>
      <c r="H469" s="4"/>
      <c r="I469" s="5"/>
      <c r="J469" s="4"/>
      <c r="L469" s="54"/>
      <c r="M469" s="54"/>
      <c r="N469" s="54"/>
      <c r="O469" s="54"/>
      <c r="P469" s="54"/>
      <c r="Q469" s="54"/>
      <c r="R469" s="54"/>
      <c r="S469" s="54"/>
      <c r="T469" s="54"/>
      <c r="U469" s="54"/>
    </row>
    <row r="470" spans="1:21" ht="15">
      <c r="A470" s="4"/>
      <c r="B470" s="4"/>
      <c r="C470" s="5"/>
      <c r="D470" s="5"/>
      <c r="E470" s="5"/>
      <c r="F470" s="5"/>
      <c r="G470" s="5"/>
      <c r="H470" s="4"/>
      <c r="I470" s="5"/>
      <c r="J470" s="4"/>
      <c r="L470" s="54"/>
      <c r="M470" s="54"/>
      <c r="N470" s="54"/>
      <c r="O470" s="54"/>
      <c r="P470" s="54"/>
      <c r="Q470" s="54"/>
      <c r="R470" s="54"/>
      <c r="S470" s="54"/>
      <c r="T470" s="54"/>
      <c r="U470" s="54"/>
    </row>
    <row r="471" spans="1:21" ht="15">
      <c r="A471" s="4"/>
      <c r="B471" s="4"/>
      <c r="C471" s="5"/>
      <c r="D471" s="5"/>
      <c r="E471" s="5"/>
      <c r="F471" s="5"/>
      <c r="G471" s="5"/>
      <c r="H471" s="4"/>
      <c r="I471" s="5"/>
      <c r="J471" s="4"/>
      <c r="L471" s="54"/>
      <c r="M471" s="54"/>
      <c r="N471" s="54"/>
      <c r="O471" s="54"/>
      <c r="P471" s="54"/>
      <c r="Q471" s="54"/>
      <c r="R471" s="54"/>
      <c r="S471" s="54"/>
      <c r="T471" s="54"/>
      <c r="U471" s="54"/>
    </row>
    <row r="472" spans="1:21" ht="15">
      <c r="A472" s="4"/>
      <c r="B472" s="4"/>
      <c r="C472" s="5"/>
      <c r="D472" s="5"/>
      <c r="E472" s="5"/>
      <c r="F472" s="5"/>
      <c r="G472" s="5"/>
      <c r="H472" s="4"/>
      <c r="I472" s="5"/>
      <c r="J472" s="4"/>
      <c r="L472" s="54"/>
      <c r="M472" s="54"/>
      <c r="N472" s="54"/>
      <c r="O472" s="54"/>
      <c r="P472" s="54"/>
      <c r="Q472" s="54"/>
      <c r="R472" s="54"/>
      <c r="S472" s="54"/>
      <c r="T472" s="54"/>
      <c r="U472" s="54"/>
    </row>
    <row r="473" spans="1:21" ht="15">
      <c r="A473" s="4"/>
      <c r="B473" s="4"/>
      <c r="C473" s="5"/>
      <c r="D473" s="5"/>
      <c r="E473" s="5"/>
      <c r="F473" s="5"/>
      <c r="G473" s="5"/>
      <c r="H473" s="4"/>
      <c r="I473" s="5"/>
      <c r="J473" s="4"/>
      <c r="L473" s="54"/>
      <c r="M473" s="54"/>
      <c r="N473" s="54"/>
      <c r="O473" s="54"/>
      <c r="P473" s="54"/>
      <c r="Q473" s="54"/>
      <c r="R473" s="54"/>
      <c r="S473" s="54"/>
      <c r="T473" s="54"/>
      <c r="U473" s="54"/>
    </row>
    <row r="474" spans="1:21" ht="15">
      <c r="A474" s="4"/>
      <c r="B474" s="4"/>
      <c r="C474" s="5"/>
      <c r="D474" s="5"/>
      <c r="E474" s="5"/>
      <c r="F474" s="5"/>
      <c r="G474" s="5"/>
      <c r="H474" s="4"/>
      <c r="I474" s="5"/>
      <c r="J474" s="4"/>
      <c r="L474" s="54"/>
      <c r="M474" s="54"/>
      <c r="N474" s="54"/>
      <c r="O474" s="54"/>
      <c r="P474" s="54"/>
      <c r="Q474" s="54"/>
      <c r="R474" s="54"/>
      <c r="S474" s="54"/>
      <c r="T474" s="54"/>
      <c r="U474" s="54"/>
    </row>
    <row r="475" spans="1:21" ht="15">
      <c r="A475" s="4"/>
      <c r="B475" s="4"/>
      <c r="C475" s="5"/>
      <c r="D475" s="5"/>
      <c r="E475" s="5"/>
      <c r="F475" s="5"/>
      <c r="G475" s="5"/>
      <c r="H475" s="4"/>
      <c r="I475" s="5"/>
      <c r="J475" s="4"/>
      <c r="L475" s="54"/>
      <c r="M475" s="54"/>
      <c r="N475" s="54"/>
      <c r="O475" s="54"/>
      <c r="P475" s="54"/>
      <c r="Q475" s="54"/>
      <c r="R475" s="54"/>
      <c r="S475" s="54"/>
      <c r="T475" s="54"/>
      <c r="U475" s="54"/>
    </row>
    <row r="476" spans="1:21" ht="15">
      <c r="A476" s="4"/>
      <c r="B476" s="4"/>
      <c r="C476" s="5"/>
      <c r="D476" s="5"/>
      <c r="E476" s="5"/>
      <c r="F476" s="5"/>
      <c r="G476" s="5"/>
      <c r="H476" s="4"/>
      <c r="I476" s="5"/>
      <c r="J476" s="4"/>
      <c r="L476" s="54"/>
      <c r="M476" s="54"/>
      <c r="N476" s="54"/>
      <c r="O476" s="54"/>
      <c r="P476" s="54"/>
      <c r="Q476" s="54"/>
      <c r="R476" s="54"/>
      <c r="S476" s="54"/>
      <c r="T476" s="54"/>
      <c r="U476" s="54"/>
    </row>
    <row r="477" spans="1:21" ht="15">
      <c r="A477" s="4"/>
      <c r="B477" s="4"/>
      <c r="C477" s="5"/>
      <c r="D477" s="5"/>
      <c r="E477" s="5"/>
      <c r="F477" s="5"/>
      <c r="G477" s="5"/>
      <c r="H477" s="4"/>
      <c r="I477" s="5"/>
      <c r="J477" s="4"/>
      <c r="L477" s="54"/>
      <c r="M477" s="54"/>
      <c r="N477" s="54"/>
      <c r="O477" s="54"/>
      <c r="P477" s="54"/>
      <c r="Q477" s="54"/>
      <c r="R477" s="54"/>
      <c r="S477" s="54"/>
      <c r="T477" s="54"/>
      <c r="U477" s="54"/>
    </row>
    <row r="478" spans="1:21">
      <c r="L478" s="54"/>
      <c r="M478" s="54"/>
      <c r="N478" s="54"/>
      <c r="O478" s="54"/>
      <c r="P478" s="54"/>
      <c r="Q478" s="54"/>
      <c r="R478" s="54"/>
      <c r="S478" s="54"/>
      <c r="T478" s="54"/>
      <c r="U478" s="54"/>
    </row>
    <row r="479" spans="1:21">
      <c r="L479" s="54"/>
      <c r="M479" s="54"/>
      <c r="N479" s="54"/>
      <c r="O479" s="54"/>
      <c r="P479" s="54"/>
      <c r="Q479" s="54"/>
      <c r="R479" s="54"/>
      <c r="S479" s="54"/>
      <c r="T479" s="54"/>
      <c r="U479" s="54"/>
    </row>
    <row r="480" spans="1:21">
      <c r="L480" s="54"/>
      <c r="M480" s="54"/>
      <c r="N480" s="54"/>
      <c r="O480" s="54"/>
      <c r="P480" s="54"/>
      <c r="Q480" s="54"/>
      <c r="R480" s="54"/>
      <c r="S480" s="54"/>
      <c r="T480" s="54"/>
      <c r="U480" s="54"/>
    </row>
    <row r="481" spans="12:21">
      <c r="L481" s="54"/>
      <c r="M481" s="54"/>
      <c r="N481" s="54"/>
      <c r="O481" s="54"/>
      <c r="P481" s="54"/>
      <c r="Q481" s="54"/>
      <c r="R481" s="54"/>
      <c r="S481" s="54"/>
      <c r="T481" s="54"/>
      <c r="U481" s="54"/>
    </row>
    <row r="482" spans="12:21">
      <c r="L482" s="54"/>
      <c r="M482" s="54"/>
      <c r="N482" s="54"/>
      <c r="O482" s="54"/>
      <c r="P482" s="54"/>
      <c r="Q482" s="54"/>
      <c r="R482" s="54"/>
      <c r="S482" s="54"/>
      <c r="T482" s="54"/>
      <c r="U482" s="54"/>
    </row>
    <row r="483" spans="12:21">
      <c r="L483" s="54"/>
      <c r="M483" s="54"/>
      <c r="N483" s="54"/>
      <c r="O483" s="54"/>
      <c r="P483" s="54"/>
      <c r="Q483" s="54"/>
      <c r="R483" s="54"/>
      <c r="S483" s="54"/>
      <c r="T483" s="54"/>
      <c r="U483" s="54"/>
    </row>
    <row r="484" spans="12:21">
      <c r="L484" s="54"/>
      <c r="M484" s="54"/>
      <c r="N484" s="54"/>
      <c r="O484" s="54"/>
      <c r="P484" s="54"/>
      <c r="Q484" s="54"/>
      <c r="R484" s="54"/>
      <c r="S484" s="54"/>
      <c r="T484" s="54"/>
      <c r="U484" s="54"/>
    </row>
    <row r="485" spans="12:21">
      <c r="L485" s="54"/>
      <c r="M485" s="54"/>
      <c r="N485" s="54"/>
      <c r="O485" s="54"/>
      <c r="P485" s="54"/>
      <c r="Q485" s="54"/>
      <c r="R485" s="54"/>
      <c r="S485" s="54"/>
      <c r="T485" s="54"/>
      <c r="U485" s="54"/>
    </row>
    <row r="486" spans="12:21">
      <c r="L486" s="54"/>
      <c r="M486" s="54"/>
      <c r="N486" s="54"/>
      <c r="O486" s="54"/>
      <c r="P486" s="54"/>
      <c r="Q486" s="54"/>
      <c r="R486" s="54"/>
      <c r="S486" s="54"/>
      <c r="T486" s="54"/>
      <c r="U486" s="54"/>
    </row>
    <row r="487" spans="12:21">
      <c r="L487" s="54"/>
      <c r="M487" s="54"/>
      <c r="N487" s="54"/>
      <c r="O487" s="54"/>
      <c r="P487" s="54"/>
      <c r="Q487" s="54"/>
      <c r="R487" s="54"/>
      <c r="S487" s="54"/>
      <c r="T487" s="54"/>
      <c r="U487" s="54"/>
    </row>
    <row r="488" spans="12:21">
      <c r="L488" s="54"/>
      <c r="M488" s="54"/>
      <c r="N488" s="54"/>
      <c r="O488" s="54"/>
      <c r="P488" s="54"/>
      <c r="Q488" s="54"/>
      <c r="R488" s="54"/>
      <c r="S488" s="54"/>
      <c r="T488" s="54"/>
      <c r="U488" s="54"/>
    </row>
    <row r="489" spans="12:21">
      <c r="L489" s="54"/>
      <c r="M489" s="54"/>
      <c r="N489" s="54"/>
      <c r="O489" s="54"/>
      <c r="P489" s="54"/>
      <c r="Q489" s="54"/>
      <c r="R489" s="54"/>
      <c r="S489" s="54"/>
      <c r="T489" s="54"/>
      <c r="U489" s="54"/>
    </row>
    <row r="490" spans="12:21">
      <c r="L490" s="54"/>
      <c r="M490" s="54"/>
      <c r="N490" s="54"/>
      <c r="O490" s="54"/>
      <c r="P490" s="54"/>
      <c r="Q490" s="54"/>
      <c r="R490" s="54"/>
      <c r="S490" s="54"/>
      <c r="T490" s="54"/>
      <c r="U490" s="54"/>
    </row>
    <row r="491" spans="12:21">
      <c r="L491" s="54"/>
      <c r="M491" s="54"/>
      <c r="N491" s="54"/>
      <c r="O491" s="54"/>
      <c r="P491" s="54"/>
      <c r="Q491" s="54"/>
      <c r="R491" s="54"/>
      <c r="S491" s="54"/>
      <c r="T491" s="54"/>
      <c r="U491" s="54"/>
    </row>
    <row r="492" spans="12:21">
      <c r="L492" s="54"/>
      <c r="M492" s="54"/>
      <c r="N492" s="54"/>
      <c r="O492" s="54"/>
      <c r="P492" s="54"/>
      <c r="Q492" s="54"/>
      <c r="R492" s="54"/>
      <c r="S492" s="54"/>
      <c r="T492" s="54"/>
      <c r="U492" s="54"/>
    </row>
    <row r="493" spans="12:21">
      <c r="L493" s="54"/>
      <c r="M493" s="54"/>
      <c r="N493" s="54"/>
      <c r="O493" s="54"/>
      <c r="P493" s="54"/>
      <c r="Q493" s="54"/>
      <c r="R493" s="54"/>
      <c r="S493" s="54"/>
      <c r="T493" s="54"/>
      <c r="U493" s="54"/>
    </row>
    <row r="494" spans="12:21">
      <c r="L494" s="54"/>
      <c r="M494" s="54"/>
      <c r="N494" s="54"/>
      <c r="O494" s="54"/>
      <c r="P494" s="54"/>
      <c r="Q494" s="54"/>
      <c r="R494" s="54"/>
      <c r="S494" s="54"/>
      <c r="T494" s="54"/>
      <c r="U494" s="54"/>
    </row>
    <row r="495" spans="12:21">
      <c r="L495" s="54"/>
      <c r="M495" s="54"/>
      <c r="N495" s="54"/>
      <c r="O495" s="54"/>
      <c r="P495" s="54"/>
      <c r="Q495" s="54"/>
      <c r="R495" s="54"/>
      <c r="S495" s="54"/>
      <c r="T495" s="54"/>
      <c r="U495" s="54"/>
    </row>
    <row r="496" spans="12:21">
      <c r="L496" s="54"/>
      <c r="M496" s="54"/>
      <c r="N496" s="54"/>
      <c r="O496" s="54"/>
      <c r="P496" s="54"/>
      <c r="Q496" s="54"/>
      <c r="R496" s="54"/>
      <c r="S496" s="54"/>
      <c r="T496" s="54"/>
      <c r="U496" s="54"/>
    </row>
    <row r="497" spans="12:21">
      <c r="L497" s="54"/>
      <c r="M497" s="54"/>
      <c r="N497" s="54"/>
      <c r="O497" s="54"/>
      <c r="P497" s="54"/>
      <c r="Q497" s="54"/>
      <c r="R497" s="54"/>
      <c r="S497" s="54"/>
      <c r="T497" s="54"/>
      <c r="U497" s="54"/>
    </row>
    <row r="498" spans="12:21">
      <c r="L498" s="54"/>
      <c r="M498" s="54"/>
      <c r="N498" s="54"/>
      <c r="O498" s="54"/>
      <c r="P498" s="54"/>
      <c r="Q498" s="54"/>
      <c r="R498" s="54"/>
      <c r="S498" s="54"/>
      <c r="T498" s="54"/>
      <c r="U498" s="54"/>
    </row>
    <row r="499" spans="12:21">
      <c r="L499" s="54"/>
      <c r="M499" s="54"/>
      <c r="N499" s="54"/>
      <c r="O499" s="54"/>
      <c r="P499" s="54"/>
      <c r="Q499" s="54"/>
      <c r="R499" s="54"/>
      <c r="S499" s="54"/>
      <c r="T499" s="54"/>
      <c r="U499" s="54"/>
    </row>
    <row r="500" spans="12:21">
      <c r="L500" s="54"/>
      <c r="M500" s="54"/>
      <c r="N500" s="54"/>
      <c r="O500" s="54"/>
      <c r="P500" s="54"/>
      <c r="Q500" s="54"/>
      <c r="R500" s="54"/>
      <c r="S500" s="54"/>
      <c r="T500" s="54"/>
      <c r="U500" s="54"/>
    </row>
    <row r="501" spans="12:21">
      <c r="L501" s="54"/>
      <c r="M501" s="54"/>
      <c r="N501" s="54"/>
      <c r="O501" s="54"/>
      <c r="P501" s="54"/>
      <c r="Q501" s="54"/>
      <c r="R501" s="54"/>
      <c r="S501" s="54"/>
      <c r="T501" s="54"/>
      <c r="U501" s="54"/>
    </row>
    <row r="502" spans="12:21">
      <c r="L502" s="54"/>
      <c r="M502" s="54"/>
      <c r="N502" s="54"/>
      <c r="O502" s="54"/>
      <c r="P502" s="54"/>
      <c r="Q502" s="54"/>
      <c r="R502" s="54"/>
      <c r="S502" s="54"/>
      <c r="T502" s="54"/>
      <c r="U502" s="54"/>
    </row>
    <row r="503" spans="12:21">
      <c r="L503" s="54"/>
      <c r="M503" s="54"/>
      <c r="N503" s="54"/>
      <c r="O503" s="54"/>
      <c r="P503" s="54"/>
      <c r="Q503" s="54"/>
      <c r="R503" s="54"/>
      <c r="S503" s="54"/>
      <c r="T503" s="54"/>
      <c r="U503" s="54"/>
    </row>
    <row r="504" spans="12:21">
      <c r="L504" s="54"/>
      <c r="M504" s="54"/>
      <c r="N504" s="54"/>
      <c r="O504" s="54"/>
      <c r="P504" s="54"/>
      <c r="Q504" s="54"/>
      <c r="R504" s="54"/>
      <c r="S504" s="54"/>
      <c r="T504" s="54"/>
      <c r="U504" s="54"/>
    </row>
    <row r="505" spans="12:21">
      <c r="L505" s="54"/>
      <c r="M505" s="54"/>
      <c r="N505" s="54"/>
      <c r="O505" s="54"/>
      <c r="P505" s="54"/>
      <c r="Q505" s="54"/>
      <c r="R505" s="54"/>
      <c r="S505" s="54"/>
      <c r="T505" s="54"/>
      <c r="U505" s="54"/>
    </row>
    <row r="506" spans="12:21">
      <c r="L506" s="54"/>
      <c r="M506" s="54"/>
      <c r="N506" s="54"/>
      <c r="O506" s="54"/>
      <c r="P506" s="54"/>
      <c r="Q506" s="54"/>
      <c r="R506" s="54"/>
      <c r="S506" s="54"/>
      <c r="T506" s="54"/>
      <c r="U506" s="54"/>
    </row>
    <row r="507" spans="12:21">
      <c r="L507" s="54"/>
      <c r="M507" s="54"/>
      <c r="N507" s="54"/>
      <c r="O507" s="54"/>
      <c r="P507" s="54"/>
      <c r="Q507" s="54"/>
      <c r="R507" s="54"/>
      <c r="S507" s="54"/>
      <c r="T507" s="54"/>
      <c r="U507" s="54"/>
    </row>
    <row r="508" spans="12:21">
      <c r="L508" s="54"/>
      <c r="M508" s="54"/>
      <c r="N508" s="54"/>
      <c r="O508" s="54"/>
      <c r="P508" s="54"/>
      <c r="Q508" s="54"/>
      <c r="R508" s="54"/>
      <c r="S508" s="54"/>
      <c r="T508" s="54"/>
      <c r="U508" s="54"/>
    </row>
    <row r="509" spans="12:21">
      <c r="L509" s="54"/>
      <c r="M509" s="54"/>
      <c r="N509" s="54"/>
      <c r="O509" s="54"/>
      <c r="P509" s="54"/>
      <c r="Q509" s="54"/>
      <c r="R509" s="54"/>
      <c r="S509" s="54"/>
      <c r="T509" s="54"/>
      <c r="U509" s="54"/>
    </row>
    <row r="510" spans="12:21">
      <c r="L510" s="54"/>
      <c r="M510" s="54"/>
      <c r="N510" s="54"/>
      <c r="O510" s="54"/>
      <c r="P510" s="54"/>
      <c r="Q510" s="54"/>
      <c r="R510" s="54"/>
      <c r="S510" s="54"/>
      <c r="T510" s="54"/>
      <c r="U510" s="54"/>
    </row>
    <row r="511" spans="12:21">
      <c r="L511" s="54"/>
      <c r="M511" s="54"/>
      <c r="N511" s="54"/>
      <c r="O511" s="54"/>
      <c r="P511" s="54"/>
      <c r="Q511" s="54"/>
      <c r="R511" s="54"/>
      <c r="S511" s="54"/>
      <c r="T511" s="54"/>
      <c r="U511" s="54"/>
    </row>
    <row r="512" spans="12:21">
      <c r="L512" s="54"/>
      <c r="M512" s="54"/>
      <c r="N512" s="54"/>
      <c r="O512" s="54"/>
      <c r="P512" s="54"/>
      <c r="Q512" s="54"/>
      <c r="R512" s="54"/>
      <c r="S512" s="54"/>
      <c r="T512" s="54"/>
      <c r="U512" s="54"/>
    </row>
    <row r="513" spans="12:21">
      <c r="L513" s="54"/>
      <c r="M513" s="54"/>
      <c r="N513" s="54"/>
      <c r="O513" s="54"/>
      <c r="P513" s="54"/>
      <c r="Q513" s="54"/>
      <c r="R513" s="54"/>
      <c r="S513" s="54"/>
      <c r="T513" s="54"/>
      <c r="U513" s="54"/>
    </row>
    <row r="514" spans="12:21">
      <c r="L514" s="54"/>
      <c r="M514" s="54"/>
      <c r="N514" s="54"/>
      <c r="O514" s="54"/>
      <c r="P514" s="54"/>
      <c r="Q514" s="54"/>
      <c r="R514" s="54"/>
      <c r="S514" s="54"/>
      <c r="T514" s="54"/>
      <c r="U514" s="54"/>
    </row>
    <row r="515" spans="12:21">
      <c r="L515" s="54"/>
      <c r="M515" s="54"/>
      <c r="N515" s="54"/>
      <c r="O515" s="54"/>
      <c r="P515" s="54"/>
      <c r="Q515" s="54"/>
      <c r="R515" s="54"/>
      <c r="S515" s="54"/>
      <c r="T515" s="54"/>
      <c r="U515" s="54"/>
    </row>
    <row r="516" spans="12:21">
      <c r="L516" s="54"/>
      <c r="M516" s="54"/>
      <c r="N516" s="54"/>
      <c r="O516" s="54"/>
      <c r="P516" s="54"/>
      <c r="Q516" s="54"/>
      <c r="R516" s="54"/>
      <c r="S516" s="54"/>
      <c r="T516" s="54"/>
      <c r="U516" s="54"/>
    </row>
    <row r="517" spans="12:21">
      <c r="L517" s="54"/>
      <c r="M517" s="54"/>
      <c r="N517" s="54"/>
      <c r="O517" s="54"/>
      <c r="P517" s="54"/>
      <c r="Q517" s="54"/>
      <c r="R517" s="54"/>
      <c r="S517" s="54"/>
      <c r="T517" s="54"/>
      <c r="U517" s="54"/>
    </row>
    <row r="518" spans="12:21">
      <c r="L518" s="54"/>
      <c r="M518" s="54"/>
      <c r="N518" s="54"/>
      <c r="O518" s="54"/>
      <c r="P518" s="54"/>
      <c r="Q518" s="54"/>
      <c r="R518" s="54"/>
      <c r="S518" s="54"/>
      <c r="T518" s="54"/>
      <c r="U518" s="54"/>
    </row>
    <row r="519" spans="12:21">
      <c r="L519" s="54"/>
      <c r="M519" s="54"/>
      <c r="N519" s="54"/>
      <c r="O519" s="54"/>
      <c r="P519" s="54"/>
      <c r="Q519" s="54"/>
      <c r="R519" s="54"/>
      <c r="S519" s="54"/>
      <c r="T519" s="54"/>
      <c r="U519" s="54"/>
    </row>
    <row r="520" spans="12:21">
      <c r="L520" s="54"/>
      <c r="M520" s="54"/>
      <c r="N520" s="54"/>
      <c r="O520" s="54"/>
      <c r="P520" s="54"/>
      <c r="Q520" s="54"/>
      <c r="R520" s="54"/>
      <c r="S520" s="54"/>
      <c r="T520" s="54"/>
      <c r="U520" s="54"/>
    </row>
    <row r="521" spans="12:21">
      <c r="L521" s="54"/>
      <c r="M521" s="54"/>
      <c r="N521" s="54"/>
      <c r="O521" s="54"/>
      <c r="P521" s="54"/>
      <c r="Q521" s="54"/>
      <c r="R521" s="54"/>
      <c r="S521" s="54"/>
      <c r="T521" s="54"/>
      <c r="U521" s="54"/>
    </row>
    <row r="522" spans="12:21">
      <c r="L522" s="54"/>
      <c r="M522" s="54"/>
      <c r="N522" s="54"/>
      <c r="O522" s="54"/>
      <c r="P522" s="54"/>
      <c r="Q522" s="54"/>
      <c r="R522" s="54"/>
      <c r="S522" s="54"/>
      <c r="T522" s="54"/>
      <c r="U522" s="54"/>
    </row>
    <row r="523" spans="12:21">
      <c r="L523" s="54"/>
      <c r="M523" s="54"/>
      <c r="N523" s="54"/>
      <c r="O523" s="54"/>
      <c r="P523" s="54"/>
      <c r="Q523" s="54"/>
      <c r="R523" s="54"/>
      <c r="S523" s="54"/>
      <c r="T523" s="54"/>
      <c r="U523" s="54"/>
    </row>
    <row r="524" spans="12:21">
      <c r="L524" s="54"/>
      <c r="M524" s="54"/>
      <c r="N524" s="54"/>
      <c r="O524" s="54"/>
      <c r="P524" s="54"/>
      <c r="Q524" s="54"/>
      <c r="R524" s="54"/>
      <c r="S524" s="54"/>
      <c r="T524" s="54"/>
      <c r="U524" s="54"/>
    </row>
    <row r="525" spans="12:21">
      <c r="L525" s="54"/>
      <c r="M525" s="54"/>
      <c r="N525" s="54"/>
      <c r="O525" s="54"/>
      <c r="P525" s="54"/>
      <c r="Q525" s="54"/>
      <c r="R525" s="54"/>
      <c r="S525" s="54"/>
      <c r="T525" s="54"/>
      <c r="U525" s="54"/>
    </row>
    <row r="526" spans="12:21">
      <c r="L526" s="54"/>
      <c r="M526" s="54"/>
      <c r="N526" s="54"/>
      <c r="O526" s="54"/>
      <c r="P526" s="54"/>
      <c r="Q526" s="54"/>
      <c r="R526" s="54"/>
      <c r="S526" s="54"/>
      <c r="T526" s="54"/>
      <c r="U526" s="54"/>
    </row>
    <row r="527" spans="12:21">
      <c r="L527" s="54"/>
      <c r="M527" s="54"/>
      <c r="N527" s="54"/>
      <c r="O527" s="54"/>
      <c r="P527" s="54"/>
      <c r="Q527" s="54"/>
      <c r="R527" s="54"/>
      <c r="S527" s="54"/>
      <c r="T527" s="54"/>
      <c r="U527" s="54"/>
    </row>
    <row r="528" spans="12:21">
      <c r="L528" s="54"/>
      <c r="M528" s="54"/>
      <c r="N528" s="54"/>
      <c r="O528" s="54"/>
      <c r="P528" s="54"/>
      <c r="Q528" s="54"/>
      <c r="R528" s="54"/>
      <c r="S528" s="54"/>
      <c r="T528" s="54"/>
      <c r="U528" s="54"/>
    </row>
    <row r="529" spans="12:21">
      <c r="L529" s="54"/>
      <c r="M529" s="54"/>
      <c r="N529" s="54"/>
      <c r="O529" s="54"/>
      <c r="P529" s="54"/>
      <c r="Q529" s="54"/>
      <c r="R529" s="54"/>
      <c r="S529" s="54"/>
      <c r="T529" s="54"/>
      <c r="U529" s="54"/>
    </row>
    <row r="530" spans="12:21">
      <c r="L530" s="54"/>
      <c r="M530" s="54"/>
      <c r="N530" s="54"/>
      <c r="O530" s="54"/>
      <c r="P530" s="54"/>
      <c r="Q530" s="54"/>
      <c r="R530" s="54"/>
      <c r="S530" s="54"/>
      <c r="T530" s="54"/>
      <c r="U530" s="54"/>
    </row>
    <row r="531" spans="12:21">
      <c r="L531" s="54"/>
      <c r="M531" s="54"/>
      <c r="N531" s="54"/>
      <c r="O531" s="54"/>
      <c r="P531" s="54"/>
      <c r="Q531" s="54"/>
      <c r="R531" s="54"/>
      <c r="S531" s="54"/>
      <c r="T531" s="54"/>
      <c r="U531" s="54"/>
    </row>
    <row r="532" spans="12:21">
      <c r="L532" s="54"/>
      <c r="M532" s="54"/>
      <c r="N532" s="54"/>
      <c r="O532" s="54"/>
      <c r="P532" s="54"/>
      <c r="Q532" s="54"/>
      <c r="R532" s="54"/>
      <c r="S532" s="54"/>
      <c r="T532" s="54"/>
      <c r="U532" s="54"/>
    </row>
    <row r="533" spans="12:21">
      <c r="L533" s="54"/>
      <c r="M533" s="54"/>
      <c r="N533" s="54"/>
      <c r="O533" s="54"/>
      <c r="P533" s="54"/>
      <c r="Q533" s="54"/>
      <c r="R533" s="54"/>
      <c r="S533" s="54"/>
      <c r="T533" s="54"/>
      <c r="U533" s="54"/>
    </row>
    <row r="534" spans="12:21">
      <c r="L534" s="54"/>
      <c r="M534" s="54"/>
      <c r="N534" s="54"/>
      <c r="O534" s="54"/>
      <c r="P534" s="54"/>
      <c r="Q534" s="54"/>
      <c r="R534" s="54"/>
      <c r="S534" s="54"/>
      <c r="T534" s="54"/>
      <c r="U534" s="54"/>
    </row>
    <row r="535" spans="12:21">
      <c r="L535" s="54"/>
      <c r="M535" s="54"/>
      <c r="N535" s="54"/>
      <c r="O535" s="54"/>
      <c r="P535" s="54"/>
      <c r="Q535" s="54"/>
      <c r="R535" s="54"/>
      <c r="S535" s="54"/>
      <c r="T535" s="54"/>
      <c r="U535" s="54"/>
    </row>
    <row r="536" spans="12:21">
      <c r="L536" s="54"/>
      <c r="M536" s="54"/>
      <c r="N536" s="54"/>
      <c r="O536" s="54"/>
      <c r="P536" s="54"/>
      <c r="Q536" s="54"/>
      <c r="R536" s="54"/>
      <c r="S536" s="54"/>
      <c r="T536" s="54"/>
      <c r="U536" s="54"/>
    </row>
    <row r="537" spans="12:21">
      <c r="L537" s="54"/>
      <c r="M537" s="54"/>
      <c r="N537" s="54"/>
      <c r="O537" s="54"/>
      <c r="P537" s="54"/>
      <c r="Q537" s="54"/>
      <c r="R537" s="54"/>
      <c r="S537" s="54"/>
      <c r="T537" s="54"/>
      <c r="U537" s="54"/>
    </row>
    <row r="538" spans="12:21">
      <c r="L538" s="54"/>
      <c r="M538" s="54"/>
      <c r="N538" s="54"/>
      <c r="O538" s="54"/>
      <c r="P538" s="54"/>
      <c r="Q538" s="54"/>
      <c r="R538" s="54"/>
      <c r="S538" s="54"/>
      <c r="T538" s="54"/>
      <c r="U538" s="54"/>
    </row>
    <row r="539" spans="12:21">
      <c r="L539" s="54"/>
      <c r="M539" s="54"/>
      <c r="N539" s="54"/>
      <c r="O539" s="54"/>
      <c r="P539" s="54"/>
      <c r="Q539" s="54"/>
      <c r="R539" s="54"/>
      <c r="S539" s="54"/>
      <c r="T539" s="54"/>
      <c r="U539" s="54"/>
    </row>
    <row r="540" spans="12:21">
      <c r="L540" s="54"/>
      <c r="M540" s="54"/>
      <c r="N540" s="54"/>
      <c r="O540" s="54"/>
      <c r="P540" s="54"/>
      <c r="Q540" s="54"/>
      <c r="R540" s="54"/>
      <c r="S540" s="54"/>
      <c r="T540" s="54"/>
      <c r="U540" s="54"/>
    </row>
    <row r="541" spans="12:21">
      <c r="L541" s="54"/>
      <c r="M541" s="54"/>
      <c r="N541" s="54"/>
      <c r="O541" s="54"/>
      <c r="P541" s="54"/>
      <c r="Q541" s="54"/>
      <c r="R541" s="54"/>
      <c r="S541" s="54"/>
      <c r="T541" s="54"/>
      <c r="U541" s="54"/>
    </row>
    <row r="542" spans="12:21">
      <c r="L542" s="54"/>
      <c r="M542" s="54"/>
      <c r="N542" s="54"/>
      <c r="O542" s="54"/>
      <c r="P542" s="54"/>
      <c r="Q542" s="54"/>
      <c r="R542" s="54"/>
      <c r="S542" s="54"/>
      <c r="T542" s="54"/>
      <c r="U542" s="54"/>
    </row>
    <row r="543" spans="12:21">
      <c r="L543" s="54"/>
      <c r="M543" s="54"/>
      <c r="N543" s="54"/>
      <c r="O543" s="54"/>
      <c r="P543" s="54"/>
      <c r="Q543" s="54"/>
      <c r="R543" s="54"/>
      <c r="S543" s="54"/>
      <c r="T543" s="54"/>
      <c r="U543" s="54"/>
    </row>
    <row r="544" spans="12:21">
      <c r="L544" s="54"/>
      <c r="M544" s="54"/>
      <c r="N544" s="54"/>
      <c r="O544" s="54"/>
      <c r="P544" s="54"/>
      <c r="Q544" s="54"/>
      <c r="R544" s="54"/>
      <c r="S544" s="54"/>
      <c r="T544" s="54"/>
      <c r="U544" s="54"/>
    </row>
    <row r="545" spans="12:21">
      <c r="L545" s="54"/>
      <c r="M545" s="54"/>
      <c r="N545" s="54"/>
      <c r="O545" s="54"/>
      <c r="P545" s="54"/>
      <c r="Q545" s="54"/>
      <c r="R545" s="54"/>
      <c r="S545" s="54"/>
      <c r="T545" s="54"/>
      <c r="U545" s="54"/>
    </row>
    <row r="546" spans="12:21">
      <c r="L546" s="54"/>
      <c r="M546" s="54"/>
      <c r="N546" s="54"/>
      <c r="O546" s="54"/>
      <c r="P546" s="54"/>
      <c r="Q546" s="54"/>
      <c r="R546" s="54"/>
      <c r="S546" s="54"/>
      <c r="T546" s="54"/>
      <c r="U546" s="54"/>
    </row>
    <row r="547" spans="12:21">
      <c r="L547" s="54"/>
      <c r="M547" s="54"/>
      <c r="N547" s="54"/>
      <c r="O547" s="54"/>
      <c r="P547" s="54"/>
      <c r="Q547" s="54"/>
      <c r="R547" s="54"/>
      <c r="S547" s="54"/>
      <c r="T547" s="54"/>
      <c r="U547" s="54"/>
    </row>
    <row r="548" spans="12:21">
      <c r="L548" s="54"/>
      <c r="M548" s="54"/>
      <c r="N548" s="54"/>
      <c r="O548" s="54"/>
      <c r="P548" s="54"/>
      <c r="Q548" s="54"/>
      <c r="R548" s="54"/>
      <c r="S548" s="54"/>
      <c r="T548" s="54"/>
      <c r="U548" s="54"/>
    </row>
    <row r="549" spans="12:21">
      <c r="L549" s="54"/>
      <c r="M549" s="54"/>
      <c r="N549" s="54"/>
      <c r="O549" s="54"/>
      <c r="P549" s="54"/>
      <c r="Q549" s="54"/>
      <c r="R549" s="54"/>
      <c r="S549" s="54"/>
      <c r="T549" s="54"/>
      <c r="U549" s="54"/>
    </row>
    <row r="550" spans="12:21">
      <c r="L550" s="54"/>
      <c r="M550" s="54"/>
      <c r="N550" s="54"/>
      <c r="O550" s="54"/>
      <c r="P550" s="54"/>
      <c r="Q550" s="54"/>
      <c r="R550" s="54"/>
      <c r="S550" s="54"/>
      <c r="T550" s="54"/>
      <c r="U550" s="54"/>
    </row>
    <row r="551" spans="12:21">
      <c r="L551" s="54"/>
      <c r="M551" s="54"/>
      <c r="N551" s="54"/>
      <c r="O551" s="54"/>
      <c r="P551" s="54"/>
      <c r="Q551" s="54"/>
      <c r="R551" s="54"/>
      <c r="S551" s="54"/>
      <c r="T551" s="54"/>
      <c r="U551" s="54"/>
    </row>
    <row r="552" spans="12:21">
      <c r="L552" s="54"/>
      <c r="M552" s="54"/>
      <c r="N552" s="54"/>
      <c r="O552" s="54"/>
      <c r="P552" s="54"/>
      <c r="Q552" s="54"/>
      <c r="R552" s="54"/>
      <c r="S552" s="54"/>
      <c r="T552" s="54"/>
      <c r="U552" s="54"/>
    </row>
    <row r="553" spans="12:21">
      <c r="L553" s="54"/>
      <c r="M553" s="54"/>
      <c r="N553" s="54"/>
      <c r="O553" s="54"/>
      <c r="P553" s="54"/>
      <c r="Q553" s="54"/>
      <c r="R553" s="54"/>
      <c r="S553" s="54"/>
      <c r="T553" s="54"/>
      <c r="U553" s="54"/>
    </row>
    <row r="554" spans="12:21">
      <c r="L554" s="54"/>
      <c r="M554" s="54"/>
      <c r="N554" s="54"/>
      <c r="O554" s="54"/>
      <c r="P554" s="54"/>
      <c r="Q554" s="54"/>
      <c r="R554" s="54"/>
      <c r="S554" s="54"/>
      <c r="T554" s="54"/>
      <c r="U554" s="54"/>
    </row>
    <row r="555" spans="12:21">
      <c r="L555" s="54"/>
      <c r="M555" s="54"/>
      <c r="N555" s="54"/>
      <c r="O555" s="54"/>
      <c r="P555" s="54"/>
      <c r="Q555" s="54"/>
      <c r="R555" s="54"/>
      <c r="S555" s="54"/>
      <c r="T555" s="54"/>
      <c r="U555" s="54"/>
    </row>
    <row r="556" spans="12:21">
      <c r="L556" s="54"/>
      <c r="M556" s="54"/>
      <c r="N556" s="54"/>
      <c r="O556" s="54"/>
      <c r="P556" s="54"/>
      <c r="Q556" s="54"/>
      <c r="R556" s="54"/>
      <c r="S556" s="54"/>
      <c r="T556" s="54"/>
      <c r="U556" s="54"/>
    </row>
    <row r="557" spans="12:21">
      <c r="L557" s="54"/>
      <c r="M557" s="54"/>
      <c r="N557" s="54"/>
      <c r="O557" s="54"/>
      <c r="P557" s="54"/>
      <c r="Q557" s="54"/>
      <c r="R557" s="54"/>
      <c r="S557" s="54"/>
      <c r="T557" s="54"/>
      <c r="U557" s="54"/>
    </row>
    <row r="558" spans="12:21">
      <c r="L558" s="54"/>
      <c r="M558" s="54"/>
      <c r="N558" s="54"/>
      <c r="O558" s="54"/>
      <c r="P558" s="54"/>
      <c r="Q558" s="54"/>
      <c r="R558" s="54"/>
      <c r="S558" s="54"/>
      <c r="T558" s="54"/>
      <c r="U558" s="54"/>
    </row>
    <row r="559" spans="12:21">
      <c r="L559" s="54"/>
      <c r="M559" s="54"/>
      <c r="N559" s="54"/>
      <c r="O559" s="54"/>
      <c r="P559" s="54"/>
      <c r="Q559" s="54"/>
      <c r="R559" s="54"/>
      <c r="S559" s="54"/>
      <c r="T559" s="54"/>
      <c r="U559" s="54"/>
    </row>
    <row r="560" spans="12:21">
      <c r="L560" s="54"/>
      <c r="M560" s="54"/>
      <c r="N560" s="54"/>
      <c r="O560" s="54"/>
      <c r="P560" s="54"/>
      <c r="Q560" s="54"/>
      <c r="R560" s="54"/>
      <c r="S560" s="54"/>
      <c r="T560" s="54"/>
      <c r="U560" s="54"/>
    </row>
    <row r="561" spans="12:21">
      <c r="L561" s="54"/>
      <c r="M561" s="54"/>
      <c r="N561" s="54"/>
      <c r="O561" s="54"/>
      <c r="P561" s="54"/>
      <c r="Q561" s="54"/>
      <c r="R561" s="54"/>
      <c r="S561" s="54"/>
      <c r="T561" s="54"/>
      <c r="U561" s="54"/>
    </row>
    <row r="562" spans="12:21">
      <c r="L562" s="54"/>
      <c r="M562" s="54"/>
      <c r="N562" s="54"/>
      <c r="O562" s="54"/>
      <c r="P562" s="54"/>
      <c r="Q562" s="54"/>
      <c r="R562" s="54"/>
      <c r="S562" s="54"/>
      <c r="T562" s="54"/>
      <c r="U562" s="54"/>
    </row>
    <row r="563" spans="12:21">
      <c r="L563" s="54"/>
      <c r="M563" s="54"/>
      <c r="N563" s="54"/>
      <c r="O563" s="54"/>
      <c r="P563" s="54"/>
      <c r="Q563" s="54"/>
      <c r="R563" s="54"/>
      <c r="S563" s="54"/>
      <c r="T563" s="54"/>
      <c r="U563" s="54"/>
    </row>
    <row r="564" spans="12:21">
      <c r="L564" s="54"/>
      <c r="M564" s="54"/>
      <c r="N564" s="54"/>
      <c r="O564" s="54"/>
      <c r="P564" s="54"/>
      <c r="Q564" s="54"/>
      <c r="R564" s="54"/>
      <c r="S564" s="54"/>
      <c r="T564" s="54"/>
      <c r="U564" s="54"/>
    </row>
    <row r="565" spans="12:21">
      <c r="L565" s="54"/>
      <c r="M565" s="54"/>
      <c r="N565" s="54"/>
      <c r="O565" s="54"/>
      <c r="P565" s="54"/>
      <c r="Q565" s="54"/>
      <c r="R565" s="54"/>
      <c r="S565" s="54"/>
      <c r="T565" s="54"/>
      <c r="U565" s="54"/>
    </row>
    <row r="566" spans="12:21">
      <c r="L566" s="54"/>
      <c r="M566" s="54"/>
      <c r="N566" s="54"/>
      <c r="O566" s="54"/>
      <c r="P566" s="54"/>
      <c r="Q566" s="54"/>
      <c r="R566" s="54"/>
      <c r="S566" s="54"/>
      <c r="T566" s="54"/>
      <c r="U566" s="54"/>
    </row>
    <row r="567" spans="12:21">
      <c r="L567" s="54"/>
      <c r="M567" s="54"/>
      <c r="N567" s="54"/>
      <c r="O567" s="54"/>
      <c r="P567" s="54"/>
      <c r="Q567" s="54"/>
      <c r="R567" s="54"/>
      <c r="S567" s="54"/>
      <c r="T567" s="54"/>
      <c r="U567" s="54"/>
    </row>
    <row r="568" spans="12:21">
      <c r="L568" s="54"/>
      <c r="M568" s="54"/>
      <c r="N568" s="54"/>
      <c r="O568" s="54"/>
      <c r="P568" s="54"/>
      <c r="Q568" s="54"/>
      <c r="R568" s="54"/>
      <c r="S568" s="54"/>
      <c r="T568" s="54"/>
      <c r="U568" s="54"/>
    </row>
    <row r="569" spans="12:21">
      <c r="L569" s="54"/>
      <c r="M569" s="54"/>
      <c r="N569" s="54"/>
      <c r="O569" s="54"/>
      <c r="P569" s="54"/>
      <c r="Q569" s="54"/>
      <c r="R569" s="54"/>
      <c r="S569" s="54"/>
      <c r="T569" s="54"/>
      <c r="U569" s="54"/>
    </row>
    <row r="570" spans="12:21">
      <c r="L570" s="54"/>
      <c r="M570" s="54"/>
      <c r="N570" s="54"/>
      <c r="O570" s="54"/>
      <c r="P570" s="54"/>
      <c r="Q570" s="54"/>
      <c r="R570" s="54"/>
      <c r="S570" s="54"/>
      <c r="T570" s="54"/>
      <c r="U570" s="54"/>
    </row>
    <row r="571" spans="12:21">
      <c r="L571" s="54"/>
      <c r="M571" s="54"/>
      <c r="N571" s="54"/>
      <c r="O571" s="54"/>
      <c r="P571" s="54"/>
      <c r="Q571" s="54"/>
      <c r="R571" s="54"/>
      <c r="S571" s="54"/>
      <c r="T571" s="54"/>
      <c r="U571" s="54"/>
    </row>
    <row r="572" spans="12:21">
      <c r="L572" s="54"/>
      <c r="M572" s="54"/>
      <c r="N572" s="54"/>
      <c r="O572" s="54"/>
      <c r="P572" s="54"/>
      <c r="Q572" s="54"/>
      <c r="R572" s="54"/>
      <c r="S572" s="54"/>
      <c r="T572" s="54"/>
      <c r="U572" s="54"/>
    </row>
    <row r="573" spans="12:21">
      <c r="L573" s="54"/>
      <c r="M573" s="54"/>
      <c r="N573" s="54"/>
      <c r="O573" s="54"/>
      <c r="P573" s="54"/>
      <c r="Q573" s="54"/>
      <c r="R573" s="54"/>
      <c r="S573" s="54"/>
      <c r="T573" s="54"/>
      <c r="U573" s="54"/>
    </row>
    <row r="574" spans="12:21">
      <c r="L574" s="54"/>
      <c r="M574" s="54"/>
      <c r="N574" s="54"/>
      <c r="O574" s="54"/>
      <c r="P574" s="54"/>
      <c r="Q574" s="54"/>
      <c r="R574" s="54"/>
      <c r="S574" s="54"/>
      <c r="T574" s="54"/>
      <c r="U574" s="54"/>
    </row>
    <row r="575" spans="12:21">
      <c r="L575" s="54"/>
      <c r="M575" s="54"/>
      <c r="N575" s="54"/>
      <c r="O575" s="54"/>
      <c r="P575" s="54"/>
      <c r="Q575" s="54"/>
      <c r="R575" s="54"/>
      <c r="S575" s="54"/>
      <c r="T575" s="54"/>
      <c r="U575" s="54"/>
    </row>
    <row r="576" spans="12:21">
      <c r="L576" s="54"/>
      <c r="M576" s="54"/>
      <c r="N576" s="54"/>
      <c r="O576" s="54"/>
      <c r="P576" s="54"/>
      <c r="Q576" s="54"/>
      <c r="R576" s="54"/>
      <c r="S576" s="54"/>
      <c r="T576" s="54"/>
      <c r="U576" s="54"/>
    </row>
    <row r="577" spans="12:21">
      <c r="L577" s="54"/>
      <c r="M577" s="54"/>
      <c r="N577" s="54"/>
      <c r="O577" s="54"/>
      <c r="P577" s="54"/>
      <c r="Q577" s="54"/>
      <c r="R577" s="54"/>
      <c r="S577" s="54"/>
      <c r="T577" s="54"/>
      <c r="U577" s="54"/>
    </row>
    <row r="578" spans="12:21">
      <c r="L578" s="54"/>
      <c r="M578" s="54"/>
      <c r="N578" s="54"/>
      <c r="O578" s="54"/>
      <c r="P578" s="54"/>
      <c r="Q578" s="54"/>
      <c r="R578" s="54"/>
      <c r="S578" s="54"/>
      <c r="T578" s="54"/>
      <c r="U578" s="54"/>
    </row>
    <row r="579" spans="12:21">
      <c r="L579" s="54"/>
      <c r="M579" s="54"/>
      <c r="N579" s="54"/>
      <c r="O579" s="54"/>
      <c r="P579" s="54"/>
      <c r="Q579" s="54"/>
      <c r="R579" s="54"/>
      <c r="S579" s="54"/>
      <c r="T579" s="54"/>
      <c r="U579" s="54"/>
    </row>
    <row r="580" spans="12:21">
      <c r="L580" s="54"/>
      <c r="M580" s="54"/>
      <c r="N580" s="54"/>
      <c r="O580" s="54"/>
      <c r="P580" s="54"/>
      <c r="Q580" s="54"/>
      <c r="R580" s="54"/>
      <c r="S580" s="54"/>
      <c r="T580" s="54"/>
      <c r="U580" s="54"/>
    </row>
    <row r="581" spans="12:21">
      <c r="L581" s="54"/>
      <c r="M581" s="54"/>
      <c r="N581" s="54"/>
      <c r="O581" s="54"/>
      <c r="P581" s="54"/>
      <c r="Q581" s="54"/>
      <c r="R581" s="54"/>
      <c r="S581" s="54"/>
      <c r="T581" s="54"/>
      <c r="U581" s="54"/>
    </row>
    <row r="582" spans="12:21">
      <c r="L582" s="54"/>
      <c r="M582" s="54"/>
      <c r="N582" s="54"/>
      <c r="O582" s="54"/>
      <c r="P582" s="54"/>
      <c r="Q582" s="54"/>
      <c r="R582" s="54"/>
      <c r="S582" s="54"/>
      <c r="T582" s="54"/>
      <c r="U582" s="54"/>
    </row>
    <row r="583" spans="12:21">
      <c r="L583" s="54"/>
      <c r="M583" s="54"/>
      <c r="N583" s="54"/>
      <c r="O583" s="54"/>
      <c r="P583" s="54"/>
      <c r="Q583" s="54"/>
      <c r="R583" s="54"/>
      <c r="S583" s="54"/>
      <c r="T583" s="54"/>
      <c r="U583" s="54"/>
    </row>
    <row r="584" spans="12:21">
      <c r="L584" s="54"/>
      <c r="M584" s="54"/>
      <c r="N584" s="54"/>
      <c r="O584" s="54"/>
      <c r="P584" s="54"/>
      <c r="Q584" s="54"/>
      <c r="R584" s="54"/>
      <c r="S584" s="54"/>
      <c r="T584" s="54"/>
      <c r="U584" s="54"/>
    </row>
    <row r="585" spans="12:21">
      <c r="L585" s="54"/>
      <c r="M585" s="54"/>
      <c r="N585" s="54"/>
      <c r="O585" s="54"/>
      <c r="P585" s="54"/>
      <c r="Q585" s="54"/>
      <c r="R585" s="54"/>
      <c r="S585" s="54"/>
      <c r="T585" s="54"/>
      <c r="U585" s="54"/>
    </row>
    <row r="586" spans="12:21">
      <c r="L586" s="54"/>
      <c r="M586" s="54"/>
      <c r="N586" s="54"/>
      <c r="O586" s="54"/>
      <c r="P586" s="54"/>
      <c r="Q586" s="54"/>
      <c r="R586" s="54"/>
      <c r="S586" s="54"/>
      <c r="T586" s="54"/>
      <c r="U586" s="54"/>
    </row>
    <row r="587" spans="12:21">
      <c r="L587" s="54"/>
      <c r="M587" s="54"/>
      <c r="N587" s="54"/>
      <c r="O587" s="54"/>
      <c r="P587" s="54"/>
      <c r="Q587" s="54"/>
      <c r="R587" s="54"/>
      <c r="S587" s="54"/>
      <c r="T587" s="54"/>
      <c r="U587" s="54"/>
    </row>
    <row r="588" spans="12:21">
      <c r="L588" s="54"/>
      <c r="M588" s="54"/>
      <c r="N588" s="54"/>
      <c r="O588" s="54"/>
      <c r="P588" s="54"/>
      <c r="Q588" s="54"/>
      <c r="R588" s="54"/>
      <c r="S588" s="54"/>
      <c r="T588" s="54"/>
      <c r="U588" s="54"/>
    </row>
    <row r="589" spans="12:21">
      <c r="L589" s="54"/>
      <c r="M589" s="54"/>
      <c r="N589" s="54"/>
      <c r="O589" s="54"/>
      <c r="P589" s="54"/>
      <c r="Q589" s="54"/>
      <c r="R589" s="54"/>
      <c r="S589" s="54"/>
      <c r="T589" s="54"/>
      <c r="U589" s="54"/>
    </row>
    <row r="590" spans="12:21">
      <c r="L590" s="54"/>
      <c r="M590" s="54"/>
      <c r="N590" s="54"/>
      <c r="O590" s="54"/>
      <c r="P590" s="54"/>
      <c r="Q590" s="54"/>
      <c r="R590" s="54"/>
      <c r="S590" s="54"/>
      <c r="T590" s="54"/>
      <c r="U590" s="54"/>
    </row>
    <row r="591" spans="12:21">
      <c r="L591" s="54"/>
      <c r="M591" s="54"/>
      <c r="N591" s="54"/>
      <c r="O591" s="54"/>
      <c r="P591" s="54"/>
      <c r="Q591" s="54"/>
      <c r="R591" s="54"/>
      <c r="S591" s="54"/>
      <c r="T591" s="54"/>
      <c r="U591" s="54"/>
    </row>
    <row r="592" spans="12:21">
      <c r="L592" s="54"/>
      <c r="M592" s="54"/>
      <c r="N592" s="54"/>
      <c r="O592" s="54"/>
      <c r="P592" s="54"/>
      <c r="Q592" s="54"/>
      <c r="R592" s="54"/>
      <c r="S592" s="54"/>
      <c r="T592" s="54"/>
      <c r="U592" s="54"/>
    </row>
    <row r="593" spans="12:21">
      <c r="L593" s="54"/>
      <c r="M593" s="54"/>
      <c r="N593" s="54"/>
      <c r="O593" s="54"/>
      <c r="P593" s="54"/>
      <c r="Q593" s="54"/>
      <c r="R593" s="54"/>
      <c r="S593" s="54"/>
      <c r="T593" s="54"/>
      <c r="U593" s="54"/>
    </row>
    <row r="594" spans="12:21">
      <c r="L594" s="54"/>
      <c r="M594" s="54"/>
      <c r="N594" s="54"/>
      <c r="O594" s="54"/>
      <c r="P594" s="54"/>
      <c r="Q594" s="54"/>
      <c r="R594" s="54"/>
      <c r="S594" s="54"/>
      <c r="T594" s="54"/>
      <c r="U594" s="54"/>
    </row>
    <row r="595" spans="12:21">
      <c r="L595" s="54"/>
      <c r="M595" s="54"/>
      <c r="N595" s="54"/>
      <c r="O595" s="54"/>
      <c r="P595" s="54"/>
      <c r="Q595" s="54"/>
      <c r="R595" s="54"/>
      <c r="S595" s="54"/>
      <c r="T595" s="54"/>
      <c r="U595" s="54"/>
    </row>
    <row r="596" spans="12:21">
      <c r="L596" s="54"/>
      <c r="M596" s="54"/>
      <c r="N596" s="54"/>
      <c r="O596" s="54"/>
      <c r="P596" s="54"/>
      <c r="Q596" s="54"/>
      <c r="R596" s="54"/>
      <c r="S596" s="54"/>
      <c r="T596" s="54"/>
      <c r="U596" s="54"/>
    </row>
    <row r="597" spans="12:21">
      <c r="L597" s="54"/>
      <c r="M597" s="54"/>
      <c r="N597" s="54"/>
      <c r="O597" s="54"/>
      <c r="P597" s="54"/>
      <c r="Q597" s="54"/>
      <c r="R597" s="54"/>
      <c r="S597" s="54"/>
      <c r="T597" s="54"/>
      <c r="U597" s="54"/>
    </row>
    <row r="598" spans="12:21">
      <c r="L598" s="54"/>
      <c r="M598" s="54"/>
      <c r="N598" s="54"/>
      <c r="O598" s="54"/>
      <c r="P598" s="54"/>
      <c r="Q598" s="54"/>
      <c r="R598" s="54"/>
      <c r="S598" s="54"/>
      <c r="T598" s="54"/>
      <c r="U598" s="54"/>
    </row>
    <row r="599" spans="12:21">
      <c r="L599" s="54"/>
      <c r="M599" s="54"/>
      <c r="N599" s="54"/>
      <c r="O599" s="54"/>
      <c r="P599" s="54"/>
      <c r="Q599" s="54"/>
      <c r="R599" s="54"/>
      <c r="S599" s="54"/>
      <c r="T599" s="54"/>
      <c r="U599" s="54"/>
    </row>
    <row r="600" spans="12:21">
      <c r="L600" s="54"/>
      <c r="M600" s="54"/>
      <c r="N600" s="54"/>
      <c r="O600" s="54"/>
      <c r="P600" s="54"/>
      <c r="Q600" s="54"/>
      <c r="R600" s="54"/>
      <c r="S600" s="54"/>
      <c r="T600" s="54"/>
      <c r="U600" s="54"/>
    </row>
    <row r="601" spans="12:21">
      <c r="L601" s="54"/>
      <c r="M601" s="54"/>
      <c r="N601" s="54"/>
      <c r="O601" s="54"/>
      <c r="P601" s="54"/>
      <c r="Q601" s="54"/>
      <c r="R601" s="54"/>
      <c r="S601" s="54"/>
      <c r="T601" s="54"/>
      <c r="U601" s="54"/>
    </row>
    <row r="602" spans="12:21">
      <c r="L602" s="54"/>
      <c r="M602" s="54"/>
      <c r="N602" s="54"/>
      <c r="O602" s="54"/>
      <c r="P602" s="54"/>
      <c r="Q602" s="54"/>
      <c r="R602" s="54"/>
      <c r="S602" s="54"/>
      <c r="T602" s="54"/>
      <c r="U602" s="54"/>
    </row>
    <row r="603" spans="12:21">
      <c r="L603" s="54"/>
      <c r="M603" s="54"/>
      <c r="N603" s="54"/>
      <c r="O603" s="54"/>
      <c r="P603" s="54"/>
      <c r="Q603" s="54"/>
      <c r="R603" s="54"/>
      <c r="S603" s="54"/>
      <c r="T603" s="54"/>
      <c r="U603" s="54"/>
    </row>
    <row r="604" spans="12:21">
      <c r="L604" s="54"/>
      <c r="M604" s="54"/>
      <c r="N604" s="54"/>
      <c r="O604" s="54"/>
      <c r="P604" s="54"/>
      <c r="Q604" s="54"/>
      <c r="R604" s="54"/>
      <c r="S604" s="54"/>
      <c r="T604" s="54"/>
      <c r="U604" s="54"/>
    </row>
    <row r="605" spans="12:21">
      <c r="L605" s="54"/>
      <c r="M605" s="54"/>
      <c r="N605" s="54"/>
      <c r="O605" s="54"/>
      <c r="P605" s="54"/>
      <c r="Q605" s="54"/>
      <c r="R605" s="54"/>
      <c r="S605" s="54"/>
      <c r="T605" s="54"/>
      <c r="U605" s="54"/>
    </row>
    <row r="606" spans="12:21">
      <c r="L606" s="54"/>
      <c r="M606" s="54"/>
      <c r="N606" s="54"/>
      <c r="O606" s="54"/>
      <c r="P606" s="54"/>
      <c r="Q606" s="54"/>
      <c r="R606" s="54"/>
      <c r="S606" s="54"/>
      <c r="T606" s="54"/>
      <c r="U606" s="54"/>
    </row>
    <row r="607" spans="12:21">
      <c r="L607" s="54"/>
      <c r="M607" s="54"/>
      <c r="N607" s="54"/>
      <c r="O607" s="54"/>
      <c r="P607" s="54"/>
      <c r="Q607" s="54"/>
      <c r="R607" s="54"/>
      <c r="S607" s="54"/>
      <c r="T607" s="54"/>
      <c r="U607" s="54"/>
    </row>
    <row r="608" spans="12:21">
      <c r="L608" s="54"/>
      <c r="M608" s="54"/>
      <c r="N608" s="54"/>
      <c r="O608" s="54"/>
      <c r="P608" s="54"/>
      <c r="Q608" s="54"/>
      <c r="R608" s="54"/>
      <c r="S608" s="54"/>
      <c r="T608" s="54"/>
      <c r="U608" s="54"/>
    </row>
    <row r="609" spans="12:21">
      <c r="L609" s="54"/>
      <c r="M609" s="54"/>
      <c r="N609" s="54"/>
      <c r="O609" s="54"/>
      <c r="P609" s="54"/>
      <c r="Q609" s="54"/>
      <c r="R609" s="54"/>
      <c r="S609" s="54"/>
      <c r="T609" s="54"/>
      <c r="U609" s="54"/>
    </row>
    <row r="610" spans="12:21">
      <c r="L610" s="54"/>
      <c r="M610" s="54"/>
      <c r="N610" s="54"/>
      <c r="O610" s="54"/>
      <c r="P610" s="54"/>
      <c r="Q610" s="54"/>
      <c r="R610" s="54"/>
      <c r="S610" s="54"/>
      <c r="T610" s="54"/>
      <c r="U610" s="54"/>
    </row>
    <row r="611" spans="12:21">
      <c r="L611" s="54"/>
      <c r="M611" s="54"/>
      <c r="N611" s="54"/>
      <c r="O611" s="54"/>
      <c r="P611" s="54"/>
      <c r="Q611" s="54"/>
      <c r="R611" s="54"/>
      <c r="S611" s="54"/>
      <c r="T611" s="54"/>
      <c r="U611" s="54"/>
    </row>
    <row r="612" spans="12:21">
      <c r="L612" s="54"/>
      <c r="M612" s="54"/>
      <c r="N612" s="54"/>
      <c r="O612" s="54"/>
      <c r="P612" s="54"/>
      <c r="Q612" s="54"/>
      <c r="R612" s="54"/>
      <c r="S612" s="54"/>
      <c r="T612" s="54"/>
      <c r="U612" s="54"/>
    </row>
    <row r="613" spans="12:21">
      <c r="L613" s="54"/>
      <c r="M613" s="54"/>
      <c r="N613" s="54"/>
      <c r="O613" s="54"/>
      <c r="P613" s="54"/>
      <c r="Q613" s="54"/>
      <c r="R613" s="54"/>
      <c r="S613" s="54"/>
      <c r="T613" s="54"/>
      <c r="U613" s="54"/>
    </row>
    <row r="614" spans="12:21">
      <c r="L614" s="54"/>
      <c r="M614" s="54"/>
      <c r="N614" s="54"/>
      <c r="O614" s="54"/>
      <c r="P614" s="54"/>
      <c r="Q614" s="54"/>
      <c r="R614" s="54"/>
      <c r="S614" s="54"/>
      <c r="T614" s="54"/>
      <c r="U614" s="54"/>
    </row>
    <row r="615" spans="12:21">
      <c r="L615" s="54"/>
      <c r="M615" s="54"/>
      <c r="N615" s="54"/>
      <c r="O615" s="54"/>
      <c r="P615" s="54"/>
      <c r="Q615" s="54"/>
      <c r="R615" s="54"/>
      <c r="S615" s="54"/>
      <c r="T615" s="54"/>
      <c r="U615" s="54"/>
    </row>
    <row r="616" spans="12:21">
      <c r="L616" s="54"/>
      <c r="M616" s="54"/>
      <c r="N616" s="54"/>
      <c r="O616" s="54"/>
      <c r="P616" s="54"/>
      <c r="Q616" s="54"/>
      <c r="R616" s="54"/>
      <c r="S616" s="54"/>
      <c r="T616" s="54"/>
      <c r="U616" s="54"/>
    </row>
    <row r="617" spans="12:21">
      <c r="L617" s="54"/>
      <c r="M617" s="54"/>
      <c r="N617" s="54"/>
      <c r="O617" s="54"/>
      <c r="P617" s="54"/>
      <c r="Q617" s="54"/>
      <c r="R617" s="54"/>
      <c r="S617" s="54"/>
      <c r="T617" s="54"/>
      <c r="U617" s="54"/>
    </row>
    <row r="618" spans="12:21">
      <c r="L618" s="54"/>
      <c r="M618" s="54"/>
      <c r="N618" s="54"/>
      <c r="O618" s="54"/>
      <c r="P618" s="54"/>
      <c r="Q618" s="54"/>
      <c r="R618" s="54"/>
      <c r="S618" s="54"/>
      <c r="T618" s="54"/>
      <c r="U618" s="54"/>
    </row>
    <row r="619" spans="12:21">
      <c r="L619" s="54"/>
      <c r="M619" s="54"/>
      <c r="N619" s="54"/>
      <c r="O619" s="54"/>
      <c r="P619" s="54"/>
      <c r="Q619" s="54"/>
      <c r="R619" s="54"/>
      <c r="S619" s="54"/>
      <c r="T619" s="54"/>
      <c r="U619" s="54"/>
    </row>
    <row r="620" spans="12:21">
      <c r="L620" s="54"/>
      <c r="M620" s="54"/>
      <c r="N620" s="54"/>
      <c r="O620" s="54"/>
      <c r="P620" s="54"/>
      <c r="Q620" s="54"/>
      <c r="R620" s="54"/>
      <c r="S620" s="54"/>
      <c r="T620" s="54"/>
      <c r="U620" s="54"/>
    </row>
    <row r="621" spans="12:21">
      <c r="L621" s="54"/>
      <c r="M621" s="54"/>
      <c r="N621" s="54"/>
      <c r="O621" s="54"/>
      <c r="P621" s="54"/>
      <c r="Q621" s="54"/>
      <c r="R621" s="54"/>
      <c r="S621" s="54"/>
      <c r="T621" s="54"/>
      <c r="U621" s="54"/>
    </row>
    <row r="622" spans="12:21">
      <c r="L622" s="54"/>
      <c r="M622" s="54"/>
      <c r="N622" s="54"/>
      <c r="O622" s="54"/>
      <c r="P622" s="54"/>
      <c r="Q622" s="54"/>
      <c r="R622" s="54"/>
      <c r="S622" s="54"/>
      <c r="T622" s="54"/>
      <c r="U622" s="54"/>
    </row>
    <row r="623" spans="12:21">
      <c r="L623" s="54"/>
      <c r="M623" s="54"/>
      <c r="N623" s="54"/>
      <c r="O623" s="54"/>
      <c r="P623" s="54"/>
      <c r="Q623" s="54"/>
      <c r="R623" s="54"/>
      <c r="S623" s="54"/>
      <c r="T623" s="54"/>
      <c r="U623" s="54"/>
    </row>
    <row r="624" spans="12:21">
      <c r="L624" s="54"/>
      <c r="M624" s="54"/>
      <c r="N624" s="54"/>
      <c r="O624" s="54"/>
      <c r="P624" s="54"/>
      <c r="Q624" s="54"/>
      <c r="R624" s="54"/>
      <c r="S624" s="54"/>
      <c r="T624" s="54"/>
      <c r="U624" s="54"/>
    </row>
    <row r="625" spans="12:21">
      <c r="L625" s="54"/>
      <c r="M625" s="54"/>
      <c r="N625" s="54"/>
      <c r="O625" s="54"/>
      <c r="P625" s="54"/>
      <c r="Q625" s="54"/>
      <c r="R625" s="54"/>
      <c r="S625" s="54"/>
      <c r="T625" s="54"/>
      <c r="U625" s="54"/>
    </row>
    <row r="626" spans="12:21">
      <c r="L626" s="54"/>
      <c r="M626" s="54"/>
      <c r="N626" s="54"/>
      <c r="O626" s="54"/>
      <c r="P626" s="54"/>
      <c r="Q626" s="54"/>
      <c r="R626" s="54"/>
      <c r="S626" s="54"/>
      <c r="T626" s="54"/>
      <c r="U626" s="54"/>
    </row>
    <row r="627" spans="12:21">
      <c r="L627" s="54"/>
      <c r="M627" s="54"/>
      <c r="N627" s="54"/>
      <c r="O627" s="54"/>
      <c r="P627" s="54"/>
      <c r="Q627" s="54"/>
      <c r="R627" s="54"/>
      <c r="S627" s="54"/>
      <c r="T627" s="54"/>
      <c r="U627" s="54"/>
    </row>
    <row r="628" spans="12:21">
      <c r="L628" s="54"/>
      <c r="M628" s="54"/>
      <c r="N628" s="54"/>
      <c r="O628" s="54"/>
      <c r="P628" s="54"/>
      <c r="Q628" s="54"/>
      <c r="R628" s="54"/>
      <c r="S628" s="54"/>
      <c r="T628" s="54"/>
      <c r="U628" s="54"/>
    </row>
    <row r="629" spans="12:21">
      <c r="L629" s="54"/>
      <c r="M629" s="54"/>
      <c r="N629" s="54"/>
      <c r="O629" s="54"/>
      <c r="P629" s="54"/>
      <c r="Q629" s="54"/>
      <c r="R629" s="54"/>
      <c r="S629" s="54"/>
      <c r="T629" s="54"/>
      <c r="U629" s="54"/>
    </row>
    <row r="630" spans="12:21">
      <c r="L630" s="54"/>
      <c r="M630" s="54"/>
      <c r="N630" s="54"/>
      <c r="O630" s="54"/>
      <c r="P630" s="54"/>
      <c r="Q630" s="54"/>
      <c r="R630" s="54"/>
      <c r="S630" s="54"/>
      <c r="T630" s="54"/>
      <c r="U630" s="54"/>
    </row>
    <row r="631" spans="12:21">
      <c r="L631" s="54"/>
      <c r="M631" s="54"/>
      <c r="N631" s="54"/>
      <c r="O631" s="54"/>
      <c r="P631" s="54"/>
      <c r="Q631" s="54"/>
      <c r="R631" s="54"/>
      <c r="S631" s="54"/>
      <c r="T631" s="54"/>
      <c r="U631" s="54"/>
    </row>
    <row r="632" spans="12:21">
      <c r="L632" s="54"/>
      <c r="M632" s="54"/>
      <c r="N632" s="54"/>
      <c r="O632" s="54"/>
      <c r="P632" s="54"/>
      <c r="Q632" s="54"/>
      <c r="R632" s="54"/>
      <c r="S632" s="54"/>
      <c r="T632" s="54"/>
      <c r="U632" s="54"/>
    </row>
    <row r="633" spans="12:21">
      <c r="L633" s="54"/>
      <c r="M633" s="54"/>
      <c r="N633" s="54"/>
      <c r="O633" s="54"/>
      <c r="P633" s="54"/>
      <c r="Q633" s="54"/>
      <c r="R633" s="54"/>
      <c r="S633" s="54"/>
      <c r="T633" s="54"/>
      <c r="U633" s="54"/>
    </row>
    <row r="634" spans="12:21">
      <c r="L634" s="54"/>
      <c r="M634" s="54"/>
      <c r="N634" s="54"/>
      <c r="O634" s="54"/>
      <c r="P634" s="54"/>
      <c r="Q634" s="54"/>
      <c r="R634" s="54"/>
      <c r="S634" s="54"/>
      <c r="T634" s="54"/>
      <c r="U634" s="54"/>
    </row>
    <row r="635" spans="12:21">
      <c r="L635" s="54"/>
      <c r="M635" s="54"/>
      <c r="N635" s="54"/>
      <c r="O635" s="54"/>
      <c r="P635" s="54"/>
      <c r="Q635" s="54"/>
      <c r="R635" s="54"/>
      <c r="S635" s="54"/>
      <c r="T635" s="54"/>
      <c r="U635" s="54"/>
    </row>
    <row r="636" spans="12:21">
      <c r="L636" s="54"/>
      <c r="M636" s="54"/>
      <c r="N636" s="54"/>
      <c r="O636" s="54"/>
      <c r="P636" s="54"/>
      <c r="Q636" s="54"/>
      <c r="R636" s="54"/>
      <c r="S636" s="54"/>
      <c r="T636" s="54"/>
      <c r="U636" s="54"/>
    </row>
    <row r="637" spans="12:21">
      <c r="L637" s="54"/>
      <c r="M637" s="54"/>
      <c r="N637" s="54"/>
      <c r="O637" s="54"/>
      <c r="P637" s="54"/>
      <c r="Q637" s="54"/>
      <c r="R637" s="54"/>
      <c r="S637" s="54"/>
      <c r="T637" s="54"/>
      <c r="U637" s="54"/>
    </row>
    <row r="638" spans="12:21">
      <c r="L638" s="54"/>
      <c r="M638" s="54"/>
      <c r="N638" s="54"/>
      <c r="O638" s="54"/>
      <c r="P638" s="54"/>
      <c r="Q638" s="54"/>
      <c r="R638" s="54"/>
      <c r="S638" s="54"/>
      <c r="T638" s="54"/>
      <c r="U638" s="54"/>
    </row>
    <row r="639" spans="12:21">
      <c r="L639" s="54"/>
      <c r="M639" s="54"/>
      <c r="N639" s="54"/>
      <c r="O639" s="54"/>
      <c r="P639" s="54"/>
      <c r="Q639" s="54"/>
      <c r="R639" s="54"/>
      <c r="S639" s="54"/>
      <c r="T639" s="54"/>
      <c r="U639" s="54"/>
    </row>
    <row r="640" spans="12:21">
      <c r="L640" s="54"/>
      <c r="M640" s="54"/>
      <c r="N640" s="54"/>
      <c r="O640" s="54"/>
      <c r="P640" s="54"/>
      <c r="Q640" s="54"/>
      <c r="R640" s="54"/>
      <c r="S640" s="54"/>
      <c r="T640" s="54"/>
      <c r="U640" s="54"/>
    </row>
    <row r="641" spans="12:21">
      <c r="L641" s="54"/>
      <c r="M641" s="54"/>
      <c r="N641" s="54"/>
      <c r="O641" s="54"/>
      <c r="P641" s="54"/>
      <c r="Q641" s="54"/>
      <c r="R641" s="54"/>
      <c r="S641" s="54"/>
      <c r="T641" s="54"/>
      <c r="U641" s="54"/>
    </row>
    <row r="642" spans="12:21">
      <c r="L642" s="54"/>
      <c r="M642" s="54"/>
      <c r="N642" s="54"/>
      <c r="O642" s="54"/>
      <c r="P642" s="54"/>
      <c r="Q642" s="54"/>
      <c r="R642" s="54"/>
      <c r="S642" s="54"/>
      <c r="T642" s="54"/>
      <c r="U642" s="54"/>
    </row>
    <row r="643" spans="12:21">
      <c r="L643" s="54"/>
      <c r="M643" s="54"/>
      <c r="N643" s="54"/>
      <c r="O643" s="54"/>
      <c r="P643" s="54"/>
      <c r="Q643" s="54"/>
      <c r="R643" s="54"/>
      <c r="S643" s="54"/>
      <c r="T643" s="54"/>
      <c r="U643" s="54"/>
    </row>
    <row r="644" spans="12:21">
      <c r="L644" s="54"/>
      <c r="M644" s="54"/>
      <c r="N644" s="54"/>
      <c r="O644" s="54"/>
      <c r="P644" s="54"/>
      <c r="Q644" s="54"/>
      <c r="R644" s="54"/>
      <c r="S644" s="54"/>
      <c r="T644" s="54"/>
      <c r="U644" s="54"/>
    </row>
    <row r="645" spans="12:21">
      <c r="L645" s="54"/>
      <c r="M645" s="54"/>
      <c r="N645" s="54"/>
      <c r="O645" s="54"/>
      <c r="P645" s="54"/>
      <c r="Q645" s="54"/>
      <c r="R645" s="54"/>
      <c r="S645" s="54"/>
      <c r="T645" s="54"/>
      <c r="U645" s="54"/>
    </row>
    <row r="646" spans="12:21">
      <c r="L646" s="54"/>
      <c r="M646" s="54"/>
      <c r="N646" s="54"/>
      <c r="O646" s="54"/>
      <c r="P646" s="54"/>
      <c r="Q646" s="54"/>
      <c r="R646" s="54"/>
      <c r="S646" s="54"/>
      <c r="T646" s="54"/>
      <c r="U646" s="54"/>
    </row>
    <row r="647" spans="12:21">
      <c r="L647" s="54"/>
      <c r="M647" s="54"/>
      <c r="N647" s="54"/>
      <c r="O647" s="54"/>
      <c r="P647" s="54"/>
      <c r="Q647" s="54"/>
      <c r="R647" s="54"/>
      <c r="S647" s="54"/>
      <c r="T647" s="54"/>
      <c r="U647" s="54"/>
    </row>
    <row r="648" spans="12:21">
      <c r="L648" s="54"/>
      <c r="M648" s="54"/>
      <c r="N648" s="54"/>
      <c r="O648" s="54"/>
      <c r="P648" s="54"/>
      <c r="Q648" s="54"/>
      <c r="R648" s="54"/>
      <c r="S648" s="54"/>
      <c r="T648" s="54"/>
      <c r="U648" s="54"/>
    </row>
    <row r="649" spans="12:21">
      <c r="L649" s="54"/>
      <c r="M649" s="54"/>
      <c r="N649" s="54"/>
      <c r="O649" s="54"/>
      <c r="P649" s="54"/>
      <c r="Q649" s="54"/>
      <c r="R649" s="54"/>
      <c r="S649" s="54"/>
      <c r="T649" s="54"/>
      <c r="U649" s="54"/>
    </row>
    <row r="650" spans="12:21">
      <c r="L650" s="54"/>
      <c r="M650" s="54"/>
      <c r="N650" s="54"/>
      <c r="O650" s="54"/>
      <c r="P650" s="54"/>
      <c r="Q650" s="54"/>
      <c r="R650" s="54"/>
      <c r="S650" s="54"/>
      <c r="T650" s="54"/>
      <c r="U650" s="54"/>
    </row>
    <row r="651" spans="12:21">
      <c r="L651" s="54"/>
      <c r="M651" s="54"/>
      <c r="N651" s="54"/>
      <c r="O651" s="54"/>
      <c r="P651" s="54"/>
      <c r="Q651" s="54"/>
      <c r="R651" s="54"/>
      <c r="S651" s="54"/>
      <c r="T651" s="54"/>
      <c r="U651" s="54"/>
    </row>
    <row r="652" spans="12:21">
      <c r="L652" s="54"/>
      <c r="M652" s="54"/>
      <c r="N652" s="54"/>
      <c r="O652" s="54"/>
      <c r="P652" s="54"/>
      <c r="Q652" s="54"/>
      <c r="R652" s="54"/>
      <c r="S652" s="54"/>
      <c r="T652" s="54"/>
      <c r="U652" s="54"/>
    </row>
    <row r="653" spans="12:21">
      <c r="L653" s="54"/>
      <c r="M653" s="54"/>
      <c r="N653" s="54"/>
      <c r="O653" s="54"/>
      <c r="P653" s="54"/>
      <c r="Q653" s="54"/>
      <c r="R653" s="54"/>
      <c r="S653" s="54"/>
      <c r="T653" s="54"/>
      <c r="U653" s="54"/>
    </row>
    <row r="654" spans="12:21">
      <c r="L654" s="54"/>
      <c r="M654" s="54"/>
      <c r="N654" s="54"/>
      <c r="O654" s="54"/>
      <c r="P654" s="54"/>
      <c r="Q654" s="54"/>
      <c r="R654" s="54"/>
      <c r="S654" s="54"/>
      <c r="T654" s="54"/>
      <c r="U654" s="54"/>
    </row>
    <row r="655" spans="12:21">
      <c r="L655" s="54"/>
      <c r="M655" s="54"/>
      <c r="N655" s="54"/>
      <c r="O655" s="54"/>
      <c r="P655" s="54"/>
      <c r="Q655" s="54"/>
      <c r="R655" s="54"/>
      <c r="S655" s="54"/>
      <c r="T655" s="54"/>
      <c r="U655" s="54"/>
    </row>
    <row r="656" spans="12:21">
      <c r="L656" s="54"/>
      <c r="M656" s="54"/>
      <c r="N656" s="54"/>
      <c r="O656" s="54"/>
      <c r="P656" s="54"/>
      <c r="Q656" s="54"/>
      <c r="R656" s="54"/>
      <c r="S656" s="54"/>
      <c r="T656" s="54"/>
      <c r="U656" s="54"/>
    </row>
    <row r="657" spans="12:21">
      <c r="L657" s="54"/>
      <c r="M657" s="54"/>
      <c r="N657" s="54"/>
      <c r="O657" s="54"/>
      <c r="P657" s="54"/>
      <c r="Q657" s="54"/>
      <c r="R657" s="54"/>
      <c r="S657" s="54"/>
      <c r="T657" s="54"/>
      <c r="U657" s="54"/>
    </row>
    <row r="658" spans="12:21">
      <c r="L658" s="54"/>
      <c r="M658" s="54"/>
      <c r="N658" s="54"/>
      <c r="O658" s="54"/>
      <c r="P658" s="54"/>
      <c r="Q658" s="54"/>
      <c r="R658" s="54"/>
      <c r="S658" s="54"/>
      <c r="T658" s="54"/>
      <c r="U658" s="54"/>
    </row>
    <row r="659" spans="12:21">
      <c r="L659" s="54"/>
      <c r="M659" s="54"/>
      <c r="N659" s="54"/>
      <c r="O659" s="54"/>
      <c r="P659" s="54"/>
      <c r="Q659" s="54"/>
      <c r="R659" s="54"/>
      <c r="S659" s="54"/>
      <c r="T659" s="54"/>
      <c r="U659" s="54"/>
    </row>
    <row r="660" spans="12:21">
      <c r="L660" s="54"/>
      <c r="M660" s="54"/>
      <c r="N660" s="54"/>
      <c r="O660" s="54"/>
      <c r="P660" s="54"/>
      <c r="Q660" s="54"/>
      <c r="R660" s="54"/>
      <c r="S660" s="54"/>
      <c r="T660" s="54"/>
      <c r="U660" s="54"/>
    </row>
    <row r="661" spans="12:21">
      <c r="L661" s="54"/>
      <c r="M661" s="54"/>
      <c r="N661" s="54"/>
      <c r="O661" s="54"/>
      <c r="P661" s="54"/>
      <c r="Q661" s="54"/>
      <c r="R661" s="54"/>
      <c r="S661" s="54"/>
      <c r="T661" s="54"/>
      <c r="U661" s="54"/>
    </row>
    <row r="662" spans="12:21">
      <c r="L662" s="54"/>
      <c r="M662" s="54"/>
      <c r="N662" s="54"/>
      <c r="O662" s="54"/>
      <c r="P662" s="54"/>
      <c r="Q662" s="54"/>
      <c r="R662" s="54"/>
      <c r="S662" s="54"/>
      <c r="T662" s="54"/>
      <c r="U662" s="54"/>
    </row>
    <row r="663" spans="12:21">
      <c r="L663" s="54"/>
      <c r="M663" s="54"/>
      <c r="N663" s="54"/>
      <c r="O663" s="54"/>
      <c r="P663" s="54"/>
      <c r="Q663" s="54"/>
      <c r="R663" s="54"/>
      <c r="S663" s="54"/>
      <c r="T663" s="54"/>
      <c r="U663" s="54"/>
    </row>
    <row r="664" spans="12:21">
      <c r="L664" s="54"/>
      <c r="M664" s="54"/>
      <c r="N664" s="54"/>
      <c r="O664" s="54"/>
      <c r="P664" s="54"/>
      <c r="Q664" s="54"/>
      <c r="R664" s="54"/>
      <c r="S664" s="54"/>
      <c r="T664" s="54"/>
      <c r="U664" s="54"/>
    </row>
    <row r="665" spans="12:21">
      <c r="L665" s="54"/>
      <c r="M665" s="54"/>
      <c r="N665" s="54"/>
      <c r="O665" s="54"/>
      <c r="P665" s="54"/>
      <c r="Q665" s="54"/>
      <c r="R665" s="54"/>
      <c r="S665" s="54"/>
      <c r="T665" s="54"/>
      <c r="U665" s="54"/>
    </row>
    <row r="666" spans="12:21">
      <c r="L666" s="54"/>
      <c r="M666" s="54"/>
      <c r="N666" s="54"/>
      <c r="O666" s="54"/>
      <c r="P666" s="54"/>
      <c r="Q666" s="54"/>
      <c r="R666" s="54"/>
      <c r="S666" s="54"/>
      <c r="T666" s="54"/>
      <c r="U666" s="54"/>
    </row>
    <row r="667" spans="12:21">
      <c r="L667" s="54"/>
      <c r="M667" s="54"/>
      <c r="N667" s="54"/>
      <c r="O667" s="54"/>
      <c r="P667" s="54"/>
      <c r="Q667" s="54"/>
      <c r="R667" s="54"/>
      <c r="S667" s="54"/>
      <c r="T667" s="54"/>
      <c r="U667" s="54"/>
    </row>
    <row r="668" spans="12:21">
      <c r="L668" s="54"/>
      <c r="M668" s="54"/>
      <c r="N668" s="54"/>
      <c r="O668" s="54"/>
      <c r="P668" s="54"/>
      <c r="Q668" s="54"/>
      <c r="R668" s="54"/>
      <c r="S668" s="54"/>
      <c r="T668" s="54"/>
      <c r="U668" s="54"/>
    </row>
    <row r="669" spans="12:21">
      <c r="L669" s="54"/>
      <c r="M669" s="54"/>
      <c r="N669" s="54"/>
      <c r="O669" s="54"/>
      <c r="P669" s="54"/>
      <c r="Q669" s="54"/>
      <c r="R669" s="54"/>
      <c r="S669" s="54"/>
      <c r="T669" s="54"/>
      <c r="U669" s="54"/>
    </row>
    <row r="670" spans="12:21">
      <c r="L670" s="54"/>
      <c r="M670" s="54"/>
      <c r="N670" s="54"/>
      <c r="O670" s="54"/>
      <c r="P670" s="54"/>
      <c r="Q670" s="54"/>
      <c r="R670" s="54"/>
      <c r="S670" s="54"/>
      <c r="T670" s="54"/>
      <c r="U670" s="54"/>
    </row>
    <row r="671" spans="12:21">
      <c r="L671" s="54"/>
      <c r="M671" s="54"/>
      <c r="N671" s="54"/>
      <c r="O671" s="54"/>
      <c r="P671" s="54"/>
      <c r="Q671" s="54"/>
      <c r="R671" s="54"/>
      <c r="S671" s="54"/>
      <c r="T671" s="54"/>
      <c r="U671" s="54"/>
    </row>
    <row r="672" spans="12:21">
      <c r="L672" s="54"/>
      <c r="M672" s="54"/>
      <c r="N672" s="54"/>
      <c r="O672" s="54"/>
      <c r="P672" s="54"/>
      <c r="Q672" s="54"/>
      <c r="R672" s="54"/>
      <c r="S672" s="54"/>
      <c r="T672" s="54"/>
      <c r="U672" s="54"/>
    </row>
    <row r="673" spans="12:21">
      <c r="L673" s="54"/>
      <c r="M673" s="54"/>
      <c r="N673" s="54"/>
      <c r="O673" s="54"/>
      <c r="P673" s="54"/>
      <c r="Q673" s="54"/>
      <c r="R673" s="54"/>
      <c r="S673" s="54"/>
      <c r="T673" s="54"/>
      <c r="U673" s="54"/>
    </row>
    <row r="674" spans="12:21">
      <c r="L674" s="54"/>
      <c r="M674" s="54"/>
      <c r="N674" s="54"/>
      <c r="O674" s="54"/>
      <c r="P674" s="54"/>
      <c r="Q674" s="54"/>
      <c r="R674" s="54"/>
      <c r="S674" s="54"/>
      <c r="T674" s="54"/>
      <c r="U674" s="54"/>
    </row>
    <row r="675" spans="12:21">
      <c r="L675" s="54"/>
      <c r="M675" s="54"/>
      <c r="N675" s="54"/>
      <c r="O675" s="54"/>
      <c r="P675" s="54"/>
      <c r="Q675" s="54"/>
      <c r="R675" s="54"/>
      <c r="S675" s="54"/>
      <c r="T675" s="54"/>
      <c r="U675" s="54"/>
    </row>
    <row r="676" spans="12:21">
      <c r="L676" s="54"/>
      <c r="M676" s="54"/>
      <c r="N676" s="54"/>
      <c r="O676" s="54"/>
      <c r="P676" s="54"/>
      <c r="Q676" s="54"/>
      <c r="R676" s="54"/>
      <c r="S676" s="54"/>
      <c r="T676" s="54"/>
      <c r="U676" s="54"/>
    </row>
    <row r="677" spans="12:21">
      <c r="L677" s="54"/>
      <c r="M677" s="54"/>
      <c r="N677" s="54"/>
      <c r="O677" s="54"/>
      <c r="P677" s="54"/>
      <c r="Q677" s="54"/>
      <c r="R677" s="54"/>
      <c r="S677" s="54"/>
      <c r="T677" s="54"/>
      <c r="U677" s="54"/>
    </row>
    <row r="678" spans="12:21">
      <c r="L678" s="54"/>
      <c r="M678" s="54"/>
      <c r="N678" s="54"/>
      <c r="O678" s="54"/>
      <c r="P678" s="54"/>
      <c r="Q678" s="54"/>
      <c r="R678" s="54"/>
      <c r="S678" s="54"/>
      <c r="T678" s="54"/>
      <c r="U678" s="54"/>
    </row>
    <row r="679" spans="12:21">
      <c r="L679" s="54"/>
      <c r="M679" s="54"/>
      <c r="N679" s="54"/>
      <c r="O679" s="54"/>
      <c r="P679" s="54"/>
      <c r="Q679" s="54"/>
      <c r="R679" s="54"/>
      <c r="S679" s="54"/>
      <c r="T679" s="54"/>
      <c r="U679" s="54"/>
    </row>
    <row r="680" spans="12:21">
      <c r="L680" s="54"/>
      <c r="M680" s="54"/>
      <c r="N680" s="54"/>
      <c r="O680" s="54"/>
      <c r="P680" s="54"/>
      <c r="Q680" s="54"/>
      <c r="R680" s="54"/>
      <c r="S680" s="54"/>
      <c r="T680" s="54"/>
      <c r="U680" s="54"/>
    </row>
    <row r="681" spans="12:21">
      <c r="L681" s="54"/>
      <c r="M681" s="54"/>
      <c r="N681" s="54"/>
      <c r="O681" s="54"/>
      <c r="P681" s="54"/>
      <c r="Q681" s="54"/>
      <c r="R681" s="54"/>
      <c r="S681" s="54"/>
      <c r="T681" s="54"/>
      <c r="U681" s="54"/>
    </row>
    <row r="682" spans="12:21">
      <c r="L682" s="54"/>
      <c r="M682" s="54"/>
      <c r="N682" s="54"/>
      <c r="O682" s="54"/>
      <c r="P682" s="54"/>
      <c r="Q682" s="54"/>
      <c r="R682" s="54"/>
      <c r="S682" s="54"/>
      <c r="T682" s="54"/>
      <c r="U682" s="54"/>
    </row>
    <row r="683" spans="12:21">
      <c r="L683" s="54"/>
      <c r="M683" s="54"/>
      <c r="N683" s="54"/>
      <c r="O683" s="54"/>
      <c r="P683" s="54"/>
      <c r="Q683" s="54"/>
      <c r="R683" s="54"/>
      <c r="S683" s="54"/>
      <c r="T683" s="54"/>
      <c r="U683" s="54"/>
    </row>
    <row r="684" spans="12:21">
      <c r="L684" s="54"/>
      <c r="M684" s="54"/>
      <c r="N684" s="54"/>
      <c r="O684" s="54"/>
      <c r="P684" s="54"/>
      <c r="Q684" s="54"/>
      <c r="R684" s="54"/>
      <c r="S684" s="54"/>
      <c r="T684" s="54"/>
      <c r="U684" s="54"/>
    </row>
    <row r="685" spans="12:21">
      <c r="L685" s="54"/>
      <c r="M685" s="54"/>
      <c r="N685" s="54"/>
      <c r="O685" s="54"/>
      <c r="P685" s="54"/>
      <c r="Q685" s="54"/>
      <c r="R685" s="54"/>
      <c r="S685" s="54"/>
      <c r="T685" s="54"/>
      <c r="U685" s="54"/>
    </row>
    <row r="686" spans="12:21">
      <c r="L686" s="54"/>
      <c r="M686" s="54"/>
      <c r="N686" s="54"/>
      <c r="O686" s="54"/>
      <c r="P686" s="54"/>
      <c r="Q686" s="54"/>
      <c r="R686" s="54"/>
      <c r="S686" s="54"/>
      <c r="T686" s="54"/>
      <c r="U686" s="54"/>
    </row>
    <row r="687" spans="12:21">
      <c r="L687" s="54"/>
      <c r="M687" s="54"/>
      <c r="N687" s="54"/>
      <c r="O687" s="54"/>
      <c r="P687" s="54"/>
      <c r="Q687" s="54"/>
      <c r="R687" s="54"/>
      <c r="S687" s="54"/>
      <c r="T687" s="54"/>
      <c r="U687" s="54"/>
    </row>
    <row r="688" spans="12:21">
      <c r="L688" s="54"/>
      <c r="M688" s="54"/>
      <c r="N688" s="54"/>
      <c r="O688" s="54"/>
      <c r="P688" s="54"/>
      <c r="Q688" s="54"/>
      <c r="R688" s="54"/>
      <c r="S688" s="54"/>
      <c r="T688" s="54"/>
      <c r="U688" s="54"/>
    </row>
    <row r="689" spans="12:21">
      <c r="L689" s="54"/>
      <c r="M689" s="54"/>
      <c r="N689" s="54"/>
      <c r="O689" s="54"/>
      <c r="P689" s="54"/>
      <c r="Q689" s="54"/>
      <c r="R689" s="54"/>
      <c r="S689" s="54"/>
      <c r="T689" s="54"/>
      <c r="U689" s="54"/>
    </row>
    <row r="690" spans="12:21">
      <c r="L690" s="54"/>
      <c r="M690" s="54"/>
      <c r="N690" s="54"/>
      <c r="O690" s="54"/>
      <c r="P690" s="54"/>
      <c r="Q690" s="54"/>
      <c r="R690" s="54"/>
      <c r="S690" s="54"/>
      <c r="T690" s="54"/>
      <c r="U690" s="54"/>
    </row>
    <row r="691" spans="12:21">
      <c r="L691" s="54"/>
      <c r="M691" s="54"/>
      <c r="N691" s="54"/>
      <c r="O691" s="54"/>
      <c r="P691" s="54"/>
      <c r="Q691" s="54"/>
      <c r="R691" s="54"/>
      <c r="S691" s="54"/>
      <c r="T691" s="54"/>
      <c r="U691" s="54"/>
    </row>
    <row r="692" spans="12:21">
      <c r="L692" s="54"/>
      <c r="M692" s="54"/>
      <c r="N692" s="54"/>
      <c r="O692" s="54"/>
      <c r="P692" s="54"/>
      <c r="Q692" s="54"/>
      <c r="R692" s="54"/>
      <c r="S692" s="54"/>
      <c r="T692" s="54"/>
      <c r="U692" s="54"/>
    </row>
    <row r="693" spans="12:21">
      <c r="L693" s="54"/>
      <c r="M693" s="54"/>
      <c r="N693" s="54"/>
      <c r="O693" s="54"/>
      <c r="P693" s="54"/>
      <c r="Q693" s="54"/>
      <c r="R693" s="54"/>
      <c r="S693" s="54"/>
      <c r="T693" s="54"/>
      <c r="U693" s="54"/>
    </row>
    <row r="694" spans="12:21">
      <c r="L694" s="54"/>
      <c r="M694" s="54"/>
      <c r="N694" s="54"/>
      <c r="O694" s="54"/>
      <c r="P694" s="54"/>
      <c r="Q694" s="54"/>
      <c r="R694" s="54"/>
      <c r="S694" s="54"/>
      <c r="T694" s="54"/>
      <c r="U694" s="54"/>
    </row>
    <row r="695" spans="12:21">
      <c r="L695" s="54"/>
      <c r="M695" s="54"/>
      <c r="N695" s="54"/>
      <c r="O695" s="54"/>
      <c r="P695" s="54"/>
      <c r="Q695" s="54"/>
      <c r="R695" s="54"/>
      <c r="S695" s="54"/>
      <c r="T695" s="54"/>
      <c r="U695" s="54"/>
    </row>
    <row r="696" spans="12:21">
      <c r="L696" s="54"/>
      <c r="M696" s="54"/>
      <c r="N696" s="54"/>
      <c r="O696" s="54"/>
      <c r="P696" s="54"/>
      <c r="Q696" s="54"/>
      <c r="R696" s="54"/>
      <c r="S696" s="54"/>
      <c r="T696" s="54"/>
      <c r="U696" s="54"/>
    </row>
    <row r="697" spans="12:21">
      <c r="L697" s="54"/>
      <c r="M697" s="54"/>
      <c r="N697" s="54"/>
      <c r="O697" s="54"/>
      <c r="P697" s="54"/>
      <c r="Q697" s="54"/>
      <c r="R697" s="54"/>
      <c r="S697" s="54"/>
      <c r="T697" s="54"/>
      <c r="U697" s="54"/>
    </row>
    <row r="698" spans="12:21">
      <c r="L698" s="54"/>
      <c r="M698" s="54"/>
      <c r="N698" s="54"/>
      <c r="O698" s="54"/>
      <c r="P698" s="54"/>
      <c r="Q698" s="54"/>
      <c r="R698" s="54"/>
      <c r="S698" s="54"/>
      <c r="T698" s="54"/>
      <c r="U698" s="54"/>
    </row>
    <row r="699" spans="12:21">
      <c r="L699" s="54"/>
      <c r="M699" s="54"/>
      <c r="N699" s="54"/>
      <c r="O699" s="54"/>
      <c r="P699" s="54"/>
      <c r="Q699" s="54"/>
      <c r="R699" s="54"/>
      <c r="S699" s="54"/>
      <c r="T699" s="54"/>
      <c r="U699" s="54"/>
    </row>
    <row r="700" spans="12:21">
      <c r="L700" s="54"/>
      <c r="M700" s="54"/>
      <c r="N700" s="54"/>
      <c r="O700" s="54"/>
      <c r="P700" s="54"/>
      <c r="Q700" s="54"/>
      <c r="R700" s="54"/>
      <c r="S700" s="54"/>
      <c r="T700" s="54"/>
      <c r="U700" s="54"/>
    </row>
    <row r="701" spans="12:21">
      <c r="L701" s="54"/>
      <c r="M701" s="54"/>
      <c r="N701" s="54"/>
      <c r="O701" s="54"/>
      <c r="P701" s="54"/>
      <c r="Q701" s="54"/>
      <c r="R701" s="54"/>
      <c r="S701" s="54"/>
      <c r="T701" s="54"/>
      <c r="U701" s="54"/>
    </row>
    <row r="702" spans="12:21">
      <c r="L702" s="54"/>
      <c r="M702" s="54"/>
      <c r="N702" s="54"/>
      <c r="O702" s="54"/>
      <c r="P702" s="54"/>
      <c r="Q702" s="54"/>
      <c r="R702" s="54"/>
      <c r="S702" s="54"/>
      <c r="T702" s="54"/>
      <c r="U702" s="54"/>
    </row>
    <row r="703" spans="12:21">
      <c r="L703" s="54"/>
      <c r="M703" s="54"/>
      <c r="N703" s="54"/>
      <c r="O703" s="54"/>
      <c r="P703" s="54"/>
      <c r="Q703" s="54"/>
      <c r="R703" s="54"/>
      <c r="S703" s="54"/>
      <c r="T703" s="54"/>
      <c r="U703" s="54"/>
    </row>
    <row r="704" spans="12:21">
      <c r="L704" s="54"/>
      <c r="M704" s="54"/>
      <c r="N704" s="54"/>
      <c r="O704" s="54"/>
      <c r="P704" s="54"/>
      <c r="Q704" s="54"/>
      <c r="R704" s="54"/>
      <c r="S704" s="54"/>
      <c r="T704" s="54"/>
      <c r="U704" s="54"/>
    </row>
    <row r="705" spans="12:21">
      <c r="L705" s="54"/>
      <c r="M705" s="54"/>
      <c r="N705" s="54"/>
      <c r="O705" s="54"/>
      <c r="P705" s="54"/>
      <c r="Q705" s="54"/>
      <c r="R705" s="54"/>
      <c r="S705" s="54"/>
      <c r="T705" s="54"/>
      <c r="U705" s="54"/>
    </row>
    <row r="706" spans="12:21">
      <c r="L706" s="54"/>
      <c r="M706" s="54"/>
      <c r="N706" s="54"/>
      <c r="O706" s="54"/>
      <c r="P706" s="54"/>
      <c r="Q706" s="54"/>
      <c r="R706" s="54"/>
      <c r="S706" s="54"/>
      <c r="T706" s="54"/>
      <c r="U706" s="54"/>
    </row>
    <row r="707" spans="12:21">
      <c r="L707" s="54"/>
      <c r="M707" s="54"/>
      <c r="N707" s="54"/>
      <c r="O707" s="54"/>
      <c r="P707" s="54"/>
      <c r="Q707" s="54"/>
      <c r="R707" s="54"/>
      <c r="S707" s="54"/>
      <c r="T707" s="54"/>
      <c r="U707" s="54"/>
    </row>
    <row r="708" spans="12:21">
      <c r="L708" s="54"/>
      <c r="M708" s="54"/>
      <c r="N708" s="54"/>
      <c r="O708" s="54"/>
      <c r="P708" s="54"/>
      <c r="Q708" s="54"/>
      <c r="R708" s="54"/>
      <c r="S708" s="54"/>
      <c r="T708" s="54"/>
      <c r="U708" s="54"/>
    </row>
    <row r="709" spans="12:21">
      <c r="L709" s="54"/>
      <c r="M709" s="54"/>
      <c r="N709" s="54"/>
      <c r="O709" s="54"/>
      <c r="P709" s="54"/>
      <c r="Q709" s="54"/>
      <c r="R709" s="54"/>
      <c r="S709" s="54"/>
      <c r="T709" s="54"/>
      <c r="U709" s="54"/>
    </row>
    <row r="710" spans="12:21">
      <c r="L710" s="54"/>
      <c r="M710" s="54"/>
      <c r="N710" s="54"/>
      <c r="O710" s="54"/>
      <c r="P710" s="54"/>
      <c r="Q710" s="54"/>
      <c r="R710" s="54"/>
      <c r="S710" s="54"/>
      <c r="T710" s="54"/>
      <c r="U710" s="54"/>
    </row>
    <row r="711" spans="12:21">
      <c r="L711" s="54"/>
      <c r="M711" s="54"/>
      <c r="N711" s="54"/>
      <c r="O711" s="54"/>
      <c r="P711" s="54"/>
      <c r="Q711" s="54"/>
      <c r="R711" s="54"/>
      <c r="S711" s="54"/>
      <c r="T711" s="54"/>
      <c r="U711" s="54"/>
    </row>
    <row r="712" spans="12:21">
      <c r="L712" s="54"/>
      <c r="M712" s="54"/>
      <c r="N712" s="54"/>
      <c r="O712" s="54"/>
      <c r="P712" s="54"/>
      <c r="Q712" s="54"/>
      <c r="R712" s="54"/>
      <c r="S712" s="54"/>
      <c r="T712" s="54"/>
      <c r="U712" s="54"/>
    </row>
    <row r="713" spans="12:21">
      <c r="L713" s="54"/>
      <c r="M713" s="54"/>
      <c r="N713" s="54"/>
      <c r="O713" s="54"/>
      <c r="P713" s="54"/>
      <c r="Q713" s="54"/>
      <c r="R713" s="54"/>
      <c r="S713" s="54"/>
      <c r="T713" s="54"/>
      <c r="U713" s="54"/>
    </row>
    <row r="714" spans="12:21">
      <c r="L714" s="54"/>
      <c r="M714" s="54"/>
      <c r="N714" s="54"/>
      <c r="O714" s="54"/>
      <c r="P714" s="54"/>
      <c r="Q714" s="54"/>
      <c r="R714" s="54"/>
      <c r="S714" s="54"/>
      <c r="T714" s="54"/>
      <c r="U714" s="54"/>
    </row>
    <row r="715" spans="12:21">
      <c r="L715" s="54"/>
      <c r="M715" s="54"/>
      <c r="N715" s="54"/>
      <c r="O715" s="54"/>
      <c r="P715" s="54"/>
      <c r="Q715" s="54"/>
      <c r="R715" s="54"/>
      <c r="S715" s="54"/>
      <c r="T715" s="54"/>
      <c r="U715" s="54"/>
    </row>
    <row r="716" spans="12:21">
      <c r="L716" s="54"/>
      <c r="M716" s="54"/>
      <c r="N716" s="54"/>
      <c r="O716" s="54"/>
      <c r="P716" s="54"/>
      <c r="Q716" s="54"/>
      <c r="R716" s="54"/>
      <c r="S716" s="54"/>
      <c r="T716" s="54"/>
      <c r="U716" s="54"/>
    </row>
    <row r="717" spans="12:21">
      <c r="L717" s="54"/>
      <c r="M717" s="54"/>
      <c r="N717" s="54"/>
      <c r="O717" s="54"/>
      <c r="P717" s="54"/>
      <c r="Q717" s="54"/>
      <c r="R717" s="54"/>
      <c r="S717" s="54"/>
      <c r="T717" s="54"/>
      <c r="U717" s="54"/>
    </row>
    <row r="718" spans="12:21">
      <c r="L718" s="54"/>
      <c r="M718" s="54"/>
      <c r="N718" s="54"/>
      <c r="O718" s="54"/>
      <c r="P718" s="54"/>
      <c r="Q718" s="54"/>
      <c r="R718" s="54"/>
      <c r="S718" s="54"/>
      <c r="T718" s="54"/>
      <c r="U718" s="54"/>
    </row>
    <row r="719" spans="12:21">
      <c r="L719" s="54"/>
      <c r="M719" s="54"/>
      <c r="N719" s="54"/>
      <c r="O719" s="54"/>
      <c r="P719" s="54"/>
      <c r="Q719" s="54"/>
      <c r="R719" s="54"/>
      <c r="S719" s="54"/>
      <c r="T719" s="54"/>
      <c r="U719" s="54"/>
    </row>
    <row r="720" spans="12:21">
      <c r="L720" s="54"/>
      <c r="M720" s="54"/>
      <c r="N720" s="54"/>
      <c r="O720" s="54"/>
      <c r="P720" s="54"/>
      <c r="Q720" s="54"/>
      <c r="R720" s="54"/>
      <c r="S720" s="54"/>
      <c r="T720" s="54"/>
      <c r="U720" s="54"/>
    </row>
    <row r="721" spans="12:21">
      <c r="L721" s="54"/>
      <c r="M721" s="54"/>
      <c r="N721" s="54"/>
      <c r="O721" s="54"/>
      <c r="P721" s="54"/>
      <c r="Q721" s="54"/>
      <c r="R721" s="54"/>
      <c r="S721" s="54"/>
      <c r="T721" s="54"/>
      <c r="U721" s="54"/>
    </row>
    <row r="722" spans="12:21">
      <c r="L722" s="54"/>
      <c r="M722" s="54"/>
      <c r="N722" s="54"/>
      <c r="O722" s="54"/>
      <c r="P722" s="54"/>
      <c r="Q722" s="54"/>
      <c r="R722" s="54"/>
      <c r="S722" s="54"/>
      <c r="T722" s="54"/>
      <c r="U722" s="54"/>
    </row>
    <row r="723" spans="12:21">
      <c r="L723" s="54"/>
      <c r="M723" s="54"/>
      <c r="N723" s="54"/>
      <c r="O723" s="54"/>
      <c r="P723" s="54"/>
      <c r="Q723" s="54"/>
      <c r="R723" s="54"/>
      <c r="S723" s="54"/>
      <c r="T723" s="54"/>
      <c r="U723" s="54"/>
    </row>
    <row r="724" spans="12:21">
      <c r="L724" s="54"/>
      <c r="M724" s="54"/>
      <c r="N724" s="54"/>
      <c r="O724" s="54"/>
      <c r="P724" s="54"/>
      <c r="Q724" s="54"/>
      <c r="R724" s="54"/>
      <c r="S724" s="54"/>
      <c r="T724" s="54"/>
      <c r="U724" s="54"/>
    </row>
    <row r="725" spans="12:21">
      <c r="L725" s="54"/>
      <c r="M725" s="54"/>
      <c r="N725" s="54"/>
      <c r="O725" s="54"/>
      <c r="P725" s="54"/>
      <c r="Q725" s="54"/>
      <c r="R725" s="54"/>
      <c r="S725" s="54"/>
      <c r="T725" s="54"/>
      <c r="U725" s="54"/>
    </row>
    <row r="726" spans="12:21">
      <c r="L726" s="54"/>
      <c r="M726" s="54"/>
      <c r="N726" s="54"/>
      <c r="O726" s="54"/>
      <c r="P726" s="54"/>
      <c r="Q726" s="54"/>
      <c r="R726" s="54"/>
      <c r="S726" s="54"/>
      <c r="T726" s="54"/>
      <c r="U726" s="54"/>
    </row>
    <row r="727" spans="12:21">
      <c r="L727" s="54"/>
      <c r="M727" s="54"/>
      <c r="N727" s="54"/>
      <c r="O727" s="54"/>
      <c r="P727" s="54"/>
      <c r="Q727" s="54"/>
      <c r="R727" s="54"/>
      <c r="S727" s="54"/>
      <c r="T727" s="54"/>
      <c r="U727" s="54"/>
    </row>
    <row r="728" spans="12:21">
      <c r="L728" s="54"/>
      <c r="M728" s="54"/>
      <c r="N728" s="54"/>
      <c r="O728" s="54"/>
      <c r="P728" s="54"/>
      <c r="Q728" s="54"/>
      <c r="R728" s="54"/>
      <c r="S728" s="54"/>
      <c r="T728" s="54"/>
      <c r="U728" s="54"/>
    </row>
    <row r="729" spans="12:21">
      <c r="L729" s="54"/>
      <c r="M729" s="54"/>
      <c r="N729" s="54"/>
      <c r="O729" s="54"/>
      <c r="P729" s="54"/>
      <c r="Q729" s="54"/>
      <c r="R729" s="54"/>
      <c r="S729" s="54"/>
      <c r="T729" s="54"/>
      <c r="U729" s="54"/>
    </row>
    <row r="730" spans="12:21">
      <c r="L730" s="54"/>
      <c r="M730" s="54"/>
      <c r="N730" s="54"/>
      <c r="O730" s="54"/>
      <c r="P730" s="54"/>
      <c r="Q730" s="54"/>
      <c r="R730" s="54"/>
      <c r="S730" s="54"/>
      <c r="T730" s="54"/>
      <c r="U730" s="54"/>
    </row>
    <row r="731" spans="12:21">
      <c r="L731" s="54"/>
      <c r="M731" s="54"/>
      <c r="N731" s="54"/>
      <c r="O731" s="54"/>
      <c r="P731" s="54"/>
      <c r="Q731" s="54"/>
      <c r="R731" s="54"/>
      <c r="S731" s="54"/>
      <c r="T731" s="54"/>
      <c r="U731" s="54"/>
    </row>
    <row r="732" spans="12:21">
      <c r="L732" s="54"/>
      <c r="M732" s="54"/>
      <c r="N732" s="54"/>
      <c r="O732" s="54"/>
      <c r="P732" s="54"/>
      <c r="Q732" s="54"/>
      <c r="R732" s="54"/>
      <c r="S732" s="54"/>
      <c r="T732" s="54"/>
      <c r="U732" s="54"/>
    </row>
    <row r="733" spans="12:21">
      <c r="L733" s="54"/>
      <c r="M733" s="54"/>
      <c r="N733" s="54"/>
      <c r="O733" s="54"/>
      <c r="P733" s="54"/>
      <c r="Q733" s="54"/>
      <c r="R733" s="54"/>
      <c r="S733" s="54"/>
      <c r="T733" s="54"/>
      <c r="U733" s="54"/>
    </row>
    <row r="734" spans="12:21">
      <c r="L734" s="54"/>
      <c r="M734" s="54"/>
      <c r="N734" s="54"/>
      <c r="O734" s="54"/>
      <c r="P734" s="54"/>
      <c r="Q734" s="54"/>
      <c r="R734" s="54"/>
      <c r="S734" s="54"/>
      <c r="T734" s="54"/>
      <c r="U734" s="54"/>
    </row>
    <row r="735" spans="12:21">
      <c r="L735" s="54"/>
      <c r="M735" s="54"/>
      <c r="N735" s="54"/>
      <c r="O735" s="54"/>
      <c r="P735" s="54"/>
      <c r="Q735" s="54"/>
      <c r="R735" s="54"/>
      <c r="S735" s="54"/>
      <c r="T735" s="54"/>
      <c r="U735" s="54"/>
    </row>
    <row r="736" spans="12:21">
      <c r="L736" s="54"/>
      <c r="M736" s="54"/>
      <c r="N736" s="54"/>
      <c r="O736" s="54"/>
      <c r="P736" s="54"/>
      <c r="Q736" s="54"/>
      <c r="R736" s="54"/>
      <c r="S736" s="54"/>
      <c r="T736" s="54"/>
      <c r="U736" s="54"/>
    </row>
    <row r="737" spans="12:21">
      <c r="L737" s="54"/>
      <c r="M737" s="54"/>
      <c r="N737" s="54"/>
      <c r="O737" s="54"/>
      <c r="P737" s="54"/>
      <c r="Q737" s="54"/>
      <c r="R737" s="54"/>
      <c r="S737" s="54"/>
      <c r="T737" s="54"/>
      <c r="U737" s="54"/>
    </row>
    <row r="738" spans="12:21">
      <c r="L738" s="54"/>
      <c r="M738" s="54"/>
      <c r="N738" s="54"/>
      <c r="O738" s="54"/>
      <c r="P738" s="54"/>
      <c r="Q738" s="54"/>
      <c r="R738" s="54"/>
      <c r="S738" s="54"/>
      <c r="T738" s="54"/>
      <c r="U738" s="54"/>
    </row>
    <row r="739" spans="12:21">
      <c r="L739" s="54"/>
      <c r="M739" s="54"/>
      <c r="N739" s="54"/>
      <c r="O739" s="54"/>
      <c r="P739" s="54"/>
      <c r="Q739" s="54"/>
      <c r="R739" s="54"/>
      <c r="S739" s="54"/>
      <c r="T739" s="54"/>
      <c r="U739" s="54"/>
    </row>
    <row r="740" spans="12:21">
      <c r="L740" s="54"/>
      <c r="M740" s="54"/>
      <c r="N740" s="54"/>
      <c r="O740" s="54"/>
      <c r="P740" s="54"/>
      <c r="Q740" s="54"/>
      <c r="R740" s="54"/>
      <c r="S740" s="54"/>
      <c r="T740" s="54"/>
      <c r="U740" s="54"/>
    </row>
    <row r="741" spans="12:21">
      <c r="L741" s="54"/>
      <c r="M741" s="54"/>
      <c r="N741" s="54"/>
      <c r="O741" s="54"/>
      <c r="P741" s="54"/>
      <c r="Q741" s="54"/>
      <c r="R741" s="54"/>
      <c r="S741" s="54"/>
      <c r="T741" s="54"/>
      <c r="U741" s="54"/>
    </row>
    <row r="742" spans="12:21">
      <c r="L742" s="54"/>
      <c r="M742" s="54"/>
      <c r="N742" s="54"/>
      <c r="O742" s="54"/>
      <c r="P742" s="54"/>
      <c r="Q742" s="54"/>
      <c r="R742" s="54"/>
      <c r="S742" s="54"/>
      <c r="T742" s="54"/>
      <c r="U742" s="54"/>
    </row>
    <row r="743" spans="12:21">
      <c r="L743" s="54"/>
      <c r="M743" s="54"/>
      <c r="N743" s="54"/>
      <c r="O743" s="54"/>
      <c r="P743" s="54"/>
      <c r="Q743" s="54"/>
      <c r="R743" s="54"/>
      <c r="S743" s="54"/>
      <c r="T743" s="54"/>
      <c r="U743" s="54"/>
    </row>
    <row r="744" spans="12:21">
      <c r="L744" s="54"/>
      <c r="M744" s="54"/>
      <c r="N744" s="54"/>
      <c r="O744" s="54"/>
      <c r="P744" s="54"/>
      <c r="Q744" s="54"/>
      <c r="R744" s="54"/>
      <c r="S744" s="54"/>
      <c r="T744" s="54"/>
      <c r="U744" s="54"/>
    </row>
    <row r="745" spans="12:21">
      <c r="L745" s="54"/>
      <c r="M745" s="54"/>
      <c r="N745" s="54"/>
      <c r="O745" s="54"/>
      <c r="P745" s="54"/>
      <c r="Q745" s="54"/>
      <c r="R745" s="54"/>
      <c r="S745" s="54"/>
      <c r="T745" s="54"/>
      <c r="U745" s="54"/>
    </row>
    <row r="746" spans="12:21">
      <c r="L746" s="54"/>
      <c r="M746" s="54"/>
      <c r="N746" s="54"/>
      <c r="O746" s="54"/>
      <c r="P746" s="54"/>
      <c r="Q746" s="54"/>
      <c r="R746" s="54"/>
      <c r="S746" s="54"/>
      <c r="T746" s="54"/>
      <c r="U746" s="54"/>
    </row>
    <row r="747" spans="12:21">
      <c r="L747" s="54"/>
      <c r="M747" s="54"/>
      <c r="N747" s="54"/>
      <c r="O747" s="54"/>
      <c r="P747" s="54"/>
      <c r="Q747" s="54"/>
      <c r="R747" s="54"/>
      <c r="S747" s="54"/>
      <c r="T747" s="54"/>
      <c r="U747" s="54"/>
    </row>
    <row r="748" spans="12:21">
      <c r="L748" s="54"/>
      <c r="M748" s="54"/>
      <c r="N748" s="54"/>
      <c r="O748" s="54"/>
      <c r="P748" s="54"/>
      <c r="Q748" s="54"/>
      <c r="R748" s="54"/>
      <c r="S748" s="54"/>
      <c r="T748" s="54"/>
      <c r="U748" s="54"/>
    </row>
    <row r="749" spans="12:21">
      <c r="L749" s="54"/>
      <c r="M749" s="54"/>
      <c r="N749" s="54"/>
      <c r="O749" s="54"/>
      <c r="P749" s="54"/>
      <c r="Q749" s="54"/>
      <c r="R749" s="54"/>
      <c r="S749" s="54"/>
      <c r="T749" s="54"/>
      <c r="U749" s="54"/>
    </row>
    <row r="750" spans="12:21">
      <c r="L750" s="54"/>
      <c r="M750" s="54"/>
      <c r="N750" s="54"/>
      <c r="O750" s="54"/>
      <c r="P750" s="54"/>
      <c r="Q750" s="54"/>
      <c r="R750" s="54"/>
      <c r="S750" s="54"/>
      <c r="T750" s="54"/>
      <c r="U750" s="54"/>
    </row>
    <row r="751" spans="12:21">
      <c r="L751" s="54"/>
      <c r="M751" s="54"/>
      <c r="N751" s="54"/>
      <c r="O751" s="54"/>
      <c r="P751" s="54"/>
      <c r="Q751" s="54"/>
      <c r="R751" s="54"/>
      <c r="S751" s="54"/>
      <c r="T751" s="54"/>
      <c r="U751" s="54"/>
    </row>
    <row r="752" spans="12:21">
      <c r="L752" s="54"/>
      <c r="M752" s="54"/>
      <c r="N752" s="54"/>
      <c r="O752" s="54"/>
      <c r="P752" s="54"/>
      <c r="Q752" s="54"/>
      <c r="R752" s="54"/>
      <c r="S752" s="54"/>
      <c r="T752" s="54"/>
      <c r="U752" s="54"/>
    </row>
    <row r="753" spans="12:21">
      <c r="L753" s="54"/>
      <c r="M753" s="54"/>
      <c r="N753" s="54"/>
      <c r="O753" s="54"/>
      <c r="P753" s="54"/>
      <c r="Q753" s="54"/>
      <c r="R753" s="54"/>
      <c r="S753" s="54"/>
      <c r="T753" s="54"/>
      <c r="U753" s="54"/>
    </row>
    <row r="754" spans="12:21">
      <c r="L754" s="54"/>
      <c r="M754" s="54"/>
      <c r="N754" s="54"/>
      <c r="O754" s="54"/>
      <c r="P754" s="54"/>
      <c r="Q754" s="54"/>
      <c r="R754" s="54"/>
      <c r="S754" s="54"/>
      <c r="T754" s="54"/>
      <c r="U754" s="54"/>
    </row>
    <row r="755" spans="12:21">
      <c r="L755" s="54"/>
      <c r="M755" s="54"/>
      <c r="N755" s="54"/>
      <c r="O755" s="54"/>
      <c r="P755" s="54"/>
      <c r="Q755" s="54"/>
      <c r="R755" s="54"/>
      <c r="S755" s="54"/>
      <c r="T755" s="54"/>
      <c r="U755" s="54"/>
    </row>
    <row r="756" spans="12:21">
      <c r="L756" s="54"/>
      <c r="M756" s="54"/>
      <c r="N756" s="54"/>
      <c r="O756" s="54"/>
      <c r="P756" s="54"/>
      <c r="Q756" s="54"/>
      <c r="R756" s="54"/>
      <c r="S756" s="54"/>
      <c r="T756" s="54"/>
      <c r="U756" s="54"/>
    </row>
    <row r="757" spans="12:21">
      <c r="L757" s="54"/>
      <c r="M757" s="54"/>
      <c r="N757" s="54"/>
      <c r="O757" s="54"/>
      <c r="P757" s="54"/>
      <c r="Q757" s="54"/>
      <c r="R757" s="54"/>
      <c r="S757" s="54"/>
      <c r="T757" s="54"/>
      <c r="U757" s="54"/>
    </row>
    <row r="758" spans="12:21">
      <c r="L758" s="54"/>
      <c r="M758" s="54"/>
      <c r="N758" s="54"/>
      <c r="O758" s="54"/>
      <c r="P758" s="54"/>
      <c r="Q758" s="54"/>
      <c r="R758" s="54"/>
      <c r="S758" s="54"/>
      <c r="T758" s="54"/>
      <c r="U758" s="54"/>
    </row>
    <row r="759" spans="12:21">
      <c r="L759" s="54"/>
      <c r="M759" s="54"/>
      <c r="N759" s="54"/>
      <c r="O759" s="54"/>
      <c r="P759" s="54"/>
      <c r="Q759" s="54"/>
      <c r="R759" s="54"/>
      <c r="S759" s="54"/>
      <c r="T759" s="54"/>
      <c r="U759" s="54"/>
    </row>
    <row r="760" spans="12:21">
      <c r="L760" s="54"/>
      <c r="M760" s="54"/>
      <c r="N760" s="54"/>
      <c r="O760" s="54"/>
      <c r="P760" s="54"/>
      <c r="Q760" s="54"/>
      <c r="R760" s="54"/>
      <c r="S760" s="54"/>
      <c r="T760" s="54"/>
      <c r="U760" s="54"/>
    </row>
    <row r="761" spans="12:21">
      <c r="L761" s="54"/>
      <c r="M761" s="54"/>
      <c r="N761" s="54"/>
      <c r="O761" s="54"/>
      <c r="P761" s="54"/>
      <c r="Q761" s="54"/>
      <c r="R761" s="54"/>
      <c r="S761" s="54"/>
      <c r="T761" s="54"/>
      <c r="U761" s="54"/>
    </row>
    <row r="762" spans="12:21">
      <c r="L762" s="54"/>
      <c r="M762" s="54"/>
      <c r="N762" s="54"/>
      <c r="O762" s="54"/>
      <c r="P762" s="54"/>
      <c r="Q762" s="54"/>
      <c r="R762" s="54"/>
      <c r="S762" s="54"/>
      <c r="T762" s="54"/>
      <c r="U762" s="54"/>
    </row>
    <row r="763" spans="12:21">
      <c r="L763" s="54"/>
      <c r="M763" s="54"/>
      <c r="N763" s="54"/>
      <c r="O763" s="54"/>
      <c r="P763" s="54"/>
      <c r="Q763" s="54"/>
      <c r="R763" s="54"/>
      <c r="S763" s="54"/>
      <c r="T763" s="54"/>
      <c r="U763" s="54"/>
    </row>
    <row r="764" spans="12:21">
      <c r="L764" s="54"/>
      <c r="M764" s="54"/>
      <c r="N764" s="54"/>
      <c r="O764" s="54"/>
      <c r="P764" s="54"/>
      <c r="Q764" s="54"/>
      <c r="R764" s="54"/>
      <c r="S764" s="54"/>
      <c r="T764" s="54"/>
      <c r="U764" s="54"/>
    </row>
    <row r="765" spans="12:21">
      <c r="L765" s="54"/>
      <c r="M765" s="54"/>
      <c r="N765" s="54"/>
      <c r="O765" s="54"/>
      <c r="P765" s="54"/>
      <c r="Q765" s="54"/>
      <c r="R765" s="54"/>
      <c r="S765" s="54"/>
      <c r="T765" s="54"/>
      <c r="U765" s="54"/>
    </row>
    <row r="766" spans="12:21">
      <c r="L766" s="54"/>
      <c r="M766" s="54"/>
      <c r="N766" s="54"/>
      <c r="O766" s="54"/>
      <c r="P766" s="54"/>
      <c r="Q766" s="54"/>
      <c r="R766" s="54"/>
      <c r="S766" s="54"/>
      <c r="T766" s="54"/>
      <c r="U766" s="54"/>
    </row>
    <row r="767" spans="12:21">
      <c r="L767" s="54"/>
      <c r="M767" s="54"/>
      <c r="N767" s="54"/>
      <c r="O767" s="54"/>
      <c r="P767" s="54"/>
      <c r="Q767" s="54"/>
      <c r="R767" s="54"/>
      <c r="S767" s="54"/>
      <c r="T767" s="54"/>
      <c r="U767" s="54"/>
    </row>
    <row r="768" spans="12:21">
      <c r="L768" s="54"/>
      <c r="M768" s="54"/>
      <c r="N768" s="54"/>
      <c r="O768" s="54"/>
      <c r="P768" s="54"/>
      <c r="Q768" s="54"/>
      <c r="R768" s="54"/>
      <c r="S768" s="54"/>
      <c r="T768" s="54"/>
      <c r="U768" s="54"/>
    </row>
    <row r="769" spans="12:21">
      <c r="L769" s="54"/>
      <c r="M769" s="54"/>
      <c r="N769" s="54"/>
      <c r="O769" s="54"/>
      <c r="P769" s="54"/>
      <c r="Q769" s="54"/>
      <c r="R769" s="54"/>
      <c r="S769" s="54"/>
      <c r="T769" s="54"/>
      <c r="U769" s="54"/>
    </row>
    <row r="770" spans="12:21">
      <c r="L770" s="54"/>
      <c r="M770" s="54"/>
      <c r="N770" s="54"/>
      <c r="O770" s="54"/>
      <c r="P770" s="54"/>
      <c r="Q770" s="54"/>
      <c r="R770" s="54"/>
      <c r="S770" s="54"/>
      <c r="T770" s="54"/>
      <c r="U770" s="54"/>
    </row>
    <row r="771" spans="12:21">
      <c r="L771" s="54"/>
      <c r="M771" s="54"/>
      <c r="N771" s="54"/>
      <c r="O771" s="54"/>
      <c r="P771" s="54"/>
      <c r="Q771" s="54"/>
      <c r="R771" s="54"/>
      <c r="S771" s="54"/>
      <c r="T771" s="54"/>
      <c r="U771" s="54"/>
    </row>
    <row r="772" spans="12:21">
      <c r="L772" s="54"/>
      <c r="M772" s="54"/>
      <c r="N772" s="54"/>
      <c r="O772" s="54"/>
      <c r="P772" s="54"/>
      <c r="Q772" s="54"/>
      <c r="R772" s="54"/>
      <c r="S772" s="54"/>
      <c r="T772" s="54"/>
      <c r="U772" s="54"/>
    </row>
    <row r="773" spans="12:21">
      <c r="L773" s="54"/>
      <c r="M773" s="54"/>
      <c r="N773" s="54"/>
      <c r="O773" s="54"/>
      <c r="P773" s="54"/>
      <c r="Q773" s="54"/>
      <c r="R773" s="54"/>
      <c r="S773" s="54"/>
      <c r="T773" s="54"/>
      <c r="U773" s="54"/>
    </row>
    <row r="774" spans="12:21">
      <c r="L774" s="54"/>
      <c r="M774" s="54"/>
      <c r="N774" s="54"/>
      <c r="O774" s="54"/>
      <c r="P774" s="54"/>
      <c r="Q774" s="54"/>
      <c r="R774" s="54"/>
      <c r="S774" s="54"/>
      <c r="T774" s="54"/>
      <c r="U774" s="54"/>
    </row>
    <row r="775" spans="12:21">
      <c r="L775" s="54"/>
      <c r="M775" s="54"/>
      <c r="N775" s="54"/>
      <c r="O775" s="54"/>
      <c r="P775" s="54"/>
      <c r="Q775" s="54"/>
      <c r="R775" s="54"/>
      <c r="S775" s="54"/>
      <c r="T775" s="54"/>
      <c r="U775" s="54"/>
    </row>
    <row r="776" spans="12:21">
      <c r="L776" s="54"/>
      <c r="M776" s="54"/>
      <c r="N776" s="54"/>
      <c r="O776" s="54"/>
      <c r="P776" s="54"/>
      <c r="Q776" s="54"/>
      <c r="R776" s="54"/>
      <c r="S776" s="54"/>
      <c r="T776" s="54"/>
      <c r="U776" s="54"/>
    </row>
    <row r="777" spans="12:21">
      <c r="L777" s="54"/>
      <c r="M777" s="54"/>
      <c r="N777" s="54"/>
      <c r="O777" s="54"/>
      <c r="P777" s="54"/>
      <c r="Q777" s="54"/>
      <c r="R777" s="54"/>
      <c r="S777" s="54"/>
      <c r="T777" s="54"/>
      <c r="U777" s="54"/>
    </row>
    <row r="778" spans="12:21">
      <c r="L778" s="54"/>
      <c r="M778" s="54"/>
      <c r="N778" s="54"/>
      <c r="O778" s="54"/>
      <c r="P778" s="54"/>
      <c r="Q778" s="54"/>
      <c r="R778" s="54"/>
      <c r="S778" s="54"/>
      <c r="T778" s="54"/>
      <c r="U778" s="54"/>
    </row>
    <row r="779" spans="12:21">
      <c r="L779" s="54"/>
      <c r="M779" s="54"/>
      <c r="N779" s="54"/>
      <c r="O779" s="54"/>
      <c r="P779" s="54"/>
      <c r="Q779" s="54"/>
      <c r="R779" s="54"/>
      <c r="S779" s="54"/>
      <c r="T779" s="54"/>
      <c r="U779" s="54"/>
    </row>
    <row r="780" spans="12:21">
      <c r="L780" s="54"/>
      <c r="M780" s="54"/>
      <c r="N780" s="54"/>
      <c r="O780" s="54"/>
      <c r="P780" s="54"/>
      <c r="Q780" s="54"/>
      <c r="R780" s="54"/>
      <c r="S780" s="54"/>
      <c r="T780" s="54"/>
      <c r="U780" s="54"/>
    </row>
    <row r="781" spans="12:21">
      <c r="L781" s="54"/>
      <c r="M781" s="54"/>
      <c r="N781" s="54"/>
      <c r="O781" s="54"/>
      <c r="P781" s="54"/>
      <c r="Q781" s="54"/>
      <c r="R781" s="54"/>
      <c r="S781" s="54"/>
      <c r="T781" s="54"/>
      <c r="U781" s="54"/>
    </row>
    <row r="782" spans="12:21">
      <c r="L782" s="54"/>
      <c r="M782" s="54"/>
      <c r="N782" s="54"/>
      <c r="O782" s="54"/>
      <c r="P782" s="54"/>
      <c r="Q782" s="54"/>
      <c r="R782" s="54"/>
      <c r="S782" s="54"/>
      <c r="T782" s="54"/>
      <c r="U782" s="54"/>
    </row>
    <row r="783" spans="12:21">
      <c r="L783" s="54"/>
      <c r="M783" s="54"/>
      <c r="N783" s="54"/>
      <c r="O783" s="54"/>
      <c r="P783" s="54"/>
      <c r="Q783" s="54"/>
      <c r="R783" s="54"/>
      <c r="S783" s="54"/>
      <c r="T783" s="54"/>
      <c r="U783" s="54"/>
    </row>
    <row r="784" spans="12:21">
      <c r="L784" s="54"/>
      <c r="M784" s="54"/>
      <c r="N784" s="54"/>
      <c r="O784" s="54"/>
      <c r="P784" s="54"/>
      <c r="Q784" s="54"/>
      <c r="R784" s="54"/>
      <c r="S784" s="54"/>
      <c r="T784" s="54"/>
      <c r="U784" s="54"/>
    </row>
    <row r="785" spans="12:21">
      <c r="L785" s="54"/>
      <c r="M785" s="54"/>
      <c r="N785" s="54"/>
      <c r="O785" s="54"/>
      <c r="P785" s="54"/>
      <c r="Q785" s="54"/>
      <c r="R785" s="54"/>
      <c r="S785" s="54"/>
      <c r="T785" s="54"/>
      <c r="U785" s="54"/>
    </row>
    <row r="786" spans="12:21">
      <c r="L786" s="54"/>
      <c r="M786" s="54"/>
      <c r="N786" s="54"/>
      <c r="O786" s="54"/>
      <c r="P786" s="54"/>
      <c r="Q786" s="54"/>
      <c r="R786" s="54"/>
      <c r="S786" s="54"/>
      <c r="T786" s="54"/>
      <c r="U786" s="54"/>
    </row>
    <row r="787" spans="12:21">
      <c r="L787" s="54"/>
      <c r="M787" s="54"/>
      <c r="N787" s="54"/>
      <c r="O787" s="54"/>
      <c r="P787" s="54"/>
      <c r="Q787" s="54"/>
      <c r="R787" s="54"/>
      <c r="S787" s="54"/>
      <c r="T787" s="54"/>
      <c r="U787" s="54"/>
    </row>
    <row r="788" spans="12:21">
      <c r="L788" s="54"/>
      <c r="M788" s="54"/>
      <c r="N788" s="54"/>
      <c r="O788" s="54"/>
      <c r="P788" s="54"/>
      <c r="Q788" s="54"/>
      <c r="R788" s="54"/>
      <c r="S788" s="54"/>
      <c r="T788" s="54"/>
      <c r="U788" s="54"/>
    </row>
    <row r="789" spans="12:21">
      <c r="L789" s="54"/>
      <c r="M789" s="54"/>
      <c r="N789" s="54"/>
      <c r="O789" s="54"/>
      <c r="P789" s="54"/>
      <c r="Q789" s="54"/>
      <c r="R789" s="54"/>
      <c r="S789" s="54"/>
      <c r="T789" s="54"/>
      <c r="U789" s="54"/>
    </row>
    <row r="790" spans="12:21">
      <c r="L790" s="54"/>
      <c r="M790" s="54"/>
      <c r="N790" s="54"/>
      <c r="O790" s="54"/>
      <c r="P790" s="54"/>
      <c r="Q790" s="54"/>
      <c r="R790" s="54"/>
      <c r="S790" s="54"/>
      <c r="T790" s="54"/>
      <c r="U790" s="54"/>
    </row>
    <row r="791" spans="12:21">
      <c r="L791" s="54"/>
      <c r="M791" s="54"/>
      <c r="N791" s="54"/>
      <c r="O791" s="54"/>
      <c r="P791" s="54"/>
      <c r="Q791" s="54"/>
      <c r="R791" s="54"/>
      <c r="S791" s="54"/>
      <c r="T791" s="54"/>
      <c r="U791" s="54"/>
    </row>
    <row r="792" spans="12:21">
      <c r="L792" s="54"/>
      <c r="M792" s="54"/>
      <c r="N792" s="54"/>
      <c r="O792" s="54"/>
      <c r="P792" s="54"/>
      <c r="Q792" s="54"/>
      <c r="R792" s="54"/>
      <c r="S792" s="54"/>
      <c r="T792" s="54"/>
      <c r="U792" s="54"/>
    </row>
    <row r="793" spans="12:21">
      <c r="L793" s="54"/>
      <c r="M793" s="54"/>
      <c r="N793" s="54"/>
      <c r="O793" s="54"/>
      <c r="P793" s="54"/>
      <c r="Q793" s="54"/>
      <c r="R793" s="54"/>
      <c r="S793" s="54"/>
      <c r="T793" s="54"/>
      <c r="U793" s="54"/>
    </row>
    <row r="794" spans="12:21">
      <c r="L794" s="54"/>
      <c r="M794" s="54"/>
      <c r="N794" s="54"/>
      <c r="O794" s="54"/>
      <c r="P794" s="54"/>
      <c r="Q794" s="54"/>
      <c r="R794" s="54"/>
      <c r="S794" s="54"/>
      <c r="T794" s="54"/>
      <c r="U794" s="54"/>
    </row>
    <row r="795" spans="12:21">
      <c r="L795" s="54"/>
      <c r="M795" s="54"/>
      <c r="N795" s="54"/>
      <c r="O795" s="54"/>
      <c r="P795" s="54"/>
      <c r="Q795" s="54"/>
      <c r="R795" s="54"/>
      <c r="S795" s="54"/>
      <c r="T795" s="54"/>
      <c r="U795" s="54"/>
    </row>
    <row r="796" spans="12:21">
      <c r="L796" s="54"/>
      <c r="M796" s="54"/>
      <c r="N796" s="54"/>
      <c r="O796" s="54"/>
      <c r="P796" s="54"/>
      <c r="Q796" s="54"/>
      <c r="R796" s="54"/>
      <c r="S796" s="54"/>
      <c r="T796" s="54"/>
      <c r="U796" s="54"/>
    </row>
    <row r="797" spans="12:21">
      <c r="L797" s="54"/>
      <c r="M797" s="54"/>
      <c r="N797" s="54"/>
      <c r="O797" s="54"/>
      <c r="P797" s="54"/>
      <c r="Q797" s="54"/>
      <c r="R797" s="54"/>
      <c r="S797" s="54"/>
      <c r="T797" s="54"/>
      <c r="U797" s="54"/>
    </row>
    <row r="798" spans="12:21">
      <c r="L798" s="54"/>
      <c r="M798" s="54"/>
      <c r="N798" s="54"/>
      <c r="O798" s="54"/>
      <c r="P798" s="54"/>
      <c r="Q798" s="54"/>
      <c r="R798" s="54"/>
      <c r="S798" s="54"/>
      <c r="T798" s="54"/>
      <c r="U798" s="54"/>
    </row>
    <row r="799" spans="12:21">
      <c r="L799" s="54"/>
      <c r="M799" s="54"/>
      <c r="N799" s="54"/>
      <c r="O799" s="54"/>
      <c r="P799" s="54"/>
      <c r="Q799" s="54"/>
      <c r="R799" s="54"/>
      <c r="S799" s="54"/>
      <c r="T799" s="54"/>
      <c r="U799" s="54"/>
    </row>
    <row r="800" spans="12:21">
      <c r="L800" s="54"/>
      <c r="M800" s="54"/>
      <c r="N800" s="54"/>
      <c r="O800" s="54"/>
      <c r="P800" s="54"/>
      <c r="Q800" s="54"/>
      <c r="R800" s="54"/>
      <c r="S800" s="54"/>
      <c r="T800" s="54"/>
      <c r="U800" s="54"/>
    </row>
    <row r="801" spans="12:21">
      <c r="L801" s="54"/>
      <c r="M801" s="54"/>
      <c r="N801" s="54"/>
      <c r="O801" s="54"/>
      <c r="P801" s="54"/>
      <c r="Q801" s="54"/>
      <c r="R801" s="54"/>
      <c r="S801" s="54"/>
      <c r="T801" s="54"/>
      <c r="U801" s="54"/>
    </row>
    <row r="802" spans="12:21">
      <c r="L802" s="54"/>
      <c r="M802" s="54"/>
      <c r="N802" s="54"/>
      <c r="O802" s="54"/>
      <c r="P802" s="54"/>
      <c r="Q802" s="54"/>
      <c r="R802" s="54"/>
      <c r="S802" s="54"/>
      <c r="T802" s="54"/>
      <c r="U802" s="54"/>
    </row>
    <row r="803" spans="12:21">
      <c r="L803" s="54"/>
      <c r="M803" s="54"/>
      <c r="N803" s="54"/>
      <c r="O803" s="54"/>
      <c r="P803" s="54"/>
      <c r="Q803" s="54"/>
      <c r="R803" s="54"/>
      <c r="S803" s="54"/>
      <c r="T803" s="54"/>
      <c r="U803" s="54"/>
    </row>
    <row r="804" spans="12:21">
      <c r="L804" s="54"/>
      <c r="M804" s="54"/>
      <c r="N804" s="54"/>
      <c r="O804" s="54"/>
      <c r="P804" s="54"/>
      <c r="Q804" s="54"/>
      <c r="R804" s="54"/>
      <c r="S804" s="54"/>
      <c r="T804" s="54"/>
      <c r="U804" s="54"/>
    </row>
    <row r="805" spans="12:21">
      <c r="L805" s="54"/>
      <c r="M805" s="54"/>
      <c r="N805" s="54"/>
      <c r="O805" s="54"/>
      <c r="P805" s="54"/>
      <c r="Q805" s="54"/>
      <c r="R805" s="54"/>
      <c r="S805" s="54"/>
      <c r="T805" s="54"/>
      <c r="U805" s="54"/>
    </row>
    <row r="806" spans="12:21">
      <c r="L806" s="54"/>
      <c r="M806" s="54"/>
      <c r="N806" s="54"/>
      <c r="O806" s="54"/>
      <c r="P806" s="54"/>
      <c r="Q806" s="54"/>
      <c r="R806" s="54"/>
      <c r="S806" s="54"/>
      <c r="T806" s="54"/>
      <c r="U806" s="54"/>
    </row>
    <row r="807" spans="12:21">
      <c r="L807" s="54"/>
      <c r="M807" s="54"/>
      <c r="N807" s="54"/>
      <c r="O807" s="54"/>
      <c r="P807" s="54"/>
      <c r="Q807" s="54"/>
      <c r="R807" s="54"/>
      <c r="S807" s="54"/>
      <c r="T807" s="54"/>
      <c r="U807" s="54"/>
    </row>
    <row r="808" spans="12:21">
      <c r="L808" s="54"/>
      <c r="M808" s="54"/>
      <c r="N808" s="54"/>
      <c r="O808" s="54"/>
      <c r="P808" s="54"/>
      <c r="Q808" s="54"/>
      <c r="R808" s="54"/>
      <c r="S808" s="54"/>
      <c r="T808" s="54"/>
      <c r="U808" s="54"/>
    </row>
    <row r="809" spans="12:21">
      <c r="L809" s="54"/>
      <c r="M809" s="54"/>
      <c r="N809" s="54"/>
      <c r="O809" s="54"/>
      <c r="P809" s="54"/>
      <c r="Q809" s="54"/>
      <c r="R809" s="54"/>
      <c r="S809" s="54"/>
      <c r="T809" s="54"/>
      <c r="U809" s="54"/>
    </row>
    <row r="810" spans="12:21">
      <c r="L810" s="54"/>
      <c r="M810" s="54"/>
      <c r="N810" s="54"/>
      <c r="O810" s="54"/>
      <c r="P810" s="54"/>
      <c r="Q810" s="54"/>
      <c r="R810" s="54"/>
      <c r="S810" s="54"/>
      <c r="T810" s="54"/>
      <c r="U810" s="54"/>
    </row>
    <row r="811" spans="12:21">
      <c r="L811" s="54"/>
      <c r="M811" s="54"/>
      <c r="N811" s="54"/>
      <c r="O811" s="54"/>
      <c r="P811" s="54"/>
      <c r="Q811" s="54"/>
      <c r="R811" s="54"/>
      <c r="S811" s="54"/>
      <c r="T811" s="54"/>
      <c r="U811" s="54"/>
    </row>
    <row r="812" spans="12:21">
      <c r="L812" s="54"/>
      <c r="M812" s="54"/>
      <c r="N812" s="54"/>
      <c r="O812" s="54"/>
      <c r="P812" s="54"/>
      <c r="Q812" s="54"/>
      <c r="R812" s="54"/>
      <c r="S812" s="54"/>
      <c r="T812" s="54"/>
      <c r="U812" s="54"/>
    </row>
    <row r="813" spans="12:21">
      <c r="L813" s="54"/>
      <c r="M813" s="54"/>
      <c r="N813" s="54"/>
      <c r="O813" s="54"/>
      <c r="P813" s="54"/>
      <c r="Q813" s="54"/>
      <c r="R813" s="54"/>
      <c r="S813" s="54"/>
      <c r="T813" s="54"/>
      <c r="U813" s="54"/>
    </row>
    <row r="814" spans="12:21">
      <c r="L814" s="54"/>
      <c r="M814" s="54"/>
      <c r="N814" s="54"/>
      <c r="O814" s="54"/>
      <c r="P814" s="54"/>
      <c r="Q814" s="54"/>
      <c r="R814" s="54"/>
      <c r="S814" s="54"/>
      <c r="T814" s="54"/>
      <c r="U814" s="54"/>
    </row>
    <row r="815" spans="12:21">
      <c r="L815" s="54"/>
      <c r="M815" s="54"/>
      <c r="N815" s="54"/>
      <c r="O815" s="54"/>
      <c r="P815" s="54"/>
      <c r="Q815" s="54"/>
      <c r="R815" s="54"/>
      <c r="S815" s="54"/>
      <c r="T815" s="54"/>
      <c r="U815" s="54"/>
    </row>
    <row r="816" spans="12:21">
      <c r="L816" s="54"/>
      <c r="M816" s="54"/>
      <c r="N816" s="54"/>
      <c r="O816" s="54"/>
      <c r="P816" s="54"/>
      <c r="Q816" s="54"/>
      <c r="R816" s="54"/>
      <c r="S816" s="54"/>
      <c r="T816" s="54"/>
      <c r="U816" s="54"/>
    </row>
    <row r="817" spans="12:21">
      <c r="L817" s="54"/>
      <c r="M817" s="54"/>
      <c r="N817" s="54"/>
      <c r="O817" s="54"/>
      <c r="P817" s="54"/>
      <c r="Q817" s="54"/>
      <c r="R817" s="54"/>
      <c r="S817" s="54"/>
      <c r="T817" s="54"/>
      <c r="U817" s="54"/>
    </row>
    <row r="818" spans="12:21">
      <c r="L818" s="54"/>
      <c r="M818" s="54"/>
      <c r="N818" s="54"/>
      <c r="O818" s="54"/>
      <c r="P818" s="54"/>
      <c r="Q818" s="54"/>
      <c r="R818" s="54"/>
      <c r="S818" s="54"/>
      <c r="T818" s="54"/>
      <c r="U818" s="54"/>
    </row>
    <row r="819" spans="12:21">
      <c r="L819" s="54"/>
      <c r="M819" s="54"/>
      <c r="N819" s="54"/>
      <c r="O819" s="54"/>
      <c r="P819" s="54"/>
      <c r="Q819" s="54"/>
      <c r="R819" s="54"/>
      <c r="S819" s="54"/>
      <c r="T819" s="54"/>
      <c r="U819" s="54"/>
    </row>
    <row r="820" spans="12:21">
      <c r="L820" s="54"/>
      <c r="M820" s="54"/>
      <c r="N820" s="54"/>
      <c r="O820" s="54"/>
      <c r="P820" s="54"/>
      <c r="Q820" s="54"/>
      <c r="R820" s="54"/>
      <c r="S820" s="54"/>
      <c r="T820" s="54"/>
      <c r="U820" s="54"/>
    </row>
    <row r="821" spans="12:21">
      <c r="L821" s="54"/>
      <c r="M821" s="54"/>
      <c r="N821" s="54"/>
      <c r="O821" s="54"/>
      <c r="P821" s="54"/>
      <c r="Q821" s="54"/>
      <c r="R821" s="54"/>
      <c r="S821" s="54"/>
      <c r="T821" s="54"/>
      <c r="U821" s="54"/>
    </row>
    <row r="822" spans="12:21">
      <c r="L822" s="54"/>
      <c r="M822" s="54"/>
      <c r="N822" s="54"/>
      <c r="O822" s="54"/>
      <c r="P822" s="54"/>
      <c r="Q822" s="54"/>
      <c r="R822" s="54"/>
      <c r="S822" s="54"/>
      <c r="T822" s="54"/>
      <c r="U822" s="54"/>
    </row>
    <row r="823" spans="12:21">
      <c r="L823" s="54"/>
      <c r="M823" s="54"/>
      <c r="N823" s="54"/>
      <c r="O823" s="54"/>
      <c r="P823" s="54"/>
      <c r="Q823" s="54"/>
      <c r="R823" s="54"/>
      <c r="S823" s="54"/>
      <c r="T823" s="54"/>
      <c r="U823" s="54"/>
    </row>
    <row r="824" spans="12:21">
      <c r="L824" s="54"/>
      <c r="M824" s="54"/>
      <c r="N824" s="54"/>
      <c r="O824" s="54"/>
      <c r="P824" s="54"/>
      <c r="Q824" s="54"/>
      <c r="R824" s="54"/>
      <c r="S824" s="54"/>
      <c r="T824" s="54"/>
      <c r="U824" s="54"/>
    </row>
    <row r="825" spans="12:21">
      <c r="L825" s="54"/>
      <c r="M825" s="54"/>
      <c r="N825" s="54"/>
      <c r="O825" s="54"/>
      <c r="P825" s="54"/>
      <c r="Q825" s="54"/>
      <c r="R825" s="54"/>
      <c r="S825" s="54"/>
      <c r="T825" s="54"/>
      <c r="U825" s="54"/>
    </row>
    <row r="826" spans="12:21">
      <c r="L826" s="54"/>
      <c r="M826" s="54"/>
      <c r="N826" s="54"/>
      <c r="O826" s="54"/>
      <c r="P826" s="54"/>
      <c r="Q826" s="54"/>
      <c r="R826" s="54"/>
      <c r="S826" s="54"/>
      <c r="T826" s="54"/>
      <c r="U826" s="54"/>
    </row>
    <row r="827" spans="12:21">
      <c r="L827" s="54"/>
      <c r="M827" s="54"/>
      <c r="N827" s="54"/>
      <c r="O827" s="54"/>
      <c r="P827" s="54"/>
      <c r="Q827" s="54"/>
      <c r="R827" s="54"/>
      <c r="S827" s="54"/>
      <c r="T827" s="54"/>
      <c r="U827" s="54"/>
    </row>
    <row r="828" spans="12:21">
      <c r="L828" s="54"/>
      <c r="M828" s="54"/>
      <c r="N828" s="54"/>
      <c r="O828" s="54"/>
      <c r="P828" s="54"/>
      <c r="Q828" s="54"/>
      <c r="R828" s="54"/>
      <c r="S828" s="54"/>
      <c r="T828" s="54"/>
      <c r="U828" s="54"/>
    </row>
    <row r="829" spans="12:21">
      <c r="L829" s="54"/>
      <c r="M829" s="54"/>
      <c r="N829" s="54"/>
      <c r="O829" s="54"/>
      <c r="P829" s="54"/>
      <c r="Q829" s="54"/>
      <c r="R829" s="54"/>
      <c r="S829" s="54"/>
      <c r="T829" s="54"/>
      <c r="U829" s="54"/>
    </row>
    <row r="830" spans="12:21">
      <c r="L830" s="54"/>
      <c r="M830" s="54"/>
      <c r="N830" s="54"/>
      <c r="O830" s="54"/>
      <c r="P830" s="54"/>
      <c r="Q830" s="54"/>
      <c r="R830" s="54"/>
      <c r="S830" s="54"/>
      <c r="T830" s="54"/>
      <c r="U830" s="54"/>
    </row>
    <row r="831" spans="12:21">
      <c r="L831" s="54"/>
      <c r="M831" s="54"/>
      <c r="N831" s="54"/>
      <c r="O831" s="54"/>
      <c r="P831" s="54"/>
      <c r="Q831" s="54"/>
      <c r="R831" s="54"/>
      <c r="S831" s="54"/>
      <c r="T831" s="54"/>
      <c r="U831" s="54"/>
    </row>
    <row r="832" spans="12:21">
      <c r="L832" s="54"/>
      <c r="M832" s="54"/>
      <c r="N832" s="54"/>
      <c r="O832" s="54"/>
      <c r="P832" s="54"/>
      <c r="Q832" s="54"/>
      <c r="R832" s="54"/>
      <c r="S832" s="54"/>
      <c r="T832" s="54"/>
      <c r="U832" s="54"/>
    </row>
    <row r="833" spans="12:21">
      <c r="L833" s="54"/>
      <c r="M833" s="54"/>
      <c r="N833" s="54"/>
      <c r="O833" s="54"/>
      <c r="P833" s="54"/>
      <c r="Q833" s="54"/>
      <c r="R833" s="54"/>
      <c r="S833" s="54"/>
      <c r="T833" s="54"/>
      <c r="U833" s="54"/>
    </row>
    <row r="834" spans="12:21">
      <c r="L834" s="54"/>
      <c r="M834" s="54"/>
      <c r="N834" s="54"/>
      <c r="O834" s="54"/>
      <c r="P834" s="54"/>
      <c r="Q834" s="54"/>
      <c r="R834" s="54"/>
      <c r="S834" s="54"/>
      <c r="T834" s="54"/>
      <c r="U834" s="54"/>
    </row>
    <row r="835" spans="12:21">
      <c r="L835" s="54"/>
      <c r="M835" s="54"/>
      <c r="N835" s="54"/>
      <c r="O835" s="54"/>
      <c r="P835" s="54"/>
      <c r="Q835" s="54"/>
      <c r="R835" s="54"/>
      <c r="S835" s="54"/>
      <c r="T835" s="54"/>
      <c r="U835" s="54"/>
    </row>
    <row r="836" spans="12:21">
      <c r="L836" s="54"/>
      <c r="M836" s="54"/>
      <c r="N836" s="54"/>
      <c r="O836" s="54"/>
      <c r="P836" s="54"/>
      <c r="Q836" s="54"/>
      <c r="R836" s="54"/>
      <c r="S836" s="54"/>
      <c r="T836" s="54"/>
      <c r="U836" s="54"/>
    </row>
    <row r="837" spans="12:21">
      <c r="L837" s="54"/>
      <c r="M837" s="54"/>
      <c r="N837" s="54"/>
      <c r="O837" s="54"/>
      <c r="P837" s="54"/>
      <c r="Q837" s="54"/>
      <c r="R837" s="54"/>
      <c r="S837" s="54"/>
      <c r="T837" s="54"/>
      <c r="U837" s="54"/>
    </row>
    <row r="838" spans="12:21">
      <c r="L838" s="54"/>
      <c r="M838" s="54"/>
      <c r="N838" s="54"/>
      <c r="O838" s="54"/>
      <c r="P838" s="54"/>
      <c r="Q838" s="54"/>
      <c r="R838" s="54"/>
      <c r="S838" s="54"/>
      <c r="T838" s="54"/>
      <c r="U838" s="54"/>
    </row>
    <row r="839" spans="12:21">
      <c r="L839" s="54"/>
      <c r="M839" s="54"/>
      <c r="N839" s="54"/>
      <c r="O839" s="54"/>
      <c r="P839" s="54"/>
      <c r="Q839" s="54"/>
      <c r="R839" s="54"/>
      <c r="S839" s="54"/>
      <c r="T839" s="54"/>
      <c r="U839" s="54"/>
    </row>
    <row r="840" spans="12:21">
      <c r="L840" s="54"/>
      <c r="M840" s="54"/>
      <c r="N840" s="54"/>
      <c r="O840" s="54"/>
      <c r="P840" s="54"/>
      <c r="Q840" s="54"/>
      <c r="R840" s="54"/>
      <c r="S840" s="54"/>
      <c r="T840" s="54"/>
      <c r="U840" s="54"/>
    </row>
    <row r="841" spans="12:21">
      <c r="L841" s="54"/>
      <c r="M841" s="54"/>
      <c r="N841" s="54"/>
      <c r="O841" s="54"/>
      <c r="P841" s="54"/>
      <c r="Q841" s="54"/>
      <c r="R841" s="54"/>
      <c r="S841" s="54"/>
      <c r="T841" s="54"/>
      <c r="U841" s="54"/>
    </row>
    <row r="842" spans="12:21">
      <c r="L842" s="54"/>
      <c r="M842" s="54"/>
      <c r="N842" s="54"/>
      <c r="O842" s="54"/>
      <c r="P842" s="54"/>
      <c r="Q842" s="54"/>
      <c r="R842" s="54"/>
      <c r="S842" s="54"/>
      <c r="T842" s="54"/>
      <c r="U842" s="54"/>
    </row>
    <row r="843" spans="12:21">
      <c r="L843" s="54"/>
      <c r="M843" s="54"/>
      <c r="N843" s="54"/>
      <c r="O843" s="54"/>
      <c r="P843" s="54"/>
      <c r="Q843" s="54"/>
      <c r="R843" s="54"/>
      <c r="S843" s="54"/>
      <c r="T843" s="54"/>
      <c r="U843" s="54"/>
    </row>
    <row r="844" spans="12:21">
      <c r="L844" s="54"/>
      <c r="M844" s="54"/>
      <c r="N844" s="54"/>
      <c r="O844" s="54"/>
      <c r="P844" s="54"/>
      <c r="Q844" s="54"/>
      <c r="R844" s="54"/>
      <c r="S844" s="54"/>
      <c r="T844" s="54"/>
      <c r="U844" s="54"/>
    </row>
    <row r="845" spans="12:21">
      <c r="L845" s="54"/>
      <c r="M845" s="54"/>
      <c r="N845" s="54"/>
      <c r="O845" s="54"/>
      <c r="P845" s="54"/>
      <c r="Q845" s="54"/>
      <c r="R845" s="54"/>
      <c r="S845" s="54"/>
      <c r="T845" s="54"/>
      <c r="U845" s="54"/>
    </row>
    <row r="846" spans="12:21">
      <c r="L846" s="54"/>
      <c r="M846" s="54"/>
      <c r="N846" s="54"/>
      <c r="O846" s="54"/>
      <c r="P846" s="54"/>
      <c r="Q846" s="54"/>
      <c r="R846" s="54"/>
      <c r="S846" s="54"/>
      <c r="T846" s="54"/>
      <c r="U846" s="54"/>
    </row>
    <row r="847" spans="12:21">
      <c r="L847" s="54"/>
      <c r="M847" s="54"/>
      <c r="N847" s="54"/>
      <c r="O847" s="54"/>
      <c r="P847" s="54"/>
      <c r="Q847" s="54"/>
      <c r="R847" s="54"/>
      <c r="S847" s="54"/>
      <c r="T847" s="54"/>
      <c r="U847" s="54"/>
    </row>
    <row r="848" spans="12:21">
      <c r="L848" s="54"/>
      <c r="M848" s="54"/>
      <c r="N848" s="54"/>
      <c r="O848" s="54"/>
      <c r="P848" s="54"/>
      <c r="Q848" s="54"/>
      <c r="R848" s="54"/>
      <c r="S848" s="54"/>
      <c r="T848" s="54"/>
      <c r="U848" s="54"/>
    </row>
    <row r="849" spans="12:21">
      <c r="L849" s="54"/>
      <c r="M849" s="54"/>
      <c r="N849" s="54"/>
      <c r="O849" s="54"/>
      <c r="P849" s="54"/>
      <c r="Q849" s="54"/>
      <c r="R849" s="54"/>
      <c r="S849" s="54"/>
      <c r="T849" s="54"/>
      <c r="U849" s="54"/>
    </row>
    <row r="850" spans="12:21">
      <c r="L850" s="54"/>
      <c r="M850" s="54"/>
      <c r="N850" s="54"/>
      <c r="O850" s="54"/>
      <c r="P850" s="54"/>
      <c r="Q850" s="54"/>
      <c r="R850" s="54"/>
      <c r="S850" s="54"/>
      <c r="T850" s="54"/>
      <c r="U850" s="54"/>
    </row>
    <row r="851" spans="12:21">
      <c r="L851" s="54"/>
      <c r="M851" s="54"/>
      <c r="N851" s="54"/>
      <c r="O851" s="54"/>
      <c r="P851" s="54"/>
      <c r="Q851" s="54"/>
      <c r="R851" s="54"/>
      <c r="S851" s="54"/>
      <c r="T851" s="54"/>
      <c r="U851" s="54"/>
    </row>
    <row r="852" spans="12:21">
      <c r="L852" s="54"/>
      <c r="M852" s="54"/>
      <c r="N852" s="54"/>
      <c r="O852" s="54"/>
      <c r="P852" s="54"/>
      <c r="Q852" s="54"/>
      <c r="R852" s="54"/>
      <c r="S852" s="54"/>
      <c r="T852" s="54"/>
      <c r="U852" s="54"/>
    </row>
    <row r="853" spans="12:21">
      <c r="L853" s="54"/>
      <c r="M853" s="54"/>
      <c r="N853" s="54"/>
      <c r="O853" s="54"/>
      <c r="P853" s="54"/>
      <c r="Q853" s="54"/>
      <c r="R853" s="54"/>
      <c r="S853" s="54"/>
      <c r="T853" s="54"/>
      <c r="U853" s="54"/>
    </row>
    <row r="854" spans="12:21">
      <c r="L854" s="54"/>
      <c r="M854" s="54"/>
      <c r="N854" s="54"/>
      <c r="O854" s="54"/>
      <c r="P854" s="54"/>
      <c r="Q854" s="54"/>
      <c r="R854" s="54"/>
      <c r="S854" s="54"/>
      <c r="T854" s="54"/>
      <c r="U854" s="54"/>
    </row>
    <row r="855" spans="12:21">
      <c r="L855" s="54"/>
      <c r="M855" s="54"/>
      <c r="N855" s="54"/>
      <c r="O855" s="54"/>
      <c r="P855" s="54"/>
      <c r="Q855" s="54"/>
      <c r="R855" s="54"/>
      <c r="S855" s="54"/>
      <c r="T855" s="54"/>
      <c r="U855" s="54"/>
    </row>
    <row r="856" spans="12:21">
      <c r="L856" s="54"/>
      <c r="M856" s="54"/>
      <c r="N856" s="54"/>
      <c r="O856" s="54"/>
      <c r="P856" s="54"/>
      <c r="Q856" s="54"/>
      <c r="R856" s="54"/>
      <c r="S856" s="54"/>
      <c r="T856" s="54"/>
      <c r="U856" s="54"/>
    </row>
    <row r="857" spans="12:21">
      <c r="L857" s="54"/>
      <c r="M857" s="54"/>
      <c r="N857" s="54"/>
      <c r="O857" s="54"/>
      <c r="P857" s="54"/>
      <c r="Q857" s="54"/>
      <c r="R857" s="54"/>
      <c r="S857" s="54"/>
      <c r="T857" s="54"/>
      <c r="U857" s="54"/>
    </row>
    <row r="858" spans="12:21">
      <c r="L858" s="54"/>
      <c r="M858" s="54"/>
      <c r="N858" s="54"/>
      <c r="O858" s="54"/>
      <c r="P858" s="54"/>
      <c r="Q858" s="54"/>
      <c r="R858" s="54"/>
      <c r="S858" s="54"/>
      <c r="T858" s="54"/>
      <c r="U858" s="54"/>
    </row>
    <row r="859" spans="12:21">
      <c r="L859" s="54"/>
      <c r="M859" s="54"/>
      <c r="N859" s="54"/>
      <c r="O859" s="54"/>
      <c r="P859" s="54"/>
      <c r="Q859" s="54"/>
      <c r="R859" s="54"/>
      <c r="S859" s="54"/>
      <c r="T859" s="54"/>
      <c r="U859" s="54"/>
    </row>
    <row r="860" spans="12:21">
      <c r="L860" s="54"/>
      <c r="M860" s="54"/>
      <c r="N860" s="54"/>
      <c r="O860" s="54"/>
      <c r="P860" s="54"/>
      <c r="Q860" s="54"/>
      <c r="R860" s="54"/>
      <c r="S860" s="54"/>
      <c r="T860" s="54"/>
      <c r="U860" s="54"/>
    </row>
    <row r="861" spans="12:21">
      <c r="L861" s="54"/>
      <c r="M861" s="54"/>
      <c r="N861" s="54"/>
      <c r="O861" s="54"/>
      <c r="P861" s="54"/>
      <c r="Q861" s="54"/>
      <c r="R861" s="54"/>
      <c r="S861" s="54"/>
      <c r="T861" s="54"/>
      <c r="U861" s="54"/>
    </row>
    <row r="862" spans="12:21">
      <c r="L862" s="54"/>
      <c r="M862" s="54"/>
      <c r="N862" s="54"/>
      <c r="O862" s="54"/>
      <c r="P862" s="54"/>
      <c r="Q862" s="54"/>
      <c r="R862" s="54"/>
      <c r="S862" s="54"/>
      <c r="T862" s="54"/>
      <c r="U862" s="54"/>
    </row>
    <row r="863" spans="12:21">
      <c r="L863" s="54"/>
      <c r="M863" s="54"/>
      <c r="N863" s="54"/>
      <c r="O863" s="54"/>
      <c r="P863" s="54"/>
      <c r="Q863" s="54"/>
      <c r="R863" s="54"/>
      <c r="S863" s="54"/>
      <c r="T863" s="54"/>
      <c r="U863" s="54"/>
    </row>
    <row r="864" spans="12:21">
      <c r="L864" s="54"/>
      <c r="M864" s="54"/>
      <c r="N864" s="54"/>
      <c r="O864" s="54"/>
      <c r="P864" s="54"/>
      <c r="Q864" s="54"/>
      <c r="R864" s="54"/>
      <c r="S864" s="54"/>
      <c r="T864" s="54"/>
      <c r="U864" s="54"/>
    </row>
    <row r="865" spans="12:21">
      <c r="L865" s="54"/>
      <c r="M865" s="54"/>
      <c r="N865" s="54"/>
      <c r="O865" s="54"/>
      <c r="P865" s="54"/>
      <c r="Q865" s="54"/>
      <c r="R865" s="54"/>
      <c r="S865" s="54"/>
      <c r="T865" s="54"/>
      <c r="U865" s="54"/>
    </row>
    <row r="866" spans="12:21">
      <c r="L866" s="54"/>
      <c r="M866" s="54"/>
      <c r="N866" s="54"/>
      <c r="O866" s="54"/>
      <c r="P866" s="54"/>
      <c r="Q866" s="54"/>
      <c r="R866" s="54"/>
      <c r="S866" s="54"/>
      <c r="T866" s="54"/>
      <c r="U866" s="54"/>
    </row>
    <row r="867" spans="12:21">
      <c r="L867" s="54"/>
      <c r="M867" s="54"/>
      <c r="N867" s="54"/>
      <c r="O867" s="54"/>
      <c r="P867" s="54"/>
      <c r="Q867" s="54"/>
      <c r="R867" s="54"/>
      <c r="S867" s="54"/>
      <c r="T867" s="54"/>
      <c r="U867" s="54"/>
    </row>
    <row r="868" spans="12:21">
      <c r="L868" s="54"/>
      <c r="M868" s="54"/>
      <c r="N868" s="54"/>
      <c r="O868" s="54"/>
      <c r="P868" s="54"/>
      <c r="Q868" s="54"/>
      <c r="R868" s="54"/>
      <c r="S868" s="54"/>
      <c r="T868" s="54"/>
      <c r="U868" s="54"/>
    </row>
    <row r="869" spans="12:21">
      <c r="L869" s="54"/>
      <c r="M869" s="54"/>
      <c r="N869" s="54"/>
      <c r="O869" s="54"/>
      <c r="P869" s="54"/>
      <c r="Q869" s="54"/>
      <c r="R869" s="54"/>
      <c r="S869" s="54"/>
      <c r="T869" s="54"/>
      <c r="U869" s="54"/>
    </row>
    <row r="870" spans="12:21">
      <c r="L870" s="54"/>
      <c r="M870" s="54"/>
      <c r="N870" s="54"/>
      <c r="O870" s="54"/>
      <c r="P870" s="54"/>
      <c r="Q870" s="54"/>
      <c r="R870" s="54"/>
      <c r="S870" s="54"/>
      <c r="T870" s="54"/>
      <c r="U870" s="54"/>
    </row>
    <row r="871" spans="12:21">
      <c r="L871" s="54"/>
      <c r="M871" s="54"/>
      <c r="N871" s="54"/>
      <c r="O871" s="54"/>
      <c r="P871" s="54"/>
      <c r="Q871" s="54"/>
      <c r="R871" s="54"/>
      <c r="S871" s="54"/>
      <c r="T871" s="54"/>
      <c r="U871" s="54"/>
    </row>
    <row r="872" spans="12:21">
      <c r="L872" s="54"/>
      <c r="M872" s="54"/>
      <c r="N872" s="54"/>
      <c r="O872" s="54"/>
      <c r="P872" s="54"/>
      <c r="Q872" s="54"/>
      <c r="R872" s="54"/>
      <c r="S872" s="54"/>
      <c r="T872" s="54"/>
      <c r="U872" s="54"/>
    </row>
    <row r="873" spans="12:21">
      <c r="L873" s="54"/>
      <c r="M873" s="54"/>
      <c r="N873" s="54"/>
      <c r="O873" s="54"/>
      <c r="P873" s="54"/>
      <c r="Q873" s="54"/>
      <c r="R873" s="54"/>
      <c r="S873" s="54"/>
      <c r="T873" s="54"/>
      <c r="U873" s="54"/>
    </row>
    <row r="874" spans="12:21">
      <c r="L874" s="54"/>
      <c r="M874" s="54"/>
      <c r="N874" s="54"/>
      <c r="O874" s="54"/>
      <c r="P874" s="54"/>
      <c r="Q874" s="54"/>
      <c r="R874" s="54"/>
      <c r="S874" s="54"/>
      <c r="T874" s="54"/>
      <c r="U874" s="54"/>
    </row>
    <row r="875" spans="12:21">
      <c r="L875" s="54"/>
      <c r="M875" s="54"/>
      <c r="N875" s="54"/>
      <c r="O875" s="54"/>
      <c r="P875" s="54"/>
      <c r="Q875" s="54"/>
      <c r="R875" s="54"/>
      <c r="S875" s="54"/>
      <c r="T875" s="54"/>
      <c r="U875" s="54"/>
    </row>
    <row r="876" spans="12:21">
      <c r="L876" s="54"/>
      <c r="M876" s="54"/>
      <c r="N876" s="54"/>
      <c r="O876" s="54"/>
      <c r="P876" s="54"/>
      <c r="Q876" s="54"/>
      <c r="R876" s="54"/>
      <c r="S876" s="54"/>
      <c r="T876" s="54"/>
      <c r="U876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showGridLines="0" workbookViewId="0">
      <selection activeCell="H34" sqref="H34"/>
    </sheetView>
  </sheetViews>
  <sheetFormatPr baseColWidth="10" defaultColWidth="12.5" defaultRowHeight="16"/>
  <cols>
    <col min="1" max="1" width="12.5" style="100"/>
    <col min="2" max="2" width="17" style="100" bestFit="1" customWidth="1"/>
    <col min="3" max="3" width="15.33203125" style="100" bestFit="1" customWidth="1"/>
    <col min="4" max="4" width="13.83203125" style="100" bestFit="1" customWidth="1"/>
    <col min="5" max="5" width="15.5" style="100" bestFit="1" customWidth="1"/>
    <col min="6" max="6" width="14.33203125" style="100" bestFit="1" customWidth="1"/>
    <col min="7" max="7" width="12.5" style="100"/>
    <col min="8" max="8" width="16.6640625" style="100" bestFit="1" customWidth="1"/>
    <col min="9" max="16384" width="12.5" style="100"/>
  </cols>
  <sheetData>
    <row r="1" spans="1:9">
      <c r="A1" s="96" t="s">
        <v>493</v>
      </c>
      <c r="B1" s="97" t="s">
        <v>494</v>
      </c>
      <c r="C1" s="97" t="s">
        <v>495</v>
      </c>
      <c r="D1" s="97" t="s">
        <v>496</v>
      </c>
      <c r="E1" s="97" t="s">
        <v>497</v>
      </c>
      <c r="F1" s="98" t="s">
        <v>491</v>
      </c>
      <c r="G1" s="99"/>
      <c r="H1" s="122" t="s">
        <v>498</v>
      </c>
      <c r="I1" s="122"/>
    </row>
    <row r="2" spans="1:9">
      <c r="A2" s="101" t="s">
        <v>503</v>
      </c>
      <c r="B2" s="102">
        <v>3.2075</v>
      </c>
      <c r="C2" s="102">
        <v>3.0249999999999999</v>
      </c>
      <c r="D2" s="102">
        <v>2.9299999999999899</v>
      </c>
      <c r="E2" s="102">
        <v>3.05</v>
      </c>
      <c r="F2" s="103">
        <f t="shared" ref="F2:F10" si="0">B2*$I$2+C2*$I$3+D2*$I$4+E2*$I$5</f>
        <v>94.312500000000114</v>
      </c>
      <c r="H2" s="104" t="s">
        <v>499</v>
      </c>
      <c r="I2" s="104">
        <v>15</v>
      </c>
    </row>
    <row r="3" spans="1:9">
      <c r="A3" s="101" t="s">
        <v>504</v>
      </c>
      <c r="B3" s="102">
        <v>3.1349999999999998</v>
      </c>
      <c r="C3" s="102">
        <v>3.06</v>
      </c>
      <c r="D3" s="102">
        <v>2.89</v>
      </c>
      <c r="E3" s="102">
        <v>2.46999999999999</v>
      </c>
      <c r="F3" s="103">
        <f t="shared" si="0"/>
        <v>97.575000000000031</v>
      </c>
      <c r="H3" s="104" t="s">
        <v>500</v>
      </c>
      <c r="I3" s="104">
        <v>30</v>
      </c>
    </row>
    <row r="4" spans="1:9">
      <c r="A4" s="101" t="s">
        <v>505</v>
      </c>
      <c r="B4" s="102">
        <v>2.27</v>
      </c>
      <c r="C4" s="102">
        <v>1.88499999999999</v>
      </c>
      <c r="D4" s="102">
        <v>3.37</v>
      </c>
      <c r="E4" s="102">
        <v>2.3424999999999998</v>
      </c>
      <c r="F4" s="103">
        <f t="shared" si="0"/>
        <v>45.187499999999694</v>
      </c>
      <c r="H4" s="104" t="s">
        <v>501</v>
      </c>
      <c r="I4" s="104">
        <v>-10</v>
      </c>
    </row>
    <row r="5" spans="1:9">
      <c r="A5" s="101" t="s">
        <v>507</v>
      </c>
      <c r="B5" s="102">
        <v>3.26</v>
      </c>
      <c r="C5" s="102">
        <v>2.93</v>
      </c>
      <c r="D5" s="102">
        <v>3.32</v>
      </c>
      <c r="E5" s="102">
        <v>3.16</v>
      </c>
      <c r="F5" s="103">
        <f>B5*$I$2+C5*$I$3+D5*$I$4+E5*$I$5</f>
        <v>87.800000000000026</v>
      </c>
      <c r="H5" s="104" t="s">
        <v>502</v>
      </c>
      <c r="I5" s="104">
        <v>-5</v>
      </c>
    </row>
    <row r="6" spans="1:9">
      <c r="A6" s="101" t="s">
        <v>506</v>
      </c>
      <c r="B6" s="102">
        <v>2.4700000000000002</v>
      </c>
      <c r="C6" s="102">
        <v>2.36</v>
      </c>
      <c r="D6" s="102">
        <v>2.3199999999999998</v>
      </c>
      <c r="E6" s="102">
        <v>2.5299999999999998</v>
      </c>
      <c r="F6" s="103">
        <f>B6*$I$2+C6*$I$3+D6*$I$4+E6*$I$5</f>
        <v>72</v>
      </c>
      <c r="H6" s="104"/>
      <c r="I6" s="104"/>
    </row>
    <row r="7" spans="1:9">
      <c r="A7" s="101" t="s">
        <v>508</v>
      </c>
      <c r="B7" s="102">
        <v>3.4249999999999998</v>
      </c>
      <c r="C7" s="102">
        <v>3.2</v>
      </c>
      <c r="D7" s="102">
        <v>2.9249999999999998</v>
      </c>
      <c r="E7" s="102">
        <v>3.12</v>
      </c>
      <c r="F7" s="103">
        <f t="shared" si="0"/>
        <v>102.52500000000001</v>
      </c>
    </row>
    <row r="8" spans="1:9">
      <c r="A8" s="101" t="s">
        <v>522</v>
      </c>
      <c r="B8" s="102">
        <v>2.68</v>
      </c>
      <c r="C8" s="102">
        <v>2.79</v>
      </c>
      <c r="D8" s="102">
        <v>2.8</v>
      </c>
      <c r="E8" s="102">
        <v>2</v>
      </c>
      <c r="F8" s="103">
        <f>B8*$I$2+C8*$I$3+D8*$I$4+E8*$I$5</f>
        <v>85.9</v>
      </c>
    </row>
    <row r="9" spans="1:9">
      <c r="A9" s="101" t="s">
        <v>509</v>
      </c>
      <c r="B9" s="102">
        <v>2.37</v>
      </c>
      <c r="C9" s="102">
        <v>2.2000000000000002</v>
      </c>
      <c r="D9" s="102">
        <v>2.31</v>
      </c>
      <c r="E9" s="102">
        <v>2.3199999999999998</v>
      </c>
      <c r="F9" s="103">
        <f t="shared" si="0"/>
        <v>66.850000000000023</v>
      </c>
    </row>
    <row r="10" spans="1:9">
      <c r="A10" s="101" t="s">
        <v>510</v>
      </c>
      <c r="B10" s="102">
        <v>3.65</v>
      </c>
      <c r="C10" s="102">
        <v>3.53</v>
      </c>
      <c r="D10" s="102">
        <v>3.6766666666666601</v>
      </c>
      <c r="E10" s="102">
        <v>3.5466666666666602</v>
      </c>
      <c r="F10" s="103">
        <f t="shared" si="0"/>
        <v>106.15000000000008</v>
      </c>
    </row>
    <row r="11" spans="1:9">
      <c r="A11" s="101" t="s">
        <v>511</v>
      </c>
      <c r="B11" s="102">
        <v>3.335</v>
      </c>
      <c r="C11" s="102">
        <v>3.0750000000000002</v>
      </c>
      <c r="D11" s="102">
        <v>3.1749999999999998</v>
      </c>
      <c r="E11" s="102">
        <v>3.06</v>
      </c>
      <c r="F11" s="103">
        <f t="shared" ref="F11:F21" si="1">B11*$I$2+C11*$I$3+D11*$I$4+E11*$I$5</f>
        <v>95.225000000000009</v>
      </c>
    </row>
    <row r="12" spans="1:9">
      <c r="A12" s="101" t="s">
        <v>512</v>
      </c>
      <c r="B12" s="102">
        <v>3.08</v>
      </c>
      <c r="C12" s="102">
        <v>3</v>
      </c>
      <c r="D12" s="102">
        <v>2.42</v>
      </c>
      <c r="E12" s="102">
        <v>2.58</v>
      </c>
      <c r="F12" s="103">
        <f t="shared" si="1"/>
        <v>99.09999999999998</v>
      </c>
    </row>
    <row r="13" spans="1:9">
      <c r="A13" s="101" t="s">
        <v>513</v>
      </c>
      <c r="B13" s="102">
        <v>3.21</v>
      </c>
      <c r="C13" s="102">
        <v>3.12</v>
      </c>
      <c r="D13" s="102">
        <v>2.58</v>
      </c>
      <c r="E13" s="102">
        <v>2.4700000000000002</v>
      </c>
      <c r="F13" s="103">
        <f t="shared" si="1"/>
        <v>103.6</v>
      </c>
    </row>
    <row r="14" spans="1:9">
      <c r="A14" s="101" t="s">
        <v>514</v>
      </c>
      <c r="B14" s="102">
        <v>3.27</v>
      </c>
      <c r="C14" s="102">
        <v>3.29</v>
      </c>
      <c r="D14" s="102">
        <v>2.33</v>
      </c>
      <c r="E14" s="102">
        <v>2.2999999999999998</v>
      </c>
      <c r="F14" s="103">
        <f t="shared" si="1"/>
        <v>112.95</v>
      </c>
    </row>
    <row r="15" spans="1:9">
      <c r="A15" s="101" t="s">
        <v>515</v>
      </c>
      <c r="B15" s="102">
        <v>3.63</v>
      </c>
      <c r="C15" s="102">
        <v>3.76</v>
      </c>
      <c r="D15" s="102">
        <v>2.71</v>
      </c>
      <c r="E15" s="102">
        <v>2.6</v>
      </c>
      <c r="F15" s="103">
        <f t="shared" si="1"/>
        <v>127.15</v>
      </c>
    </row>
    <row r="16" spans="1:9">
      <c r="A16" s="101" t="s">
        <v>516</v>
      </c>
      <c r="B16" s="102">
        <v>3.7066666666666599</v>
      </c>
      <c r="C16" s="102">
        <v>3.64</v>
      </c>
      <c r="D16" s="102">
        <v>2.64333333333333</v>
      </c>
      <c r="E16" s="102">
        <v>3.0233333333333299</v>
      </c>
      <c r="F16" s="103">
        <f t="shared" si="1"/>
        <v>123.24999999999994</v>
      </c>
    </row>
    <row r="17" spans="1:6">
      <c r="A17" s="101" t="s">
        <v>517</v>
      </c>
      <c r="B17" s="102">
        <v>3.37</v>
      </c>
      <c r="C17" s="102">
        <v>3.2949999999999999</v>
      </c>
      <c r="D17" s="102">
        <v>2.5</v>
      </c>
      <c r="E17" s="102">
        <v>1.90499999999999</v>
      </c>
      <c r="F17" s="103">
        <f t="shared" si="1"/>
        <v>114.87500000000006</v>
      </c>
    </row>
    <row r="18" spans="1:6">
      <c r="A18" s="101" t="s">
        <v>518</v>
      </c>
      <c r="B18" s="102">
        <v>1.93</v>
      </c>
      <c r="C18" s="102">
        <v>2.17</v>
      </c>
      <c r="D18" s="102">
        <v>1.93</v>
      </c>
      <c r="E18" s="102">
        <v>1.73</v>
      </c>
      <c r="F18" s="103">
        <f t="shared" si="1"/>
        <v>66.099999999999994</v>
      </c>
    </row>
    <row r="19" spans="1:6">
      <c r="A19" s="101" t="s">
        <v>519</v>
      </c>
      <c r="B19" s="102">
        <v>3.07</v>
      </c>
      <c r="C19" s="102">
        <v>3.09</v>
      </c>
      <c r="D19" s="102">
        <v>3.65</v>
      </c>
      <c r="E19" s="102">
        <v>3.45</v>
      </c>
      <c r="F19" s="103">
        <f t="shared" si="1"/>
        <v>85</v>
      </c>
    </row>
    <row r="20" spans="1:6">
      <c r="A20" s="101" t="s">
        <v>520</v>
      </c>
      <c r="B20" s="102">
        <v>3.4</v>
      </c>
      <c r="C20" s="102">
        <v>3.62</v>
      </c>
      <c r="D20" s="102">
        <v>0.48</v>
      </c>
      <c r="E20" s="102">
        <v>0.93</v>
      </c>
      <c r="F20" s="103">
        <f t="shared" si="1"/>
        <v>150.15</v>
      </c>
    </row>
    <row r="21" spans="1:6">
      <c r="A21" s="101" t="s">
        <v>521</v>
      </c>
      <c r="B21" s="102">
        <v>2.4980000000000002</v>
      </c>
      <c r="C21" s="102">
        <v>2.8439999999999999</v>
      </c>
      <c r="D21" s="102">
        <v>1.802</v>
      </c>
      <c r="E21" s="102">
        <v>2.4839999999999902</v>
      </c>
      <c r="F21" s="103">
        <f t="shared" si="1"/>
        <v>92.350000000000051</v>
      </c>
    </row>
    <row r="22" spans="1:6">
      <c r="A22" s="105"/>
      <c r="B22" s="105"/>
      <c r="C22" s="105"/>
      <c r="D22" s="105"/>
      <c r="E22" s="105"/>
      <c r="F22" s="105"/>
    </row>
    <row r="23" spans="1:6">
      <c r="A23" s="105"/>
      <c r="B23" s="105"/>
      <c r="C23" s="105"/>
      <c r="D23" s="105"/>
      <c r="E23" s="105"/>
      <c r="F23" s="105"/>
    </row>
    <row r="24" spans="1:6">
      <c r="A24" s="105"/>
      <c r="B24" s="105"/>
      <c r="C24" s="105"/>
      <c r="D24" s="105"/>
      <c r="E24" s="105"/>
      <c r="F24" s="105"/>
    </row>
    <row r="25" spans="1:6">
      <c r="A25" s="105"/>
      <c r="B25" s="105"/>
      <c r="C25" s="105"/>
      <c r="D25" s="105"/>
      <c r="E25" s="105"/>
      <c r="F25" s="105"/>
    </row>
    <row r="26" spans="1:6">
      <c r="A26" s="105"/>
      <c r="B26" s="105"/>
      <c r="C26" s="105"/>
      <c r="D26" s="105"/>
      <c r="E26" s="105"/>
      <c r="F26" s="105"/>
    </row>
    <row r="27" spans="1:6">
      <c r="A27" s="105"/>
      <c r="B27" s="105"/>
      <c r="C27" s="105"/>
      <c r="D27" s="105"/>
      <c r="E27" s="105"/>
      <c r="F27" s="105"/>
    </row>
    <row r="28" spans="1:6">
      <c r="A28" s="105"/>
      <c r="B28" s="105"/>
      <c r="C28" s="105"/>
      <c r="D28" s="105"/>
      <c r="E28" s="105"/>
      <c r="F28" s="105"/>
    </row>
    <row r="29" spans="1:6">
      <c r="A29" s="105"/>
      <c r="B29" s="105"/>
      <c r="C29" s="105"/>
      <c r="D29" s="105"/>
      <c r="E29" s="105"/>
      <c r="F29" s="105"/>
    </row>
    <row r="30" spans="1:6">
      <c r="A30" s="105"/>
      <c r="B30" s="105"/>
      <c r="C30" s="105"/>
      <c r="D30" s="105"/>
      <c r="E30" s="105"/>
      <c r="F30" s="105"/>
    </row>
    <row r="31" spans="1:6">
      <c r="A31" s="105"/>
      <c r="B31" s="105"/>
      <c r="C31" s="105"/>
      <c r="D31" s="105"/>
      <c r="E31" s="105"/>
      <c r="F31" s="105"/>
    </row>
    <row r="32" spans="1:6">
      <c r="A32" s="105"/>
      <c r="B32" s="105"/>
      <c r="C32" s="105"/>
      <c r="D32" s="105"/>
      <c r="E32" s="105"/>
      <c r="F32" s="105"/>
    </row>
    <row r="33" spans="1:6">
      <c r="A33" s="105"/>
      <c r="B33" s="105"/>
      <c r="C33" s="105"/>
      <c r="D33" s="105"/>
      <c r="E33" s="105"/>
      <c r="F33" s="105"/>
    </row>
    <row r="34" spans="1:6">
      <c r="A34" s="105"/>
      <c r="B34" s="105"/>
      <c r="C34" s="105"/>
      <c r="D34" s="105"/>
      <c r="E34" s="105"/>
      <c r="F34" s="105"/>
    </row>
    <row r="35" spans="1:6">
      <c r="A35" s="105"/>
      <c r="B35" s="105"/>
      <c r="C35" s="105"/>
      <c r="D35" s="105"/>
      <c r="E35" s="105"/>
      <c r="F35" s="105"/>
    </row>
    <row r="36" spans="1:6">
      <c r="A36" s="105"/>
      <c r="B36" s="105"/>
      <c r="C36" s="105"/>
      <c r="D36" s="105"/>
      <c r="E36" s="105"/>
      <c r="F36" s="105"/>
    </row>
    <row r="37" spans="1:6">
      <c r="A37" s="105"/>
      <c r="B37" s="105"/>
      <c r="C37" s="105"/>
      <c r="D37" s="105"/>
      <c r="E37" s="105"/>
      <c r="F37" s="105"/>
    </row>
    <row r="38" spans="1:6">
      <c r="A38" s="105"/>
      <c r="B38" s="105"/>
      <c r="C38" s="105"/>
      <c r="D38" s="105"/>
      <c r="E38" s="105"/>
      <c r="F38" s="105"/>
    </row>
    <row r="39" spans="1:6">
      <c r="A39" s="105"/>
      <c r="B39" s="105"/>
      <c r="C39" s="105"/>
      <c r="D39" s="105"/>
      <c r="E39" s="105"/>
      <c r="F39" s="105"/>
    </row>
    <row r="40" spans="1:6">
      <c r="A40" s="105"/>
      <c r="B40" s="105"/>
      <c r="C40" s="105"/>
      <c r="D40" s="105"/>
      <c r="E40" s="105"/>
      <c r="F40" s="105"/>
    </row>
    <row r="41" spans="1:6">
      <c r="A41" s="105"/>
      <c r="B41" s="105"/>
      <c r="C41" s="105"/>
      <c r="D41" s="105"/>
      <c r="E41" s="105"/>
      <c r="F41" s="105"/>
    </row>
    <row r="42" spans="1:6">
      <c r="A42" s="105"/>
      <c r="B42" s="105"/>
      <c r="C42" s="105"/>
      <c r="D42" s="105"/>
      <c r="E42" s="105"/>
      <c r="F42" s="105"/>
    </row>
    <row r="43" spans="1:6">
      <c r="A43" s="105"/>
      <c r="B43" s="105"/>
      <c r="C43" s="105"/>
      <c r="D43" s="105"/>
      <c r="E43" s="105"/>
      <c r="F43" s="105"/>
    </row>
    <row r="44" spans="1:6">
      <c r="A44" s="105"/>
      <c r="B44" s="105"/>
      <c r="C44" s="105"/>
      <c r="D44" s="105"/>
      <c r="E44" s="105"/>
      <c r="F44" s="105"/>
    </row>
    <row r="45" spans="1:6">
      <c r="A45" s="105"/>
      <c r="B45" s="105"/>
      <c r="C45" s="105"/>
      <c r="D45" s="105"/>
      <c r="E45" s="105"/>
      <c r="F45" s="105"/>
    </row>
    <row r="46" spans="1:6">
      <c r="A46" s="105"/>
      <c r="B46" s="105"/>
      <c r="C46" s="105"/>
      <c r="D46" s="105"/>
      <c r="E46" s="105"/>
      <c r="F46" s="105"/>
    </row>
    <row r="47" spans="1:6">
      <c r="A47" s="105"/>
      <c r="B47" s="105"/>
      <c r="C47" s="105"/>
      <c r="D47" s="105"/>
      <c r="E47" s="105"/>
      <c r="F47" s="105"/>
    </row>
  </sheetData>
  <mergeCells count="1">
    <mergeCell ref="H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8"/>
  <sheetViews>
    <sheetView showGridLines="0" workbookViewId="0">
      <selection activeCell="O25" sqref="O25"/>
    </sheetView>
  </sheetViews>
  <sheetFormatPr baseColWidth="10" defaultColWidth="12.5" defaultRowHeight="13"/>
  <cols>
    <col min="1" max="16384" width="12.5" style="120"/>
  </cols>
  <sheetData>
    <row r="1" spans="1:21" ht="16">
      <c r="A1" s="123" t="s">
        <v>526</v>
      </c>
      <c r="B1" s="123"/>
      <c r="C1" s="123"/>
      <c r="D1" s="123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16">
      <c r="A2" s="119"/>
    </row>
    <row r="3" spans="1:21" ht="16">
      <c r="A3" s="121" t="s">
        <v>527</v>
      </c>
      <c r="B3" s="119" t="s">
        <v>503</v>
      </c>
      <c r="C3" s="119" t="s">
        <v>504</v>
      </c>
      <c r="D3" s="119" t="s">
        <v>505</v>
      </c>
      <c r="E3" s="119" t="s">
        <v>506</v>
      </c>
      <c r="F3" s="119" t="s">
        <v>507</v>
      </c>
      <c r="G3" s="119" t="s">
        <v>508</v>
      </c>
      <c r="H3" s="119" t="s">
        <v>522</v>
      </c>
      <c r="I3" s="119" t="s">
        <v>509</v>
      </c>
      <c r="J3" s="119" t="s">
        <v>510</v>
      </c>
    </row>
    <row r="4" spans="1:21" ht="16">
      <c r="A4" s="119" t="s">
        <v>503</v>
      </c>
      <c r="B4" s="120">
        <v>0.999999999999999</v>
      </c>
      <c r="C4" s="120">
        <v>0.28676966733820197</v>
      </c>
      <c r="D4" s="120">
        <v>0.249999999999999</v>
      </c>
      <c r="E4" s="120">
        <v>0.38248431051170001</v>
      </c>
      <c r="F4" s="120">
        <v>0.39031237489989901</v>
      </c>
      <c r="G4" s="120">
        <v>0.396928310067867</v>
      </c>
      <c r="H4" s="120">
        <v>0.18245011229993999</v>
      </c>
      <c r="I4" s="120">
        <v>0.26958193300859601</v>
      </c>
      <c r="J4" s="120">
        <v>0.48092972748394103</v>
      </c>
    </row>
    <row r="5" spans="1:21" ht="16">
      <c r="A5" s="119" t="s">
        <v>504</v>
      </c>
      <c r="C5" s="120">
        <v>1</v>
      </c>
      <c r="D5" s="120">
        <v>0.22941573387056099</v>
      </c>
      <c r="E5" s="120">
        <v>0.27468913708179299</v>
      </c>
      <c r="F5" s="120">
        <v>0.18367958959266101</v>
      </c>
      <c r="G5" s="120">
        <v>0.170297017336934</v>
      </c>
      <c r="H5" s="120">
        <v>0.23918243661746899</v>
      </c>
      <c r="I5" s="120">
        <v>0.247385347997646</v>
      </c>
      <c r="J5" s="120">
        <v>0.25391668753850399</v>
      </c>
    </row>
    <row r="6" spans="1:21" ht="16">
      <c r="A6" s="119" t="s">
        <v>505</v>
      </c>
      <c r="D6" s="120">
        <v>0.999999999999999</v>
      </c>
      <c r="E6" s="120">
        <v>0.33259505261886901</v>
      </c>
      <c r="F6" s="120">
        <v>0.22017621148199401</v>
      </c>
      <c r="G6" s="120">
        <v>0.13402774106187701</v>
      </c>
      <c r="H6" s="120">
        <v>0.31277162108561202</v>
      </c>
      <c r="I6" s="120">
        <v>0.24262373970773601</v>
      </c>
      <c r="J6" s="120">
        <v>0.26352313834736402</v>
      </c>
    </row>
    <row r="7" spans="1:21" ht="16">
      <c r="A7" s="119" t="s">
        <v>506</v>
      </c>
      <c r="E7" s="120">
        <v>1</v>
      </c>
      <c r="F7" s="120">
        <v>0.30889542409527898</v>
      </c>
      <c r="G7" s="120">
        <v>0.395020477359035</v>
      </c>
      <c r="H7" s="120">
        <v>0.31901396756948502</v>
      </c>
      <c r="I7" s="120">
        <v>0.34430061002530699</v>
      </c>
      <c r="J7" s="120">
        <v>0.60300786540672802</v>
      </c>
    </row>
    <row r="8" spans="1:21" ht="16">
      <c r="A8" s="119" t="s">
        <v>507</v>
      </c>
      <c r="F8" s="120">
        <v>1</v>
      </c>
      <c r="G8" s="120">
        <v>0.389610852110577</v>
      </c>
      <c r="H8" s="120">
        <v>0.28380673940002499</v>
      </c>
      <c r="I8" s="120">
        <v>0.29354006917673697</v>
      </c>
      <c r="J8" s="120">
        <v>0.37133776793067702</v>
      </c>
    </row>
    <row r="9" spans="1:21" ht="16">
      <c r="A9" s="119" t="s">
        <v>508</v>
      </c>
      <c r="G9" s="120">
        <v>1</v>
      </c>
      <c r="H9" s="120">
        <v>0.28376665370217002</v>
      </c>
      <c r="I9" s="120">
        <v>0.23124132807831299</v>
      </c>
      <c r="J9" s="120">
        <v>0.44774145573835</v>
      </c>
    </row>
    <row r="10" spans="1:21" ht="16">
      <c r="A10" s="119" t="s">
        <v>522</v>
      </c>
      <c r="H10" s="120">
        <v>0.999999999999999</v>
      </c>
      <c r="I10" s="120">
        <v>0.337270312809965</v>
      </c>
      <c r="J10" s="120">
        <v>0.296721213028104</v>
      </c>
    </row>
    <row r="11" spans="1:21" ht="16">
      <c r="A11" s="119" t="s">
        <v>509</v>
      </c>
      <c r="I11" s="120">
        <v>0.999999999999999</v>
      </c>
      <c r="J11" s="120">
        <v>0.34099716973523603</v>
      </c>
    </row>
    <row r="12" spans="1:21" ht="16">
      <c r="A12" s="119" t="s">
        <v>510</v>
      </c>
      <c r="J12" s="120">
        <v>1</v>
      </c>
    </row>
    <row r="16" spans="1:21" ht="16">
      <c r="A16" s="121" t="s">
        <v>528</v>
      </c>
      <c r="B16" s="119" t="s">
        <v>511</v>
      </c>
      <c r="C16" s="119" t="s">
        <v>512</v>
      </c>
      <c r="D16" s="119" t="s">
        <v>513</v>
      </c>
      <c r="E16" s="119" t="s">
        <v>514</v>
      </c>
      <c r="F16" s="119" t="s">
        <v>515</v>
      </c>
      <c r="G16" s="119" t="s">
        <v>516</v>
      </c>
      <c r="H16" s="119" t="s">
        <v>517</v>
      </c>
      <c r="I16" s="119" t="s">
        <v>518</v>
      </c>
      <c r="J16" s="119" t="s">
        <v>519</v>
      </c>
      <c r="K16" s="119" t="s">
        <v>520</v>
      </c>
      <c r="L16" s="119" t="s">
        <v>521</v>
      </c>
    </row>
    <row r="17" spans="1:12" ht="16">
      <c r="A17" s="119" t="s">
        <v>511</v>
      </c>
      <c r="B17" s="120">
        <v>1</v>
      </c>
      <c r="C17" s="120">
        <v>0.43364696406292702</v>
      </c>
      <c r="D17" s="120">
        <v>0.455652569853573</v>
      </c>
      <c r="E17" s="120">
        <v>0.565901260146497</v>
      </c>
      <c r="F17" s="120">
        <v>0.57676431424874897</v>
      </c>
      <c r="G17" s="120">
        <v>0.60793055682219899</v>
      </c>
      <c r="H17" s="120">
        <v>0.56343823883757405</v>
      </c>
      <c r="I17" s="120">
        <v>0.60803627575956398</v>
      </c>
      <c r="J17" s="120">
        <v>0.67509804356602798</v>
      </c>
      <c r="K17" s="120">
        <v>0.29185938197442801</v>
      </c>
      <c r="L17" s="120">
        <v>0.63740112428259399</v>
      </c>
    </row>
    <row r="18" spans="1:12" ht="16">
      <c r="A18" s="119" t="s">
        <v>512</v>
      </c>
      <c r="C18" s="120">
        <v>1</v>
      </c>
      <c r="D18" s="120">
        <v>0.35595164092981502</v>
      </c>
      <c r="E18" s="120">
        <v>0.50071135837603997</v>
      </c>
      <c r="F18" s="120">
        <v>0.45017026371325097</v>
      </c>
      <c r="G18" s="120">
        <v>0.45562433373042899</v>
      </c>
      <c r="H18" s="120">
        <v>0.47788950436097499</v>
      </c>
      <c r="I18" s="120">
        <v>0.51023872675661197</v>
      </c>
      <c r="J18" s="120">
        <v>0.47497078449875801</v>
      </c>
      <c r="K18" s="120">
        <v>0.156144011671765</v>
      </c>
      <c r="L18" s="120">
        <v>0.46363642022465201</v>
      </c>
    </row>
    <row r="19" spans="1:12" ht="16">
      <c r="A19" s="119" t="s">
        <v>513</v>
      </c>
      <c r="D19" s="120">
        <v>1</v>
      </c>
      <c r="E19" s="120">
        <v>0.372095490011779</v>
      </c>
      <c r="F19" s="120">
        <v>0.41034275049049801</v>
      </c>
      <c r="G19" s="120">
        <v>0.33034137602263097</v>
      </c>
      <c r="H19" s="120">
        <v>0.41634226322481699</v>
      </c>
      <c r="I19" s="120">
        <v>0.460863545593996</v>
      </c>
      <c r="J19" s="120">
        <v>0.50731996613979502</v>
      </c>
      <c r="K19" s="120">
        <v>0.30000415521098101</v>
      </c>
      <c r="L19" s="120">
        <v>0.38322681793320801</v>
      </c>
    </row>
    <row r="20" spans="1:12" ht="16">
      <c r="A20" s="119" t="s">
        <v>514</v>
      </c>
      <c r="E20" s="120">
        <v>0.999999999999999</v>
      </c>
      <c r="F20" s="120">
        <v>0.59987506861626105</v>
      </c>
      <c r="G20" s="120">
        <v>0.46923598422692597</v>
      </c>
      <c r="H20" s="120">
        <v>0.465513621439055</v>
      </c>
      <c r="I20" s="120">
        <v>0.49391903728183401</v>
      </c>
      <c r="J20" s="120">
        <v>0.56441977129495802</v>
      </c>
      <c r="K20" s="120">
        <v>0.12784297268860501</v>
      </c>
      <c r="L20" s="120">
        <v>0.53914558896618503</v>
      </c>
    </row>
    <row r="21" spans="1:12" ht="16">
      <c r="A21" s="119" t="s">
        <v>515</v>
      </c>
      <c r="F21" s="120">
        <v>0.999999999999999</v>
      </c>
      <c r="G21" s="120">
        <v>0.53825317536202999</v>
      </c>
      <c r="H21" s="120">
        <v>0.47781134411500398</v>
      </c>
      <c r="I21" s="120">
        <v>0.54965818243715403</v>
      </c>
      <c r="J21" s="120">
        <v>0.56465948058247195</v>
      </c>
      <c r="K21" s="120">
        <v>0.170159617083353</v>
      </c>
      <c r="L21" s="120">
        <v>0.51124391808842395</v>
      </c>
    </row>
    <row r="22" spans="1:12" ht="16">
      <c r="A22" s="119" t="s">
        <v>516</v>
      </c>
      <c r="G22" s="120">
        <v>1</v>
      </c>
      <c r="H22" s="120">
        <v>0.56093629094730202</v>
      </c>
      <c r="I22" s="120">
        <v>0.56692662716814002</v>
      </c>
      <c r="J22" s="120">
        <v>0.56223398546657499</v>
      </c>
      <c r="K22" s="120">
        <v>0.251685181429048</v>
      </c>
      <c r="L22" s="120">
        <v>0.59027891256470499</v>
      </c>
    </row>
    <row r="23" spans="1:12" ht="16">
      <c r="A23" s="119" t="s">
        <v>517</v>
      </c>
      <c r="H23" s="120">
        <v>0.999999999999999</v>
      </c>
      <c r="I23" s="120">
        <v>0.518997413645371</v>
      </c>
      <c r="J23" s="120">
        <v>0.53881312110620105</v>
      </c>
      <c r="K23" s="120">
        <v>0.28699840133366999</v>
      </c>
      <c r="L23" s="120">
        <v>0.55577001437672802</v>
      </c>
    </row>
    <row r="24" spans="1:12" ht="16">
      <c r="A24" s="119" t="s">
        <v>518</v>
      </c>
      <c r="I24" s="120">
        <v>1</v>
      </c>
      <c r="J24" s="120">
        <v>0.62498851662576005</v>
      </c>
      <c r="K24" s="120">
        <v>0.30214927831489302</v>
      </c>
      <c r="L24" s="120">
        <v>0.57418751634325205</v>
      </c>
    </row>
    <row r="25" spans="1:12" ht="16">
      <c r="A25" s="119" t="s">
        <v>519</v>
      </c>
      <c r="J25" s="120">
        <v>0.999999999999999</v>
      </c>
      <c r="K25" s="120">
        <v>0.26254290378871198</v>
      </c>
      <c r="L25" s="120">
        <v>0.64983253733962298</v>
      </c>
    </row>
    <row r="26" spans="1:12" ht="16">
      <c r="A26" s="119" t="s">
        <v>520</v>
      </c>
      <c r="K26" s="120">
        <v>1</v>
      </c>
      <c r="L26" s="120">
        <v>0.25819888974716099</v>
      </c>
    </row>
    <row r="27" spans="1:12" ht="16">
      <c r="A27" s="119" t="s">
        <v>521</v>
      </c>
      <c r="L27" s="120">
        <v>0.999999999999999</v>
      </c>
    </row>
    <row r="28" spans="1:12" ht="16">
      <c r="A28" s="119"/>
    </row>
    <row r="29" spans="1:12" ht="16">
      <c r="A29" s="119"/>
    </row>
    <row r="30" spans="1:12" ht="16">
      <c r="A30" s="119"/>
    </row>
    <row r="31" spans="1:12" ht="16">
      <c r="A31" s="119"/>
    </row>
    <row r="32" spans="1:12" ht="16">
      <c r="A32" s="119"/>
    </row>
    <row r="33" spans="1:1" ht="16">
      <c r="A33" s="119"/>
    </row>
    <row r="34" spans="1:1" ht="16">
      <c r="A34" s="119"/>
    </row>
    <row r="35" spans="1:1" ht="16">
      <c r="A35" s="119"/>
    </row>
    <row r="36" spans="1:1" ht="16">
      <c r="A36" s="119"/>
    </row>
    <row r="37" spans="1:1" ht="16">
      <c r="A37" s="119"/>
    </row>
    <row r="38" spans="1:1" ht="16">
      <c r="A38" s="119"/>
    </row>
  </sheetData>
  <mergeCells count="1">
    <mergeCell ref="A1:D1"/>
  </mergeCells>
  <conditionalFormatting sqref="K14:U21 B2:U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L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O983"/>
  <sheetViews>
    <sheetView showGridLines="0" topLeftCell="Y1" zoomScale="70" zoomScaleNormal="70" workbookViewId="0">
      <selection activeCell="AC3" sqref="AC3:AC11"/>
    </sheetView>
  </sheetViews>
  <sheetFormatPr baseColWidth="10" defaultColWidth="14.5" defaultRowHeight="15.75" customHeight="1"/>
  <cols>
    <col min="2" max="2" width="21" customWidth="1"/>
    <col min="3" max="3" width="17.83203125" customWidth="1"/>
    <col min="10" max="11" width="18" customWidth="1"/>
    <col min="25" max="25" width="36" customWidth="1"/>
    <col min="26" max="26" width="15.6640625" customWidth="1"/>
    <col min="29" max="29" width="19.33203125" customWidth="1"/>
  </cols>
  <sheetData>
    <row r="1" spans="1:35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28</v>
      </c>
      <c r="K1" s="2" t="s">
        <v>29</v>
      </c>
      <c r="L1" s="8" t="s">
        <v>31</v>
      </c>
      <c r="M1" s="9">
        <v>43824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10" t="s">
        <v>44</v>
      </c>
      <c r="Y1" s="11" t="s">
        <v>49</v>
      </c>
    </row>
    <row r="2" spans="1:35" ht="15.75" customHeight="1">
      <c r="A2" s="12">
        <v>1</v>
      </c>
      <c r="B2" s="12" t="s">
        <v>9</v>
      </c>
      <c r="C2" s="12" t="s">
        <v>10</v>
      </c>
      <c r="D2" s="12" t="s">
        <v>12</v>
      </c>
      <c r="E2" s="12" t="s">
        <v>17</v>
      </c>
      <c r="F2" s="12" t="s">
        <v>13</v>
      </c>
      <c r="G2" s="14">
        <v>64</v>
      </c>
      <c r="H2" s="12" t="s">
        <v>59</v>
      </c>
      <c r="I2" s="14">
        <v>101</v>
      </c>
      <c r="J2" s="15">
        <v>120</v>
      </c>
      <c r="K2" s="17">
        <f t="shared" ref="K2:K212" si="0">G2/J2</f>
        <v>0.53333333333333333</v>
      </c>
      <c r="L2" s="18">
        <f t="shared" ref="L2:L212" si="1">IF(J2&lt;=12,1,0)</f>
        <v>0</v>
      </c>
      <c r="M2" s="18">
        <f t="shared" ref="M2:M212" si="2">IF(AND(J2&lt;=25,J2&gt;12),1,0)</f>
        <v>0</v>
      </c>
      <c r="N2" s="19">
        <f t="shared" ref="N2:N212" si="3">IF(AND(J2&gt;25,J2&lt;=40),1,0)</f>
        <v>0</v>
      </c>
      <c r="O2" s="18">
        <f t="shared" ref="O2:O212" si="4">IF(AND(J2&lt;=50, J2&gt;40),1,0)</f>
        <v>0</v>
      </c>
      <c r="P2" s="18">
        <f t="shared" ref="P2:P212" si="5">IF(AND(J2&gt;50,J2&lt;=60),1,0)</f>
        <v>0</v>
      </c>
      <c r="Q2" s="18">
        <f t="shared" ref="Q2:Q212" si="6">IF(AND(J2&lt;=78,J2&gt;60), 1, 0)</f>
        <v>0</v>
      </c>
      <c r="R2" s="18">
        <f t="shared" ref="R2:R212" si="7">IF(AND(J2&gt;78,J2&lt;=100),1,0)</f>
        <v>0</v>
      </c>
      <c r="S2" s="18">
        <f t="shared" ref="S2:S212" si="8">IF(AND(J2&lt;=123, J2&gt;100),1, 0)</f>
        <v>1</v>
      </c>
      <c r="T2" s="18">
        <f t="shared" ref="T2:T212" si="9">IF(J2&gt;=150,0,IF(J2&gt;=123,1,0))</f>
        <v>0</v>
      </c>
      <c r="U2" s="18">
        <f t="shared" ref="U2:U212" si="10">IF(J2&gt;=150,1,0)</f>
        <v>0</v>
      </c>
      <c r="V2" s="10" t="s">
        <v>138</v>
      </c>
      <c r="Y2" s="20" t="s">
        <v>15</v>
      </c>
      <c r="Z2" s="20" t="s">
        <v>16</v>
      </c>
      <c r="AC2" s="21" t="s">
        <v>145</v>
      </c>
      <c r="AI2" s="21" t="s">
        <v>147</v>
      </c>
    </row>
    <row r="3" spans="1:35" ht="15.75" customHeight="1">
      <c r="A3" s="15">
        <v>2</v>
      </c>
      <c r="B3" s="12" t="s">
        <v>9</v>
      </c>
      <c r="C3" s="12" t="s">
        <v>10</v>
      </c>
      <c r="D3" s="12" t="s">
        <v>17</v>
      </c>
      <c r="E3" s="12" t="s">
        <v>18</v>
      </c>
      <c r="F3" s="12" t="s">
        <v>19</v>
      </c>
      <c r="G3" s="14">
        <v>108</v>
      </c>
      <c r="H3" s="12" t="s">
        <v>59</v>
      </c>
      <c r="I3" s="14">
        <v>101</v>
      </c>
      <c r="J3" s="15">
        <v>120</v>
      </c>
      <c r="K3" s="17">
        <f t="shared" si="0"/>
        <v>0.9</v>
      </c>
      <c r="L3" s="18">
        <f t="shared" si="1"/>
        <v>0</v>
      </c>
      <c r="M3" s="18">
        <f t="shared" si="2"/>
        <v>0</v>
      </c>
      <c r="N3" s="19">
        <f t="shared" si="3"/>
        <v>0</v>
      </c>
      <c r="O3" s="18">
        <f t="shared" si="4"/>
        <v>0</v>
      </c>
      <c r="P3" s="18">
        <f t="shared" si="5"/>
        <v>0</v>
      </c>
      <c r="Q3" s="18">
        <f t="shared" si="6"/>
        <v>0</v>
      </c>
      <c r="R3" s="18">
        <f t="shared" si="7"/>
        <v>0</v>
      </c>
      <c r="S3" s="18">
        <f t="shared" si="8"/>
        <v>1</v>
      </c>
      <c r="T3" s="18">
        <f t="shared" si="9"/>
        <v>0</v>
      </c>
      <c r="U3" s="18">
        <f t="shared" si="10"/>
        <v>0</v>
      </c>
      <c r="Y3" s="22" t="s">
        <v>20</v>
      </c>
      <c r="Z3" s="22" t="s">
        <v>21</v>
      </c>
      <c r="AC3" s="16" t="s">
        <v>149</v>
      </c>
      <c r="AI3" s="10" t="s">
        <v>150</v>
      </c>
    </row>
    <row r="4" spans="1:35" ht="15.75" customHeight="1">
      <c r="A4" s="15">
        <v>3</v>
      </c>
      <c r="B4" s="12" t="s">
        <v>9</v>
      </c>
      <c r="C4" s="12" t="s">
        <v>10</v>
      </c>
      <c r="D4" s="12" t="s">
        <v>22</v>
      </c>
      <c r="E4" s="12" t="s">
        <v>45</v>
      </c>
      <c r="F4" s="12" t="s">
        <v>23</v>
      </c>
      <c r="G4" s="14">
        <v>58</v>
      </c>
      <c r="H4" s="12" t="s">
        <v>59</v>
      </c>
      <c r="I4" s="14">
        <v>101</v>
      </c>
      <c r="J4" s="15">
        <v>120</v>
      </c>
      <c r="K4" s="17">
        <f t="shared" si="0"/>
        <v>0.48333333333333334</v>
      </c>
      <c r="L4" s="18">
        <f t="shared" si="1"/>
        <v>0</v>
      </c>
      <c r="M4" s="18">
        <f t="shared" si="2"/>
        <v>0</v>
      </c>
      <c r="N4" s="19">
        <f t="shared" si="3"/>
        <v>0</v>
      </c>
      <c r="O4" s="18">
        <f t="shared" si="4"/>
        <v>0</v>
      </c>
      <c r="P4" s="18">
        <f t="shared" si="5"/>
        <v>0</v>
      </c>
      <c r="Q4" s="18">
        <f t="shared" si="6"/>
        <v>0</v>
      </c>
      <c r="R4" s="18">
        <f t="shared" si="7"/>
        <v>0</v>
      </c>
      <c r="S4" s="18">
        <f t="shared" si="8"/>
        <v>1</v>
      </c>
      <c r="T4" s="18">
        <f t="shared" si="9"/>
        <v>0</v>
      </c>
      <c r="U4" s="18">
        <f t="shared" si="10"/>
        <v>0</v>
      </c>
      <c r="Y4" s="22" t="s">
        <v>24</v>
      </c>
      <c r="Z4" s="22" t="s">
        <v>25</v>
      </c>
      <c r="AC4" s="16" t="s">
        <v>152</v>
      </c>
    </row>
    <row r="5" spans="1:35" ht="15.75" customHeight="1">
      <c r="A5" s="12">
        <v>4</v>
      </c>
      <c r="B5" s="12" t="s">
        <v>9</v>
      </c>
      <c r="C5" s="12" t="s">
        <v>155</v>
      </c>
      <c r="D5" s="12" t="s">
        <v>18</v>
      </c>
      <c r="E5" s="12" t="s">
        <v>22</v>
      </c>
      <c r="F5" s="12" t="s">
        <v>27</v>
      </c>
      <c r="G5" s="14">
        <v>112</v>
      </c>
      <c r="H5" s="12" t="s">
        <v>59</v>
      </c>
      <c r="I5" s="14">
        <v>102</v>
      </c>
      <c r="J5" s="15">
        <v>150</v>
      </c>
      <c r="K5" s="17">
        <f t="shared" si="0"/>
        <v>0.7466666666666667</v>
      </c>
      <c r="L5" s="18">
        <f t="shared" si="1"/>
        <v>0</v>
      </c>
      <c r="M5" s="18">
        <f t="shared" si="2"/>
        <v>0</v>
      </c>
      <c r="N5" s="19">
        <f t="shared" si="3"/>
        <v>0</v>
      </c>
      <c r="O5" s="18">
        <f t="shared" si="4"/>
        <v>0</v>
      </c>
      <c r="P5" s="18">
        <f t="shared" si="5"/>
        <v>0</v>
      </c>
      <c r="Q5" s="18">
        <f t="shared" si="6"/>
        <v>0</v>
      </c>
      <c r="R5" s="18">
        <f t="shared" si="7"/>
        <v>0</v>
      </c>
      <c r="S5" s="18">
        <f t="shared" si="8"/>
        <v>0</v>
      </c>
      <c r="T5" s="18">
        <f t="shared" si="9"/>
        <v>0</v>
      </c>
      <c r="U5" s="18">
        <f t="shared" si="10"/>
        <v>1</v>
      </c>
      <c r="Y5" s="22" t="s">
        <v>30</v>
      </c>
      <c r="Z5" s="22" t="s">
        <v>32</v>
      </c>
      <c r="AC5" s="16" t="s">
        <v>157</v>
      </c>
      <c r="AI5" s="23" t="s">
        <v>158</v>
      </c>
    </row>
    <row r="6" spans="1:35" ht="15.75" customHeight="1">
      <c r="A6" s="15">
        <v>5</v>
      </c>
      <c r="B6" s="12" t="s">
        <v>9</v>
      </c>
      <c r="C6" s="12" t="s">
        <v>155</v>
      </c>
      <c r="D6" s="12" t="s">
        <v>22</v>
      </c>
      <c r="E6" s="12" t="s">
        <v>45</v>
      </c>
      <c r="F6" s="12" t="s">
        <v>33</v>
      </c>
      <c r="G6" s="14">
        <v>113</v>
      </c>
      <c r="H6" s="12" t="s">
        <v>59</v>
      </c>
      <c r="I6" s="14">
        <v>102</v>
      </c>
      <c r="J6" s="15">
        <v>150</v>
      </c>
      <c r="K6" s="17">
        <f t="shared" si="0"/>
        <v>0.7533333333333333</v>
      </c>
      <c r="L6" s="18">
        <f t="shared" si="1"/>
        <v>0</v>
      </c>
      <c r="M6" s="18">
        <f t="shared" si="2"/>
        <v>0</v>
      </c>
      <c r="N6" s="19">
        <f t="shared" si="3"/>
        <v>0</v>
      </c>
      <c r="O6" s="18">
        <f t="shared" si="4"/>
        <v>0</v>
      </c>
      <c r="P6" s="18">
        <f t="shared" si="5"/>
        <v>0</v>
      </c>
      <c r="Q6" s="18">
        <f t="shared" si="6"/>
        <v>0</v>
      </c>
      <c r="R6" s="18">
        <f t="shared" si="7"/>
        <v>0</v>
      </c>
      <c r="S6" s="18">
        <f t="shared" si="8"/>
        <v>0</v>
      </c>
      <c r="T6" s="18">
        <f t="shared" si="9"/>
        <v>0</v>
      </c>
      <c r="U6" s="18">
        <f t="shared" si="10"/>
        <v>1</v>
      </c>
      <c r="Y6" s="22" t="s">
        <v>34</v>
      </c>
      <c r="Z6" s="22" t="s">
        <v>35</v>
      </c>
      <c r="AC6" s="16" t="s">
        <v>160</v>
      </c>
      <c r="AI6" s="10" t="s">
        <v>161</v>
      </c>
    </row>
    <row r="7" spans="1:35" ht="15.75" customHeight="1">
      <c r="A7" s="15">
        <v>6</v>
      </c>
      <c r="B7" s="12" t="s">
        <v>50</v>
      </c>
      <c r="C7" s="12" t="s">
        <v>148</v>
      </c>
      <c r="D7" s="12" t="s">
        <v>52</v>
      </c>
      <c r="E7" s="12" t="s">
        <v>17</v>
      </c>
      <c r="F7" s="12" t="s">
        <v>53</v>
      </c>
      <c r="G7" s="14">
        <v>142</v>
      </c>
      <c r="H7" s="12" t="s">
        <v>59</v>
      </c>
      <c r="I7" s="14">
        <v>111</v>
      </c>
      <c r="J7" s="15">
        <v>150</v>
      </c>
      <c r="K7" s="17">
        <f t="shared" si="0"/>
        <v>0.94666666666666666</v>
      </c>
      <c r="L7" s="18">
        <f t="shared" si="1"/>
        <v>0</v>
      </c>
      <c r="M7" s="18">
        <f t="shared" si="2"/>
        <v>0</v>
      </c>
      <c r="N7" s="19">
        <f t="shared" si="3"/>
        <v>0</v>
      </c>
      <c r="O7" s="18">
        <f t="shared" si="4"/>
        <v>0</v>
      </c>
      <c r="P7" s="18">
        <f t="shared" si="5"/>
        <v>0</v>
      </c>
      <c r="Q7" s="18">
        <f t="shared" si="6"/>
        <v>0</v>
      </c>
      <c r="R7" s="18">
        <f t="shared" si="7"/>
        <v>0</v>
      </c>
      <c r="S7" s="18">
        <f t="shared" si="8"/>
        <v>0</v>
      </c>
      <c r="T7" s="18">
        <f t="shared" si="9"/>
        <v>0</v>
      </c>
      <c r="U7" s="18">
        <f t="shared" si="10"/>
        <v>1</v>
      </c>
      <c r="Y7" s="22" t="s">
        <v>47</v>
      </c>
      <c r="Z7" s="22" t="s">
        <v>48</v>
      </c>
      <c r="AC7" s="16" t="s">
        <v>166</v>
      </c>
    </row>
    <row r="8" spans="1:35" ht="15.75" customHeight="1">
      <c r="A8" s="12">
        <v>7</v>
      </c>
      <c r="B8" s="12" t="s">
        <v>50</v>
      </c>
      <c r="C8" s="12" t="s">
        <v>148</v>
      </c>
      <c r="D8" s="12" t="s">
        <v>56</v>
      </c>
      <c r="E8" s="12" t="s">
        <v>22</v>
      </c>
      <c r="F8" s="12" t="s">
        <v>57</v>
      </c>
      <c r="G8" s="14">
        <v>137</v>
      </c>
      <c r="H8" s="12" t="s">
        <v>59</v>
      </c>
      <c r="I8" s="14">
        <v>111</v>
      </c>
      <c r="J8" s="15">
        <v>148</v>
      </c>
      <c r="K8" s="17">
        <f t="shared" si="0"/>
        <v>0.92567567567567566</v>
      </c>
      <c r="L8" s="18">
        <f t="shared" si="1"/>
        <v>0</v>
      </c>
      <c r="M8" s="18">
        <f t="shared" si="2"/>
        <v>0</v>
      </c>
      <c r="N8" s="19">
        <f t="shared" si="3"/>
        <v>0</v>
      </c>
      <c r="O8" s="18">
        <f t="shared" si="4"/>
        <v>0</v>
      </c>
      <c r="P8" s="18">
        <f t="shared" si="5"/>
        <v>0</v>
      </c>
      <c r="Q8" s="18">
        <f t="shared" si="6"/>
        <v>0</v>
      </c>
      <c r="R8" s="18">
        <f t="shared" si="7"/>
        <v>0</v>
      </c>
      <c r="S8" s="18">
        <f t="shared" si="8"/>
        <v>0</v>
      </c>
      <c r="T8" s="18">
        <f t="shared" si="9"/>
        <v>1</v>
      </c>
      <c r="U8" s="18">
        <f t="shared" si="10"/>
        <v>0</v>
      </c>
      <c r="Y8" s="22" t="s">
        <v>54</v>
      </c>
      <c r="Z8" s="22" t="s">
        <v>55</v>
      </c>
      <c r="AC8" s="10" t="s">
        <v>168</v>
      </c>
    </row>
    <row r="9" spans="1:35" ht="15.75" customHeight="1">
      <c r="A9" s="15">
        <v>8</v>
      </c>
      <c r="B9" s="12" t="s">
        <v>50</v>
      </c>
      <c r="C9" s="12" t="s">
        <v>169</v>
      </c>
      <c r="D9" s="12" t="s">
        <v>17</v>
      </c>
      <c r="E9" s="12" t="s">
        <v>18</v>
      </c>
      <c r="F9" s="12" t="s">
        <v>170</v>
      </c>
      <c r="G9" s="14">
        <v>27</v>
      </c>
      <c r="H9" s="12" t="s">
        <v>59</v>
      </c>
      <c r="I9" s="14">
        <v>112</v>
      </c>
      <c r="J9" s="15">
        <v>60</v>
      </c>
      <c r="K9" s="17">
        <f t="shared" si="0"/>
        <v>0.45</v>
      </c>
      <c r="L9" s="18">
        <f t="shared" si="1"/>
        <v>0</v>
      </c>
      <c r="M9" s="18">
        <f t="shared" si="2"/>
        <v>0</v>
      </c>
      <c r="N9" s="19">
        <f t="shared" si="3"/>
        <v>0</v>
      </c>
      <c r="O9" s="18">
        <f t="shared" si="4"/>
        <v>0</v>
      </c>
      <c r="P9" s="18">
        <f t="shared" si="5"/>
        <v>1</v>
      </c>
      <c r="Q9" s="18">
        <f t="shared" si="6"/>
        <v>0</v>
      </c>
      <c r="R9" s="18">
        <f t="shared" si="7"/>
        <v>0</v>
      </c>
      <c r="S9" s="18">
        <f t="shared" si="8"/>
        <v>0</v>
      </c>
      <c r="T9" s="18">
        <f t="shared" si="9"/>
        <v>0</v>
      </c>
      <c r="U9" s="18">
        <f t="shared" si="10"/>
        <v>0</v>
      </c>
      <c r="Y9" s="24">
        <v>43804</v>
      </c>
      <c r="Z9" s="25" t="s">
        <v>58</v>
      </c>
      <c r="AC9" s="10" t="s">
        <v>178</v>
      </c>
    </row>
    <row r="10" spans="1:35" ht="15.75" customHeight="1">
      <c r="A10" s="15">
        <v>9</v>
      </c>
      <c r="B10" s="12" t="s">
        <v>50</v>
      </c>
      <c r="C10" s="12" t="s">
        <v>179</v>
      </c>
      <c r="D10" s="12" t="s">
        <v>45</v>
      </c>
      <c r="E10" s="12" t="s">
        <v>180</v>
      </c>
      <c r="F10" s="12" t="s">
        <v>181</v>
      </c>
      <c r="G10" s="14">
        <v>4</v>
      </c>
      <c r="H10" s="12" t="s">
        <v>59</v>
      </c>
      <c r="I10" s="14">
        <v>112</v>
      </c>
      <c r="J10" s="15">
        <v>60</v>
      </c>
      <c r="K10" s="17">
        <f t="shared" si="0"/>
        <v>6.6666666666666666E-2</v>
      </c>
      <c r="L10" s="18">
        <f t="shared" si="1"/>
        <v>0</v>
      </c>
      <c r="M10" s="18">
        <f t="shared" si="2"/>
        <v>0</v>
      </c>
      <c r="N10" s="19">
        <f t="shared" si="3"/>
        <v>0</v>
      </c>
      <c r="O10" s="18">
        <f t="shared" si="4"/>
        <v>0</v>
      </c>
      <c r="P10" s="18">
        <f t="shared" si="5"/>
        <v>1</v>
      </c>
      <c r="Q10" s="18">
        <f t="shared" si="6"/>
        <v>0</v>
      </c>
      <c r="R10" s="18">
        <f t="shared" si="7"/>
        <v>0</v>
      </c>
      <c r="S10" s="18">
        <f t="shared" si="8"/>
        <v>0</v>
      </c>
      <c r="T10" s="18">
        <f t="shared" si="9"/>
        <v>0</v>
      </c>
      <c r="U10" s="18">
        <f t="shared" si="10"/>
        <v>0</v>
      </c>
      <c r="Y10" s="16" t="s">
        <v>64</v>
      </c>
      <c r="AC10" s="10" t="s">
        <v>182</v>
      </c>
    </row>
    <row r="11" spans="1:35" ht="15.75" customHeight="1">
      <c r="A11" s="12">
        <v>10</v>
      </c>
      <c r="B11" s="12" t="s">
        <v>65</v>
      </c>
      <c r="C11" s="12" t="s">
        <v>155</v>
      </c>
      <c r="D11" s="12" t="s">
        <v>17</v>
      </c>
      <c r="E11" s="12" t="s">
        <v>18</v>
      </c>
      <c r="F11" s="12" t="s">
        <v>67</v>
      </c>
      <c r="G11" s="14">
        <v>5</v>
      </c>
      <c r="H11" s="12" t="s">
        <v>59</v>
      </c>
      <c r="I11" s="14">
        <v>405</v>
      </c>
      <c r="J11" s="15">
        <v>35</v>
      </c>
      <c r="K11" s="17">
        <f t="shared" si="0"/>
        <v>0.14285714285714285</v>
      </c>
      <c r="L11" s="18">
        <f t="shared" si="1"/>
        <v>0</v>
      </c>
      <c r="M11" s="18">
        <f t="shared" si="2"/>
        <v>0</v>
      </c>
      <c r="N11" s="19">
        <f t="shared" si="3"/>
        <v>1</v>
      </c>
      <c r="O11" s="18">
        <f t="shared" si="4"/>
        <v>0</v>
      </c>
      <c r="P11" s="18">
        <f t="shared" si="5"/>
        <v>0</v>
      </c>
      <c r="Q11" s="18">
        <f t="shared" si="6"/>
        <v>0</v>
      </c>
      <c r="R11" s="18">
        <f t="shared" si="7"/>
        <v>0</v>
      </c>
      <c r="S11" s="18">
        <f t="shared" si="8"/>
        <v>0</v>
      </c>
      <c r="T11" s="18">
        <f t="shared" si="9"/>
        <v>0</v>
      </c>
      <c r="U11" s="18">
        <f t="shared" si="10"/>
        <v>0</v>
      </c>
      <c r="Y11" s="21" t="s">
        <v>190</v>
      </c>
      <c r="AC11" s="10" t="s">
        <v>489</v>
      </c>
    </row>
    <row r="12" spans="1:35" ht="15.75" customHeight="1">
      <c r="A12" s="15">
        <v>11</v>
      </c>
      <c r="B12" s="12" t="s">
        <v>65</v>
      </c>
      <c r="C12" s="12" t="s">
        <v>155</v>
      </c>
      <c r="D12" s="12" t="s">
        <v>22</v>
      </c>
      <c r="E12" s="12" t="s">
        <v>45</v>
      </c>
      <c r="F12" s="12" t="s">
        <v>191</v>
      </c>
      <c r="G12" s="14">
        <v>8</v>
      </c>
      <c r="H12" s="12" t="s">
        <v>59</v>
      </c>
      <c r="I12" s="14">
        <v>405</v>
      </c>
      <c r="J12" s="15">
        <v>35</v>
      </c>
      <c r="K12" s="17">
        <f t="shared" si="0"/>
        <v>0.22857142857142856</v>
      </c>
      <c r="L12" s="18">
        <f t="shared" si="1"/>
        <v>0</v>
      </c>
      <c r="M12" s="18">
        <f t="shared" si="2"/>
        <v>0</v>
      </c>
      <c r="N12" s="19">
        <f t="shared" si="3"/>
        <v>1</v>
      </c>
      <c r="O12" s="18">
        <f t="shared" si="4"/>
        <v>0</v>
      </c>
      <c r="P12" s="18">
        <f t="shared" si="5"/>
        <v>0</v>
      </c>
      <c r="Q12" s="18">
        <f t="shared" si="6"/>
        <v>0</v>
      </c>
      <c r="R12" s="18">
        <f t="shared" si="7"/>
        <v>0</v>
      </c>
      <c r="S12" s="18">
        <f t="shared" si="8"/>
        <v>0</v>
      </c>
      <c r="T12" s="18">
        <f t="shared" si="9"/>
        <v>0</v>
      </c>
      <c r="U12" s="18">
        <f t="shared" si="10"/>
        <v>0</v>
      </c>
      <c r="Y12" s="26" t="s">
        <v>194</v>
      </c>
      <c r="Z12" s="26" t="s">
        <v>195</v>
      </c>
      <c r="AA12" s="27" t="s">
        <v>196</v>
      </c>
      <c r="AB12" s="27" t="s">
        <v>197</v>
      </c>
      <c r="AD12" s="27" t="s">
        <v>198</v>
      </c>
      <c r="AE12" s="27" t="s">
        <v>195</v>
      </c>
      <c r="AF12" s="27" t="s">
        <v>196</v>
      </c>
      <c r="AG12" s="27" t="s">
        <v>197</v>
      </c>
    </row>
    <row r="13" spans="1:35" ht="15.75" customHeight="1">
      <c r="A13" s="15">
        <v>12</v>
      </c>
      <c r="B13" s="12" t="s">
        <v>76</v>
      </c>
      <c r="C13" s="12" t="s">
        <v>144</v>
      </c>
      <c r="D13" s="12" t="s">
        <v>11</v>
      </c>
      <c r="E13" s="12" t="s">
        <v>12</v>
      </c>
      <c r="F13" s="12" t="s">
        <v>78</v>
      </c>
      <c r="G13" s="14">
        <v>71</v>
      </c>
      <c r="H13" s="12" t="s">
        <v>59</v>
      </c>
      <c r="I13" s="14">
        <v>430</v>
      </c>
      <c r="J13" s="15">
        <v>75</v>
      </c>
      <c r="K13" s="17">
        <f t="shared" si="0"/>
        <v>0.94666666666666666</v>
      </c>
      <c r="L13" s="18">
        <f t="shared" si="1"/>
        <v>0</v>
      </c>
      <c r="M13" s="18">
        <f t="shared" si="2"/>
        <v>0</v>
      </c>
      <c r="N13" s="19">
        <f t="shared" si="3"/>
        <v>0</v>
      </c>
      <c r="O13" s="18">
        <f t="shared" si="4"/>
        <v>0</v>
      </c>
      <c r="P13" s="18">
        <f t="shared" si="5"/>
        <v>0</v>
      </c>
      <c r="Q13" s="18">
        <f t="shared" si="6"/>
        <v>1</v>
      </c>
      <c r="R13" s="18">
        <f t="shared" si="7"/>
        <v>0</v>
      </c>
      <c r="S13" s="18">
        <f t="shared" si="8"/>
        <v>0</v>
      </c>
      <c r="T13" s="18">
        <f t="shared" si="9"/>
        <v>0</v>
      </c>
      <c r="U13" s="18">
        <f t="shared" si="10"/>
        <v>0</v>
      </c>
      <c r="Y13" s="28" t="s">
        <v>204</v>
      </c>
      <c r="Z13" s="28">
        <v>40</v>
      </c>
      <c r="AA13" s="28" t="s">
        <v>205</v>
      </c>
      <c r="AB13" s="64">
        <v>40</v>
      </c>
      <c r="AD13" s="29" t="s">
        <v>206</v>
      </c>
      <c r="AE13" s="29">
        <v>78</v>
      </c>
      <c r="AF13" s="28" t="s">
        <v>207</v>
      </c>
      <c r="AG13" s="29">
        <v>78</v>
      </c>
      <c r="AH13" s="10" t="s">
        <v>208</v>
      </c>
    </row>
    <row r="14" spans="1:35" ht="15.75" customHeight="1">
      <c r="A14" s="12">
        <v>13</v>
      </c>
      <c r="B14" s="12" t="s">
        <v>76</v>
      </c>
      <c r="C14" s="12" t="s">
        <v>144</v>
      </c>
      <c r="D14" s="12" t="s">
        <v>12</v>
      </c>
      <c r="E14" s="12" t="s">
        <v>17</v>
      </c>
      <c r="F14" s="12" t="s">
        <v>79</v>
      </c>
      <c r="G14" s="14">
        <v>70</v>
      </c>
      <c r="H14" s="12" t="s">
        <v>59</v>
      </c>
      <c r="I14" s="14">
        <v>430</v>
      </c>
      <c r="J14" s="15">
        <v>75</v>
      </c>
      <c r="K14" s="17">
        <f t="shared" si="0"/>
        <v>0.93333333333333335</v>
      </c>
      <c r="L14" s="18">
        <f t="shared" si="1"/>
        <v>0</v>
      </c>
      <c r="M14" s="18">
        <f t="shared" si="2"/>
        <v>0</v>
      </c>
      <c r="N14" s="19">
        <f t="shared" si="3"/>
        <v>0</v>
      </c>
      <c r="O14" s="18">
        <f t="shared" si="4"/>
        <v>0</v>
      </c>
      <c r="P14" s="18">
        <f t="shared" si="5"/>
        <v>0</v>
      </c>
      <c r="Q14" s="18">
        <f t="shared" si="6"/>
        <v>1</v>
      </c>
      <c r="R14" s="18">
        <f t="shared" si="7"/>
        <v>0</v>
      </c>
      <c r="S14" s="18">
        <f t="shared" si="8"/>
        <v>0</v>
      </c>
      <c r="T14" s="18">
        <f t="shared" si="9"/>
        <v>0</v>
      </c>
      <c r="U14" s="18">
        <f t="shared" si="10"/>
        <v>0</v>
      </c>
      <c r="Y14" s="28" t="s">
        <v>212</v>
      </c>
      <c r="Z14" s="28">
        <v>40</v>
      </c>
      <c r="AA14" s="28" t="s">
        <v>205</v>
      </c>
      <c r="AB14" s="64">
        <v>40</v>
      </c>
      <c r="AD14" s="29" t="s">
        <v>214</v>
      </c>
      <c r="AE14" s="29">
        <v>78</v>
      </c>
      <c r="AF14" s="28" t="s">
        <v>207</v>
      </c>
      <c r="AG14" s="29">
        <v>78</v>
      </c>
    </row>
    <row r="15" spans="1:35" ht="15.75" customHeight="1">
      <c r="A15" s="15">
        <v>14</v>
      </c>
      <c r="B15" s="12" t="s">
        <v>76</v>
      </c>
      <c r="C15" s="12" t="s">
        <v>144</v>
      </c>
      <c r="D15" s="12" t="s">
        <v>22</v>
      </c>
      <c r="E15" s="12" t="s">
        <v>45</v>
      </c>
      <c r="F15" s="12" t="s">
        <v>151</v>
      </c>
      <c r="G15" s="14">
        <v>70</v>
      </c>
      <c r="H15" s="12" t="s">
        <v>59</v>
      </c>
      <c r="I15" s="14">
        <v>430</v>
      </c>
      <c r="J15" s="15">
        <v>75</v>
      </c>
      <c r="K15" s="17">
        <f t="shared" si="0"/>
        <v>0.93333333333333335</v>
      </c>
      <c r="L15" s="18">
        <f t="shared" si="1"/>
        <v>0</v>
      </c>
      <c r="M15" s="18">
        <f t="shared" si="2"/>
        <v>0</v>
      </c>
      <c r="N15" s="19">
        <f t="shared" si="3"/>
        <v>0</v>
      </c>
      <c r="O15" s="18">
        <f t="shared" si="4"/>
        <v>0</v>
      </c>
      <c r="P15" s="18">
        <f t="shared" si="5"/>
        <v>0</v>
      </c>
      <c r="Q15" s="18">
        <f t="shared" si="6"/>
        <v>1</v>
      </c>
      <c r="R15" s="18">
        <f t="shared" si="7"/>
        <v>0</v>
      </c>
      <c r="S15" s="18">
        <f t="shared" si="8"/>
        <v>0</v>
      </c>
      <c r="T15" s="18">
        <f t="shared" si="9"/>
        <v>0</v>
      </c>
      <c r="U15" s="18">
        <f t="shared" si="10"/>
        <v>0</v>
      </c>
      <c r="Y15" s="28" t="s">
        <v>216</v>
      </c>
      <c r="Z15" s="28">
        <v>60</v>
      </c>
      <c r="AA15" s="28" t="s">
        <v>207</v>
      </c>
      <c r="AB15" s="64">
        <v>60</v>
      </c>
      <c r="AD15" s="29" t="s">
        <v>218</v>
      </c>
      <c r="AE15" s="29">
        <v>78</v>
      </c>
      <c r="AF15" s="28" t="s">
        <v>207</v>
      </c>
      <c r="AG15" s="29">
        <v>78</v>
      </c>
    </row>
    <row r="16" spans="1:35" ht="15.75" customHeight="1">
      <c r="A16" s="15">
        <v>15</v>
      </c>
      <c r="B16" s="12" t="s">
        <v>80</v>
      </c>
      <c r="C16" s="12" t="s">
        <v>219</v>
      </c>
      <c r="D16" s="12" t="s">
        <v>12</v>
      </c>
      <c r="E16" s="12" t="s">
        <v>17</v>
      </c>
      <c r="F16" s="12" t="s">
        <v>220</v>
      </c>
      <c r="G16" s="14">
        <v>47</v>
      </c>
      <c r="H16" s="12" t="s">
        <v>59</v>
      </c>
      <c r="I16" s="14">
        <v>431</v>
      </c>
      <c r="J16" s="15">
        <v>60</v>
      </c>
      <c r="K16" s="17">
        <f t="shared" si="0"/>
        <v>0.78333333333333333</v>
      </c>
      <c r="L16" s="18">
        <f t="shared" si="1"/>
        <v>0</v>
      </c>
      <c r="M16" s="18">
        <f t="shared" si="2"/>
        <v>0</v>
      </c>
      <c r="N16" s="19">
        <f t="shared" si="3"/>
        <v>0</v>
      </c>
      <c r="O16" s="18">
        <f t="shared" si="4"/>
        <v>0</v>
      </c>
      <c r="P16" s="18">
        <f t="shared" si="5"/>
        <v>1</v>
      </c>
      <c r="Q16" s="18">
        <f t="shared" si="6"/>
        <v>0</v>
      </c>
      <c r="R16" s="18">
        <f t="shared" si="7"/>
        <v>0</v>
      </c>
      <c r="S16" s="18">
        <f t="shared" si="8"/>
        <v>0</v>
      </c>
      <c r="T16" s="18">
        <f t="shared" si="9"/>
        <v>0</v>
      </c>
      <c r="U16" s="18">
        <f t="shared" si="10"/>
        <v>0</v>
      </c>
      <c r="Y16" s="28" t="s">
        <v>226</v>
      </c>
      <c r="Z16" s="28">
        <v>60</v>
      </c>
      <c r="AA16" s="28" t="s">
        <v>207</v>
      </c>
      <c r="AB16" s="64">
        <v>60</v>
      </c>
      <c r="AD16" s="29" t="s">
        <v>227</v>
      </c>
      <c r="AE16" s="29">
        <v>78</v>
      </c>
      <c r="AF16" s="28" t="s">
        <v>207</v>
      </c>
      <c r="AG16" s="29">
        <v>78</v>
      </c>
    </row>
    <row r="17" spans="1:34" ht="15.75" customHeight="1">
      <c r="A17" s="12">
        <v>16</v>
      </c>
      <c r="B17" s="12" t="s">
        <v>80</v>
      </c>
      <c r="C17" s="12" t="s">
        <v>219</v>
      </c>
      <c r="D17" s="12" t="s">
        <v>17</v>
      </c>
      <c r="E17" s="12" t="s">
        <v>18</v>
      </c>
      <c r="F17" s="12" t="s">
        <v>230</v>
      </c>
      <c r="G17" s="14">
        <v>55</v>
      </c>
      <c r="H17" s="12" t="s">
        <v>59</v>
      </c>
      <c r="I17" s="14">
        <v>431</v>
      </c>
      <c r="J17" s="15">
        <v>60</v>
      </c>
      <c r="K17" s="17">
        <f t="shared" si="0"/>
        <v>0.91666666666666663</v>
      </c>
      <c r="L17" s="18">
        <f t="shared" si="1"/>
        <v>0</v>
      </c>
      <c r="M17" s="18">
        <f t="shared" si="2"/>
        <v>0</v>
      </c>
      <c r="N17" s="19">
        <f t="shared" si="3"/>
        <v>0</v>
      </c>
      <c r="O17" s="18">
        <f t="shared" si="4"/>
        <v>0</v>
      </c>
      <c r="P17" s="18">
        <f t="shared" si="5"/>
        <v>1</v>
      </c>
      <c r="Q17" s="18">
        <f t="shared" si="6"/>
        <v>0</v>
      </c>
      <c r="R17" s="18">
        <f t="shared" si="7"/>
        <v>0</v>
      </c>
      <c r="S17" s="18">
        <f t="shared" si="8"/>
        <v>0</v>
      </c>
      <c r="T17" s="18">
        <f t="shared" si="9"/>
        <v>0</v>
      </c>
      <c r="U17" s="18">
        <f t="shared" si="10"/>
        <v>0</v>
      </c>
      <c r="Y17" s="28" t="s">
        <v>233</v>
      </c>
      <c r="Z17" s="28">
        <v>60</v>
      </c>
      <c r="AA17" s="28" t="s">
        <v>207</v>
      </c>
      <c r="AB17" s="64">
        <v>60</v>
      </c>
      <c r="AD17" s="29" t="s">
        <v>234</v>
      </c>
      <c r="AE17" s="29">
        <v>78</v>
      </c>
      <c r="AF17" s="28" t="s">
        <v>207</v>
      </c>
      <c r="AG17" s="29">
        <v>78</v>
      </c>
      <c r="AH17" s="21" t="s">
        <v>235</v>
      </c>
    </row>
    <row r="18" spans="1:34" ht="15.75" customHeight="1">
      <c r="A18" s="15">
        <v>17</v>
      </c>
      <c r="B18" s="12" t="s">
        <v>192</v>
      </c>
      <c r="C18" s="12" t="s">
        <v>51</v>
      </c>
      <c r="D18" s="12" t="s">
        <v>22</v>
      </c>
      <c r="E18" s="12" t="s">
        <v>45</v>
      </c>
      <c r="F18" s="12" t="s">
        <v>193</v>
      </c>
      <c r="G18" s="14">
        <v>37</v>
      </c>
      <c r="H18" s="12" t="s">
        <v>59</v>
      </c>
      <c r="I18" s="14">
        <v>432</v>
      </c>
      <c r="J18" s="15">
        <v>75</v>
      </c>
      <c r="K18" s="17">
        <f t="shared" si="0"/>
        <v>0.49333333333333335</v>
      </c>
      <c r="L18" s="18">
        <f t="shared" si="1"/>
        <v>0</v>
      </c>
      <c r="M18" s="18">
        <f t="shared" si="2"/>
        <v>0</v>
      </c>
      <c r="N18" s="19">
        <f t="shared" si="3"/>
        <v>0</v>
      </c>
      <c r="O18" s="18">
        <f t="shared" si="4"/>
        <v>0</v>
      </c>
      <c r="P18" s="18">
        <f t="shared" si="5"/>
        <v>0</v>
      </c>
      <c r="Q18" s="18">
        <f t="shared" si="6"/>
        <v>1</v>
      </c>
      <c r="R18" s="18">
        <f t="shared" si="7"/>
        <v>0</v>
      </c>
      <c r="S18" s="18">
        <f t="shared" si="8"/>
        <v>0</v>
      </c>
      <c r="T18" s="18">
        <f t="shared" si="9"/>
        <v>0</v>
      </c>
      <c r="U18" s="18">
        <f t="shared" si="10"/>
        <v>0</v>
      </c>
      <c r="Y18" s="28" t="s">
        <v>236</v>
      </c>
      <c r="Z18" s="28">
        <v>60</v>
      </c>
      <c r="AA18" s="28" t="s">
        <v>207</v>
      </c>
      <c r="AB18" s="64">
        <v>60</v>
      </c>
      <c r="AD18" s="29" t="s">
        <v>237</v>
      </c>
      <c r="AE18" s="29">
        <v>78</v>
      </c>
      <c r="AF18" s="28" t="s">
        <v>207</v>
      </c>
      <c r="AG18" s="29">
        <v>78</v>
      </c>
      <c r="AH18" s="10" t="s">
        <v>238</v>
      </c>
    </row>
    <row r="19" spans="1:34" ht="15.75" customHeight="1">
      <c r="A19" s="15">
        <v>18</v>
      </c>
      <c r="B19" s="12" t="s">
        <v>240</v>
      </c>
      <c r="C19" s="12" t="s">
        <v>242</v>
      </c>
      <c r="D19" s="12" t="s">
        <v>18</v>
      </c>
      <c r="E19" s="12" t="s">
        <v>22</v>
      </c>
      <c r="F19" s="12" t="s">
        <v>243</v>
      </c>
      <c r="G19" s="14">
        <v>35</v>
      </c>
      <c r="H19" s="12" t="s">
        <v>59</v>
      </c>
      <c r="I19" s="14">
        <v>433</v>
      </c>
      <c r="J19" s="15">
        <v>70</v>
      </c>
      <c r="K19" s="17">
        <f t="shared" si="0"/>
        <v>0.5</v>
      </c>
      <c r="L19" s="18">
        <f t="shared" si="1"/>
        <v>0</v>
      </c>
      <c r="M19" s="18">
        <f t="shared" si="2"/>
        <v>0</v>
      </c>
      <c r="N19" s="19">
        <f t="shared" si="3"/>
        <v>0</v>
      </c>
      <c r="O19" s="18">
        <f t="shared" si="4"/>
        <v>0</v>
      </c>
      <c r="P19" s="18">
        <f t="shared" si="5"/>
        <v>0</v>
      </c>
      <c r="Q19" s="18">
        <f t="shared" si="6"/>
        <v>1</v>
      </c>
      <c r="R19" s="18">
        <f t="shared" si="7"/>
        <v>0</v>
      </c>
      <c r="S19" s="18">
        <f t="shared" si="8"/>
        <v>0</v>
      </c>
      <c r="T19" s="18">
        <f t="shared" si="9"/>
        <v>0</v>
      </c>
      <c r="U19" s="18">
        <f t="shared" si="10"/>
        <v>0</v>
      </c>
      <c r="Y19" s="28" t="s">
        <v>245</v>
      </c>
      <c r="Z19" s="28">
        <v>60</v>
      </c>
      <c r="AA19" s="28" t="s">
        <v>207</v>
      </c>
      <c r="AB19" s="64">
        <v>60</v>
      </c>
      <c r="AD19" s="29" t="s">
        <v>246</v>
      </c>
      <c r="AE19" s="29">
        <v>78</v>
      </c>
      <c r="AF19" s="28" t="s">
        <v>207</v>
      </c>
      <c r="AG19" s="29">
        <v>78</v>
      </c>
      <c r="AH19" s="30" t="s">
        <v>247</v>
      </c>
    </row>
    <row r="20" spans="1:34" ht="15.75" customHeight="1">
      <c r="A20" s="12">
        <v>19</v>
      </c>
      <c r="B20" s="12" t="s">
        <v>248</v>
      </c>
      <c r="C20" s="12" t="s">
        <v>249</v>
      </c>
      <c r="D20" s="12" t="s">
        <v>18</v>
      </c>
      <c r="E20" s="12" t="s">
        <v>22</v>
      </c>
      <c r="F20" s="12" t="s">
        <v>251</v>
      </c>
      <c r="G20" s="14">
        <v>10</v>
      </c>
      <c r="H20" s="12" t="s">
        <v>59</v>
      </c>
      <c r="I20" s="14">
        <v>452</v>
      </c>
      <c r="J20" s="15">
        <v>20</v>
      </c>
      <c r="K20" s="17">
        <f t="shared" si="0"/>
        <v>0.5</v>
      </c>
      <c r="L20" s="18">
        <f t="shared" si="1"/>
        <v>0</v>
      </c>
      <c r="M20" s="18">
        <f t="shared" si="2"/>
        <v>1</v>
      </c>
      <c r="N20" s="19">
        <f t="shared" si="3"/>
        <v>0</v>
      </c>
      <c r="O20" s="18">
        <f t="shared" si="4"/>
        <v>0</v>
      </c>
      <c r="P20" s="18">
        <f t="shared" si="5"/>
        <v>0</v>
      </c>
      <c r="Q20" s="18">
        <f t="shared" si="6"/>
        <v>0</v>
      </c>
      <c r="R20" s="18">
        <f t="shared" si="7"/>
        <v>0</v>
      </c>
      <c r="S20" s="18">
        <f t="shared" si="8"/>
        <v>0</v>
      </c>
      <c r="T20" s="18">
        <f t="shared" si="9"/>
        <v>0</v>
      </c>
      <c r="U20" s="18">
        <f t="shared" si="10"/>
        <v>0</v>
      </c>
      <c r="Y20" s="28" t="s">
        <v>254</v>
      </c>
      <c r="Z20" s="28">
        <v>60</v>
      </c>
      <c r="AA20" s="28" t="s">
        <v>207</v>
      </c>
      <c r="AB20" s="64">
        <v>60</v>
      </c>
      <c r="AD20" s="29" t="s">
        <v>256</v>
      </c>
      <c r="AE20" s="29">
        <v>78</v>
      </c>
      <c r="AF20" s="28" t="s">
        <v>257</v>
      </c>
      <c r="AG20" s="29">
        <v>78</v>
      </c>
      <c r="AH20" s="10" t="s">
        <v>258</v>
      </c>
    </row>
    <row r="21" spans="1:34" ht="15.75" customHeight="1">
      <c r="A21" s="15">
        <v>20</v>
      </c>
      <c r="B21" s="12" t="s">
        <v>259</v>
      </c>
      <c r="C21" s="12" t="s">
        <v>97</v>
      </c>
      <c r="D21" s="12" t="s">
        <v>22</v>
      </c>
      <c r="E21" s="12" t="s">
        <v>45</v>
      </c>
      <c r="F21" s="12" t="s">
        <v>98</v>
      </c>
      <c r="G21" s="14">
        <v>37</v>
      </c>
      <c r="H21" s="12" t="s">
        <v>59</v>
      </c>
      <c r="I21" s="14">
        <v>471</v>
      </c>
      <c r="J21" s="15">
        <v>30</v>
      </c>
      <c r="K21" s="31">
        <f t="shared" si="0"/>
        <v>1.2333333333333334</v>
      </c>
      <c r="L21" s="18">
        <f t="shared" si="1"/>
        <v>0</v>
      </c>
      <c r="M21" s="18">
        <f t="shared" si="2"/>
        <v>0</v>
      </c>
      <c r="N21" s="19">
        <f t="shared" si="3"/>
        <v>1</v>
      </c>
      <c r="O21" s="18">
        <f t="shared" si="4"/>
        <v>0</v>
      </c>
      <c r="P21" s="18">
        <f t="shared" si="5"/>
        <v>0</v>
      </c>
      <c r="Q21" s="18">
        <f t="shared" si="6"/>
        <v>0</v>
      </c>
      <c r="R21" s="18">
        <f t="shared" si="7"/>
        <v>0</v>
      </c>
      <c r="S21" s="18">
        <f t="shared" si="8"/>
        <v>0</v>
      </c>
      <c r="T21" s="18">
        <f t="shared" si="9"/>
        <v>0</v>
      </c>
      <c r="U21" s="18">
        <f t="shared" si="10"/>
        <v>0</v>
      </c>
      <c r="Y21" s="28" t="s">
        <v>261</v>
      </c>
      <c r="Z21" s="28">
        <v>60</v>
      </c>
      <c r="AA21" s="28" t="s">
        <v>257</v>
      </c>
      <c r="AB21" s="64">
        <v>60</v>
      </c>
      <c r="AD21" s="29" t="s">
        <v>262</v>
      </c>
      <c r="AE21" s="29">
        <v>78</v>
      </c>
      <c r="AF21" s="28" t="s">
        <v>257</v>
      </c>
      <c r="AG21" s="29">
        <v>78</v>
      </c>
    </row>
    <row r="22" spans="1:34" ht="15.75" customHeight="1">
      <c r="A22" s="15">
        <v>21</v>
      </c>
      <c r="B22" s="12" t="s">
        <v>263</v>
      </c>
      <c r="C22" s="12" t="s">
        <v>264</v>
      </c>
      <c r="D22" s="12" t="s">
        <v>11</v>
      </c>
      <c r="E22" s="12" t="s">
        <v>12</v>
      </c>
      <c r="F22" s="12" t="s">
        <v>265</v>
      </c>
      <c r="G22" s="14">
        <v>21</v>
      </c>
      <c r="H22" s="12" t="s">
        <v>59</v>
      </c>
      <c r="I22" s="14">
        <v>474</v>
      </c>
      <c r="J22" s="15">
        <v>30</v>
      </c>
      <c r="K22" s="17">
        <f t="shared" si="0"/>
        <v>0.7</v>
      </c>
      <c r="L22" s="18">
        <f t="shared" si="1"/>
        <v>0</v>
      </c>
      <c r="M22" s="18">
        <f t="shared" si="2"/>
        <v>0</v>
      </c>
      <c r="N22" s="19">
        <f t="shared" si="3"/>
        <v>1</v>
      </c>
      <c r="O22" s="18">
        <f t="shared" si="4"/>
        <v>0</v>
      </c>
      <c r="P22" s="18">
        <f t="shared" si="5"/>
        <v>0</v>
      </c>
      <c r="Q22" s="18">
        <f t="shared" si="6"/>
        <v>0</v>
      </c>
      <c r="R22" s="18">
        <f t="shared" si="7"/>
        <v>0</v>
      </c>
      <c r="S22" s="18">
        <f t="shared" si="8"/>
        <v>0</v>
      </c>
      <c r="T22" s="18">
        <f t="shared" si="9"/>
        <v>0</v>
      </c>
      <c r="U22" s="18">
        <f t="shared" si="10"/>
        <v>0</v>
      </c>
      <c r="Y22" s="28" t="s">
        <v>266</v>
      </c>
      <c r="Z22" s="32">
        <v>25</v>
      </c>
      <c r="AA22" s="28" t="s">
        <v>257</v>
      </c>
      <c r="AB22" s="65">
        <v>25</v>
      </c>
      <c r="AD22" s="33"/>
      <c r="AE22" s="33"/>
      <c r="AF22" s="34"/>
    </row>
    <row r="23" spans="1:34" ht="15.75" customHeight="1">
      <c r="A23" s="12">
        <v>22</v>
      </c>
      <c r="B23" s="12" t="s">
        <v>270</v>
      </c>
      <c r="C23" s="12" t="s">
        <v>271</v>
      </c>
      <c r="D23" s="12" t="s">
        <v>22</v>
      </c>
      <c r="E23" s="12" t="s">
        <v>123</v>
      </c>
      <c r="F23" s="12" t="s">
        <v>272</v>
      </c>
      <c r="G23" s="14">
        <v>59</v>
      </c>
      <c r="H23" s="12" t="s">
        <v>59</v>
      </c>
      <c r="I23" s="14">
        <v>476</v>
      </c>
      <c r="J23" s="15">
        <v>70</v>
      </c>
      <c r="K23" s="17">
        <f t="shared" si="0"/>
        <v>0.84285714285714286</v>
      </c>
      <c r="L23" s="18">
        <f t="shared" si="1"/>
        <v>0</v>
      </c>
      <c r="M23" s="18">
        <f t="shared" si="2"/>
        <v>0</v>
      </c>
      <c r="N23" s="19">
        <f t="shared" si="3"/>
        <v>0</v>
      </c>
      <c r="O23" s="18">
        <f t="shared" si="4"/>
        <v>0</v>
      </c>
      <c r="P23" s="18">
        <f t="shared" si="5"/>
        <v>0</v>
      </c>
      <c r="Q23" s="18">
        <f t="shared" si="6"/>
        <v>1</v>
      </c>
      <c r="R23" s="18">
        <f t="shared" si="7"/>
        <v>0</v>
      </c>
      <c r="S23" s="18">
        <f t="shared" si="8"/>
        <v>0</v>
      </c>
      <c r="T23" s="18">
        <f t="shared" si="9"/>
        <v>0</v>
      </c>
      <c r="U23" s="18">
        <f t="shared" si="10"/>
        <v>0</v>
      </c>
      <c r="Y23" s="28" t="s">
        <v>273</v>
      </c>
      <c r="Z23" s="28">
        <v>123</v>
      </c>
      <c r="AA23" s="28" t="s">
        <v>274</v>
      </c>
      <c r="AB23" s="64">
        <v>123</v>
      </c>
      <c r="AD23" s="27" t="s">
        <v>275</v>
      </c>
      <c r="AE23" s="27" t="s">
        <v>195</v>
      </c>
      <c r="AF23" s="27" t="s">
        <v>196</v>
      </c>
      <c r="AG23" s="27" t="s">
        <v>197</v>
      </c>
    </row>
    <row r="24" spans="1:34" ht="15.75" customHeight="1">
      <c r="A24" s="15">
        <v>23</v>
      </c>
      <c r="B24" s="12" t="s">
        <v>276</v>
      </c>
      <c r="C24" s="12" t="s">
        <v>104</v>
      </c>
      <c r="D24" s="12" t="s">
        <v>12</v>
      </c>
      <c r="E24" s="12" t="s">
        <v>17</v>
      </c>
      <c r="F24" s="12" t="s">
        <v>105</v>
      </c>
      <c r="G24" s="14">
        <v>219</v>
      </c>
      <c r="H24" s="12" t="s">
        <v>59</v>
      </c>
      <c r="I24" s="14">
        <v>101</v>
      </c>
      <c r="J24" s="15">
        <v>240</v>
      </c>
      <c r="K24" s="17">
        <f t="shared" si="0"/>
        <v>0.91249999999999998</v>
      </c>
      <c r="L24" s="18">
        <f t="shared" si="1"/>
        <v>0</v>
      </c>
      <c r="M24" s="18">
        <f t="shared" si="2"/>
        <v>0</v>
      </c>
      <c r="N24" s="19">
        <f t="shared" si="3"/>
        <v>0</v>
      </c>
      <c r="O24" s="18">
        <f t="shared" si="4"/>
        <v>0</v>
      </c>
      <c r="P24" s="18">
        <f t="shared" si="5"/>
        <v>0</v>
      </c>
      <c r="Q24" s="18">
        <f t="shared" si="6"/>
        <v>0</v>
      </c>
      <c r="R24" s="18">
        <f t="shared" si="7"/>
        <v>0</v>
      </c>
      <c r="S24" s="18">
        <f t="shared" si="8"/>
        <v>0</v>
      </c>
      <c r="T24" s="18">
        <f t="shared" si="9"/>
        <v>0</v>
      </c>
      <c r="U24" s="18">
        <f t="shared" si="10"/>
        <v>1</v>
      </c>
      <c r="Y24" s="28" t="s">
        <v>277</v>
      </c>
      <c r="Z24" s="28">
        <v>25</v>
      </c>
      <c r="AA24" s="28" t="s">
        <v>205</v>
      </c>
      <c r="AB24" s="64">
        <v>25</v>
      </c>
      <c r="AD24" s="29" t="s">
        <v>278</v>
      </c>
      <c r="AE24" s="29">
        <v>50</v>
      </c>
      <c r="AF24" s="28" t="s">
        <v>205</v>
      </c>
      <c r="AG24" s="29">
        <v>50</v>
      </c>
    </row>
    <row r="25" spans="1:34" ht="15.75" customHeight="1">
      <c r="A25" s="15">
        <v>24</v>
      </c>
      <c r="B25" s="12" t="s">
        <v>279</v>
      </c>
      <c r="C25" s="12" t="s">
        <v>104</v>
      </c>
      <c r="D25" s="12" t="s">
        <v>18</v>
      </c>
      <c r="E25" s="12" t="s">
        <v>22</v>
      </c>
      <c r="F25" s="12" t="s">
        <v>106</v>
      </c>
      <c r="G25" s="14">
        <v>253</v>
      </c>
      <c r="H25" s="12" t="s">
        <v>59</v>
      </c>
      <c r="I25" s="14">
        <v>101</v>
      </c>
      <c r="J25" s="15">
        <v>240</v>
      </c>
      <c r="K25" s="31">
        <f t="shared" si="0"/>
        <v>1.0541666666666667</v>
      </c>
      <c r="L25" s="18">
        <f t="shared" si="1"/>
        <v>0</v>
      </c>
      <c r="M25" s="18">
        <f t="shared" si="2"/>
        <v>0</v>
      </c>
      <c r="N25" s="19">
        <f t="shared" si="3"/>
        <v>0</v>
      </c>
      <c r="O25" s="18">
        <f t="shared" si="4"/>
        <v>0</v>
      </c>
      <c r="P25" s="18">
        <f t="shared" si="5"/>
        <v>0</v>
      </c>
      <c r="Q25" s="18">
        <f t="shared" si="6"/>
        <v>0</v>
      </c>
      <c r="R25" s="18">
        <f t="shared" si="7"/>
        <v>0</v>
      </c>
      <c r="S25" s="18">
        <f t="shared" si="8"/>
        <v>0</v>
      </c>
      <c r="T25" s="18">
        <f t="shared" si="9"/>
        <v>0</v>
      </c>
      <c r="U25" s="18">
        <f t="shared" si="10"/>
        <v>1</v>
      </c>
      <c r="Y25" s="28" t="s">
        <v>282</v>
      </c>
      <c r="Z25" s="28">
        <v>25</v>
      </c>
      <c r="AA25" s="28" t="s">
        <v>205</v>
      </c>
      <c r="AB25" s="64">
        <v>25</v>
      </c>
      <c r="AD25" s="29" t="s">
        <v>283</v>
      </c>
      <c r="AE25" s="32">
        <v>78</v>
      </c>
      <c r="AF25" s="29" t="s">
        <v>207</v>
      </c>
      <c r="AG25" s="29">
        <v>77</v>
      </c>
    </row>
    <row r="26" spans="1:34" ht="15.75" customHeight="1">
      <c r="A26" s="15">
        <v>26</v>
      </c>
      <c r="B26" s="12" t="s">
        <v>284</v>
      </c>
      <c r="C26" s="12" t="s">
        <v>164</v>
      </c>
      <c r="D26" s="12" t="s">
        <v>22</v>
      </c>
      <c r="E26" s="12" t="s">
        <v>45</v>
      </c>
      <c r="F26" s="12" t="s">
        <v>285</v>
      </c>
      <c r="G26" s="14">
        <v>19</v>
      </c>
      <c r="H26" s="12" t="s">
        <v>59</v>
      </c>
      <c r="I26" s="14">
        <v>220</v>
      </c>
      <c r="J26" s="15">
        <v>40</v>
      </c>
      <c r="K26" s="17">
        <f t="shared" si="0"/>
        <v>0.47499999999999998</v>
      </c>
      <c r="L26" s="18">
        <f t="shared" si="1"/>
        <v>0</v>
      </c>
      <c r="M26" s="18">
        <f t="shared" si="2"/>
        <v>0</v>
      </c>
      <c r="N26" s="19">
        <f t="shared" si="3"/>
        <v>1</v>
      </c>
      <c r="O26" s="18">
        <f t="shared" si="4"/>
        <v>0</v>
      </c>
      <c r="P26" s="18">
        <f t="shared" si="5"/>
        <v>0</v>
      </c>
      <c r="Q26" s="18">
        <f t="shared" si="6"/>
        <v>0</v>
      </c>
      <c r="R26" s="18">
        <f t="shared" si="7"/>
        <v>0</v>
      </c>
      <c r="S26" s="18">
        <f t="shared" si="8"/>
        <v>0</v>
      </c>
      <c r="T26" s="18">
        <f t="shared" si="9"/>
        <v>0</v>
      </c>
      <c r="U26" s="18">
        <f t="shared" si="10"/>
        <v>0</v>
      </c>
      <c r="Y26" s="28" t="s">
        <v>286</v>
      </c>
      <c r="Z26" s="28">
        <v>123</v>
      </c>
      <c r="AA26" s="28" t="s">
        <v>274</v>
      </c>
      <c r="AB26" s="64">
        <v>123</v>
      </c>
      <c r="AD26" s="29" t="s">
        <v>287</v>
      </c>
      <c r="AE26" s="29">
        <v>20</v>
      </c>
      <c r="AF26" s="28" t="s">
        <v>205</v>
      </c>
      <c r="AG26" s="29">
        <v>20</v>
      </c>
    </row>
    <row r="27" spans="1:34" ht="15.75" customHeight="1">
      <c r="A27" s="15">
        <v>27</v>
      </c>
      <c r="B27" s="12" t="s">
        <v>288</v>
      </c>
      <c r="C27" s="12" t="s">
        <v>289</v>
      </c>
      <c r="D27" s="12" t="s">
        <v>18</v>
      </c>
      <c r="E27" s="12" t="s">
        <v>22</v>
      </c>
      <c r="F27" s="12" t="s">
        <v>290</v>
      </c>
      <c r="G27" s="14">
        <v>33</v>
      </c>
      <c r="H27" s="12" t="s">
        <v>59</v>
      </c>
      <c r="I27" s="14">
        <v>220</v>
      </c>
      <c r="J27" s="15">
        <v>40</v>
      </c>
      <c r="K27" s="17">
        <f t="shared" si="0"/>
        <v>0.82499999999999996</v>
      </c>
      <c r="L27" s="18">
        <f t="shared" si="1"/>
        <v>0</v>
      </c>
      <c r="M27" s="18">
        <f t="shared" si="2"/>
        <v>0</v>
      </c>
      <c r="N27" s="19">
        <f t="shared" si="3"/>
        <v>1</v>
      </c>
      <c r="O27" s="18">
        <f t="shared" si="4"/>
        <v>0</v>
      </c>
      <c r="P27" s="18">
        <f t="shared" si="5"/>
        <v>0</v>
      </c>
      <c r="Q27" s="18">
        <f t="shared" si="6"/>
        <v>0</v>
      </c>
      <c r="R27" s="18">
        <f t="shared" si="7"/>
        <v>0</v>
      </c>
      <c r="S27" s="18">
        <f t="shared" si="8"/>
        <v>0</v>
      </c>
      <c r="T27" s="18">
        <f t="shared" si="9"/>
        <v>0</v>
      </c>
      <c r="U27" s="18">
        <f t="shared" si="10"/>
        <v>0</v>
      </c>
      <c r="Y27" s="28" t="s">
        <v>291</v>
      </c>
      <c r="Z27" s="28">
        <v>40</v>
      </c>
      <c r="AA27" s="28" t="s">
        <v>205</v>
      </c>
      <c r="AB27" s="64">
        <v>40</v>
      </c>
      <c r="AD27" s="29" t="s">
        <v>292</v>
      </c>
      <c r="AE27" s="29">
        <v>20</v>
      </c>
      <c r="AF27" s="28" t="s">
        <v>205</v>
      </c>
      <c r="AG27" s="29">
        <v>20</v>
      </c>
    </row>
    <row r="28" spans="1:34" ht="15.75" customHeight="1">
      <c r="A28" s="12">
        <v>28</v>
      </c>
      <c r="B28" s="12" t="s">
        <v>111</v>
      </c>
      <c r="C28" s="12" t="s">
        <v>112</v>
      </c>
      <c r="D28" s="12" t="s">
        <v>12</v>
      </c>
      <c r="E28" s="12" t="s">
        <v>17</v>
      </c>
      <c r="F28" s="12" t="s">
        <v>113</v>
      </c>
      <c r="G28" s="14">
        <v>13</v>
      </c>
      <c r="H28" s="12" t="s">
        <v>59</v>
      </c>
      <c r="I28" s="14">
        <v>222</v>
      </c>
      <c r="J28" s="15">
        <v>60</v>
      </c>
      <c r="K28" s="17">
        <f t="shared" si="0"/>
        <v>0.21666666666666667</v>
      </c>
      <c r="L28" s="18">
        <f t="shared" si="1"/>
        <v>0</v>
      </c>
      <c r="M28" s="18">
        <f t="shared" si="2"/>
        <v>0</v>
      </c>
      <c r="N28" s="19">
        <f t="shared" si="3"/>
        <v>0</v>
      </c>
      <c r="O28" s="18">
        <f t="shared" si="4"/>
        <v>0</v>
      </c>
      <c r="P28" s="18">
        <f t="shared" si="5"/>
        <v>1</v>
      </c>
      <c r="Q28" s="18">
        <f t="shared" si="6"/>
        <v>0</v>
      </c>
      <c r="R28" s="18">
        <f t="shared" si="7"/>
        <v>0</v>
      </c>
      <c r="S28" s="18">
        <f t="shared" si="8"/>
        <v>0</v>
      </c>
      <c r="T28" s="18">
        <f t="shared" si="9"/>
        <v>0</v>
      </c>
      <c r="U28" s="18">
        <f t="shared" si="10"/>
        <v>0</v>
      </c>
      <c r="Y28" s="28" t="s">
        <v>293</v>
      </c>
      <c r="Z28" s="28">
        <v>40</v>
      </c>
      <c r="AA28" s="28" t="s">
        <v>205</v>
      </c>
      <c r="AB28" s="64">
        <v>40</v>
      </c>
      <c r="AD28" s="29" t="s">
        <v>294</v>
      </c>
      <c r="AE28" s="29">
        <v>12</v>
      </c>
      <c r="AF28" s="28" t="s">
        <v>205</v>
      </c>
      <c r="AG28" s="29">
        <v>12</v>
      </c>
    </row>
    <row r="29" spans="1:34" ht="15.75" customHeight="1">
      <c r="A29" s="15">
        <v>29</v>
      </c>
      <c r="B29" s="12" t="s">
        <v>295</v>
      </c>
      <c r="C29" s="12" t="s">
        <v>112</v>
      </c>
      <c r="D29" s="12" t="s">
        <v>11</v>
      </c>
      <c r="E29" s="12" t="s">
        <v>12</v>
      </c>
      <c r="F29" s="12" t="s">
        <v>296</v>
      </c>
      <c r="G29" s="14">
        <v>35</v>
      </c>
      <c r="H29" s="12" t="s">
        <v>59</v>
      </c>
      <c r="I29" s="14">
        <v>240</v>
      </c>
      <c r="J29" s="15">
        <v>60</v>
      </c>
      <c r="K29" s="17">
        <f t="shared" si="0"/>
        <v>0.58333333333333337</v>
      </c>
      <c r="L29" s="18">
        <f t="shared" si="1"/>
        <v>0</v>
      </c>
      <c r="M29" s="18">
        <f t="shared" si="2"/>
        <v>0</v>
      </c>
      <c r="N29" s="19">
        <f t="shared" si="3"/>
        <v>0</v>
      </c>
      <c r="O29" s="18">
        <f t="shared" si="4"/>
        <v>0</v>
      </c>
      <c r="P29" s="18">
        <f t="shared" si="5"/>
        <v>1</v>
      </c>
      <c r="Q29" s="18">
        <f t="shared" si="6"/>
        <v>0</v>
      </c>
      <c r="R29" s="18">
        <f t="shared" si="7"/>
        <v>0</v>
      </c>
      <c r="S29" s="18">
        <f t="shared" si="8"/>
        <v>0</v>
      </c>
      <c r="T29" s="18">
        <f t="shared" si="9"/>
        <v>0</v>
      </c>
      <c r="U29" s="18">
        <f t="shared" si="10"/>
        <v>0</v>
      </c>
      <c r="Y29" s="28" t="s">
        <v>297</v>
      </c>
      <c r="Z29" s="28">
        <v>25</v>
      </c>
      <c r="AA29" s="28" t="s">
        <v>205</v>
      </c>
      <c r="AB29" s="64">
        <v>25</v>
      </c>
      <c r="AD29" s="29" t="s">
        <v>298</v>
      </c>
      <c r="AE29" s="32">
        <v>50</v>
      </c>
      <c r="AF29" s="29" t="s">
        <v>207</v>
      </c>
      <c r="AG29" s="29">
        <v>51</v>
      </c>
    </row>
    <row r="30" spans="1:34" ht="15.75" customHeight="1">
      <c r="A30" s="15">
        <v>32</v>
      </c>
      <c r="B30" s="12" t="s">
        <v>299</v>
      </c>
      <c r="C30" s="12" t="s">
        <v>300</v>
      </c>
      <c r="D30" s="12" t="s">
        <v>17</v>
      </c>
      <c r="E30" s="12" t="s">
        <v>18</v>
      </c>
      <c r="F30" s="12" t="s">
        <v>301</v>
      </c>
      <c r="G30" s="14">
        <v>6</v>
      </c>
      <c r="H30" s="12" t="s">
        <v>59</v>
      </c>
      <c r="I30" s="14">
        <v>263</v>
      </c>
      <c r="J30" s="15">
        <v>25</v>
      </c>
      <c r="K30" s="17">
        <f t="shared" si="0"/>
        <v>0.24</v>
      </c>
      <c r="L30" s="18">
        <f t="shared" si="1"/>
        <v>0</v>
      </c>
      <c r="M30" s="18">
        <f t="shared" si="2"/>
        <v>1</v>
      </c>
      <c r="N30" s="19">
        <f t="shared" si="3"/>
        <v>0</v>
      </c>
      <c r="O30" s="18">
        <f t="shared" si="4"/>
        <v>0</v>
      </c>
      <c r="P30" s="18">
        <f t="shared" si="5"/>
        <v>0</v>
      </c>
      <c r="Q30" s="18">
        <f t="shared" si="6"/>
        <v>0</v>
      </c>
      <c r="R30" s="18">
        <f t="shared" si="7"/>
        <v>0</v>
      </c>
      <c r="S30" s="18">
        <f t="shared" si="8"/>
        <v>0</v>
      </c>
      <c r="T30" s="18">
        <f t="shared" si="9"/>
        <v>0</v>
      </c>
      <c r="U30" s="18">
        <f t="shared" si="10"/>
        <v>0</v>
      </c>
      <c r="Y30" s="28" t="s">
        <v>302</v>
      </c>
      <c r="Z30" s="28">
        <v>299</v>
      </c>
      <c r="AA30" s="28" t="s">
        <v>303</v>
      </c>
      <c r="AB30" s="64">
        <v>299</v>
      </c>
      <c r="AD30" s="29" t="s">
        <v>304</v>
      </c>
      <c r="AE30" s="32">
        <v>78</v>
      </c>
      <c r="AF30" s="29" t="s">
        <v>207</v>
      </c>
      <c r="AG30" s="29">
        <v>84</v>
      </c>
    </row>
    <row r="31" spans="1:34" ht="15.75" customHeight="1">
      <c r="A31" s="15">
        <v>33</v>
      </c>
      <c r="B31" s="12" t="s">
        <v>114</v>
      </c>
      <c r="C31" s="12" t="s">
        <v>305</v>
      </c>
      <c r="D31" s="12" t="s">
        <v>22</v>
      </c>
      <c r="E31" s="12" t="s">
        <v>45</v>
      </c>
      <c r="F31" s="12" t="s">
        <v>116</v>
      </c>
      <c r="G31" s="14">
        <v>55</v>
      </c>
      <c r="H31" s="12" t="s">
        <v>59</v>
      </c>
      <c r="I31" s="14">
        <v>290</v>
      </c>
      <c r="J31" s="15">
        <v>70</v>
      </c>
      <c r="K31" s="17">
        <f t="shared" si="0"/>
        <v>0.7857142857142857</v>
      </c>
      <c r="L31" s="18">
        <f t="shared" si="1"/>
        <v>0</v>
      </c>
      <c r="M31" s="18">
        <f t="shared" si="2"/>
        <v>0</v>
      </c>
      <c r="N31" s="19">
        <f t="shared" si="3"/>
        <v>0</v>
      </c>
      <c r="O31" s="18">
        <f t="shared" si="4"/>
        <v>0</v>
      </c>
      <c r="P31" s="18">
        <f t="shared" si="5"/>
        <v>0</v>
      </c>
      <c r="Q31" s="18">
        <f t="shared" si="6"/>
        <v>1</v>
      </c>
      <c r="R31" s="18">
        <f t="shared" si="7"/>
        <v>0</v>
      </c>
      <c r="S31" s="18">
        <f t="shared" si="8"/>
        <v>0</v>
      </c>
      <c r="T31" s="18">
        <f t="shared" si="9"/>
        <v>0</v>
      </c>
      <c r="U31" s="18">
        <f t="shared" si="10"/>
        <v>0</v>
      </c>
      <c r="Y31" s="28" t="s">
        <v>309</v>
      </c>
      <c r="Z31" s="28">
        <v>60</v>
      </c>
      <c r="AA31" s="28" t="s">
        <v>207</v>
      </c>
      <c r="AB31" s="64">
        <v>60</v>
      </c>
      <c r="AD31" s="29" t="s">
        <v>310</v>
      </c>
      <c r="AE31" s="29">
        <v>150</v>
      </c>
      <c r="AF31" s="28" t="s">
        <v>207</v>
      </c>
      <c r="AG31" s="29">
        <v>150</v>
      </c>
    </row>
    <row r="32" spans="1:34" ht="15.75" customHeight="1">
      <c r="A32" s="12">
        <v>34</v>
      </c>
      <c r="B32" s="12" t="s">
        <v>121</v>
      </c>
      <c r="C32" s="12" t="s">
        <v>311</v>
      </c>
      <c r="D32" s="12" t="s">
        <v>22</v>
      </c>
      <c r="E32" s="12" t="s">
        <v>123</v>
      </c>
      <c r="F32" s="12" t="s">
        <v>124</v>
      </c>
      <c r="G32" s="14">
        <v>10</v>
      </c>
      <c r="H32" s="12" t="s">
        <v>59</v>
      </c>
      <c r="I32" s="14">
        <v>291</v>
      </c>
      <c r="J32" s="15">
        <v>48</v>
      </c>
      <c r="K32" s="17">
        <f t="shared" si="0"/>
        <v>0.20833333333333334</v>
      </c>
      <c r="L32" s="18">
        <f t="shared" si="1"/>
        <v>0</v>
      </c>
      <c r="M32" s="18">
        <f t="shared" si="2"/>
        <v>0</v>
      </c>
      <c r="N32" s="19">
        <f t="shared" si="3"/>
        <v>0</v>
      </c>
      <c r="O32" s="18">
        <f t="shared" si="4"/>
        <v>1</v>
      </c>
      <c r="P32" s="18">
        <f t="shared" si="5"/>
        <v>0</v>
      </c>
      <c r="Q32" s="18">
        <f t="shared" si="6"/>
        <v>0</v>
      </c>
      <c r="R32" s="18">
        <f t="shared" si="7"/>
        <v>0</v>
      </c>
      <c r="S32" s="18">
        <f t="shared" si="8"/>
        <v>0</v>
      </c>
      <c r="T32" s="18">
        <f t="shared" si="9"/>
        <v>0</v>
      </c>
      <c r="U32" s="18">
        <f t="shared" si="10"/>
        <v>0</v>
      </c>
      <c r="Y32" s="28" t="s">
        <v>315</v>
      </c>
      <c r="Z32" s="28">
        <v>78</v>
      </c>
      <c r="AA32" s="28" t="s">
        <v>207</v>
      </c>
      <c r="AB32" s="64">
        <v>78</v>
      </c>
      <c r="AD32" s="29" t="s">
        <v>316</v>
      </c>
      <c r="AE32" s="29">
        <v>150</v>
      </c>
      <c r="AF32" s="28" t="s">
        <v>207</v>
      </c>
      <c r="AG32" s="29">
        <v>150</v>
      </c>
    </row>
    <row r="33" spans="1:39" ht="15.75" customHeight="1">
      <c r="A33" s="15">
        <v>35</v>
      </c>
      <c r="B33" s="12" t="s">
        <v>121</v>
      </c>
      <c r="C33" s="12" t="s">
        <v>131</v>
      </c>
      <c r="D33" s="12" t="s">
        <v>12</v>
      </c>
      <c r="E33" s="12" t="s">
        <v>17</v>
      </c>
      <c r="F33" s="12" t="s">
        <v>126</v>
      </c>
      <c r="G33" s="14">
        <v>17</v>
      </c>
      <c r="H33" s="12" t="s">
        <v>59</v>
      </c>
      <c r="I33" s="14">
        <v>291</v>
      </c>
      <c r="J33" s="15">
        <v>48</v>
      </c>
      <c r="K33" s="17">
        <f t="shared" si="0"/>
        <v>0.35416666666666669</v>
      </c>
      <c r="L33" s="18">
        <f t="shared" si="1"/>
        <v>0</v>
      </c>
      <c r="M33" s="18">
        <f t="shared" si="2"/>
        <v>0</v>
      </c>
      <c r="N33" s="19">
        <f t="shared" si="3"/>
        <v>0</v>
      </c>
      <c r="O33" s="18">
        <f t="shared" si="4"/>
        <v>1</v>
      </c>
      <c r="P33" s="18">
        <f t="shared" si="5"/>
        <v>0</v>
      </c>
      <c r="Q33" s="18">
        <f t="shared" si="6"/>
        <v>0</v>
      </c>
      <c r="R33" s="18">
        <f t="shared" si="7"/>
        <v>0</v>
      </c>
      <c r="S33" s="18">
        <f t="shared" si="8"/>
        <v>0</v>
      </c>
      <c r="T33" s="18">
        <f t="shared" si="9"/>
        <v>0</v>
      </c>
      <c r="U33" s="18">
        <f t="shared" si="10"/>
        <v>0</v>
      </c>
      <c r="Y33" s="28" t="s">
        <v>318</v>
      </c>
      <c r="Z33" s="28">
        <v>100</v>
      </c>
      <c r="AA33" s="28" t="s">
        <v>274</v>
      </c>
      <c r="AB33" s="64">
        <v>100</v>
      </c>
      <c r="AD33" s="33"/>
      <c r="AE33" s="33"/>
      <c r="AF33" s="34"/>
      <c r="AG33" s="68"/>
    </row>
    <row r="34" spans="1:39" ht="15.75" customHeight="1">
      <c r="A34" s="15">
        <v>36</v>
      </c>
      <c r="B34" s="12" t="s">
        <v>121</v>
      </c>
      <c r="C34" s="12" t="s">
        <v>125</v>
      </c>
      <c r="D34" s="12" t="s">
        <v>22</v>
      </c>
      <c r="E34" s="12" t="s">
        <v>123</v>
      </c>
      <c r="F34" s="12" t="s">
        <v>128</v>
      </c>
      <c r="G34" s="14">
        <v>9</v>
      </c>
      <c r="H34" s="12" t="s">
        <v>59</v>
      </c>
      <c r="I34" s="14">
        <v>291</v>
      </c>
      <c r="J34" s="15">
        <v>48</v>
      </c>
      <c r="K34" s="17">
        <f t="shared" si="0"/>
        <v>0.1875</v>
      </c>
      <c r="L34" s="18">
        <f t="shared" si="1"/>
        <v>0</v>
      </c>
      <c r="M34" s="18">
        <f t="shared" si="2"/>
        <v>0</v>
      </c>
      <c r="N34" s="19">
        <f t="shared" si="3"/>
        <v>0</v>
      </c>
      <c r="O34" s="18">
        <f t="shared" si="4"/>
        <v>1</v>
      </c>
      <c r="P34" s="18">
        <f t="shared" si="5"/>
        <v>0</v>
      </c>
      <c r="Q34" s="18">
        <f t="shared" si="6"/>
        <v>0</v>
      </c>
      <c r="R34" s="18">
        <f t="shared" si="7"/>
        <v>0</v>
      </c>
      <c r="S34" s="18">
        <f t="shared" si="8"/>
        <v>0</v>
      </c>
      <c r="T34" s="18">
        <f t="shared" si="9"/>
        <v>0</v>
      </c>
      <c r="U34" s="18">
        <f t="shared" si="10"/>
        <v>0</v>
      </c>
      <c r="Y34" s="28" t="s">
        <v>322</v>
      </c>
      <c r="Z34" s="28">
        <v>78</v>
      </c>
      <c r="AA34" s="28" t="s">
        <v>207</v>
      </c>
      <c r="AB34" s="64">
        <v>78</v>
      </c>
      <c r="AD34" s="27" t="s">
        <v>324</v>
      </c>
      <c r="AE34" s="27" t="s">
        <v>195</v>
      </c>
      <c r="AF34" s="27" t="s">
        <v>196</v>
      </c>
      <c r="AG34" s="27" t="s">
        <v>197</v>
      </c>
    </row>
    <row r="35" spans="1:39" ht="15.75" customHeight="1">
      <c r="A35" s="12">
        <v>37</v>
      </c>
      <c r="B35" s="12" t="s">
        <v>121</v>
      </c>
      <c r="C35" s="12" t="s">
        <v>319</v>
      </c>
      <c r="D35" s="12" t="s">
        <v>22</v>
      </c>
      <c r="E35" s="12" t="s">
        <v>123</v>
      </c>
      <c r="F35" s="12" t="s">
        <v>130</v>
      </c>
      <c r="G35" s="14">
        <v>6</v>
      </c>
      <c r="H35" s="12" t="s">
        <v>59</v>
      </c>
      <c r="I35" s="14">
        <v>291</v>
      </c>
      <c r="J35" s="15">
        <v>48</v>
      </c>
      <c r="K35" s="17">
        <f t="shared" si="0"/>
        <v>0.125</v>
      </c>
      <c r="L35" s="18">
        <f t="shared" si="1"/>
        <v>0</v>
      </c>
      <c r="M35" s="18">
        <f t="shared" si="2"/>
        <v>0</v>
      </c>
      <c r="N35" s="19">
        <f t="shared" si="3"/>
        <v>0</v>
      </c>
      <c r="O35" s="18">
        <f t="shared" si="4"/>
        <v>1</v>
      </c>
      <c r="P35" s="18">
        <f t="shared" si="5"/>
        <v>0</v>
      </c>
      <c r="Q35" s="18">
        <f t="shared" si="6"/>
        <v>0</v>
      </c>
      <c r="R35" s="18">
        <f t="shared" si="7"/>
        <v>0</v>
      </c>
      <c r="S35" s="18">
        <f t="shared" si="8"/>
        <v>0</v>
      </c>
      <c r="T35" s="18">
        <f t="shared" si="9"/>
        <v>0</v>
      </c>
      <c r="U35" s="18">
        <f t="shared" si="10"/>
        <v>0</v>
      </c>
      <c r="Y35" s="28" t="s">
        <v>328</v>
      </c>
      <c r="Z35" s="28">
        <v>40</v>
      </c>
      <c r="AA35" s="28" t="s">
        <v>205</v>
      </c>
      <c r="AB35" s="64">
        <v>40</v>
      </c>
      <c r="AD35" s="29" t="s">
        <v>329</v>
      </c>
      <c r="AE35" s="29">
        <v>50</v>
      </c>
      <c r="AF35" s="28" t="s">
        <v>207</v>
      </c>
      <c r="AG35" s="29">
        <v>50</v>
      </c>
    </row>
    <row r="36" spans="1:39" ht="15.75" customHeight="1">
      <c r="A36" s="15">
        <v>38</v>
      </c>
      <c r="B36" s="12" t="s">
        <v>121</v>
      </c>
      <c r="C36" s="12" t="s">
        <v>133</v>
      </c>
      <c r="D36" s="12" t="s">
        <v>17</v>
      </c>
      <c r="E36" s="12" t="s">
        <v>18</v>
      </c>
      <c r="F36" s="12" t="s">
        <v>134</v>
      </c>
      <c r="G36" s="14">
        <v>7</v>
      </c>
      <c r="H36" s="12" t="s">
        <v>59</v>
      </c>
      <c r="I36" s="14">
        <v>291</v>
      </c>
      <c r="J36" s="15">
        <v>48</v>
      </c>
      <c r="K36" s="17">
        <f t="shared" si="0"/>
        <v>0.14583333333333334</v>
      </c>
      <c r="L36" s="18">
        <f t="shared" si="1"/>
        <v>0</v>
      </c>
      <c r="M36" s="18">
        <f t="shared" si="2"/>
        <v>0</v>
      </c>
      <c r="N36" s="19">
        <f t="shared" si="3"/>
        <v>0</v>
      </c>
      <c r="O36" s="18">
        <f t="shared" si="4"/>
        <v>1</v>
      </c>
      <c r="P36" s="18">
        <f t="shared" si="5"/>
        <v>0</v>
      </c>
      <c r="Q36" s="18">
        <f t="shared" si="6"/>
        <v>0</v>
      </c>
      <c r="R36" s="18">
        <f t="shared" si="7"/>
        <v>0</v>
      </c>
      <c r="S36" s="18">
        <f t="shared" si="8"/>
        <v>0</v>
      </c>
      <c r="T36" s="18">
        <f t="shared" si="9"/>
        <v>0</v>
      </c>
      <c r="U36" s="18">
        <f t="shared" si="10"/>
        <v>0</v>
      </c>
      <c r="Y36" s="28" t="s">
        <v>335</v>
      </c>
      <c r="Z36" s="28">
        <v>40</v>
      </c>
      <c r="AA36" s="28" t="s">
        <v>205</v>
      </c>
      <c r="AB36" s="64">
        <v>40</v>
      </c>
      <c r="AD36" s="29" t="s">
        <v>337</v>
      </c>
      <c r="AE36" s="29">
        <v>50</v>
      </c>
      <c r="AF36" s="28" t="s">
        <v>207</v>
      </c>
      <c r="AG36" s="29">
        <v>50</v>
      </c>
    </row>
    <row r="37" spans="1:39" ht="15.75" customHeight="1">
      <c r="A37" s="15">
        <v>39</v>
      </c>
      <c r="B37" s="12" t="s">
        <v>320</v>
      </c>
      <c r="C37" s="12" t="s">
        <v>321</v>
      </c>
      <c r="D37" s="12" t="s">
        <v>17</v>
      </c>
      <c r="E37" s="12" t="s">
        <v>18</v>
      </c>
      <c r="F37" s="12" t="s">
        <v>323</v>
      </c>
      <c r="G37" s="14">
        <v>70</v>
      </c>
      <c r="H37" s="12" t="s">
        <v>59</v>
      </c>
      <c r="I37" s="14">
        <v>311</v>
      </c>
      <c r="J37" s="15">
        <v>78</v>
      </c>
      <c r="K37" s="17">
        <f t="shared" si="0"/>
        <v>0.89743589743589747</v>
      </c>
      <c r="L37" s="18">
        <f t="shared" si="1"/>
        <v>0</v>
      </c>
      <c r="M37" s="18">
        <f t="shared" si="2"/>
        <v>0</v>
      </c>
      <c r="N37" s="19">
        <f t="shared" si="3"/>
        <v>0</v>
      </c>
      <c r="O37" s="18">
        <f t="shared" si="4"/>
        <v>0</v>
      </c>
      <c r="P37" s="18">
        <f t="shared" si="5"/>
        <v>0</v>
      </c>
      <c r="Q37" s="18">
        <f t="shared" si="6"/>
        <v>1</v>
      </c>
      <c r="R37" s="18">
        <f t="shared" si="7"/>
        <v>0</v>
      </c>
      <c r="S37" s="18">
        <f t="shared" si="8"/>
        <v>0</v>
      </c>
      <c r="T37" s="18">
        <f t="shared" si="9"/>
        <v>0</v>
      </c>
      <c r="U37" s="18">
        <f t="shared" si="10"/>
        <v>0</v>
      </c>
      <c r="Y37" s="28" t="s">
        <v>343</v>
      </c>
      <c r="Z37" s="28">
        <v>40</v>
      </c>
      <c r="AA37" s="28" t="s">
        <v>205</v>
      </c>
      <c r="AB37" s="64">
        <v>40</v>
      </c>
      <c r="AD37" s="29" t="s">
        <v>344</v>
      </c>
      <c r="AE37" s="32">
        <v>123</v>
      </c>
      <c r="AF37" s="29" t="s">
        <v>207</v>
      </c>
      <c r="AG37" s="29">
        <v>115</v>
      </c>
    </row>
    <row r="38" spans="1:39" ht="15">
      <c r="A38" s="12">
        <v>40</v>
      </c>
      <c r="B38" s="12" t="s">
        <v>135</v>
      </c>
      <c r="C38" s="12" t="s">
        <v>217</v>
      </c>
      <c r="D38" s="12" t="s">
        <v>18</v>
      </c>
      <c r="E38" s="12" t="s">
        <v>22</v>
      </c>
      <c r="F38" s="12" t="s">
        <v>137</v>
      </c>
      <c r="G38" s="14">
        <v>68</v>
      </c>
      <c r="H38" s="12" t="s">
        <v>59</v>
      </c>
      <c r="I38" s="14">
        <v>314</v>
      </c>
      <c r="J38" s="15">
        <v>70</v>
      </c>
      <c r="K38" s="17">
        <f t="shared" si="0"/>
        <v>0.97142857142857142</v>
      </c>
      <c r="L38" s="18">
        <f t="shared" si="1"/>
        <v>0</v>
      </c>
      <c r="M38" s="18">
        <f t="shared" si="2"/>
        <v>0</v>
      </c>
      <c r="N38" s="19">
        <f t="shared" si="3"/>
        <v>0</v>
      </c>
      <c r="O38" s="18">
        <f t="shared" si="4"/>
        <v>0</v>
      </c>
      <c r="P38" s="18">
        <f t="shared" si="5"/>
        <v>0</v>
      </c>
      <c r="Q38" s="18">
        <f t="shared" si="6"/>
        <v>1</v>
      </c>
      <c r="R38" s="18">
        <f t="shared" si="7"/>
        <v>0</v>
      </c>
      <c r="S38" s="18">
        <f t="shared" si="8"/>
        <v>0</v>
      </c>
      <c r="T38" s="18">
        <f t="shared" si="9"/>
        <v>0</v>
      </c>
      <c r="U38" s="18">
        <f t="shared" si="10"/>
        <v>0</v>
      </c>
      <c r="Y38" s="28" t="s">
        <v>346</v>
      </c>
      <c r="Z38" s="28">
        <v>40</v>
      </c>
      <c r="AA38" s="28" t="s">
        <v>205</v>
      </c>
      <c r="AB38" s="64">
        <v>40</v>
      </c>
      <c r="AD38" s="33"/>
      <c r="AE38" s="33"/>
      <c r="AF38" s="34"/>
    </row>
    <row r="39" spans="1:39" ht="15">
      <c r="A39" s="15">
        <v>42</v>
      </c>
      <c r="B39" s="12" t="s">
        <v>221</v>
      </c>
      <c r="C39" s="12" t="s">
        <v>327</v>
      </c>
      <c r="D39" s="12" t="s">
        <v>12</v>
      </c>
      <c r="E39" s="12" t="s">
        <v>17</v>
      </c>
      <c r="F39" s="12" t="s">
        <v>223</v>
      </c>
      <c r="G39" s="14">
        <v>38</v>
      </c>
      <c r="H39" s="12" t="s">
        <v>59</v>
      </c>
      <c r="I39" s="14">
        <v>321</v>
      </c>
      <c r="J39" s="15">
        <v>78</v>
      </c>
      <c r="K39" s="17">
        <f t="shared" si="0"/>
        <v>0.48717948717948717</v>
      </c>
      <c r="L39" s="18">
        <f t="shared" si="1"/>
        <v>0</v>
      </c>
      <c r="M39" s="18">
        <f t="shared" si="2"/>
        <v>0</v>
      </c>
      <c r="N39" s="19">
        <f t="shared" si="3"/>
        <v>0</v>
      </c>
      <c r="O39" s="18">
        <f t="shared" si="4"/>
        <v>0</v>
      </c>
      <c r="P39" s="18">
        <f t="shared" si="5"/>
        <v>0</v>
      </c>
      <c r="Q39" s="18">
        <f t="shared" si="6"/>
        <v>1</v>
      </c>
      <c r="R39" s="18">
        <f t="shared" si="7"/>
        <v>0</v>
      </c>
      <c r="S39" s="18">
        <f t="shared" si="8"/>
        <v>0</v>
      </c>
      <c r="T39" s="18">
        <f t="shared" si="9"/>
        <v>0</v>
      </c>
      <c r="U39" s="18">
        <f t="shared" si="10"/>
        <v>0</v>
      </c>
      <c r="Y39" s="34"/>
      <c r="Z39" s="34"/>
      <c r="AA39" s="34"/>
      <c r="AB39" s="34"/>
      <c r="AD39" s="29" t="s">
        <v>349</v>
      </c>
      <c r="AE39" s="29">
        <v>60</v>
      </c>
      <c r="AF39" s="28" t="s">
        <v>207</v>
      </c>
    </row>
    <row r="40" spans="1:39" ht="15">
      <c r="A40" s="12">
        <v>43</v>
      </c>
      <c r="B40" s="12" t="s">
        <v>221</v>
      </c>
      <c r="C40" s="12" t="s">
        <v>327</v>
      </c>
      <c r="D40" s="12" t="s">
        <v>18</v>
      </c>
      <c r="E40" s="12" t="s">
        <v>22</v>
      </c>
      <c r="F40" s="12" t="s">
        <v>224</v>
      </c>
      <c r="G40" s="14">
        <v>26</v>
      </c>
      <c r="H40" s="12" t="s">
        <v>59</v>
      </c>
      <c r="I40" s="14">
        <v>321</v>
      </c>
      <c r="J40" s="15">
        <v>78</v>
      </c>
      <c r="K40" s="17">
        <f t="shared" si="0"/>
        <v>0.33333333333333331</v>
      </c>
      <c r="L40" s="18">
        <f t="shared" si="1"/>
        <v>0</v>
      </c>
      <c r="M40" s="18">
        <f t="shared" si="2"/>
        <v>0</v>
      </c>
      <c r="N40" s="19">
        <f t="shared" si="3"/>
        <v>0</v>
      </c>
      <c r="O40" s="18">
        <f t="shared" si="4"/>
        <v>0</v>
      </c>
      <c r="P40" s="18">
        <f t="shared" si="5"/>
        <v>0</v>
      </c>
      <c r="Q40" s="18">
        <f t="shared" si="6"/>
        <v>1</v>
      </c>
      <c r="R40" s="18">
        <f t="shared" si="7"/>
        <v>0</v>
      </c>
      <c r="S40" s="18">
        <f t="shared" si="8"/>
        <v>0</v>
      </c>
      <c r="T40" s="18">
        <f t="shared" si="9"/>
        <v>0</v>
      </c>
      <c r="U40" s="18">
        <f t="shared" si="10"/>
        <v>0</v>
      </c>
      <c r="Y40" s="26" t="s">
        <v>352</v>
      </c>
      <c r="Z40" s="26" t="s">
        <v>195</v>
      </c>
      <c r="AA40" s="26" t="s">
        <v>196</v>
      </c>
      <c r="AB40" s="27" t="s">
        <v>197</v>
      </c>
      <c r="AC40" s="33"/>
      <c r="AD40" s="34"/>
      <c r="AE40" s="34"/>
    </row>
    <row r="41" spans="1:39" ht="15">
      <c r="A41" s="15">
        <v>44</v>
      </c>
      <c r="B41" s="12" t="s">
        <v>221</v>
      </c>
      <c r="C41" s="12" t="s">
        <v>327</v>
      </c>
      <c r="D41" s="12" t="s">
        <v>22</v>
      </c>
      <c r="E41" s="12" t="s">
        <v>45</v>
      </c>
      <c r="F41" s="12" t="s">
        <v>280</v>
      </c>
      <c r="G41" s="14">
        <v>21</v>
      </c>
      <c r="H41" s="12" t="s">
        <v>59</v>
      </c>
      <c r="I41" s="14">
        <v>321</v>
      </c>
      <c r="J41" s="15">
        <v>78</v>
      </c>
      <c r="K41" s="17">
        <f t="shared" si="0"/>
        <v>0.26923076923076922</v>
      </c>
      <c r="L41" s="18">
        <f t="shared" si="1"/>
        <v>0</v>
      </c>
      <c r="M41" s="18">
        <f t="shared" si="2"/>
        <v>0</v>
      </c>
      <c r="N41" s="19">
        <f t="shared" si="3"/>
        <v>0</v>
      </c>
      <c r="O41" s="18">
        <f t="shared" si="4"/>
        <v>0</v>
      </c>
      <c r="P41" s="18">
        <f t="shared" si="5"/>
        <v>0</v>
      </c>
      <c r="Q41" s="18">
        <f t="shared" si="6"/>
        <v>1</v>
      </c>
      <c r="R41" s="18">
        <f t="shared" si="7"/>
        <v>0</v>
      </c>
      <c r="S41" s="18">
        <f t="shared" si="8"/>
        <v>0</v>
      </c>
      <c r="T41" s="18">
        <f t="shared" si="9"/>
        <v>0</v>
      </c>
      <c r="U41" s="18">
        <f t="shared" si="10"/>
        <v>0</v>
      </c>
      <c r="Y41" s="28" t="s">
        <v>355</v>
      </c>
      <c r="Z41" s="28">
        <v>78</v>
      </c>
      <c r="AA41" s="28" t="s">
        <v>207</v>
      </c>
      <c r="AB41" s="37">
        <v>78</v>
      </c>
      <c r="AC41" s="34"/>
      <c r="AD41" s="36" t="s">
        <v>356</v>
      </c>
      <c r="AE41" s="36"/>
      <c r="AF41" s="36"/>
      <c r="AG41" s="36"/>
      <c r="AH41" s="36"/>
      <c r="AI41" s="36"/>
      <c r="AJ41" s="36"/>
      <c r="AK41" s="36"/>
      <c r="AL41" s="36"/>
      <c r="AM41" s="36"/>
    </row>
    <row r="42" spans="1:39" ht="15">
      <c r="A42" s="15">
        <v>45</v>
      </c>
      <c r="B42" s="12" t="s">
        <v>330</v>
      </c>
      <c r="C42" s="12" t="s">
        <v>321</v>
      </c>
      <c r="D42" s="12" t="s">
        <v>22</v>
      </c>
      <c r="E42" s="12" t="s">
        <v>45</v>
      </c>
      <c r="F42" s="12" t="s">
        <v>331</v>
      </c>
      <c r="G42" s="14">
        <v>36</v>
      </c>
      <c r="H42" s="12" t="s">
        <v>59</v>
      </c>
      <c r="I42" s="14">
        <v>325</v>
      </c>
      <c r="J42" s="15">
        <v>60</v>
      </c>
      <c r="K42" s="17">
        <f t="shared" si="0"/>
        <v>0.6</v>
      </c>
      <c r="L42" s="18">
        <f t="shared" si="1"/>
        <v>0</v>
      </c>
      <c r="M42" s="18">
        <f t="shared" si="2"/>
        <v>0</v>
      </c>
      <c r="N42" s="19">
        <f t="shared" si="3"/>
        <v>0</v>
      </c>
      <c r="O42" s="18">
        <f t="shared" si="4"/>
        <v>0</v>
      </c>
      <c r="P42" s="18">
        <f t="shared" si="5"/>
        <v>1</v>
      </c>
      <c r="Q42" s="18">
        <f t="shared" si="6"/>
        <v>0</v>
      </c>
      <c r="R42" s="18">
        <f t="shared" si="7"/>
        <v>0</v>
      </c>
      <c r="S42" s="18">
        <f t="shared" si="8"/>
        <v>0</v>
      </c>
      <c r="T42" s="18">
        <f t="shared" si="9"/>
        <v>0</v>
      </c>
      <c r="U42" s="18">
        <f t="shared" si="10"/>
        <v>0</v>
      </c>
      <c r="Y42" s="28" t="s">
        <v>359</v>
      </c>
      <c r="Z42" s="28">
        <v>78</v>
      </c>
      <c r="AA42" s="28" t="s">
        <v>207</v>
      </c>
      <c r="AB42" s="37">
        <v>78</v>
      </c>
      <c r="AC42" s="34"/>
      <c r="AD42" s="8">
        <v>12</v>
      </c>
      <c r="AE42" s="9">
        <v>43824</v>
      </c>
      <c r="AF42" s="8" t="s">
        <v>36</v>
      </c>
      <c r="AG42" s="8" t="s">
        <v>37</v>
      </c>
      <c r="AH42" s="8" t="s">
        <v>38</v>
      </c>
      <c r="AI42" s="8" t="s">
        <v>39</v>
      </c>
      <c r="AJ42" s="8" t="s">
        <v>40</v>
      </c>
      <c r="AK42" s="8" t="s">
        <v>41</v>
      </c>
      <c r="AL42" s="8" t="s">
        <v>42</v>
      </c>
      <c r="AM42" s="8" t="s">
        <v>43</v>
      </c>
    </row>
    <row r="43" spans="1:39" ht="15">
      <c r="A43" s="12">
        <v>46</v>
      </c>
      <c r="B43" s="12" t="s">
        <v>332</v>
      </c>
      <c r="C43" s="12" t="s">
        <v>333</v>
      </c>
      <c r="D43" s="12" t="s">
        <v>17</v>
      </c>
      <c r="E43" s="12" t="s">
        <v>18</v>
      </c>
      <c r="F43" s="12" t="s">
        <v>334</v>
      </c>
      <c r="G43" s="14">
        <v>11</v>
      </c>
      <c r="H43" s="12" t="s">
        <v>59</v>
      </c>
      <c r="I43" s="14">
        <v>353</v>
      </c>
      <c r="J43" s="15">
        <v>30</v>
      </c>
      <c r="K43" s="17">
        <f t="shared" si="0"/>
        <v>0.36666666666666664</v>
      </c>
      <c r="L43" s="18">
        <f t="shared" si="1"/>
        <v>0</v>
      </c>
      <c r="M43" s="18">
        <f t="shared" si="2"/>
        <v>0</v>
      </c>
      <c r="N43" s="19">
        <f t="shared" si="3"/>
        <v>1</v>
      </c>
      <c r="O43" s="18">
        <f t="shared" si="4"/>
        <v>0</v>
      </c>
      <c r="P43" s="18">
        <f t="shared" si="5"/>
        <v>0</v>
      </c>
      <c r="Q43" s="18">
        <f t="shared" si="6"/>
        <v>0</v>
      </c>
      <c r="R43" s="18">
        <f t="shared" si="7"/>
        <v>0</v>
      </c>
      <c r="S43" s="18">
        <f t="shared" si="8"/>
        <v>0</v>
      </c>
      <c r="T43" s="18">
        <f t="shared" si="9"/>
        <v>0</v>
      </c>
      <c r="U43" s="18">
        <f t="shared" si="10"/>
        <v>0</v>
      </c>
      <c r="Y43" s="28" t="s">
        <v>364</v>
      </c>
      <c r="Z43" s="28">
        <v>78</v>
      </c>
      <c r="AA43" s="28" t="s">
        <v>207</v>
      </c>
      <c r="AB43" s="37">
        <v>78</v>
      </c>
      <c r="AC43" s="34"/>
      <c r="AD43" s="37">
        <f>COUNTIF(Z13:Z47,"&lt;=12")+COUNTIF(AE13:AE39,"&lt;=12")</f>
        <v>1</v>
      </c>
      <c r="AE43" s="37">
        <f>COUNTIFS($Z$12:$Z$47, "&gt;12",$Z$12:$Z$47, "&lt;=25")+COUNTIFS($AE$13:$AE$39, "&gt;12",$AE$13:$AE$39, "&lt;=25")</f>
        <v>6</v>
      </c>
      <c r="AF43" s="37">
        <f>COUNTIFS($Z$12:$Z$47, "&gt;25",$Z$12:$Z$47, "&lt;=40")+COUNTIFS($AE$13:$AE$39, "&gt;25",$AE$13:$AE$39, "&lt;=40")</f>
        <v>8</v>
      </c>
      <c r="AG43" s="37">
        <f>COUNTIFS($Z$12:$Z$47, "&gt;40",$Z$12:$Z$47, "&lt;=50")+COUNTIFS($AE$13:$AE$39, "&gt;40",$AE$13:$AE$39, "&lt;=50")</f>
        <v>4</v>
      </c>
      <c r="AH43" s="37">
        <f>COUNTIFS($Z$12:$Z$47, "&gt;50",$Z$12:$Z$47, "&lt;=60")+COUNTIFS($AE$13:$AE$39, "&gt;50",$AE$13:$AE$39, "&lt;=60")</f>
        <v>9</v>
      </c>
      <c r="AI43" s="37">
        <f>COUNTIFS($Z$12:$Z$47, "&gt;60",$Z$12:$Z$47, "&lt;=78")+COUNTIFS($AE$13:$AE$39, "&gt;60",$AE$13:$AE$39, "&lt;=78")</f>
        <v>20</v>
      </c>
      <c r="AJ43" s="37">
        <f>COUNTIFS($Z$12:$Z$47, "&gt;78",$Z$12:$Z$47, "&lt;=100")+COUNTIFS($AE$13:$AE$39, "&gt;78",$AE$13:$AE$39, "&lt;=100")</f>
        <v>1</v>
      </c>
      <c r="AK43" s="37">
        <f>COUNTIFS($Z$12:$Z$47, "&gt;100",$Z$12:$Z$47, "&lt;=123")+COUNTIFS($AE$13:$AE$39, "&gt;100",$AE$13:$AE$39, "&lt;=123")</f>
        <v>3</v>
      </c>
      <c r="AL43" s="37">
        <f>COUNTIFS($Z$12:$Z$47, "&gt;123",$Z$12:$Z$47, "&lt;=150")+COUNTIFS($AE$13:$AE$39, "&gt;123",$AE$13:$AE$39, "&lt;=150")</f>
        <v>2</v>
      </c>
      <c r="AM43" s="37">
        <f>COUNTIFS($Z$12:$Z$47, "&gt;150",$Z$12:$Z$47, "&lt;=299")+COUNTIFS($AE$13:$AE$39, "&gt;150",$AE$13:$AE$39, "&lt;=299")</f>
        <v>1</v>
      </c>
    </row>
    <row r="44" spans="1:39" ht="15">
      <c r="A44" s="15">
        <v>47</v>
      </c>
      <c r="B44" s="12" t="s">
        <v>332</v>
      </c>
      <c r="C44" s="12" t="s">
        <v>333</v>
      </c>
      <c r="D44" s="12" t="s">
        <v>18</v>
      </c>
      <c r="E44" s="12" t="s">
        <v>22</v>
      </c>
      <c r="F44" s="12" t="s">
        <v>336</v>
      </c>
      <c r="G44" s="14">
        <v>7</v>
      </c>
      <c r="H44" s="12" t="s">
        <v>59</v>
      </c>
      <c r="I44" s="14">
        <v>353</v>
      </c>
      <c r="J44" s="15">
        <v>30</v>
      </c>
      <c r="K44" s="17">
        <f t="shared" si="0"/>
        <v>0.23333333333333334</v>
      </c>
      <c r="L44" s="18">
        <f t="shared" si="1"/>
        <v>0</v>
      </c>
      <c r="M44" s="18">
        <f t="shared" si="2"/>
        <v>0</v>
      </c>
      <c r="N44" s="19">
        <f t="shared" si="3"/>
        <v>1</v>
      </c>
      <c r="O44" s="18">
        <f t="shared" si="4"/>
        <v>0</v>
      </c>
      <c r="P44" s="18">
        <f t="shared" si="5"/>
        <v>0</v>
      </c>
      <c r="Q44" s="18">
        <f t="shared" si="6"/>
        <v>0</v>
      </c>
      <c r="R44" s="18">
        <f t="shared" si="7"/>
        <v>0</v>
      </c>
      <c r="S44" s="18">
        <f t="shared" si="8"/>
        <v>0</v>
      </c>
      <c r="T44" s="18">
        <f t="shared" si="9"/>
        <v>0</v>
      </c>
      <c r="U44" s="18">
        <f t="shared" si="10"/>
        <v>0</v>
      </c>
      <c r="Y44" s="28" t="s">
        <v>383</v>
      </c>
      <c r="Z44" s="28">
        <v>78</v>
      </c>
      <c r="AA44" s="28" t="s">
        <v>207</v>
      </c>
      <c r="AB44" s="37">
        <v>78</v>
      </c>
      <c r="AC44" s="34"/>
      <c r="AD44" s="34"/>
      <c r="AE44" s="34"/>
    </row>
    <row r="45" spans="1:39" ht="15">
      <c r="A45" s="15">
        <v>48</v>
      </c>
      <c r="B45" s="12" t="s">
        <v>338</v>
      </c>
      <c r="C45" s="12" t="s">
        <v>339</v>
      </c>
      <c r="D45" s="12" t="s">
        <v>12</v>
      </c>
      <c r="E45" s="12" t="s">
        <v>17</v>
      </c>
      <c r="F45" s="12" t="s">
        <v>340</v>
      </c>
      <c r="G45" s="14">
        <v>6</v>
      </c>
      <c r="H45" s="12" t="s">
        <v>59</v>
      </c>
      <c r="I45" s="14">
        <v>397</v>
      </c>
      <c r="J45" s="15">
        <v>14</v>
      </c>
      <c r="K45" s="17">
        <f t="shared" si="0"/>
        <v>0.42857142857142855</v>
      </c>
      <c r="L45" s="18">
        <f t="shared" si="1"/>
        <v>0</v>
      </c>
      <c r="M45" s="18">
        <f t="shared" si="2"/>
        <v>1</v>
      </c>
      <c r="N45" s="19">
        <f t="shared" si="3"/>
        <v>0</v>
      </c>
      <c r="O45" s="18">
        <f t="shared" si="4"/>
        <v>0</v>
      </c>
      <c r="P45" s="18">
        <f t="shared" si="5"/>
        <v>0</v>
      </c>
      <c r="Q45" s="18">
        <f t="shared" si="6"/>
        <v>0</v>
      </c>
      <c r="R45" s="18">
        <f t="shared" si="7"/>
        <v>0</v>
      </c>
      <c r="S45" s="18">
        <f t="shared" si="8"/>
        <v>0</v>
      </c>
      <c r="T45" s="18">
        <f t="shared" si="9"/>
        <v>0</v>
      </c>
      <c r="U45" s="18">
        <f t="shared" si="10"/>
        <v>0</v>
      </c>
      <c r="Y45" s="28" t="s">
        <v>390</v>
      </c>
      <c r="Z45" s="28">
        <v>78</v>
      </c>
      <c r="AA45" s="28" t="s">
        <v>207</v>
      </c>
      <c r="AB45" s="37">
        <v>78</v>
      </c>
      <c r="AC45" s="34"/>
      <c r="AD45" s="34"/>
      <c r="AE45" s="34"/>
    </row>
    <row r="46" spans="1:39" ht="15">
      <c r="A46" s="12">
        <v>49</v>
      </c>
      <c r="B46" s="12" t="s">
        <v>338</v>
      </c>
      <c r="C46" s="12" t="s">
        <v>339</v>
      </c>
      <c r="D46" s="12" t="s">
        <v>18</v>
      </c>
      <c r="E46" s="12" t="s">
        <v>22</v>
      </c>
      <c r="F46" s="12" t="s">
        <v>341</v>
      </c>
      <c r="G46" s="14">
        <v>9</v>
      </c>
      <c r="H46" s="12" t="s">
        <v>59</v>
      </c>
      <c r="I46" s="14">
        <v>397</v>
      </c>
      <c r="J46" s="15">
        <v>14</v>
      </c>
      <c r="K46" s="17">
        <f t="shared" si="0"/>
        <v>0.6428571428571429</v>
      </c>
      <c r="L46" s="18">
        <f t="shared" si="1"/>
        <v>0</v>
      </c>
      <c r="M46" s="18">
        <f t="shared" si="2"/>
        <v>1</v>
      </c>
      <c r="N46" s="19">
        <f t="shared" si="3"/>
        <v>0</v>
      </c>
      <c r="O46" s="18">
        <f t="shared" si="4"/>
        <v>0</v>
      </c>
      <c r="P46" s="18">
        <f t="shared" si="5"/>
        <v>0</v>
      </c>
      <c r="Q46" s="18">
        <f t="shared" si="6"/>
        <v>0</v>
      </c>
      <c r="R46" s="18">
        <f t="shared" si="7"/>
        <v>0</v>
      </c>
      <c r="S46" s="18">
        <f t="shared" si="8"/>
        <v>0</v>
      </c>
      <c r="T46" s="18">
        <f t="shared" si="9"/>
        <v>0</v>
      </c>
      <c r="U46" s="18">
        <f t="shared" si="10"/>
        <v>0</v>
      </c>
      <c r="Y46" s="28" t="s">
        <v>391</v>
      </c>
      <c r="Z46" s="28">
        <v>78</v>
      </c>
      <c r="AA46" s="28" t="s">
        <v>207</v>
      </c>
      <c r="AB46" s="37">
        <v>78</v>
      </c>
      <c r="AC46" s="34"/>
      <c r="AD46" s="34"/>
      <c r="AE46" s="34"/>
    </row>
    <row r="47" spans="1:39" ht="15">
      <c r="A47" s="15">
        <v>50</v>
      </c>
      <c r="B47" s="12" t="s">
        <v>140</v>
      </c>
      <c r="C47" s="12" t="s">
        <v>342</v>
      </c>
      <c r="D47" s="12" t="s">
        <v>22</v>
      </c>
      <c r="E47" s="12" t="s">
        <v>123</v>
      </c>
      <c r="F47" s="12" t="s">
        <v>142</v>
      </c>
      <c r="G47" s="14">
        <v>19</v>
      </c>
      <c r="H47" s="12" t="s">
        <v>59</v>
      </c>
      <c r="I47" s="14">
        <v>415</v>
      </c>
      <c r="J47" s="15">
        <v>60</v>
      </c>
      <c r="K47" s="17">
        <f t="shared" si="0"/>
        <v>0.31666666666666665</v>
      </c>
      <c r="L47" s="18">
        <f t="shared" si="1"/>
        <v>0</v>
      </c>
      <c r="M47" s="18">
        <f t="shared" si="2"/>
        <v>0</v>
      </c>
      <c r="N47" s="19">
        <f t="shared" si="3"/>
        <v>0</v>
      </c>
      <c r="O47" s="18">
        <f t="shared" si="4"/>
        <v>0</v>
      </c>
      <c r="P47" s="18">
        <f t="shared" si="5"/>
        <v>1</v>
      </c>
      <c r="Q47" s="18">
        <f t="shared" si="6"/>
        <v>0</v>
      </c>
      <c r="R47" s="18">
        <f t="shared" si="7"/>
        <v>0</v>
      </c>
      <c r="S47" s="18">
        <f t="shared" si="8"/>
        <v>0</v>
      </c>
      <c r="T47" s="18">
        <f t="shared" si="9"/>
        <v>0</v>
      </c>
      <c r="U47" s="18">
        <f t="shared" si="10"/>
        <v>0</v>
      </c>
      <c r="Y47" s="28" t="s">
        <v>396</v>
      </c>
      <c r="Z47" s="28">
        <v>78</v>
      </c>
      <c r="AA47" s="28" t="s">
        <v>207</v>
      </c>
      <c r="AB47" s="37">
        <v>78</v>
      </c>
      <c r="AC47" s="34"/>
      <c r="AD47" s="34"/>
      <c r="AE47" s="34"/>
    </row>
    <row r="48" spans="1:39" ht="15">
      <c r="A48" s="15">
        <v>51</v>
      </c>
      <c r="B48" s="12" t="s">
        <v>140</v>
      </c>
      <c r="C48" s="12" t="s">
        <v>141</v>
      </c>
      <c r="D48" s="12" t="s">
        <v>22</v>
      </c>
      <c r="E48" s="12" t="s">
        <v>123</v>
      </c>
      <c r="F48" s="12" t="s">
        <v>143</v>
      </c>
      <c r="G48" s="14">
        <v>26</v>
      </c>
      <c r="H48" s="12" t="s">
        <v>59</v>
      </c>
      <c r="I48" s="14">
        <v>415</v>
      </c>
      <c r="J48" s="15">
        <v>60</v>
      </c>
      <c r="K48" s="17">
        <f t="shared" si="0"/>
        <v>0.43333333333333335</v>
      </c>
      <c r="L48" s="18">
        <f t="shared" si="1"/>
        <v>0</v>
      </c>
      <c r="M48" s="18">
        <f t="shared" si="2"/>
        <v>0</v>
      </c>
      <c r="N48" s="19">
        <f t="shared" si="3"/>
        <v>0</v>
      </c>
      <c r="O48" s="18">
        <f t="shared" si="4"/>
        <v>0</v>
      </c>
      <c r="P48" s="18">
        <f t="shared" si="5"/>
        <v>1</v>
      </c>
      <c r="Q48" s="18">
        <f t="shared" si="6"/>
        <v>0</v>
      </c>
      <c r="R48" s="18">
        <f t="shared" si="7"/>
        <v>0</v>
      </c>
      <c r="S48" s="18">
        <f t="shared" si="8"/>
        <v>0</v>
      </c>
      <c r="T48" s="18">
        <f t="shared" si="9"/>
        <v>0</v>
      </c>
      <c r="U48" s="18">
        <f t="shared" si="10"/>
        <v>0</v>
      </c>
    </row>
    <row r="49" spans="1:90" ht="15">
      <c r="A49" s="12">
        <v>52</v>
      </c>
      <c r="B49" s="12" t="s">
        <v>9</v>
      </c>
      <c r="C49" s="12" t="s">
        <v>144</v>
      </c>
      <c r="D49" s="12" t="s">
        <v>12</v>
      </c>
      <c r="E49" s="12" t="s">
        <v>17</v>
      </c>
      <c r="F49" s="12" t="s">
        <v>13</v>
      </c>
      <c r="G49" s="14">
        <v>61</v>
      </c>
      <c r="H49" s="12" t="s">
        <v>345</v>
      </c>
      <c r="I49" s="14">
        <v>101</v>
      </c>
      <c r="J49" s="15">
        <v>120</v>
      </c>
      <c r="K49" s="17">
        <f t="shared" si="0"/>
        <v>0.5083333333333333</v>
      </c>
      <c r="L49" s="18">
        <f t="shared" si="1"/>
        <v>0</v>
      </c>
      <c r="M49" s="18">
        <f t="shared" si="2"/>
        <v>0</v>
      </c>
      <c r="N49" s="19">
        <f t="shared" si="3"/>
        <v>0</v>
      </c>
      <c r="O49" s="18">
        <f t="shared" si="4"/>
        <v>0</v>
      </c>
      <c r="P49" s="18">
        <f t="shared" si="5"/>
        <v>0</v>
      </c>
      <c r="Q49" s="18">
        <f t="shared" si="6"/>
        <v>0</v>
      </c>
      <c r="R49" s="18">
        <f t="shared" si="7"/>
        <v>0</v>
      </c>
      <c r="S49" s="18">
        <f t="shared" si="8"/>
        <v>1</v>
      </c>
      <c r="T49" s="18">
        <f t="shared" si="9"/>
        <v>0</v>
      </c>
      <c r="U49" s="18">
        <f t="shared" si="10"/>
        <v>0</v>
      </c>
      <c r="X49" s="5"/>
      <c r="AA49" s="38" t="s">
        <v>204</v>
      </c>
      <c r="AB49" s="38" t="s">
        <v>212</v>
      </c>
      <c r="AC49" s="38" t="s">
        <v>216</v>
      </c>
      <c r="AD49" s="38" t="s">
        <v>226</v>
      </c>
      <c r="AE49" s="38" t="s">
        <v>233</v>
      </c>
      <c r="AF49" s="38" t="s">
        <v>236</v>
      </c>
      <c r="AG49" s="38" t="s">
        <v>245</v>
      </c>
      <c r="AH49" s="38" t="s">
        <v>254</v>
      </c>
      <c r="AI49" s="38" t="s">
        <v>261</v>
      </c>
      <c r="AJ49" s="38" t="s">
        <v>266</v>
      </c>
      <c r="AK49" s="38" t="s">
        <v>273</v>
      </c>
      <c r="AL49" s="38" t="s">
        <v>277</v>
      </c>
      <c r="AM49" s="38" t="s">
        <v>282</v>
      </c>
      <c r="AN49" s="38" t="s">
        <v>399</v>
      </c>
      <c r="AO49" s="38" t="s">
        <v>286</v>
      </c>
      <c r="AP49" s="38" t="s">
        <v>291</v>
      </c>
      <c r="AQ49" s="38" t="s">
        <v>293</v>
      </c>
      <c r="AR49" s="38" t="s">
        <v>297</v>
      </c>
      <c r="AS49" s="38" t="s">
        <v>302</v>
      </c>
      <c r="AT49" s="38" t="s">
        <v>309</v>
      </c>
      <c r="AU49" s="38" t="s">
        <v>315</v>
      </c>
      <c r="AV49" s="38" t="s">
        <v>318</v>
      </c>
      <c r="AW49" s="38" t="s">
        <v>322</v>
      </c>
      <c r="AX49" s="38" t="s">
        <v>328</v>
      </c>
      <c r="AY49" s="38" t="s">
        <v>335</v>
      </c>
      <c r="AZ49" s="38" t="s">
        <v>343</v>
      </c>
      <c r="BA49" s="38" t="s">
        <v>346</v>
      </c>
      <c r="BB49" s="38" t="s">
        <v>400</v>
      </c>
      <c r="BC49" s="38" t="s">
        <v>355</v>
      </c>
      <c r="BD49" s="38" t="s">
        <v>359</v>
      </c>
      <c r="BE49" s="38" t="s">
        <v>364</v>
      </c>
      <c r="BF49" s="38" t="s">
        <v>383</v>
      </c>
      <c r="BG49" s="38" t="s">
        <v>390</v>
      </c>
      <c r="BH49" s="38" t="s">
        <v>391</v>
      </c>
      <c r="BI49" s="38" t="s">
        <v>396</v>
      </c>
      <c r="BJ49" s="38" t="s">
        <v>206</v>
      </c>
      <c r="BK49" s="38" t="s">
        <v>214</v>
      </c>
      <c r="BL49" s="38" t="s">
        <v>218</v>
      </c>
      <c r="BM49" s="38" t="s">
        <v>227</v>
      </c>
      <c r="BN49" s="38" t="s">
        <v>234</v>
      </c>
      <c r="BO49" s="38" t="s">
        <v>237</v>
      </c>
      <c r="BP49" s="38" t="s">
        <v>246</v>
      </c>
      <c r="BQ49" s="38" t="s">
        <v>256</v>
      </c>
      <c r="BR49" s="38" t="s">
        <v>262</v>
      </c>
      <c r="BS49" s="38" t="s">
        <v>278</v>
      </c>
      <c r="BT49" s="38" t="s">
        <v>283</v>
      </c>
      <c r="BU49" s="38" t="s">
        <v>401</v>
      </c>
      <c r="BV49" s="38" t="s">
        <v>287</v>
      </c>
      <c r="BW49" s="38" t="s">
        <v>292</v>
      </c>
      <c r="BX49" s="38" t="s">
        <v>294</v>
      </c>
      <c r="BY49" s="38" t="s">
        <v>298</v>
      </c>
      <c r="BZ49" s="38" t="s">
        <v>402</v>
      </c>
      <c r="CA49" s="38" t="s">
        <v>403</v>
      </c>
      <c r="CB49" s="38" t="s">
        <v>304</v>
      </c>
      <c r="CC49" s="38" t="s">
        <v>310</v>
      </c>
      <c r="CD49" s="38" t="s">
        <v>316</v>
      </c>
      <c r="CE49" s="38" t="s">
        <v>329</v>
      </c>
      <c r="CF49" s="38" t="s">
        <v>337</v>
      </c>
      <c r="CG49" s="38" t="s">
        <v>344</v>
      </c>
      <c r="CH49" s="38" t="s">
        <v>349</v>
      </c>
      <c r="CI49" s="10"/>
      <c r="CJ49" s="10"/>
      <c r="CK49" s="10"/>
      <c r="CL49" s="10"/>
    </row>
    <row r="50" spans="1:90" ht="15">
      <c r="A50" s="15">
        <v>53</v>
      </c>
      <c r="B50" s="12" t="s">
        <v>9</v>
      </c>
      <c r="C50" s="12" t="s">
        <v>144</v>
      </c>
      <c r="D50" s="12" t="s">
        <v>17</v>
      </c>
      <c r="E50" s="12" t="s">
        <v>18</v>
      </c>
      <c r="F50" s="12" t="s">
        <v>19</v>
      </c>
      <c r="G50" s="14">
        <v>97</v>
      </c>
      <c r="H50" s="12" t="s">
        <v>345</v>
      </c>
      <c r="I50" s="14">
        <v>101</v>
      </c>
      <c r="J50" s="15">
        <v>120</v>
      </c>
      <c r="K50" s="17">
        <f t="shared" si="0"/>
        <v>0.80833333333333335</v>
      </c>
      <c r="L50" s="18">
        <f t="shared" si="1"/>
        <v>0</v>
      </c>
      <c r="M50" s="18">
        <f t="shared" si="2"/>
        <v>0</v>
      </c>
      <c r="N50" s="19">
        <f t="shared" si="3"/>
        <v>0</v>
      </c>
      <c r="O50" s="18">
        <f t="shared" si="4"/>
        <v>0</v>
      </c>
      <c r="P50" s="18">
        <f t="shared" si="5"/>
        <v>0</v>
      </c>
      <c r="Q50" s="18">
        <f t="shared" si="6"/>
        <v>0</v>
      </c>
      <c r="R50" s="18">
        <f t="shared" si="7"/>
        <v>0</v>
      </c>
      <c r="S50" s="18">
        <f t="shared" si="8"/>
        <v>1</v>
      </c>
      <c r="T50" s="18">
        <f t="shared" si="9"/>
        <v>0</v>
      </c>
      <c r="U50" s="18">
        <f t="shared" si="10"/>
        <v>0</v>
      </c>
      <c r="X50" s="5"/>
      <c r="Y50" s="124" t="s">
        <v>406</v>
      </c>
      <c r="Z50" s="40">
        <v>0.375</v>
      </c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</row>
    <row r="51" spans="1:90" ht="15">
      <c r="A51" s="15">
        <v>54</v>
      </c>
      <c r="B51" s="12" t="s">
        <v>9</v>
      </c>
      <c r="C51" s="12" t="s">
        <v>144</v>
      </c>
      <c r="D51" s="12" t="s">
        <v>22</v>
      </c>
      <c r="E51" s="12" t="s">
        <v>45</v>
      </c>
      <c r="F51" s="12" t="s">
        <v>23</v>
      </c>
      <c r="G51" s="14">
        <v>62</v>
      </c>
      <c r="H51" s="12" t="s">
        <v>345</v>
      </c>
      <c r="I51" s="14">
        <v>101</v>
      </c>
      <c r="J51" s="15">
        <v>120</v>
      </c>
      <c r="K51" s="17">
        <f t="shared" si="0"/>
        <v>0.51666666666666672</v>
      </c>
      <c r="L51" s="18">
        <f t="shared" si="1"/>
        <v>0</v>
      </c>
      <c r="M51" s="18">
        <f t="shared" si="2"/>
        <v>0</v>
      </c>
      <c r="N51" s="19">
        <f t="shared" si="3"/>
        <v>0</v>
      </c>
      <c r="O51" s="18">
        <f t="shared" si="4"/>
        <v>0</v>
      </c>
      <c r="P51" s="18">
        <f t="shared" si="5"/>
        <v>0</v>
      </c>
      <c r="Q51" s="18">
        <f t="shared" si="6"/>
        <v>0</v>
      </c>
      <c r="R51" s="18">
        <f t="shared" si="7"/>
        <v>0</v>
      </c>
      <c r="S51" s="18">
        <f t="shared" si="8"/>
        <v>1</v>
      </c>
      <c r="T51" s="18">
        <f t="shared" si="9"/>
        <v>0</v>
      </c>
      <c r="U51" s="18">
        <f t="shared" si="10"/>
        <v>0</v>
      </c>
      <c r="X51" s="5"/>
      <c r="Y51" s="125"/>
      <c r="Z51" s="40">
        <v>0.4375</v>
      </c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</row>
    <row r="52" spans="1:90" ht="15">
      <c r="A52" s="12">
        <v>55</v>
      </c>
      <c r="B52" s="12" t="s">
        <v>9</v>
      </c>
      <c r="C52" s="12" t="s">
        <v>253</v>
      </c>
      <c r="D52" s="12" t="s">
        <v>17</v>
      </c>
      <c r="E52" s="12" t="s">
        <v>18</v>
      </c>
      <c r="F52" s="12" t="s">
        <v>27</v>
      </c>
      <c r="G52" s="14">
        <v>85</v>
      </c>
      <c r="H52" s="12" t="s">
        <v>345</v>
      </c>
      <c r="I52" s="14">
        <v>102</v>
      </c>
      <c r="J52" s="15">
        <v>150</v>
      </c>
      <c r="K52" s="17">
        <f t="shared" si="0"/>
        <v>0.56666666666666665</v>
      </c>
      <c r="L52" s="18">
        <f t="shared" si="1"/>
        <v>0</v>
      </c>
      <c r="M52" s="18">
        <f t="shared" si="2"/>
        <v>0</v>
      </c>
      <c r="N52" s="19">
        <f t="shared" si="3"/>
        <v>0</v>
      </c>
      <c r="O52" s="18">
        <f t="shared" si="4"/>
        <v>0</v>
      </c>
      <c r="P52" s="18">
        <f t="shared" si="5"/>
        <v>0</v>
      </c>
      <c r="Q52" s="18">
        <f t="shared" si="6"/>
        <v>0</v>
      </c>
      <c r="R52" s="18">
        <f t="shared" si="7"/>
        <v>0</v>
      </c>
      <c r="S52" s="18">
        <f t="shared" si="8"/>
        <v>0</v>
      </c>
      <c r="T52" s="18">
        <f t="shared" si="9"/>
        <v>0</v>
      </c>
      <c r="U52" s="18">
        <f t="shared" si="10"/>
        <v>1</v>
      </c>
      <c r="X52" s="5"/>
      <c r="Y52" s="125"/>
      <c r="Z52" s="40">
        <v>0.5</v>
      </c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</row>
    <row r="53" spans="1:90" ht="15">
      <c r="A53" s="15">
        <v>56</v>
      </c>
      <c r="B53" s="12" t="s">
        <v>9</v>
      </c>
      <c r="C53" s="12" t="s">
        <v>253</v>
      </c>
      <c r="D53" s="12" t="s">
        <v>18</v>
      </c>
      <c r="E53" s="12" t="s">
        <v>22</v>
      </c>
      <c r="F53" s="12" t="s">
        <v>33</v>
      </c>
      <c r="G53" s="14">
        <v>115</v>
      </c>
      <c r="H53" s="12" t="s">
        <v>345</v>
      </c>
      <c r="I53" s="14">
        <v>102</v>
      </c>
      <c r="J53" s="15">
        <v>150</v>
      </c>
      <c r="K53" s="17">
        <f t="shared" si="0"/>
        <v>0.76666666666666672</v>
      </c>
      <c r="L53" s="18">
        <f t="shared" si="1"/>
        <v>0</v>
      </c>
      <c r="M53" s="18">
        <f t="shared" si="2"/>
        <v>0</v>
      </c>
      <c r="N53" s="19">
        <f t="shared" si="3"/>
        <v>0</v>
      </c>
      <c r="O53" s="18">
        <f t="shared" si="4"/>
        <v>0</v>
      </c>
      <c r="P53" s="18">
        <f t="shared" si="5"/>
        <v>0</v>
      </c>
      <c r="Q53" s="18">
        <f t="shared" si="6"/>
        <v>0</v>
      </c>
      <c r="R53" s="18">
        <f t="shared" si="7"/>
        <v>0</v>
      </c>
      <c r="S53" s="18">
        <f t="shared" si="8"/>
        <v>0</v>
      </c>
      <c r="T53" s="18">
        <f t="shared" si="9"/>
        <v>0</v>
      </c>
      <c r="U53" s="18">
        <f t="shared" si="10"/>
        <v>1</v>
      </c>
      <c r="X53" s="5"/>
      <c r="Y53" s="125"/>
      <c r="Z53" s="40">
        <v>0.5625</v>
      </c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</row>
    <row r="54" spans="1:90" ht="15">
      <c r="A54" s="15">
        <v>57</v>
      </c>
      <c r="B54" s="12" t="s">
        <v>9</v>
      </c>
      <c r="C54" s="12" t="s">
        <v>253</v>
      </c>
      <c r="D54" s="12" t="s">
        <v>22</v>
      </c>
      <c r="E54" s="12" t="s">
        <v>45</v>
      </c>
      <c r="F54" s="12" t="s">
        <v>46</v>
      </c>
      <c r="G54" s="14">
        <v>40</v>
      </c>
      <c r="H54" s="12" t="s">
        <v>345</v>
      </c>
      <c r="I54" s="14">
        <v>102</v>
      </c>
      <c r="J54" s="15">
        <v>150</v>
      </c>
      <c r="K54" s="17">
        <f t="shared" si="0"/>
        <v>0.26666666666666666</v>
      </c>
      <c r="L54" s="18">
        <f t="shared" si="1"/>
        <v>0</v>
      </c>
      <c r="M54" s="18">
        <f t="shared" si="2"/>
        <v>0</v>
      </c>
      <c r="N54" s="19">
        <f t="shared" si="3"/>
        <v>0</v>
      </c>
      <c r="O54" s="18">
        <f t="shared" si="4"/>
        <v>0</v>
      </c>
      <c r="P54" s="18">
        <f t="shared" si="5"/>
        <v>0</v>
      </c>
      <c r="Q54" s="18">
        <f t="shared" si="6"/>
        <v>0</v>
      </c>
      <c r="R54" s="18">
        <f t="shared" si="7"/>
        <v>0</v>
      </c>
      <c r="S54" s="18">
        <f t="shared" si="8"/>
        <v>0</v>
      </c>
      <c r="T54" s="18">
        <f t="shared" si="9"/>
        <v>0</v>
      </c>
      <c r="U54" s="18">
        <f t="shared" si="10"/>
        <v>1</v>
      </c>
      <c r="X54" s="5"/>
      <c r="Y54" s="125"/>
      <c r="Z54" s="40">
        <v>0.625</v>
      </c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</row>
    <row r="55" spans="1:90" ht="15">
      <c r="A55" s="12">
        <v>58</v>
      </c>
      <c r="B55" s="12" t="s">
        <v>50</v>
      </c>
      <c r="C55" s="12" t="s">
        <v>51</v>
      </c>
      <c r="D55" s="12" t="s">
        <v>52</v>
      </c>
      <c r="E55" s="12" t="s">
        <v>17</v>
      </c>
      <c r="F55" s="12" t="s">
        <v>53</v>
      </c>
      <c r="G55" s="14">
        <v>145</v>
      </c>
      <c r="H55" s="12" t="s">
        <v>345</v>
      </c>
      <c r="I55" s="14">
        <v>111</v>
      </c>
      <c r="J55" s="15">
        <v>148</v>
      </c>
      <c r="K55" s="17">
        <f t="shared" si="0"/>
        <v>0.97972972972972971</v>
      </c>
      <c r="L55" s="18">
        <f t="shared" si="1"/>
        <v>0</v>
      </c>
      <c r="M55" s="18">
        <f t="shared" si="2"/>
        <v>0</v>
      </c>
      <c r="N55" s="19">
        <f t="shared" si="3"/>
        <v>0</v>
      </c>
      <c r="O55" s="18">
        <f t="shared" si="4"/>
        <v>0</v>
      </c>
      <c r="P55" s="18">
        <f t="shared" si="5"/>
        <v>0</v>
      </c>
      <c r="Q55" s="18">
        <f t="shared" si="6"/>
        <v>0</v>
      </c>
      <c r="R55" s="18">
        <f t="shared" si="7"/>
        <v>0</v>
      </c>
      <c r="S55" s="18">
        <f t="shared" si="8"/>
        <v>0</v>
      </c>
      <c r="T55" s="18">
        <f t="shared" si="9"/>
        <v>1</v>
      </c>
      <c r="U55" s="18">
        <f t="shared" si="10"/>
        <v>0</v>
      </c>
      <c r="X55" s="5"/>
      <c r="Y55" s="125"/>
      <c r="Z55" s="40">
        <v>0.6875</v>
      </c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</row>
    <row r="56" spans="1:90" ht="15">
      <c r="A56" s="15">
        <v>59</v>
      </c>
      <c r="B56" s="12" t="s">
        <v>50</v>
      </c>
      <c r="C56" s="12" t="s">
        <v>51</v>
      </c>
      <c r="D56" s="12" t="s">
        <v>56</v>
      </c>
      <c r="E56" s="12" t="s">
        <v>22</v>
      </c>
      <c r="F56" s="12" t="s">
        <v>57</v>
      </c>
      <c r="G56" s="14">
        <v>143</v>
      </c>
      <c r="H56" s="12" t="s">
        <v>345</v>
      </c>
      <c r="I56" s="14">
        <v>111</v>
      </c>
      <c r="J56" s="15">
        <v>148</v>
      </c>
      <c r="K56" s="17">
        <f t="shared" si="0"/>
        <v>0.96621621621621623</v>
      </c>
      <c r="L56" s="18">
        <f t="shared" si="1"/>
        <v>0</v>
      </c>
      <c r="M56" s="18">
        <f t="shared" si="2"/>
        <v>0</v>
      </c>
      <c r="N56" s="19">
        <f t="shared" si="3"/>
        <v>0</v>
      </c>
      <c r="O56" s="18">
        <f t="shared" si="4"/>
        <v>0</v>
      </c>
      <c r="P56" s="18">
        <f t="shared" si="5"/>
        <v>0</v>
      </c>
      <c r="Q56" s="18">
        <f t="shared" si="6"/>
        <v>0</v>
      </c>
      <c r="R56" s="18">
        <f t="shared" si="7"/>
        <v>0</v>
      </c>
      <c r="S56" s="18">
        <f t="shared" si="8"/>
        <v>0</v>
      </c>
      <c r="T56" s="18">
        <f t="shared" si="9"/>
        <v>1</v>
      </c>
      <c r="U56" s="18">
        <f t="shared" si="10"/>
        <v>0</v>
      </c>
      <c r="X56" s="5"/>
      <c r="Y56" s="125"/>
      <c r="Z56" s="40">
        <v>0.75</v>
      </c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</row>
    <row r="57" spans="1:90" ht="15">
      <c r="A57" s="15">
        <v>60</v>
      </c>
      <c r="B57" s="12" t="s">
        <v>50</v>
      </c>
      <c r="C57" s="12" t="s">
        <v>347</v>
      </c>
      <c r="D57" s="12" t="s">
        <v>17</v>
      </c>
      <c r="E57" s="12" t="s">
        <v>18</v>
      </c>
      <c r="F57" s="12" t="s">
        <v>170</v>
      </c>
      <c r="G57" s="14">
        <v>57</v>
      </c>
      <c r="H57" s="12" t="s">
        <v>345</v>
      </c>
      <c r="I57" s="14">
        <v>112</v>
      </c>
      <c r="J57" s="15">
        <v>60</v>
      </c>
      <c r="K57" s="17">
        <f t="shared" si="0"/>
        <v>0.95</v>
      </c>
      <c r="L57" s="18">
        <f t="shared" si="1"/>
        <v>0</v>
      </c>
      <c r="M57" s="18">
        <f t="shared" si="2"/>
        <v>0</v>
      </c>
      <c r="N57" s="19">
        <f t="shared" si="3"/>
        <v>0</v>
      </c>
      <c r="O57" s="18">
        <f t="shared" si="4"/>
        <v>0</v>
      </c>
      <c r="P57" s="18">
        <f t="shared" si="5"/>
        <v>1</v>
      </c>
      <c r="Q57" s="18">
        <f t="shared" si="6"/>
        <v>0</v>
      </c>
      <c r="R57" s="18">
        <f t="shared" si="7"/>
        <v>0</v>
      </c>
      <c r="S57" s="18">
        <f t="shared" si="8"/>
        <v>0</v>
      </c>
      <c r="T57" s="18">
        <f t="shared" si="9"/>
        <v>0</v>
      </c>
      <c r="U57" s="18">
        <f t="shared" si="10"/>
        <v>0</v>
      </c>
      <c r="X57" s="5"/>
      <c r="Y57" s="124" t="s">
        <v>420</v>
      </c>
      <c r="Z57" s="40">
        <v>0.375</v>
      </c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</row>
    <row r="58" spans="1:90" ht="15">
      <c r="A58" s="12">
        <v>61</v>
      </c>
      <c r="B58" s="12" t="s">
        <v>50</v>
      </c>
      <c r="C58" s="12" t="s">
        <v>179</v>
      </c>
      <c r="D58" s="12" t="s">
        <v>45</v>
      </c>
      <c r="E58" s="12" t="s">
        <v>180</v>
      </c>
      <c r="F58" s="12" t="s">
        <v>181</v>
      </c>
      <c r="G58" s="14">
        <v>7</v>
      </c>
      <c r="H58" s="12" t="s">
        <v>345</v>
      </c>
      <c r="I58" s="14">
        <v>112</v>
      </c>
      <c r="J58" s="15">
        <v>35</v>
      </c>
      <c r="K58" s="17">
        <f t="shared" si="0"/>
        <v>0.2</v>
      </c>
      <c r="L58" s="18">
        <f t="shared" si="1"/>
        <v>0</v>
      </c>
      <c r="M58" s="18">
        <f t="shared" si="2"/>
        <v>0</v>
      </c>
      <c r="N58" s="19">
        <f t="shared" si="3"/>
        <v>1</v>
      </c>
      <c r="O58" s="18">
        <f t="shared" si="4"/>
        <v>0</v>
      </c>
      <c r="P58" s="18">
        <f t="shared" si="5"/>
        <v>0</v>
      </c>
      <c r="Q58" s="18">
        <f t="shared" si="6"/>
        <v>0</v>
      </c>
      <c r="R58" s="18">
        <f t="shared" si="7"/>
        <v>0</v>
      </c>
      <c r="S58" s="18">
        <f t="shared" si="8"/>
        <v>0</v>
      </c>
      <c r="T58" s="18">
        <f t="shared" si="9"/>
        <v>0</v>
      </c>
      <c r="U58" s="18">
        <f t="shared" si="10"/>
        <v>0</v>
      </c>
      <c r="X58" s="5"/>
      <c r="Y58" s="125"/>
      <c r="Z58" s="40">
        <v>0.4375</v>
      </c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</row>
    <row r="59" spans="1:90" ht="15">
      <c r="A59" s="15">
        <v>62</v>
      </c>
      <c r="B59" s="12" t="s">
        <v>348</v>
      </c>
      <c r="C59" s="12" t="s">
        <v>26</v>
      </c>
      <c r="D59" s="12" t="s">
        <v>17</v>
      </c>
      <c r="E59" s="12" t="s">
        <v>18</v>
      </c>
      <c r="F59" s="12" t="s">
        <v>67</v>
      </c>
      <c r="G59" s="14">
        <v>35</v>
      </c>
      <c r="H59" s="12" t="s">
        <v>345</v>
      </c>
      <c r="I59" s="14">
        <v>405</v>
      </c>
      <c r="J59" s="15">
        <v>35</v>
      </c>
      <c r="K59" s="17">
        <f t="shared" si="0"/>
        <v>1</v>
      </c>
      <c r="L59" s="18">
        <f t="shared" si="1"/>
        <v>0</v>
      </c>
      <c r="M59" s="18">
        <f t="shared" si="2"/>
        <v>0</v>
      </c>
      <c r="N59" s="19">
        <f t="shared" si="3"/>
        <v>1</v>
      </c>
      <c r="O59" s="18">
        <f t="shared" si="4"/>
        <v>0</v>
      </c>
      <c r="P59" s="18">
        <f t="shared" si="5"/>
        <v>0</v>
      </c>
      <c r="Q59" s="18">
        <f t="shared" si="6"/>
        <v>0</v>
      </c>
      <c r="R59" s="18">
        <f t="shared" si="7"/>
        <v>0</v>
      </c>
      <c r="S59" s="18">
        <f t="shared" si="8"/>
        <v>0</v>
      </c>
      <c r="T59" s="18">
        <f t="shared" si="9"/>
        <v>0</v>
      </c>
      <c r="U59" s="18">
        <f t="shared" si="10"/>
        <v>0</v>
      </c>
      <c r="X59" s="5"/>
      <c r="Y59" s="125"/>
      <c r="Z59" s="40">
        <v>0.5</v>
      </c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</row>
    <row r="60" spans="1:90" ht="15">
      <c r="A60" s="15">
        <v>63</v>
      </c>
      <c r="B60" s="12" t="s">
        <v>65</v>
      </c>
      <c r="C60" s="12" t="s">
        <v>155</v>
      </c>
      <c r="D60" s="12" t="s">
        <v>17</v>
      </c>
      <c r="E60" s="12" t="s">
        <v>18</v>
      </c>
      <c r="F60" s="12" t="s">
        <v>191</v>
      </c>
      <c r="G60" s="14">
        <v>29</v>
      </c>
      <c r="H60" s="12" t="s">
        <v>345</v>
      </c>
      <c r="I60" s="14">
        <v>405</v>
      </c>
      <c r="J60" s="15">
        <v>35</v>
      </c>
      <c r="K60" s="17">
        <f t="shared" si="0"/>
        <v>0.82857142857142863</v>
      </c>
      <c r="L60" s="18">
        <f t="shared" si="1"/>
        <v>0</v>
      </c>
      <c r="M60" s="18">
        <f t="shared" si="2"/>
        <v>0</v>
      </c>
      <c r="N60" s="19">
        <f t="shared" si="3"/>
        <v>1</v>
      </c>
      <c r="O60" s="18">
        <f t="shared" si="4"/>
        <v>0</v>
      </c>
      <c r="P60" s="18">
        <f t="shared" si="5"/>
        <v>0</v>
      </c>
      <c r="Q60" s="18">
        <f t="shared" si="6"/>
        <v>0</v>
      </c>
      <c r="R60" s="18">
        <f t="shared" si="7"/>
        <v>0</v>
      </c>
      <c r="S60" s="18">
        <f t="shared" si="8"/>
        <v>0</v>
      </c>
      <c r="T60" s="18">
        <f t="shared" si="9"/>
        <v>0</v>
      </c>
      <c r="U60" s="18">
        <f t="shared" si="10"/>
        <v>0</v>
      </c>
      <c r="X60" s="5"/>
      <c r="Y60" s="125"/>
      <c r="Z60" s="40">
        <v>0.5625</v>
      </c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</row>
    <row r="61" spans="1:90" ht="15">
      <c r="A61" s="12">
        <v>64</v>
      </c>
      <c r="B61" s="12" t="s">
        <v>65</v>
      </c>
      <c r="C61" s="12" t="s">
        <v>26</v>
      </c>
      <c r="D61" s="12" t="s">
        <v>18</v>
      </c>
      <c r="E61" s="12" t="s">
        <v>22</v>
      </c>
      <c r="F61" s="12" t="s">
        <v>68</v>
      </c>
      <c r="G61" s="14">
        <v>32</v>
      </c>
      <c r="H61" s="12" t="s">
        <v>345</v>
      </c>
      <c r="I61" s="14">
        <v>405</v>
      </c>
      <c r="J61" s="15">
        <v>35</v>
      </c>
      <c r="K61" s="17">
        <f t="shared" si="0"/>
        <v>0.91428571428571426</v>
      </c>
      <c r="L61" s="18">
        <f t="shared" si="1"/>
        <v>0</v>
      </c>
      <c r="M61" s="18">
        <f t="shared" si="2"/>
        <v>0</v>
      </c>
      <c r="N61" s="19">
        <f t="shared" si="3"/>
        <v>1</v>
      </c>
      <c r="O61" s="18">
        <f t="shared" si="4"/>
        <v>0</v>
      </c>
      <c r="P61" s="18">
        <f t="shared" si="5"/>
        <v>0</v>
      </c>
      <c r="Q61" s="18">
        <f t="shared" si="6"/>
        <v>0</v>
      </c>
      <c r="R61" s="18">
        <f t="shared" si="7"/>
        <v>0</v>
      </c>
      <c r="S61" s="18">
        <f t="shared" si="8"/>
        <v>0</v>
      </c>
      <c r="T61" s="18">
        <f t="shared" si="9"/>
        <v>0</v>
      </c>
      <c r="U61" s="18">
        <f t="shared" si="10"/>
        <v>0</v>
      </c>
      <c r="W61" s="5"/>
      <c r="X61" s="5"/>
      <c r="Y61" s="125"/>
      <c r="Z61" s="40">
        <v>0.625</v>
      </c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</row>
    <row r="62" spans="1:90" ht="15">
      <c r="A62" s="15">
        <v>65</v>
      </c>
      <c r="B62" s="12" t="s">
        <v>350</v>
      </c>
      <c r="C62" s="12" t="s">
        <v>351</v>
      </c>
      <c r="D62" s="12" t="s">
        <v>123</v>
      </c>
      <c r="E62" s="12" t="s">
        <v>201</v>
      </c>
      <c r="F62" s="12" t="s">
        <v>72</v>
      </c>
      <c r="G62" s="14">
        <v>10</v>
      </c>
      <c r="H62" s="12" t="s">
        <v>345</v>
      </c>
      <c r="I62" s="14">
        <v>422</v>
      </c>
      <c r="J62" s="15">
        <v>35</v>
      </c>
      <c r="K62" s="17">
        <f t="shared" si="0"/>
        <v>0.2857142857142857</v>
      </c>
      <c r="L62" s="18">
        <f t="shared" si="1"/>
        <v>0</v>
      </c>
      <c r="M62" s="18">
        <f t="shared" si="2"/>
        <v>0</v>
      </c>
      <c r="N62" s="19">
        <f t="shared" si="3"/>
        <v>1</v>
      </c>
      <c r="O62" s="18">
        <f t="shared" si="4"/>
        <v>0</v>
      </c>
      <c r="P62" s="18">
        <f t="shared" si="5"/>
        <v>0</v>
      </c>
      <c r="Q62" s="18">
        <f t="shared" si="6"/>
        <v>0</v>
      </c>
      <c r="R62" s="18">
        <f t="shared" si="7"/>
        <v>0</v>
      </c>
      <c r="S62" s="18">
        <f t="shared" si="8"/>
        <v>0</v>
      </c>
      <c r="T62" s="18">
        <f t="shared" si="9"/>
        <v>0</v>
      </c>
      <c r="U62" s="18">
        <f t="shared" si="10"/>
        <v>0</v>
      </c>
      <c r="X62" s="5"/>
      <c r="Y62" s="125"/>
      <c r="Z62" s="40">
        <v>0.6875</v>
      </c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</row>
    <row r="63" spans="1:90" ht="15">
      <c r="A63" s="15">
        <v>66</v>
      </c>
      <c r="B63" s="12" t="s">
        <v>350</v>
      </c>
      <c r="C63" s="12" t="s">
        <v>351</v>
      </c>
      <c r="D63" s="12" t="s">
        <v>45</v>
      </c>
      <c r="E63" s="12" t="s">
        <v>180</v>
      </c>
      <c r="F63" s="12" t="s">
        <v>74</v>
      </c>
      <c r="G63" s="14">
        <v>17</v>
      </c>
      <c r="H63" s="12" t="s">
        <v>345</v>
      </c>
      <c r="I63" s="14">
        <v>422</v>
      </c>
      <c r="J63" s="15">
        <v>35</v>
      </c>
      <c r="K63" s="17">
        <f t="shared" si="0"/>
        <v>0.48571428571428571</v>
      </c>
      <c r="L63" s="18">
        <f t="shared" si="1"/>
        <v>0</v>
      </c>
      <c r="M63" s="18">
        <f t="shared" si="2"/>
        <v>0</v>
      </c>
      <c r="N63" s="19">
        <f t="shared" si="3"/>
        <v>1</v>
      </c>
      <c r="O63" s="18">
        <f t="shared" si="4"/>
        <v>0</v>
      </c>
      <c r="P63" s="18">
        <f t="shared" si="5"/>
        <v>0</v>
      </c>
      <c r="Q63" s="18">
        <f t="shared" si="6"/>
        <v>0</v>
      </c>
      <c r="R63" s="18">
        <f t="shared" si="7"/>
        <v>0</v>
      </c>
      <c r="S63" s="18">
        <f t="shared" si="8"/>
        <v>0</v>
      </c>
      <c r="T63" s="18">
        <f t="shared" si="9"/>
        <v>0</v>
      </c>
      <c r="U63" s="18">
        <f t="shared" si="10"/>
        <v>0</v>
      </c>
      <c r="X63" s="5"/>
      <c r="Y63" s="125"/>
      <c r="Z63" s="40">
        <v>0.75</v>
      </c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</row>
    <row r="64" spans="1:90" ht="15">
      <c r="A64" s="12">
        <v>67</v>
      </c>
      <c r="B64" s="12" t="s">
        <v>76</v>
      </c>
      <c r="C64" s="12" t="s">
        <v>183</v>
      </c>
      <c r="D64" s="12" t="s">
        <v>11</v>
      </c>
      <c r="E64" s="12" t="s">
        <v>12</v>
      </c>
      <c r="F64" s="12" t="s">
        <v>78</v>
      </c>
      <c r="G64" s="14">
        <v>71</v>
      </c>
      <c r="H64" s="12" t="s">
        <v>345</v>
      </c>
      <c r="I64" s="14">
        <v>430</v>
      </c>
      <c r="J64" s="15">
        <v>75</v>
      </c>
      <c r="K64" s="17">
        <f t="shared" si="0"/>
        <v>0.94666666666666666</v>
      </c>
      <c r="L64" s="18">
        <f t="shared" si="1"/>
        <v>0</v>
      </c>
      <c r="M64" s="18">
        <f t="shared" si="2"/>
        <v>0</v>
      </c>
      <c r="N64" s="19">
        <f t="shared" si="3"/>
        <v>0</v>
      </c>
      <c r="O64" s="18">
        <f t="shared" si="4"/>
        <v>0</v>
      </c>
      <c r="P64" s="18">
        <f t="shared" si="5"/>
        <v>0</v>
      </c>
      <c r="Q64" s="18">
        <f t="shared" si="6"/>
        <v>1</v>
      </c>
      <c r="R64" s="18">
        <f t="shared" si="7"/>
        <v>0</v>
      </c>
      <c r="S64" s="18">
        <f t="shared" si="8"/>
        <v>0</v>
      </c>
      <c r="T64" s="18">
        <f t="shared" si="9"/>
        <v>0</v>
      </c>
      <c r="U64" s="18">
        <f t="shared" si="10"/>
        <v>0</v>
      </c>
      <c r="X64" s="5"/>
      <c r="Y64" s="124" t="s">
        <v>432</v>
      </c>
      <c r="Z64" s="40">
        <v>0.375</v>
      </c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</row>
    <row r="65" spans="1:86" ht="15">
      <c r="A65" s="15">
        <v>68</v>
      </c>
      <c r="B65" s="12" t="s">
        <v>76</v>
      </c>
      <c r="C65" s="12" t="s">
        <v>183</v>
      </c>
      <c r="D65" s="12" t="s">
        <v>12</v>
      </c>
      <c r="E65" s="12" t="s">
        <v>17</v>
      </c>
      <c r="F65" s="12" t="s">
        <v>79</v>
      </c>
      <c r="G65" s="14">
        <v>68</v>
      </c>
      <c r="H65" s="12" t="s">
        <v>345</v>
      </c>
      <c r="I65" s="14">
        <v>430</v>
      </c>
      <c r="J65" s="15">
        <v>75</v>
      </c>
      <c r="K65" s="17">
        <f t="shared" si="0"/>
        <v>0.90666666666666662</v>
      </c>
      <c r="L65" s="18">
        <f t="shared" si="1"/>
        <v>0</v>
      </c>
      <c r="M65" s="18">
        <f t="shared" si="2"/>
        <v>0</v>
      </c>
      <c r="N65" s="19">
        <f t="shared" si="3"/>
        <v>0</v>
      </c>
      <c r="O65" s="18">
        <f t="shared" si="4"/>
        <v>0</v>
      </c>
      <c r="P65" s="18">
        <f t="shared" si="5"/>
        <v>0</v>
      </c>
      <c r="Q65" s="18">
        <f t="shared" si="6"/>
        <v>1</v>
      </c>
      <c r="R65" s="18">
        <f t="shared" si="7"/>
        <v>0</v>
      </c>
      <c r="S65" s="18">
        <f t="shared" si="8"/>
        <v>0</v>
      </c>
      <c r="T65" s="18">
        <f t="shared" si="9"/>
        <v>0</v>
      </c>
      <c r="U65" s="18">
        <f t="shared" si="10"/>
        <v>0</v>
      </c>
      <c r="X65" s="5"/>
      <c r="Y65" s="125"/>
      <c r="Z65" s="40">
        <v>0.4375</v>
      </c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</row>
    <row r="66" spans="1:86" ht="15">
      <c r="A66" s="15">
        <v>69</v>
      </c>
      <c r="B66" s="12" t="s">
        <v>76</v>
      </c>
      <c r="C66" s="12" t="s">
        <v>183</v>
      </c>
      <c r="D66" s="12" t="s">
        <v>22</v>
      </c>
      <c r="E66" s="12" t="s">
        <v>45</v>
      </c>
      <c r="F66" s="12" t="s">
        <v>151</v>
      </c>
      <c r="G66" s="14">
        <v>67</v>
      </c>
      <c r="H66" s="12" t="s">
        <v>345</v>
      </c>
      <c r="I66" s="14">
        <v>430</v>
      </c>
      <c r="J66" s="15">
        <v>75</v>
      </c>
      <c r="K66" s="17">
        <f t="shared" si="0"/>
        <v>0.89333333333333331</v>
      </c>
      <c r="L66" s="18">
        <f t="shared" si="1"/>
        <v>0</v>
      </c>
      <c r="M66" s="18">
        <f t="shared" si="2"/>
        <v>0</v>
      </c>
      <c r="N66" s="19">
        <f t="shared" si="3"/>
        <v>0</v>
      </c>
      <c r="O66" s="18">
        <f t="shared" si="4"/>
        <v>0</v>
      </c>
      <c r="P66" s="18">
        <f t="shared" si="5"/>
        <v>0</v>
      </c>
      <c r="Q66" s="18">
        <f t="shared" si="6"/>
        <v>1</v>
      </c>
      <c r="R66" s="18">
        <f t="shared" si="7"/>
        <v>0</v>
      </c>
      <c r="S66" s="18">
        <f t="shared" si="8"/>
        <v>0</v>
      </c>
      <c r="T66" s="18">
        <f t="shared" si="9"/>
        <v>0</v>
      </c>
      <c r="U66" s="18">
        <f t="shared" si="10"/>
        <v>0</v>
      </c>
      <c r="W66" s="5"/>
      <c r="X66" s="5"/>
      <c r="Y66" s="125"/>
      <c r="Z66" s="40">
        <v>0.5</v>
      </c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</row>
    <row r="67" spans="1:86" ht="15">
      <c r="A67" s="12">
        <v>70</v>
      </c>
      <c r="B67" s="12" t="s">
        <v>80</v>
      </c>
      <c r="C67" s="12" t="s">
        <v>353</v>
      </c>
      <c r="D67" s="12" t="s">
        <v>12</v>
      </c>
      <c r="E67" s="12" t="s">
        <v>17</v>
      </c>
      <c r="F67" s="12" t="s">
        <v>82</v>
      </c>
      <c r="G67" s="14">
        <v>18</v>
      </c>
      <c r="H67" s="12" t="s">
        <v>345</v>
      </c>
      <c r="I67" s="14">
        <v>431</v>
      </c>
      <c r="J67" s="15">
        <v>60</v>
      </c>
      <c r="K67" s="17">
        <f t="shared" si="0"/>
        <v>0.3</v>
      </c>
      <c r="L67" s="18">
        <f t="shared" si="1"/>
        <v>0</v>
      </c>
      <c r="M67" s="18">
        <f t="shared" si="2"/>
        <v>0</v>
      </c>
      <c r="N67" s="19">
        <f t="shared" si="3"/>
        <v>0</v>
      </c>
      <c r="O67" s="18">
        <f t="shared" si="4"/>
        <v>0</v>
      </c>
      <c r="P67" s="18">
        <f t="shared" si="5"/>
        <v>1</v>
      </c>
      <c r="Q67" s="18">
        <f t="shared" si="6"/>
        <v>0</v>
      </c>
      <c r="R67" s="18">
        <f t="shared" si="7"/>
        <v>0</v>
      </c>
      <c r="S67" s="18">
        <f t="shared" si="8"/>
        <v>0</v>
      </c>
      <c r="T67" s="18">
        <f t="shared" si="9"/>
        <v>0</v>
      </c>
      <c r="U67" s="18">
        <f t="shared" si="10"/>
        <v>0</v>
      </c>
      <c r="X67" s="5"/>
      <c r="Y67" s="125"/>
      <c r="Z67" s="40">
        <v>0.5625</v>
      </c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</row>
    <row r="68" spans="1:86" ht="15">
      <c r="A68" s="15">
        <v>71</v>
      </c>
      <c r="B68" s="12" t="s">
        <v>80</v>
      </c>
      <c r="C68" s="12" t="s">
        <v>353</v>
      </c>
      <c r="D68" s="12" t="s">
        <v>17</v>
      </c>
      <c r="E68" s="12" t="s">
        <v>18</v>
      </c>
      <c r="F68" s="12" t="s">
        <v>83</v>
      </c>
      <c r="G68" s="14">
        <v>27</v>
      </c>
      <c r="H68" s="12" t="s">
        <v>345</v>
      </c>
      <c r="I68" s="14">
        <v>431</v>
      </c>
      <c r="J68" s="15">
        <v>60</v>
      </c>
      <c r="K68" s="17">
        <f t="shared" si="0"/>
        <v>0.45</v>
      </c>
      <c r="L68" s="18">
        <f t="shared" si="1"/>
        <v>0</v>
      </c>
      <c r="M68" s="18">
        <f t="shared" si="2"/>
        <v>0</v>
      </c>
      <c r="N68" s="19">
        <f t="shared" si="3"/>
        <v>0</v>
      </c>
      <c r="O68" s="18">
        <f t="shared" si="4"/>
        <v>0</v>
      </c>
      <c r="P68" s="18">
        <f t="shared" si="5"/>
        <v>1</v>
      </c>
      <c r="Q68" s="18">
        <f t="shared" si="6"/>
        <v>0</v>
      </c>
      <c r="R68" s="18">
        <f t="shared" si="7"/>
        <v>0</v>
      </c>
      <c r="S68" s="18">
        <f t="shared" si="8"/>
        <v>0</v>
      </c>
      <c r="T68" s="18">
        <f t="shared" si="9"/>
        <v>0</v>
      </c>
      <c r="U68" s="18">
        <f t="shared" si="10"/>
        <v>0</v>
      </c>
      <c r="X68" s="5"/>
      <c r="Y68" s="125"/>
      <c r="Z68" s="40">
        <v>0.625</v>
      </c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</row>
    <row r="69" spans="1:86" ht="15">
      <c r="A69" s="15">
        <v>72</v>
      </c>
      <c r="B69" s="12" t="s">
        <v>192</v>
      </c>
      <c r="C69" s="12" t="s">
        <v>51</v>
      </c>
      <c r="D69" s="12" t="s">
        <v>45</v>
      </c>
      <c r="E69" s="12" t="s">
        <v>123</v>
      </c>
      <c r="F69" s="12" t="s">
        <v>193</v>
      </c>
      <c r="G69" s="14">
        <v>53</v>
      </c>
      <c r="H69" s="12" t="s">
        <v>345</v>
      </c>
      <c r="I69" s="14">
        <v>432</v>
      </c>
      <c r="J69" s="15">
        <v>60</v>
      </c>
      <c r="K69" s="17">
        <f t="shared" si="0"/>
        <v>0.8833333333333333</v>
      </c>
      <c r="L69" s="18">
        <f t="shared" si="1"/>
        <v>0</v>
      </c>
      <c r="M69" s="18">
        <f t="shared" si="2"/>
        <v>0</v>
      </c>
      <c r="N69" s="19">
        <f t="shared" si="3"/>
        <v>0</v>
      </c>
      <c r="O69" s="18">
        <f t="shared" si="4"/>
        <v>0</v>
      </c>
      <c r="P69" s="18">
        <f t="shared" si="5"/>
        <v>1</v>
      </c>
      <c r="Q69" s="18">
        <f t="shared" si="6"/>
        <v>0</v>
      </c>
      <c r="R69" s="18">
        <f t="shared" si="7"/>
        <v>0</v>
      </c>
      <c r="S69" s="18">
        <f t="shared" si="8"/>
        <v>0</v>
      </c>
      <c r="T69" s="18">
        <f t="shared" si="9"/>
        <v>0</v>
      </c>
      <c r="U69" s="18">
        <f t="shared" si="10"/>
        <v>0</v>
      </c>
      <c r="X69" s="5"/>
      <c r="Y69" s="125"/>
      <c r="Z69" s="40">
        <v>0.6875</v>
      </c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</row>
    <row r="70" spans="1:86" ht="15">
      <c r="A70" s="12">
        <v>73</v>
      </c>
      <c r="B70" s="12" t="s">
        <v>240</v>
      </c>
      <c r="C70" s="12" t="s">
        <v>354</v>
      </c>
      <c r="D70" s="12" t="s">
        <v>18</v>
      </c>
      <c r="E70" s="12" t="s">
        <v>22</v>
      </c>
      <c r="F70" s="12" t="s">
        <v>243</v>
      </c>
      <c r="G70" s="14">
        <v>40</v>
      </c>
      <c r="H70" s="12" t="s">
        <v>345</v>
      </c>
      <c r="I70" s="14">
        <v>433</v>
      </c>
      <c r="J70" s="15">
        <v>70</v>
      </c>
      <c r="K70" s="17">
        <f t="shared" si="0"/>
        <v>0.5714285714285714</v>
      </c>
      <c r="L70" s="18">
        <f t="shared" si="1"/>
        <v>0</v>
      </c>
      <c r="M70" s="18">
        <f t="shared" si="2"/>
        <v>0</v>
      </c>
      <c r="N70" s="19">
        <f t="shared" si="3"/>
        <v>0</v>
      </c>
      <c r="O70" s="18">
        <f t="shared" si="4"/>
        <v>0</v>
      </c>
      <c r="P70" s="18">
        <f t="shared" si="5"/>
        <v>0</v>
      </c>
      <c r="Q70" s="18">
        <f t="shared" si="6"/>
        <v>1</v>
      </c>
      <c r="R70" s="18">
        <f t="shared" si="7"/>
        <v>0</v>
      </c>
      <c r="S70" s="18">
        <f t="shared" si="8"/>
        <v>0</v>
      </c>
      <c r="T70" s="18">
        <f t="shared" si="9"/>
        <v>0</v>
      </c>
      <c r="U70" s="18">
        <f t="shared" si="10"/>
        <v>0</v>
      </c>
      <c r="X70" s="5"/>
      <c r="Y70" s="125"/>
      <c r="Z70" s="40">
        <v>0.75</v>
      </c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</row>
    <row r="71" spans="1:86" ht="15">
      <c r="A71" s="15">
        <v>74</v>
      </c>
      <c r="B71" s="12" t="s">
        <v>84</v>
      </c>
      <c r="C71" s="12" t="s">
        <v>85</v>
      </c>
      <c r="D71" s="12" t="s">
        <v>22</v>
      </c>
      <c r="E71" s="12" t="s">
        <v>45</v>
      </c>
      <c r="F71" s="12" t="s">
        <v>86</v>
      </c>
      <c r="G71" s="14">
        <v>36</v>
      </c>
      <c r="H71" s="12" t="s">
        <v>345</v>
      </c>
      <c r="I71" s="14">
        <v>435</v>
      </c>
      <c r="J71" s="15">
        <v>43</v>
      </c>
      <c r="K71" s="17">
        <f t="shared" si="0"/>
        <v>0.83720930232558144</v>
      </c>
      <c r="L71" s="18">
        <f t="shared" si="1"/>
        <v>0</v>
      </c>
      <c r="M71" s="18">
        <f t="shared" si="2"/>
        <v>0</v>
      </c>
      <c r="N71" s="19">
        <f t="shared" si="3"/>
        <v>0</v>
      </c>
      <c r="O71" s="18">
        <f t="shared" si="4"/>
        <v>1</v>
      </c>
      <c r="P71" s="18">
        <f t="shared" si="5"/>
        <v>0</v>
      </c>
      <c r="Q71" s="18">
        <f t="shared" si="6"/>
        <v>0</v>
      </c>
      <c r="R71" s="18">
        <f t="shared" si="7"/>
        <v>0</v>
      </c>
      <c r="S71" s="18">
        <f t="shared" si="8"/>
        <v>0</v>
      </c>
      <c r="T71" s="18">
        <f t="shared" si="9"/>
        <v>0</v>
      </c>
      <c r="U71" s="18">
        <f t="shared" si="10"/>
        <v>0</v>
      </c>
      <c r="X71" s="5"/>
      <c r="Y71" s="124" t="s">
        <v>433</v>
      </c>
      <c r="Z71" s="40">
        <v>0.375</v>
      </c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</row>
    <row r="72" spans="1:86" ht="15">
      <c r="A72" s="15">
        <v>75</v>
      </c>
      <c r="B72" s="12" t="s">
        <v>248</v>
      </c>
      <c r="C72" s="12" t="s">
        <v>249</v>
      </c>
      <c r="D72" s="12" t="s">
        <v>17</v>
      </c>
      <c r="E72" s="12" t="s">
        <v>18</v>
      </c>
      <c r="F72" s="12" t="s">
        <v>251</v>
      </c>
      <c r="G72" s="14">
        <v>6</v>
      </c>
      <c r="H72" s="12" t="s">
        <v>345</v>
      </c>
      <c r="I72" s="14">
        <v>452</v>
      </c>
      <c r="J72" s="15">
        <v>30</v>
      </c>
      <c r="K72" s="17">
        <f t="shared" si="0"/>
        <v>0.2</v>
      </c>
      <c r="L72" s="18">
        <f t="shared" si="1"/>
        <v>0</v>
      </c>
      <c r="M72" s="18">
        <f t="shared" si="2"/>
        <v>0</v>
      </c>
      <c r="N72" s="19">
        <f t="shared" si="3"/>
        <v>1</v>
      </c>
      <c r="O72" s="18">
        <f t="shared" si="4"/>
        <v>0</v>
      </c>
      <c r="P72" s="18">
        <f t="shared" si="5"/>
        <v>0</v>
      </c>
      <c r="Q72" s="18">
        <f t="shared" si="6"/>
        <v>0</v>
      </c>
      <c r="R72" s="18">
        <f t="shared" si="7"/>
        <v>0</v>
      </c>
      <c r="S72" s="18">
        <f t="shared" si="8"/>
        <v>0</v>
      </c>
      <c r="T72" s="18">
        <f t="shared" si="9"/>
        <v>0</v>
      </c>
      <c r="U72" s="18">
        <f t="shared" si="10"/>
        <v>0</v>
      </c>
      <c r="W72" s="5"/>
      <c r="X72" s="5"/>
      <c r="Y72" s="125"/>
      <c r="Z72" s="40">
        <v>0.4375</v>
      </c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</row>
    <row r="73" spans="1:86" ht="15">
      <c r="A73" s="12">
        <v>76</v>
      </c>
      <c r="B73" s="12" t="s">
        <v>96</v>
      </c>
      <c r="C73" s="12" t="s">
        <v>97</v>
      </c>
      <c r="D73" s="12" t="s">
        <v>22</v>
      </c>
      <c r="E73" s="12" t="s">
        <v>45</v>
      </c>
      <c r="F73" s="12" t="s">
        <v>98</v>
      </c>
      <c r="G73" s="14">
        <v>25</v>
      </c>
      <c r="H73" s="12" t="s">
        <v>345</v>
      </c>
      <c r="I73" s="14">
        <v>471</v>
      </c>
      <c r="J73" s="15">
        <v>30</v>
      </c>
      <c r="K73" s="17">
        <f t="shared" si="0"/>
        <v>0.83333333333333337</v>
      </c>
      <c r="L73" s="18">
        <f t="shared" si="1"/>
        <v>0</v>
      </c>
      <c r="M73" s="18">
        <f t="shared" si="2"/>
        <v>0</v>
      </c>
      <c r="N73" s="19">
        <f t="shared" si="3"/>
        <v>1</v>
      </c>
      <c r="O73" s="18">
        <f t="shared" si="4"/>
        <v>0</v>
      </c>
      <c r="P73" s="18">
        <f t="shared" si="5"/>
        <v>0</v>
      </c>
      <c r="Q73" s="18">
        <f t="shared" si="6"/>
        <v>0</v>
      </c>
      <c r="R73" s="18">
        <f t="shared" si="7"/>
        <v>0</v>
      </c>
      <c r="S73" s="18">
        <f t="shared" si="8"/>
        <v>0</v>
      </c>
      <c r="T73" s="18">
        <f t="shared" si="9"/>
        <v>0</v>
      </c>
      <c r="U73" s="18">
        <f t="shared" si="10"/>
        <v>0</v>
      </c>
      <c r="X73" s="5"/>
      <c r="Y73" s="125"/>
      <c r="Z73" s="40">
        <v>0.5</v>
      </c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</row>
    <row r="74" spans="1:86" ht="15">
      <c r="A74" s="15">
        <v>77</v>
      </c>
      <c r="B74" s="12" t="s">
        <v>263</v>
      </c>
      <c r="C74" s="12" t="s">
        <v>264</v>
      </c>
      <c r="D74" s="12" t="s">
        <v>11</v>
      </c>
      <c r="E74" s="12" t="s">
        <v>12</v>
      </c>
      <c r="F74" s="12" t="s">
        <v>265</v>
      </c>
      <c r="G74" s="14">
        <v>19</v>
      </c>
      <c r="H74" s="12" t="s">
        <v>345</v>
      </c>
      <c r="I74" s="14">
        <v>474</v>
      </c>
      <c r="J74" s="15">
        <v>25</v>
      </c>
      <c r="K74" s="17">
        <f t="shared" si="0"/>
        <v>0.76</v>
      </c>
      <c r="L74" s="18">
        <f t="shared" si="1"/>
        <v>0</v>
      </c>
      <c r="M74" s="18">
        <f t="shared" si="2"/>
        <v>1</v>
      </c>
      <c r="N74" s="19">
        <f t="shared" si="3"/>
        <v>0</v>
      </c>
      <c r="O74" s="18">
        <f t="shared" si="4"/>
        <v>0</v>
      </c>
      <c r="P74" s="18">
        <f t="shared" si="5"/>
        <v>0</v>
      </c>
      <c r="Q74" s="18">
        <f t="shared" si="6"/>
        <v>0</v>
      </c>
      <c r="R74" s="18">
        <f t="shared" si="7"/>
        <v>0</v>
      </c>
      <c r="S74" s="18">
        <f t="shared" si="8"/>
        <v>0</v>
      </c>
      <c r="T74" s="18">
        <f t="shared" si="9"/>
        <v>0</v>
      </c>
      <c r="U74" s="18">
        <f t="shared" si="10"/>
        <v>0</v>
      </c>
      <c r="X74" s="5"/>
      <c r="Y74" s="125"/>
      <c r="Z74" s="40">
        <v>0.5625</v>
      </c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</row>
    <row r="75" spans="1:86" ht="15">
      <c r="A75" s="15">
        <v>78</v>
      </c>
      <c r="B75" s="12" t="s">
        <v>263</v>
      </c>
      <c r="C75" s="12" t="s">
        <v>264</v>
      </c>
      <c r="D75" s="12" t="s">
        <v>11</v>
      </c>
      <c r="E75" s="12" t="s">
        <v>12</v>
      </c>
      <c r="F75" s="12" t="s">
        <v>357</v>
      </c>
      <c r="G75" s="14">
        <v>21</v>
      </c>
      <c r="H75" s="12" t="s">
        <v>345</v>
      </c>
      <c r="I75" s="14">
        <v>474</v>
      </c>
      <c r="J75" s="15">
        <v>25</v>
      </c>
      <c r="K75" s="17">
        <f t="shared" si="0"/>
        <v>0.84</v>
      </c>
      <c r="L75" s="18">
        <f t="shared" si="1"/>
        <v>0</v>
      </c>
      <c r="M75" s="18">
        <f t="shared" si="2"/>
        <v>1</v>
      </c>
      <c r="N75" s="19">
        <f t="shared" si="3"/>
        <v>0</v>
      </c>
      <c r="O75" s="18">
        <f t="shared" si="4"/>
        <v>0</v>
      </c>
      <c r="P75" s="18">
        <f t="shared" si="5"/>
        <v>0</v>
      </c>
      <c r="Q75" s="18">
        <f t="shared" si="6"/>
        <v>0</v>
      </c>
      <c r="R75" s="18">
        <f t="shared" si="7"/>
        <v>0</v>
      </c>
      <c r="S75" s="18">
        <f t="shared" si="8"/>
        <v>0</v>
      </c>
      <c r="T75" s="18">
        <f t="shared" si="9"/>
        <v>0</v>
      </c>
      <c r="U75" s="18">
        <f t="shared" si="10"/>
        <v>0</v>
      </c>
      <c r="X75" s="5"/>
      <c r="Y75" s="125"/>
      <c r="Z75" s="40">
        <v>0.625</v>
      </c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</row>
    <row r="76" spans="1:86" ht="15">
      <c r="A76" s="12">
        <v>79</v>
      </c>
      <c r="B76" s="12" t="s">
        <v>270</v>
      </c>
      <c r="C76" s="12" t="s">
        <v>271</v>
      </c>
      <c r="D76" s="12" t="s">
        <v>22</v>
      </c>
      <c r="E76" s="12" t="s">
        <v>123</v>
      </c>
      <c r="F76" s="12" t="s">
        <v>272</v>
      </c>
      <c r="G76" s="14">
        <v>51</v>
      </c>
      <c r="H76" s="12" t="s">
        <v>345</v>
      </c>
      <c r="I76" s="14">
        <v>476</v>
      </c>
      <c r="J76" s="15">
        <v>75</v>
      </c>
      <c r="K76" s="17">
        <f t="shared" si="0"/>
        <v>0.68</v>
      </c>
      <c r="L76" s="18">
        <f t="shared" si="1"/>
        <v>0</v>
      </c>
      <c r="M76" s="18">
        <f t="shared" si="2"/>
        <v>0</v>
      </c>
      <c r="N76" s="19">
        <f t="shared" si="3"/>
        <v>0</v>
      </c>
      <c r="O76" s="18">
        <f t="shared" si="4"/>
        <v>0</v>
      </c>
      <c r="P76" s="18">
        <f t="shared" si="5"/>
        <v>0</v>
      </c>
      <c r="Q76" s="18">
        <f t="shared" si="6"/>
        <v>1</v>
      </c>
      <c r="R76" s="18">
        <f t="shared" si="7"/>
        <v>0</v>
      </c>
      <c r="S76" s="18">
        <f t="shared" si="8"/>
        <v>0</v>
      </c>
      <c r="T76" s="18">
        <f t="shared" si="9"/>
        <v>0</v>
      </c>
      <c r="U76" s="18">
        <f t="shared" si="10"/>
        <v>0</v>
      </c>
      <c r="X76" s="5"/>
      <c r="Y76" s="125"/>
      <c r="Z76" s="40">
        <v>0.6875</v>
      </c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</row>
    <row r="77" spans="1:86" ht="15">
      <c r="A77" s="15">
        <v>80</v>
      </c>
      <c r="B77" s="12" t="s">
        <v>276</v>
      </c>
      <c r="C77" s="12" t="s">
        <v>104</v>
      </c>
      <c r="D77" s="12" t="s">
        <v>12</v>
      </c>
      <c r="E77" s="12" t="s">
        <v>17</v>
      </c>
      <c r="F77" s="12" t="s">
        <v>105</v>
      </c>
      <c r="G77" s="14">
        <v>259</v>
      </c>
      <c r="H77" s="12" t="s">
        <v>345</v>
      </c>
      <c r="I77" s="14">
        <v>101</v>
      </c>
      <c r="J77" s="15">
        <v>260</v>
      </c>
      <c r="K77" s="17">
        <f t="shared" si="0"/>
        <v>0.99615384615384617</v>
      </c>
      <c r="L77" s="18">
        <f t="shared" si="1"/>
        <v>0</v>
      </c>
      <c r="M77" s="18">
        <f t="shared" si="2"/>
        <v>0</v>
      </c>
      <c r="N77" s="19">
        <f t="shared" si="3"/>
        <v>0</v>
      </c>
      <c r="O77" s="18">
        <f t="shared" si="4"/>
        <v>0</v>
      </c>
      <c r="P77" s="18">
        <f t="shared" si="5"/>
        <v>0</v>
      </c>
      <c r="Q77" s="18">
        <f t="shared" si="6"/>
        <v>0</v>
      </c>
      <c r="R77" s="18">
        <f t="shared" si="7"/>
        <v>0</v>
      </c>
      <c r="S77" s="18">
        <f t="shared" si="8"/>
        <v>0</v>
      </c>
      <c r="T77" s="18">
        <f t="shared" si="9"/>
        <v>0</v>
      </c>
      <c r="U77" s="18">
        <f t="shared" si="10"/>
        <v>1</v>
      </c>
      <c r="X77" s="5"/>
      <c r="Y77" s="125"/>
      <c r="Z77" s="40">
        <v>0.75</v>
      </c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</row>
    <row r="78" spans="1:86" ht="15">
      <c r="A78" s="15">
        <v>81</v>
      </c>
      <c r="B78" s="12" t="s">
        <v>358</v>
      </c>
      <c r="C78" s="12" t="s">
        <v>104</v>
      </c>
      <c r="D78" s="12" t="s">
        <v>18</v>
      </c>
      <c r="E78" s="12" t="s">
        <v>22</v>
      </c>
      <c r="F78" s="12" t="s">
        <v>106</v>
      </c>
      <c r="G78" s="14">
        <v>259</v>
      </c>
      <c r="H78" s="12" t="s">
        <v>345</v>
      </c>
      <c r="I78" s="14">
        <v>101</v>
      </c>
      <c r="J78" s="15">
        <v>260</v>
      </c>
      <c r="K78" s="17">
        <f t="shared" si="0"/>
        <v>0.99615384615384617</v>
      </c>
      <c r="L78" s="18">
        <f t="shared" si="1"/>
        <v>0</v>
      </c>
      <c r="M78" s="18">
        <f t="shared" si="2"/>
        <v>0</v>
      </c>
      <c r="N78" s="19">
        <f t="shared" si="3"/>
        <v>0</v>
      </c>
      <c r="O78" s="18">
        <f t="shared" si="4"/>
        <v>0</v>
      </c>
      <c r="P78" s="18">
        <f t="shared" si="5"/>
        <v>0</v>
      </c>
      <c r="Q78" s="18">
        <f t="shared" si="6"/>
        <v>0</v>
      </c>
      <c r="R78" s="18">
        <f t="shared" si="7"/>
        <v>0</v>
      </c>
      <c r="S78" s="18">
        <f t="shared" si="8"/>
        <v>0</v>
      </c>
      <c r="T78" s="18">
        <f t="shared" si="9"/>
        <v>0</v>
      </c>
      <c r="U78" s="18">
        <f t="shared" si="10"/>
        <v>1</v>
      </c>
      <c r="X78" s="5"/>
      <c r="Y78" s="39"/>
      <c r="Z78" s="40"/>
    </row>
    <row r="79" spans="1:86" ht="15">
      <c r="A79" s="12">
        <v>82</v>
      </c>
      <c r="B79" s="12" t="s">
        <v>306</v>
      </c>
      <c r="C79" s="12" t="s">
        <v>307</v>
      </c>
      <c r="D79" s="12" t="s">
        <v>17</v>
      </c>
      <c r="E79" s="12" t="s">
        <v>18</v>
      </c>
      <c r="F79" s="12" t="s">
        <v>308</v>
      </c>
      <c r="G79" s="14">
        <v>23</v>
      </c>
      <c r="H79" s="12" t="s">
        <v>345</v>
      </c>
      <c r="I79" s="14">
        <v>210</v>
      </c>
      <c r="J79" s="15">
        <v>42</v>
      </c>
      <c r="K79" s="17">
        <f t="shared" si="0"/>
        <v>0.54761904761904767</v>
      </c>
      <c r="L79" s="18">
        <f t="shared" si="1"/>
        <v>0</v>
      </c>
      <c r="M79" s="18">
        <f t="shared" si="2"/>
        <v>0</v>
      </c>
      <c r="N79" s="19">
        <f t="shared" si="3"/>
        <v>0</v>
      </c>
      <c r="O79" s="18">
        <f t="shared" si="4"/>
        <v>1</v>
      </c>
      <c r="P79" s="18">
        <f t="shared" si="5"/>
        <v>0</v>
      </c>
      <c r="Q79" s="18">
        <f t="shared" si="6"/>
        <v>0</v>
      </c>
      <c r="R79" s="18">
        <f t="shared" si="7"/>
        <v>0</v>
      </c>
      <c r="S79" s="18">
        <f t="shared" si="8"/>
        <v>0</v>
      </c>
      <c r="T79" s="18">
        <f t="shared" si="9"/>
        <v>0</v>
      </c>
      <c r="U79" s="18">
        <f t="shared" si="10"/>
        <v>0</v>
      </c>
      <c r="X79" s="5"/>
      <c r="Y79" s="39"/>
      <c r="Z79" s="40"/>
    </row>
    <row r="80" spans="1:86" ht="15">
      <c r="A80" s="15">
        <v>83</v>
      </c>
      <c r="B80" s="12" t="s">
        <v>284</v>
      </c>
      <c r="C80" s="12" t="s">
        <v>289</v>
      </c>
      <c r="D80" s="12" t="s">
        <v>22</v>
      </c>
      <c r="E80" s="12" t="s">
        <v>45</v>
      </c>
      <c r="F80" s="12" t="s">
        <v>285</v>
      </c>
      <c r="G80" s="14">
        <v>30</v>
      </c>
      <c r="H80" s="12" t="s">
        <v>345</v>
      </c>
      <c r="I80" s="14">
        <v>220</v>
      </c>
      <c r="J80" s="15">
        <v>40</v>
      </c>
      <c r="K80" s="17">
        <f t="shared" si="0"/>
        <v>0.75</v>
      </c>
      <c r="L80" s="18">
        <f t="shared" si="1"/>
        <v>0</v>
      </c>
      <c r="M80" s="18">
        <f t="shared" si="2"/>
        <v>0</v>
      </c>
      <c r="N80" s="19">
        <f t="shared" si="3"/>
        <v>1</v>
      </c>
      <c r="O80" s="18">
        <f t="shared" si="4"/>
        <v>0</v>
      </c>
      <c r="P80" s="18">
        <f t="shared" si="5"/>
        <v>0</v>
      </c>
      <c r="Q80" s="18">
        <f t="shared" si="6"/>
        <v>0</v>
      </c>
      <c r="R80" s="18">
        <f t="shared" si="7"/>
        <v>0</v>
      </c>
      <c r="S80" s="18">
        <f t="shared" si="8"/>
        <v>0</v>
      </c>
      <c r="T80" s="18">
        <f t="shared" si="9"/>
        <v>0</v>
      </c>
      <c r="U80" s="18">
        <f t="shared" si="10"/>
        <v>0</v>
      </c>
      <c r="X80" s="5"/>
      <c r="Y80" s="42" t="s">
        <v>434</v>
      </c>
      <c r="Z80" s="43"/>
      <c r="AA80" s="44"/>
      <c r="AB80" s="44"/>
      <c r="AC80" s="44"/>
      <c r="AD80" s="44"/>
    </row>
    <row r="81" spans="1:90" ht="15">
      <c r="A81" s="15">
        <v>84</v>
      </c>
      <c r="B81" s="12" t="s">
        <v>360</v>
      </c>
      <c r="C81" s="12" t="s">
        <v>172</v>
      </c>
      <c r="D81" s="12" t="s">
        <v>11</v>
      </c>
      <c r="E81" s="12" t="s">
        <v>12</v>
      </c>
      <c r="F81" s="12" t="s">
        <v>361</v>
      </c>
      <c r="G81" s="14">
        <v>47</v>
      </c>
      <c r="H81" s="12" t="s">
        <v>345</v>
      </c>
      <c r="I81" s="14">
        <v>236</v>
      </c>
      <c r="J81" s="15">
        <v>75</v>
      </c>
      <c r="K81" s="17">
        <f t="shared" si="0"/>
        <v>0.62666666666666671</v>
      </c>
      <c r="L81" s="18">
        <f t="shared" si="1"/>
        <v>0</v>
      </c>
      <c r="M81" s="18">
        <f t="shared" si="2"/>
        <v>0</v>
      </c>
      <c r="N81" s="19">
        <f t="shared" si="3"/>
        <v>0</v>
      </c>
      <c r="O81" s="18">
        <f t="shared" si="4"/>
        <v>0</v>
      </c>
      <c r="P81" s="18">
        <f t="shared" si="5"/>
        <v>0</v>
      </c>
      <c r="Q81" s="18">
        <f t="shared" si="6"/>
        <v>1</v>
      </c>
      <c r="R81" s="18">
        <f t="shared" si="7"/>
        <v>0</v>
      </c>
      <c r="S81" s="18">
        <f t="shared" si="8"/>
        <v>0</v>
      </c>
      <c r="T81" s="18">
        <f t="shared" si="9"/>
        <v>0</v>
      </c>
      <c r="U81" s="18">
        <f t="shared" si="10"/>
        <v>0</v>
      </c>
      <c r="X81" s="5"/>
      <c r="Y81" s="42"/>
      <c r="Z81" s="44"/>
      <c r="AA81" s="44"/>
      <c r="AB81" s="44"/>
      <c r="AC81" s="44"/>
      <c r="AD81" s="44"/>
    </row>
    <row r="82" spans="1:90" ht="15">
      <c r="A82" s="12">
        <v>85</v>
      </c>
      <c r="B82" s="12" t="s">
        <v>312</v>
      </c>
      <c r="C82" s="12" t="s">
        <v>313</v>
      </c>
      <c r="D82" s="12" t="s">
        <v>12</v>
      </c>
      <c r="E82" s="12" t="s">
        <v>17</v>
      </c>
      <c r="F82" s="12" t="s">
        <v>314</v>
      </c>
      <c r="G82" s="14">
        <v>12</v>
      </c>
      <c r="H82" s="12" t="s">
        <v>345</v>
      </c>
      <c r="I82" s="14">
        <v>261</v>
      </c>
      <c r="J82" s="15">
        <v>60</v>
      </c>
      <c r="K82" s="17">
        <f t="shared" si="0"/>
        <v>0.2</v>
      </c>
      <c r="L82" s="18">
        <f t="shared" si="1"/>
        <v>0</v>
      </c>
      <c r="M82" s="18">
        <f t="shared" si="2"/>
        <v>0</v>
      </c>
      <c r="N82" s="19">
        <f t="shared" si="3"/>
        <v>0</v>
      </c>
      <c r="O82" s="18">
        <f t="shared" si="4"/>
        <v>0</v>
      </c>
      <c r="P82" s="18">
        <f t="shared" si="5"/>
        <v>1</v>
      </c>
      <c r="Q82" s="18">
        <f t="shared" si="6"/>
        <v>0</v>
      </c>
      <c r="R82" s="18">
        <f t="shared" si="7"/>
        <v>0</v>
      </c>
      <c r="S82" s="18">
        <f t="shared" si="8"/>
        <v>0</v>
      </c>
      <c r="T82" s="18">
        <f t="shared" si="9"/>
        <v>0</v>
      </c>
      <c r="U82" s="18">
        <f t="shared" si="10"/>
        <v>0</v>
      </c>
      <c r="X82" s="5"/>
      <c r="Y82" s="42"/>
      <c r="Z82" s="44"/>
      <c r="AB82" s="44"/>
      <c r="AC82" s="44"/>
      <c r="AD82" s="44"/>
    </row>
    <row r="83" spans="1:90" ht="15">
      <c r="A83" s="15">
        <v>86</v>
      </c>
      <c r="B83" s="12" t="s">
        <v>312</v>
      </c>
      <c r="C83" s="12" t="s">
        <v>313</v>
      </c>
      <c r="D83" s="12" t="s">
        <v>22</v>
      </c>
      <c r="E83" s="12" t="s">
        <v>45</v>
      </c>
      <c r="F83" s="12" t="s">
        <v>317</v>
      </c>
      <c r="G83" s="14">
        <v>6</v>
      </c>
      <c r="H83" s="12" t="s">
        <v>345</v>
      </c>
      <c r="I83" s="14">
        <v>261</v>
      </c>
      <c r="J83" s="15">
        <v>60</v>
      </c>
      <c r="K83" s="17">
        <f t="shared" si="0"/>
        <v>0.1</v>
      </c>
      <c r="L83" s="18">
        <f t="shared" si="1"/>
        <v>0</v>
      </c>
      <c r="M83" s="18">
        <f t="shared" si="2"/>
        <v>0</v>
      </c>
      <c r="N83" s="19">
        <f t="shared" si="3"/>
        <v>0</v>
      </c>
      <c r="O83" s="18">
        <f t="shared" si="4"/>
        <v>0</v>
      </c>
      <c r="P83" s="18">
        <f t="shared" si="5"/>
        <v>1</v>
      </c>
      <c r="Q83" s="18">
        <f t="shared" si="6"/>
        <v>0</v>
      </c>
      <c r="R83" s="18">
        <f t="shared" si="7"/>
        <v>0</v>
      </c>
      <c r="S83" s="18">
        <f t="shared" si="8"/>
        <v>0</v>
      </c>
      <c r="T83" s="18">
        <f t="shared" si="9"/>
        <v>0</v>
      </c>
      <c r="U83" s="18">
        <f t="shared" si="10"/>
        <v>0</v>
      </c>
      <c r="X83" s="5"/>
      <c r="Y83" s="42"/>
      <c r="Z83" s="44"/>
      <c r="AA83" s="3" t="s">
        <v>13</v>
      </c>
      <c r="AB83" s="3" t="s">
        <v>19</v>
      </c>
      <c r="AC83" s="3" t="s">
        <v>23</v>
      </c>
      <c r="AD83" s="3" t="s">
        <v>27</v>
      </c>
      <c r="AE83" s="3" t="s">
        <v>33</v>
      </c>
      <c r="AF83" s="3" t="s">
        <v>46</v>
      </c>
      <c r="AG83" s="3" t="s">
        <v>53</v>
      </c>
      <c r="AH83" s="3" t="s">
        <v>57</v>
      </c>
      <c r="AI83" s="3" t="s">
        <v>170</v>
      </c>
      <c r="AJ83" s="3" t="s">
        <v>68</v>
      </c>
      <c r="AK83" s="3" t="s">
        <v>241</v>
      </c>
      <c r="AL83" s="3" t="s">
        <v>72</v>
      </c>
      <c r="AM83" s="3" t="s">
        <v>73</v>
      </c>
      <c r="AN83" s="3" t="s">
        <v>74</v>
      </c>
      <c r="AO83" s="3" t="s">
        <v>75</v>
      </c>
      <c r="AP83" s="3" t="s">
        <v>184</v>
      </c>
      <c r="AQ83" s="3" t="s">
        <v>186</v>
      </c>
      <c r="AR83" s="3" t="s">
        <v>250</v>
      </c>
      <c r="AS83" s="3" t="s">
        <v>188</v>
      </c>
      <c r="AT83" s="3" t="s">
        <v>220</v>
      </c>
      <c r="AU83" s="3" t="s">
        <v>230</v>
      </c>
      <c r="AV83" s="3" t="s">
        <v>419</v>
      </c>
      <c r="AW83" s="3" t="s">
        <v>86</v>
      </c>
      <c r="AX83" s="3" t="s">
        <v>405</v>
      </c>
      <c r="AY83" s="3" t="s">
        <v>421</v>
      </c>
      <c r="AZ83" s="3" t="s">
        <v>251</v>
      </c>
      <c r="BA83" s="3" t="s">
        <v>98</v>
      </c>
      <c r="BB83" s="3" t="s">
        <v>99</v>
      </c>
      <c r="BC83" s="3" t="s">
        <v>265</v>
      </c>
      <c r="BD83" s="3" t="s">
        <v>357</v>
      </c>
      <c r="BE83" s="3" t="s">
        <v>202</v>
      </c>
      <c r="BF83" s="3" t="s">
        <v>272</v>
      </c>
      <c r="BG83" s="3" t="s">
        <v>378</v>
      </c>
      <c r="BH83" s="3" t="s">
        <v>379</v>
      </c>
      <c r="BI83" s="3" t="s">
        <v>105</v>
      </c>
      <c r="BJ83" s="3" t="s">
        <v>106</v>
      </c>
      <c r="BK83" s="3" t="s">
        <v>109</v>
      </c>
      <c r="BL83" s="3" t="s">
        <v>412</v>
      </c>
      <c r="BM83" s="3" t="s">
        <v>285</v>
      </c>
      <c r="BN83" s="3" t="s">
        <v>113</v>
      </c>
      <c r="BO83" s="3" t="s">
        <v>361</v>
      </c>
      <c r="BP83" s="3" t="s">
        <v>269</v>
      </c>
      <c r="BQ83" s="3" t="s">
        <v>301</v>
      </c>
      <c r="BR83" s="3" t="s">
        <v>116</v>
      </c>
      <c r="BS83" s="3" t="s">
        <v>117</v>
      </c>
      <c r="BT83" s="3" t="s">
        <v>119</v>
      </c>
      <c r="BU83" s="3" t="s">
        <v>211</v>
      </c>
      <c r="BV83" s="3" t="s">
        <v>124</v>
      </c>
      <c r="BW83" s="3" t="s">
        <v>126</v>
      </c>
      <c r="BX83" s="3" t="s">
        <v>128</v>
      </c>
      <c r="BY83" s="3" t="s">
        <v>130</v>
      </c>
      <c r="BZ83" s="3" t="s">
        <v>134</v>
      </c>
      <c r="CA83" s="3" t="s">
        <v>393</v>
      </c>
      <c r="CB83" s="3" t="s">
        <v>368</v>
      </c>
      <c r="CC83" s="3" t="s">
        <v>137</v>
      </c>
      <c r="CD83" s="3" t="s">
        <v>331</v>
      </c>
      <c r="CE83" s="3" t="s">
        <v>334</v>
      </c>
      <c r="CF83" s="3" t="s">
        <v>340</v>
      </c>
      <c r="CG83" s="3" t="s">
        <v>341</v>
      </c>
      <c r="CH83" s="3" t="s">
        <v>430</v>
      </c>
      <c r="CI83" s="3" t="s">
        <v>431</v>
      </c>
      <c r="CJ83" s="3" t="s">
        <v>142</v>
      </c>
      <c r="CK83" s="3"/>
      <c r="CL83" s="3"/>
    </row>
    <row r="84" spans="1:90" ht="15">
      <c r="A84" s="15">
        <v>87</v>
      </c>
      <c r="B84" s="12" t="s">
        <v>114</v>
      </c>
      <c r="C84" s="12" t="s">
        <v>362</v>
      </c>
      <c r="D84" s="12" t="s">
        <v>12</v>
      </c>
      <c r="E84" s="12" t="s">
        <v>17</v>
      </c>
      <c r="F84" s="12" t="s">
        <v>116</v>
      </c>
      <c r="G84" s="14">
        <v>57</v>
      </c>
      <c r="H84" s="12" t="s">
        <v>345</v>
      </c>
      <c r="I84" s="14">
        <v>290</v>
      </c>
      <c r="J84" s="15">
        <v>70</v>
      </c>
      <c r="K84" s="17">
        <f t="shared" si="0"/>
        <v>0.81428571428571428</v>
      </c>
      <c r="L84" s="18">
        <f t="shared" si="1"/>
        <v>0</v>
      </c>
      <c r="M84" s="18">
        <f t="shared" si="2"/>
        <v>0</v>
      </c>
      <c r="N84" s="19">
        <f t="shared" si="3"/>
        <v>0</v>
      </c>
      <c r="O84" s="18">
        <f t="shared" si="4"/>
        <v>0</v>
      </c>
      <c r="P84" s="18">
        <f t="shared" si="5"/>
        <v>0</v>
      </c>
      <c r="Q84" s="18">
        <f t="shared" si="6"/>
        <v>1</v>
      </c>
      <c r="R84" s="18">
        <f t="shared" si="7"/>
        <v>0</v>
      </c>
      <c r="S84" s="18">
        <f t="shared" si="8"/>
        <v>0</v>
      </c>
      <c r="T84" s="18">
        <f t="shared" si="9"/>
        <v>0</v>
      </c>
      <c r="U84" s="18">
        <f t="shared" si="10"/>
        <v>0</v>
      </c>
      <c r="X84" s="5"/>
      <c r="Y84" s="45"/>
      <c r="Z84" s="3" t="s">
        <v>13</v>
      </c>
      <c r="AA84" s="46"/>
      <c r="AB84" s="46"/>
      <c r="AC84" s="46"/>
      <c r="AD84" s="47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</row>
    <row r="85" spans="1:90" ht="15">
      <c r="A85" s="12">
        <v>88</v>
      </c>
      <c r="B85" s="12" t="s">
        <v>114</v>
      </c>
      <c r="C85" s="12" t="s">
        <v>118</v>
      </c>
      <c r="D85" s="12" t="s">
        <v>22</v>
      </c>
      <c r="E85" s="12" t="s">
        <v>45</v>
      </c>
      <c r="F85" s="12" t="s">
        <v>117</v>
      </c>
      <c r="G85" s="14">
        <v>57</v>
      </c>
      <c r="H85" s="12" t="s">
        <v>345</v>
      </c>
      <c r="I85" s="14">
        <v>290</v>
      </c>
      <c r="J85" s="15">
        <v>70</v>
      </c>
      <c r="K85" s="17">
        <f t="shared" si="0"/>
        <v>0.81428571428571428</v>
      </c>
      <c r="L85" s="18">
        <f t="shared" si="1"/>
        <v>0</v>
      </c>
      <c r="M85" s="18">
        <f t="shared" si="2"/>
        <v>0</v>
      </c>
      <c r="N85" s="19">
        <f t="shared" si="3"/>
        <v>0</v>
      </c>
      <c r="O85" s="18">
        <f t="shared" si="4"/>
        <v>0</v>
      </c>
      <c r="P85" s="18">
        <f t="shared" si="5"/>
        <v>0</v>
      </c>
      <c r="Q85" s="18">
        <f t="shared" si="6"/>
        <v>1</v>
      </c>
      <c r="R85" s="18">
        <f t="shared" si="7"/>
        <v>0</v>
      </c>
      <c r="S85" s="18">
        <f t="shared" si="8"/>
        <v>0</v>
      </c>
      <c r="T85" s="18">
        <f t="shared" si="9"/>
        <v>0</v>
      </c>
      <c r="U85" s="18">
        <f t="shared" si="10"/>
        <v>0</v>
      </c>
      <c r="X85" s="5"/>
      <c r="Y85" s="39"/>
      <c r="Z85" s="3" t="s">
        <v>19</v>
      </c>
      <c r="AA85" s="46"/>
      <c r="AB85" s="46"/>
      <c r="AC85" s="46"/>
      <c r="AD85" s="46"/>
      <c r="AE85" s="47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</row>
    <row r="86" spans="1:90" ht="15">
      <c r="A86" s="15">
        <v>89</v>
      </c>
      <c r="B86" s="12" t="s">
        <v>121</v>
      </c>
      <c r="C86" s="12" t="s">
        <v>363</v>
      </c>
      <c r="D86" s="12" t="s">
        <v>12</v>
      </c>
      <c r="E86" s="12" t="s">
        <v>17</v>
      </c>
      <c r="F86" s="12" t="s">
        <v>211</v>
      </c>
      <c r="G86" s="14">
        <v>17</v>
      </c>
      <c r="H86" s="12" t="s">
        <v>345</v>
      </c>
      <c r="I86" s="14">
        <v>291</v>
      </c>
      <c r="J86" s="15">
        <v>48</v>
      </c>
      <c r="K86" s="17">
        <f t="shared" si="0"/>
        <v>0.35416666666666669</v>
      </c>
      <c r="L86" s="18">
        <f t="shared" si="1"/>
        <v>0</v>
      </c>
      <c r="M86" s="18">
        <f t="shared" si="2"/>
        <v>0</v>
      </c>
      <c r="N86" s="19">
        <f t="shared" si="3"/>
        <v>0</v>
      </c>
      <c r="O86" s="18">
        <f t="shared" si="4"/>
        <v>1</v>
      </c>
      <c r="P86" s="18">
        <f t="shared" si="5"/>
        <v>0</v>
      </c>
      <c r="Q86" s="18">
        <f t="shared" si="6"/>
        <v>0</v>
      </c>
      <c r="R86" s="18">
        <f t="shared" si="7"/>
        <v>0</v>
      </c>
      <c r="S86" s="18">
        <f t="shared" si="8"/>
        <v>0</v>
      </c>
      <c r="T86" s="18">
        <f t="shared" si="9"/>
        <v>0</v>
      </c>
      <c r="U86" s="18">
        <f t="shared" si="10"/>
        <v>0</v>
      </c>
      <c r="X86" s="5"/>
      <c r="Y86" s="39"/>
      <c r="Z86" s="3" t="s">
        <v>23</v>
      </c>
      <c r="AA86" s="46"/>
      <c r="AB86" s="46"/>
      <c r="AC86" s="46"/>
      <c r="AD86" s="46"/>
      <c r="AE86" s="41"/>
      <c r="AF86" s="47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</row>
    <row r="87" spans="1:90" ht="15">
      <c r="A87" s="15">
        <v>90</v>
      </c>
      <c r="B87" s="12" t="s">
        <v>121</v>
      </c>
      <c r="C87" s="12" t="s">
        <v>363</v>
      </c>
      <c r="D87" s="12" t="s">
        <v>18</v>
      </c>
      <c r="E87" s="12" t="s">
        <v>22</v>
      </c>
      <c r="F87" s="12" t="s">
        <v>213</v>
      </c>
      <c r="G87" s="14">
        <v>7</v>
      </c>
      <c r="H87" s="12" t="s">
        <v>345</v>
      </c>
      <c r="I87" s="14">
        <v>291</v>
      </c>
      <c r="J87" s="15">
        <v>48</v>
      </c>
      <c r="K87" s="17">
        <f t="shared" si="0"/>
        <v>0.14583333333333334</v>
      </c>
      <c r="L87" s="18">
        <f t="shared" si="1"/>
        <v>0</v>
      </c>
      <c r="M87" s="18">
        <f t="shared" si="2"/>
        <v>0</v>
      </c>
      <c r="N87" s="19">
        <f t="shared" si="3"/>
        <v>0</v>
      </c>
      <c r="O87" s="18">
        <f t="shared" si="4"/>
        <v>1</v>
      </c>
      <c r="P87" s="18">
        <f t="shared" si="5"/>
        <v>0</v>
      </c>
      <c r="Q87" s="18">
        <f t="shared" si="6"/>
        <v>0</v>
      </c>
      <c r="R87" s="18">
        <f t="shared" si="7"/>
        <v>0</v>
      </c>
      <c r="S87" s="18">
        <f t="shared" si="8"/>
        <v>0</v>
      </c>
      <c r="T87" s="18">
        <f t="shared" si="9"/>
        <v>0</v>
      </c>
      <c r="U87" s="18">
        <f t="shared" si="10"/>
        <v>0</v>
      </c>
      <c r="X87" s="5"/>
      <c r="Y87" s="39"/>
      <c r="Z87" s="3" t="s">
        <v>27</v>
      </c>
      <c r="AA87" s="47"/>
      <c r="AB87" s="46"/>
      <c r="AC87" s="46"/>
      <c r="AD87" s="46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</row>
    <row r="88" spans="1:90" ht="15">
      <c r="A88" s="12">
        <v>91</v>
      </c>
      <c r="B88" s="12" t="s">
        <v>121</v>
      </c>
      <c r="C88" s="12" t="s">
        <v>363</v>
      </c>
      <c r="D88" s="12" t="s">
        <v>22</v>
      </c>
      <c r="E88" s="12" t="s">
        <v>45</v>
      </c>
      <c r="F88" s="12" t="s">
        <v>215</v>
      </c>
      <c r="G88" s="14">
        <v>18</v>
      </c>
      <c r="H88" s="12" t="s">
        <v>345</v>
      </c>
      <c r="I88" s="14">
        <v>291</v>
      </c>
      <c r="J88" s="15">
        <v>48</v>
      </c>
      <c r="K88" s="17">
        <f t="shared" si="0"/>
        <v>0.375</v>
      </c>
      <c r="L88" s="18">
        <f t="shared" si="1"/>
        <v>0</v>
      </c>
      <c r="M88" s="18">
        <f t="shared" si="2"/>
        <v>0</v>
      </c>
      <c r="N88" s="19">
        <f t="shared" si="3"/>
        <v>0</v>
      </c>
      <c r="O88" s="18">
        <f t="shared" si="4"/>
        <v>1</v>
      </c>
      <c r="P88" s="18">
        <f t="shared" si="5"/>
        <v>0</v>
      </c>
      <c r="Q88" s="18">
        <f t="shared" si="6"/>
        <v>0</v>
      </c>
      <c r="R88" s="18">
        <f t="shared" si="7"/>
        <v>0</v>
      </c>
      <c r="S88" s="18">
        <f t="shared" si="8"/>
        <v>0</v>
      </c>
      <c r="T88" s="18">
        <f t="shared" si="9"/>
        <v>0</v>
      </c>
      <c r="U88" s="18">
        <f t="shared" si="10"/>
        <v>0</v>
      </c>
      <c r="X88" s="5"/>
      <c r="Y88" s="39"/>
      <c r="Z88" s="3" t="s">
        <v>33</v>
      </c>
      <c r="AA88" s="46"/>
      <c r="AB88" s="47"/>
      <c r="AC88" s="46"/>
      <c r="AD88" s="46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</row>
    <row r="89" spans="1:90" ht="15">
      <c r="A89" s="15">
        <v>92</v>
      </c>
      <c r="B89" s="12" t="s">
        <v>121</v>
      </c>
      <c r="C89" s="12" t="s">
        <v>129</v>
      </c>
      <c r="D89" s="12" t="s">
        <v>22</v>
      </c>
      <c r="E89" s="12" t="s">
        <v>123</v>
      </c>
      <c r="F89" s="12" t="s">
        <v>124</v>
      </c>
      <c r="G89" s="14">
        <v>6</v>
      </c>
      <c r="H89" s="12" t="s">
        <v>345</v>
      </c>
      <c r="I89" s="14">
        <v>291</v>
      </c>
      <c r="J89" s="15">
        <v>48</v>
      </c>
      <c r="K89" s="17">
        <f t="shared" si="0"/>
        <v>0.125</v>
      </c>
      <c r="L89" s="18">
        <f t="shared" si="1"/>
        <v>0</v>
      </c>
      <c r="M89" s="18">
        <f t="shared" si="2"/>
        <v>0</v>
      </c>
      <c r="N89" s="19">
        <f t="shared" si="3"/>
        <v>0</v>
      </c>
      <c r="O89" s="18">
        <f t="shared" si="4"/>
        <v>1</v>
      </c>
      <c r="P89" s="18">
        <f t="shared" si="5"/>
        <v>0</v>
      </c>
      <c r="Q89" s="18">
        <f t="shared" si="6"/>
        <v>0</v>
      </c>
      <c r="R89" s="18">
        <f t="shared" si="7"/>
        <v>0</v>
      </c>
      <c r="S89" s="18">
        <f t="shared" si="8"/>
        <v>0</v>
      </c>
      <c r="T89" s="18">
        <f t="shared" si="9"/>
        <v>0</v>
      </c>
      <c r="U89" s="18">
        <f t="shared" si="10"/>
        <v>0</v>
      </c>
      <c r="X89" s="5"/>
      <c r="Y89" s="39"/>
      <c r="Z89" s="3" t="s">
        <v>46</v>
      </c>
      <c r="AA89" s="46"/>
      <c r="AB89" s="41"/>
      <c r="AC89" s="47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</row>
    <row r="90" spans="1:90" ht="15">
      <c r="A90" s="15">
        <v>93</v>
      </c>
      <c r="B90" s="12" t="s">
        <v>121</v>
      </c>
      <c r="C90" s="12" t="s">
        <v>131</v>
      </c>
      <c r="D90" s="12" t="s">
        <v>12</v>
      </c>
      <c r="E90" s="12" t="s">
        <v>17</v>
      </c>
      <c r="F90" s="12" t="s">
        <v>126</v>
      </c>
      <c r="G90" s="14">
        <v>12</v>
      </c>
      <c r="H90" s="12" t="s">
        <v>345</v>
      </c>
      <c r="I90" s="14">
        <v>291</v>
      </c>
      <c r="J90" s="15">
        <v>48</v>
      </c>
      <c r="K90" s="17">
        <f t="shared" si="0"/>
        <v>0.25</v>
      </c>
      <c r="L90" s="18">
        <f t="shared" si="1"/>
        <v>0</v>
      </c>
      <c r="M90" s="18">
        <f t="shared" si="2"/>
        <v>0</v>
      </c>
      <c r="N90" s="19">
        <f t="shared" si="3"/>
        <v>0</v>
      </c>
      <c r="O90" s="18">
        <f t="shared" si="4"/>
        <v>1</v>
      </c>
      <c r="P90" s="18">
        <f t="shared" si="5"/>
        <v>0</v>
      </c>
      <c r="Q90" s="18">
        <f t="shared" si="6"/>
        <v>0</v>
      </c>
      <c r="R90" s="18">
        <f t="shared" si="7"/>
        <v>0</v>
      </c>
      <c r="S90" s="18">
        <f t="shared" si="8"/>
        <v>0</v>
      </c>
      <c r="T90" s="18">
        <f t="shared" si="9"/>
        <v>0</v>
      </c>
      <c r="U90" s="18">
        <f t="shared" si="10"/>
        <v>0</v>
      </c>
      <c r="X90" s="5"/>
      <c r="Y90" s="39"/>
      <c r="Z90" s="3" t="s">
        <v>53</v>
      </c>
      <c r="AA90" s="46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</row>
    <row r="91" spans="1:90" ht="15">
      <c r="A91" s="12">
        <v>94</v>
      </c>
      <c r="B91" s="12" t="s">
        <v>121</v>
      </c>
      <c r="C91" s="12" t="s">
        <v>125</v>
      </c>
      <c r="D91" s="12" t="s">
        <v>22</v>
      </c>
      <c r="E91" s="12" t="s">
        <v>123</v>
      </c>
      <c r="F91" s="12" t="s">
        <v>128</v>
      </c>
      <c r="G91" s="14">
        <v>8</v>
      </c>
      <c r="H91" s="12" t="s">
        <v>345</v>
      </c>
      <c r="I91" s="14">
        <v>291</v>
      </c>
      <c r="J91" s="15">
        <v>48</v>
      </c>
      <c r="K91" s="17">
        <f t="shared" si="0"/>
        <v>0.16666666666666666</v>
      </c>
      <c r="L91" s="18">
        <f t="shared" si="1"/>
        <v>0</v>
      </c>
      <c r="M91" s="18">
        <f t="shared" si="2"/>
        <v>0</v>
      </c>
      <c r="N91" s="19">
        <f t="shared" si="3"/>
        <v>0</v>
      </c>
      <c r="O91" s="18">
        <f t="shared" si="4"/>
        <v>1</v>
      </c>
      <c r="P91" s="18">
        <f t="shared" si="5"/>
        <v>0</v>
      </c>
      <c r="Q91" s="18">
        <f t="shared" si="6"/>
        <v>0</v>
      </c>
      <c r="R91" s="18">
        <f t="shared" si="7"/>
        <v>0</v>
      </c>
      <c r="S91" s="18">
        <f t="shared" si="8"/>
        <v>0</v>
      </c>
      <c r="T91" s="18">
        <f t="shared" si="9"/>
        <v>0</v>
      </c>
      <c r="U91" s="18">
        <f t="shared" si="10"/>
        <v>0</v>
      </c>
      <c r="X91" s="5"/>
      <c r="Y91" s="39"/>
      <c r="Z91" s="3" t="s">
        <v>57</v>
      </c>
      <c r="AA91" s="46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</row>
    <row r="92" spans="1:90" ht="15">
      <c r="A92" s="15">
        <v>95</v>
      </c>
      <c r="B92" s="12" t="s">
        <v>121</v>
      </c>
      <c r="C92" s="12" t="s">
        <v>365</v>
      </c>
      <c r="D92" s="12" t="s">
        <v>22</v>
      </c>
      <c r="E92" s="12" t="s">
        <v>123</v>
      </c>
      <c r="F92" s="12" t="s">
        <v>130</v>
      </c>
      <c r="G92" s="14">
        <v>17</v>
      </c>
      <c r="H92" s="12" t="s">
        <v>345</v>
      </c>
      <c r="I92" s="14">
        <v>291</v>
      </c>
      <c r="J92" s="15">
        <v>48</v>
      </c>
      <c r="K92" s="17">
        <f t="shared" si="0"/>
        <v>0.35416666666666669</v>
      </c>
      <c r="L92" s="18">
        <f t="shared" si="1"/>
        <v>0</v>
      </c>
      <c r="M92" s="18">
        <f t="shared" si="2"/>
        <v>0</v>
      </c>
      <c r="N92" s="19">
        <f t="shared" si="3"/>
        <v>0</v>
      </c>
      <c r="O92" s="18">
        <f t="shared" si="4"/>
        <v>1</v>
      </c>
      <c r="P92" s="18">
        <f t="shared" si="5"/>
        <v>0</v>
      </c>
      <c r="Q92" s="18">
        <f t="shared" si="6"/>
        <v>0</v>
      </c>
      <c r="R92" s="18">
        <f t="shared" si="7"/>
        <v>0</v>
      </c>
      <c r="S92" s="18">
        <f t="shared" si="8"/>
        <v>0</v>
      </c>
      <c r="T92" s="18">
        <f t="shared" si="9"/>
        <v>0</v>
      </c>
      <c r="U92" s="18">
        <f t="shared" si="10"/>
        <v>0</v>
      </c>
      <c r="X92" s="5"/>
      <c r="Y92" s="39"/>
      <c r="Z92" s="3" t="s">
        <v>170</v>
      </c>
      <c r="AA92" s="46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</row>
    <row r="93" spans="1:90" ht="15">
      <c r="A93" s="15">
        <v>96</v>
      </c>
      <c r="B93" s="12" t="s">
        <v>121</v>
      </c>
      <c r="C93" s="12" t="s">
        <v>133</v>
      </c>
      <c r="D93" s="12" t="s">
        <v>17</v>
      </c>
      <c r="E93" s="12" t="s">
        <v>18</v>
      </c>
      <c r="F93" s="12" t="s">
        <v>134</v>
      </c>
      <c r="G93" s="14">
        <v>16</v>
      </c>
      <c r="H93" s="12" t="s">
        <v>345</v>
      </c>
      <c r="I93" s="14">
        <v>291</v>
      </c>
      <c r="J93" s="15">
        <v>48</v>
      </c>
      <c r="K93" s="17">
        <f t="shared" si="0"/>
        <v>0.33333333333333331</v>
      </c>
      <c r="L93" s="18">
        <f t="shared" si="1"/>
        <v>0</v>
      </c>
      <c r="M93" s="18">
        <f t="shared" si="2"/>
        <v>0</v>
      </c>
      <c r="N93" s="19">
        <f t="shared" si="3"/>
        <v>0</v>
      </c>
      <c r="O93" s="18">
        <f t="shared" si="4"/>
        <v>1</v>
      </c>
      <c r="P93" s="18">
        <f t="shared" si="5"/>
        <v>0</v>
      </c>
      <c r="Q93" s="18">
        <f t="shared" si="6"/>
        <v>0</v>
      </c>
      <c r="R93" s="18">
        <f t="shared" si="7"/>
        <v>0</v>
      </c>
      <c r="S93" s="18">
        <f t="shared" si="8"/>
        <v>0</v>
      </c>
      <c r="T93" s="18">
        <f t="shared" si="9"/>
        <v>0</v>
      </c>
      <c r="U93" s="18">
        <f t="shared" si="10"/>
        <v>0</v>
      </c>
      <c r="X93" s="5"/>
      <c r="Y93" s="39"/>
      <c r="Z93" s="3" t="s">
        <v>68</v>
      </c>
      <c r="AA93" s="46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</row>
    <row r="94" spans="1:90" ht="15">
      <c r="A94" s="12">
        <v>97</v>
      </c>
      <c r="B94" s="12" t="s">
        <v>366</v>
      </c>
      <c r="C94" s="12" t="s">
        <v>367</v>
      </c>
      <c r="D94" s="12" t="s">
        <v>12</v>
      </c>
      <c r="E94" s="12" t="s">
        <v>17</v>
      </c>
      <c r="F94" s="12" t="s">
        <v>368</v>
      </c>
      <c r="G94" s="14">
        <v>20</v>
      </c>
      <c r="H94" s="12" t="s">
        <v>345</v>
      </c>
      <c r="I94" s="14">
        <v>292</v>
      </c>
      <c r="J94" s="15">
        <v>48</v>
      </c>
      <c r="K94" s="17">
        <f t="shared" si="0"/>
        <v>0.41666666666666669</v>
      </c>
      <c r="L94" s="18">
        <f t="shared" si="1"/>
        <v>0</v>
      </c>
      <c r="M94" s="18">
        <f t="shared" si="2"/>
        <v>0</v>
      </c>
      <c r="N94" s="19">
        <f t="shared" si="3"/>
        <v>0</v>
      </c>
      <c r="O94" s="18">
        <f t="shared" si="4"/>
        <v>1</v>
      </c>
      <c r="P94" s="18">
        <f t="shared" si="5"/>
        <v>0</v>
      </c>
      <c r="Q94" s="18">
        <f t="shared" si="6"/>
        <v>0</v>
      </c>
      <c r="R94" s="18">
        <f t="shared" si="7"/>
        <v>0</v>
      </c>
      <c r="S94" s="18">
        <f t="shared" si="8"/>
        <v>0</v>
      </c>
      <c r="T94" s="18">
        <f t="shared" si="9"/>
        <v>0</v>
      </c>
      <c r="U94" s="18">
        <f t="shared" si="10"/>
        <v>0</v>
      </c>
      <c r="X94" s="5"/>
      <c r="Y94" s="39"/>
      <c r="Z94" s="3" t="s">
        <v>241</v>
      </c>
      <c r="AA94" s="46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</row>
    <row r="95" spans="1:90" ht="15">
      <c r="A95" s="15">
        <v>98</v>
      </c>
      <c r="B95" s="12" t="s">
        <v>320</v>
      </c>
      <c r="C95" s="12" t="s">
        <v>321</v>
      </c>
      <c r="D95" s="12" t="s">
        <v>17</v>
      </c>
      <c r="E95" s="12" t="s">
        <v>18</v>
      </c>
      <c r="F95" s="12" t="s">
        <v>323</v>
      </c>
      <c r="G95" s="14">
        <v>71</v>
      </c>
      <c r="H95" s="12" t="s">
        <v>345</v>
      </c>
      <c r="I95" s="14">
        <v>311</v>
      </c>
      <c r="J95" s="15">
        <v>78</v>
      </c>
      <c r="K95" s="17">
        <f t="shared" si="0"/>
        <v>0.91025641025641024</v>
      </c>
      <c r="L95" s="18">
        <f t="shared" si="1"/>
        <v>0</v>
      </c>
      <c r="M95" s="18">
        <f t="shared" si="2"/>
        <v>0</v>
      </c>
      <c r="N95" s="19">
        <f t="shared" si="3"/>
        <v>0</v>
      </c>
      <c r="O95" s="18">
        <f t="shared" si="4"/>
        <v>0</v>
      </c>
      <c r="P95" s="18">
        <f t="shared" si="5"/>
        <v>0</v>
      </c>
      <c r="Q95" s="18">
        <f t="shared" si="6"/>
        <v>1</v>
      </c>
      <c r="R95" s="18">
        <f t="shared" si="7"/>
        <v>0</v>
      </c>
      <c r="S95" s="18">
        <f t="shared" si="8"/>
        <v>0</v>
      </c>
      <c r="T95" s="18">
        <f t="shared" si="9"/>
        <v>0</v>
      </c>
      <c r="U95" s="18">
        <f t="shared" si="10"/>
        <v>0</v>
      </c>
      <c r="X95" s="5"/>
      <c r="Y95" s="39"/>
      <c r="Z95" s="3" t="s">
        <v>72</v>
      </c>
      <c r="AA95" s="46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</row>
    <row r="96" spans="1:90" ht="15">
      <c r="A96" s="15">
        <v>99</v>
      </c>
      <c r="B96" s="12" t="s">
        <v>135</v>
      </c>
      <c r="C96" s="12" t="s">
        <v>217</v>
      </c>
      <c r="D96" s="12" t="s">
        <v>18</v>
      </c>
      <c r="E96" s="12" t="s">
        <v>22</v>
      </c>
      <c r="F96" s="12" t="s">
        <v>137</v>
      </c>
      <c r="G96" s="14">
        <v>61</v>
      </c>
      <c r="H96" s="12" t="s">
        <v>345</v>
      </c>
      <c r="I96" s="14">
        <v>314</v>
      </c>
      <c r="J96" s="15">
        <v>60</v>
      </c>
      <c r="K96" s="31">
        <f t="shared" si="0"/>
        <v>1.0166666666666666</v>
      </c>
      <c r="L96" s="18">
        <f t="shared" si="1"/>
        <v>0</v>
      </c>
      <c r="M96" s="18">
        <f t="shared" si="2"/>
        <v>0</v>
      </c>
      <c r="N96" s="19">
        <f t="shared" si="3"/>
        <v>0</v>
      </c>
      <c r="O96" s="18">
        <f t="shared" si="4"/>
        <v>0</v>
      </c>
      <c r="P96" s="18">
        <f t="shared" si="5"/>
        <v>1</v>
      </c>
      <c r="Q96" s="18">
        <f t="shared" si="6"/>
        <v>0</v>
      </c>
      <c r="R96" s="18">
        <f t="shared" si="7"/>
        <v>0</v>
      </c>
      <c r="S96" s="18">
        <f t="shared" si="8"/>
        <v>0</v>
      </c>
      <c r="T96" s="18">
        <f t="shared" si="9"/>
        <v>0</v>
      </c>
      <c r="U96" s="18">
        <f t="shared" si="10"/>
        <v>0</v>
      </c>
      <c r="X96" s="5"/>
      <c r="Y96" s="39"/>
      <c r="Z96" s="3" t="s">
        <v>73</v>
      </c>
      <c r="AA96" s="46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</row>
    <row r="97" spans="1:88" ht="15">
      <c r="A97" s="15">
        <v>101</v>
      </c>
      <c r="B97" s="12" t="s">
        <v>221</v>
      </c>
      <c r="C97" s="12" t="s">
        <v>369</v>
      </c>
      <c r="D97" s="12" t="s">
        <v>12</v>
      </c>
      <c r="E97" s="12" t="s">
        <v>17</v>
      </c>
      <c r="F97" s="12" t="s">
        <v>223</v>
      </c>
      <c r="G97" s="14">
        <v>59</v>
      </c>
      <c r="H97" s="12" t="s">
        <v>345</v>
      </c>
      <c r="I97" s="14">
        <v>321</v>
      </c>
      <c r="J97" s="15">
        <v>78</v>
      </c>
      <c r="K97" s="17">
        <f t="shared" si="0"/>
        <v>0.75641025641025639</v>
      </c>
      <c r="L97" s="18">
        <f t="shared" si="1"/>
        <v>0</v>
      </c>
      <c r="M97" s="18">
        <f t="shared" si="2"/>
        <v>0</v>
      </c>
      <c r="N97" s="19">
        <f t="shared" si="3"/>
        <v>0</v>
      </c>
      <c r="O97" s="18">
        <f t="shared" si="4"/>
        <v>0</v>
      </c>
      <c r="P97" s="18">
        <f t="shared" si="5"/>
        <v>0</v>
      </c>
      <c r="Q97" s="18">
        <f t="shared" si="6"/>
        <v>1</v>
      </c>
      <c r="R97" s="18">
        <f t="shared" si="7"/>
        <v>0</v>
      </c>
      <c r="S97" s="18">
        <f t="shared" si="8"/>
        <v>0</v>
      </c>
      <c r="T97" s="18">
        <f t="shared" si="9"/>
        <v>0</v>
      </c>
      <c r="U97" s="18">
        <f t="shared" si="10"/>
        <v>0</v>
      </c>
      <c r="X97" s="5"/>
      <c r="Y97" s="39"/>
      <c r="Z97" s="3" t="s">
        <v>74</v>
      </c>
      <c r="AA97" s="46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</row>
    <row r="98" spans="1:88" ht="15">
      <c r="A98" s="15">
        <v>102</v>
      </c>
      <c r="B98" s="12" t="s">
        <v>221</v>
      </c>
      <c r="C98" s="12" t="s">
        <v>369</v>
      </c>
      <c r="D98" s="12" t="s">
        <v>11</v>
      </c>
      <c r="E98" s="12" t="s">
        <v>12</v>
      </c>
      <c r="F98" s="12" t="s">
        <v>224</v>
      </c>
      <c r="G98" s="14">
        <v>22</v>
      </c>
      <c r="H98" s="12" t="s">
        <v>345</v>
      </c>
      <c r="I98" s="14">
        <v>321</v>
      </c>
      <c r="J98" s="15">
        <v>78</v>
      </c>
      <c r="K98" s="17">
        <f t="shared" si="0"/>
        <v>0.28205128205128205</v>
      </c>
      <c r="L98" s="18">
        <f t="shared" si="1"/>
        <v>0</v>
      </c>
      <c r="M98" s="18">
        <f t="shared" si="2"/>
        <v>0</v>
      </c>
      <c r="N98" s="19">
        <f t="shared" si="3"/>
        <v>0</v>
      </c>
      <c r="O98" s="18">
        <f t="shared" si="4"/>
        <v>0</v>
      </c>
      <c r="P98" s="18">
        <f t="shared" si="5"/>
        <v>0</v>
      </c>
      <c r="Q98" s="18">
        <f t="shared" si="6"/>
        <v>1</v>
      </c>
      <c r="R98" s="18">
        <f t="shared" si="7"/>
        <v>0</v>
      </c>
      <c r="S98" s="18">
        <f t="shared" si="8"/>
        <v>0</v>
      </c>
      <c r="T98" s="18">
        <f t="shared" si="9"/>
        <v>0</v>
      </c>
      <c r="U98" s="18">
        <f t="shared" si="10"/>
        <v>0</v>
      </c>
      <c r="X98" s="5"/>
      <c r="Y98" s="39"/>
      <c r="Z98" s="3" t="s">
        <v>75</v>
      </c>
      <c r="AA98" s="46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</row>
    <row r="99" spans="1:88" ht="15">
      <c r="A99" s="12">
        <v>103</v>
      </c>
      <c r="B99" s="12" t="s">
        <v>370</v>
      </c>
      <c r="C99" s="12" t="s">
        <v>321</v>
      </c>
      <c r="D99" s="12" t="s">
        <v>22</v>
      </c>
      <c r="E99" s="12" t="s">
        <v>45</v>
      </c>
      <c r="F99" s="12" t="s">
        <v>331</v>
      </c>
      <c r="G99" s="14">
        <v>50</v>
      </c>
      <c r="H99" s="12" t="s">
        <v>345</v>
      </c>
      <c r="I99" s="14">
        <v>325</v>
      </c>
      <c r="J99" s="15">
        <v>60</v>
      </c>
      <c r="K99" s="17">
        <f t="shared" si="0"/>
        <v>0.83333333333333337</v>
      </c>
      <c r="L99" s="18">
        <f t="shared" si="1"/>
        <v>0</v>
      </c>
      <c r="M99" s="18">
        <f t="shared" si="2"/>
        <v>0</v>
      </c>
      <c r="N99" s="19">
        <f t="shared" si="3"/>
        <v>0</v>
      </c>
      <c r="O99" s="18">
        <f t="shared" si="4"/>
        <v>0</v>
      </c>
      <c r="P99" s="18">
        <f t="shared" si="5"/>
        <v>1</v>
      </c>
      <c r="Q99" s="18">
        <f t="shared" si="6"/>
        <v>0</v>
      </c>
      <c r="R99" s="18">
        <f t="shared" si="7"/>
        <v>0</v>
      </c>
      <c r="S99" s="18">
        <f t="shared" si="8"/>
        <v>0</v>
      </c>
      <c r="T99" s="18">
        <f t="shared" si="9"/>
        <v>0</v>
      </c>
      <c r="U99" s="18">
        <f t="shared" si="10"/>
        <v>0</v>
      </c>
      <c r="X99" s="5"/>
      <c r="Y99" s="39"/>
      <c r="Z99" s="3" t="s">
        <v>184</v>
      </c>
      <c r="AA99" s="46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</row>
    <row r="100" spans="1:88" ht="15">
      <c r="A100" s="15">
        <v>104</v>
      </c>
      <c r="B100" s="12" t="s">
        <v>338</v>
      </c>
      <c r="C100" s="12" t="s">
        <v>339</v>
      </c>
      <c r="D100" s="12" t="s">
        <v>12</v>
      </c>
      <c r="E100" s="12" t="s">
        <v>17</v>
      </c>
      <c r="F100" s="12" t="s">
        <v>371</v>
      </c>
      <c r="G100" s="14">
        <v>7</v>
      </c>
      <c r="H100" s="12" t="s">
        <v>345</v>
      </c>
      <c r="I100" s="14">
        <v>397</v>
      </c>
      <c r="J100" s="15">
        <v>14</v>
      </c>
      <c r="K100" s="17">
        <f t="shared" si="0"/>
        <v>0.5</v>
      </c>
      <c r="L100" s="18">
        <f t="shared" si="1"/>
        <v>0</v>
      </c>
      <c r="M100" s="18">
        <f t="shared" si="2"/>
        <v>1</v>
      </c>
      <c r="N100" s="19">
        <f t="shared" si="3"/>
        <v>0</v>
      </c>
      <c r="O100" s="18">
        <f t="shared" si="4"/>
        <v>0</v>
      </c>
      <c r="P100" s="18">
        <f t="shared" si="5"/>
        <v>0</v>
      </c>
      <c r="Q100" s="18">
        <f t="shared" si="6"/>
        <v>0</v>
      </c>
      <c r="R100" s="18">
        <f t="shared" si="7"/>
        <v>0</v>
      </c>
      <c r="S100" s="18">
        <f t="shared" si="8"/>
        <v>0</v>
      </c>
      <c r="T100" s="18">
        <f t="shared" si="9"/>
        <v>0</v>
      </c>
      <c r="U100" s="18">
        <f t="shared" si="10"/>
        <v>0</v>
      </c>
      <c r="X100" s="5"/>
      <c r="Y100" s="39"/>
      <c r="Z100" s="3" t="s">
        <v>186</v>
      </c>
      <c r="AA100" s="46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</row>
    <row r="101" spans="1:88" ht="15">
      <c r="A101" s="15">
        <v>105</v>
      </c>
      <c r="B101" s="12" t="s">
        <v>338</v>
      </c>
      <c r="C101" s="12" t="s">
        <v>339</v>
      </c>
      <c r="D101" s="12" t="s">
        <v>18</v>
      </c>
      <c r="E101" s="12" t="s">
        <v>22</v>
      </c>
      <c r="F101" s="12" t="s">
        <v>372</v>
      </c>
      <c r="G101" s="14">
        <v>9</v>
      </c>
      <c r="H101" s="12" t="s">
        <v>345</v>
      </c>
      <c r="I101" s="14">
        <v>397</v>
      </c>
      <c r="J101" s="15">
        <v>14</v>
      </c>
      <c r="K101" s="17">
        <f t="shared" si="0"/>
        <v>0.6428571428571429</v>
      </c>
      <c r="L101" s="18">
        <f t="shared" si="1"/>
        <v>0</v>
      </c>
      <c r="M101" s="18">
        <f t="shared" si="2"/>
        <v>1</v>
      </c>
      <c r="N101" s="19">
        <f t="shared" si="3"/>
        <v>0</v>
      </c>
      <c r="O101" s="18">
        <f t="shared" si="4"/>
        <v>0</v>
      </c>
      <c r="P101" s="18">
        <f t="shared" si="5"/>
        <v>0</v>
      </c>
      <c r="Q101" s="18">
        <f t="shared" si="6"/>
        <v>0</v>
      </c>
      <c r="R101" s="18">
        <f t="shared" si="7"/>
        <v>0</v>
      </c>
      <c r="S101" s="18">
        <f t="shared" si="8"/>
        <v>0</v>
      </c>
      <c r="T101" s="18">
        <f t="shared" si="9"/>
        <v>0</v>
      </c>
      <c r="U101" s="18">
        <f t="shared" si="10"/>
        <v>0</v>
      </c>
      <c r="X101" s="5"/>
      <c r="Y101" s="39"/>
      <c r="Z101" s="3" t="s">
        <v>250</v>
      </c>
      <c r="AA101" s="46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</row>
    <row r="102" spans="1:88" ht="15">
      <c r="A102" s="12">
        <v>106</v>
      </c>
      <c r="B102" s="12" t="s">
        <v>140</v>
      </c>
      <c r="C102" s="12" t="s">
        <v>342</v>
      </c>
      <c r="D102" s="12" t="s">
        <v>22</v>
      </c>
      <c r="E102" s="12" t="s">
        <v>45</v>
      </c>
      <c r="F102" s="12" t="s">
        <v>142</v>
      </c>
      <c r="G102" s="14">
        <v>67</v>
      </c>
      <c r="H102" s="12" t="s">
        <v>345</v>
      </c>
      <c r="I102" s="14">
        <v>415</v>
      </c>
      <c r="J102" s="15">
        <v>70</v>
      </c>
      <c r="K102" s="17">
        <f t="shared" si="0"/>
        <v>0.95714285714285718</v>
      </c>
      <c r="L102" s="18">
        <f t="shared" si="1"/>
        <v>0</v>
      </c>
      <c r="M102" s="18">
        <f t="shared" si="2"/>
        <v>0</v>
      </c>
      <c r="N102" s="19">
        <f t="shared" si="3"/>
        <v>0</v>
      </c>
      <c r="O102" s="18">
        <f t="shared" si="4"/>
        <v>0</v>
      </c>
      <c r="P102" s="18">
        <f t="shared" si="5"/>
        <v>0</v>
      </c>
      <c r="Q102" s="18">
        <f t="shared" si="6"/>
        <v>1</v>
      </c>
      <c r="R102" s="18">
        <f t="shared" si="7"/>
        <v>0</v>
      </c>
      <c r="S102" s="18">
        <f t="shared" si="8"/>
        <v>0</v>
      </c>
      <c r="T102" s="18">
        <f t="shared" si="9"/>
        <v>0</v>
      </c>
      <c r="U102" s="18">
        <f t="shared" si="10"/>
        <v>0</v>
      </c>
      <c r="X102" s="5"/>
      <c r="Y102" s="39"/>
      <c r="Z102" s="3" t="s">
        <v>188</v>
      </c>
      <c r="AA102" s="46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</row>
    <row r="103" spans="1:88" ht="15">
      <c r="A103" s="15">
        <v>107</v>
      </c>
      <c r="B103" s="12" t="s">
        <v>9</v>
      </c>
      <c r="C103" s="12" t="s">
        <v>10</v>
      </c>
      <c r="D103" s="12" t="s">
        <v>12</v>
      </c>
      <c r="E103" s="12" t="s">
        <v>17</v>
      </c>
      <c r="F103" s="12" t="s">
        <v>13</v>
      </c>
      <c r="G103" s="14">
        <v>97</v>
      </c>
      <c r="H103" s="12" t="s">
        <v>373</v>
      </c>
      <c r="I103" s="14">
        <v>101</v>
      </c>
      <c r="J103" s="15">
        <v>120</v>
      </c>
      <c r="K103" s="17">
        <f t="shared" si="0"/>
        <v>0.80833333333333335</v>
      </c>
      <c r="L103" s="18">
        <f t="shared" si="1"/>
        <v>0</v>
      </c>
      <c r="M103" s="18">
        <f t="shared" si="2"/>
        <v>0</v>
      </c>
      <c r="N103" s="19">
        <f t="shared" si="3"/>
        <v>0</v>
      </c>
      <c r="O103" s="18">
        <f t="shared" si="4"/>
        <v>0</v>
      </c>
      <c r="P103" s="18">
        <f t="shared" si="5"/>
        <v>0</v>
      </c>
      <c r="Q103" s="18">
        <f t="shared" si="6"/>
        <v>0</v>
      </c>
      <c r="R103" s="18">
        <f t="shared" si="7"/>
        <v>0</v>
      </c>
      <c r="S103" s="18">
        <f t="shared" si="8"/>
        <v>1</v>
      </c>
      <c r="T103" s="18">
        <f t="shared" si="9"/>
        <v>0</v>
      </c>
      <c r="U103" s="18">
        <f t="shared" si="10"/>
        <v>0</v>
      </c>
      <c r="Y103" s="39"/>
      <c r="Z103" s="3" t="s">
        <v>220</v>
      </c>
      <c r="AA103" s="46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</row>
    <row r="104" spans="1:88" ht="15">
      <c r="A104" s="15">
        <v>108</v>
      </c>
      <c r="B104" s="12" t="s">
        <v>9</v>
      </c>
      <c r="C104" s="12" t="s">
        <v>10</v>
      </c>
      <c r="D104" s="12" t="s">
        <v>17</v>
      </c>
      <c r="E104" s="12" t="s">
        <v>18</v>
      </c>
      <c r="F104" s="12" t="s">
        <v>19</v>
      </c>
      <c r="G104" s="14">
        <v>120</v>
      </c>
      <c r="H104" s="12" t="s">
        <v>373</v>
      </c>
      <c r="I104" s="14">
        <v>101</v>
      </c>
      <c r="J104" s="15">
        <v>120</v>
      </c>
      <c r="K104" s="17">
        <f t="shared" si="0"/>
        <v>1</v>
      </c>
      <c r="L104" s="18">
        <f t="shared" si="1"/>
        <v>0</v>
      </c>
      <c r="M104" s="18">
        <f t="shared" si="2"/>
        <v>0</v>
      </c>
      <c r="N104" s="19">
        <f t="shared" si="3"/>
        <v>0</v>
      </c>
      <c r="O104" s="18">
        <f t="shared" si="4"/>
        <v>0</v>
      </c>
      <c r="P104" s="18">
        <f t="shared" si="5"/>
        <v>0</v>
      </c>
      <c r="Q104" s="18">
        <f t="shared" si="6"/>
        <v>0</v>
      </c>
      <c r="R104" s="18">
        <f t="shared" si="7"/>
        <v>0</v>
      </c>
      <c r="S104" s="18">
        <f t="shared" si="8"/>
        <v>1</v>
      </c>
      <c r="T104" s="18">
        <f t="shared" si="9"/>
        <v>0</v>
      </c>
      <c r="U104" s="18">
        <f t="shared" si="10"/>
        <v>0</v>
      </c>
      <c r="Y104" s="39"/>
      <c r="Z104" s="3" t="s">
        <v>230</v>
      </c>
      <c r="AA104" s="46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</row>
    <row r="105" spans="1:88" ht="15">
      <c r="A105" s="12">
        <v>109</v>
      </c>
      <c r="B105" s="12" t="s">
        <v>9</v>
      </c>
      <c r="C105" s="12" t="s">
        <v>374</v>
      </c>
      <c r="D105" s="12" t="s">
        <v>22</v>
      </c>
      <c r="E105" s="12" t="s">
        <v>45</v>
      </c>
      <c r="F105" s="12" t="s">
        <v>23</v>
      </c>
      <c r="G105" s="14">
        <v>54</v>
      </c>
      <c r="H105" s="12" t="s">
        <v>373</v>
      </c>
      <c r="I105" s="14">
        <v>101</v>
      </c>
      <c r="J105" s="15">
        <v>120</v>
      </c>
      <c r="K105" s="17">
        <f t="shared" si="0"/>
        <v>0.45</v>
      </c>
      <c r="L105" s="18">
        <f t="shared" si="1"/>
        <v>0</v>
      </c>
      <c r="M105" s="18">
        <f t="shared" si="2"/>
        <v>0</v>
      </c>
      <c r="N105" s="19">
        <f t="shared" si="3"/>
        <v>0</v>
      </c>
      <c r="O105" s="18">
        <f t="shared" si="4"/>
        <v>0</v>
      </c>
      <c r="P105" s="18">
        <f t="shared" si="5"/>
        <v>0</v>
      </c>
      <c r="Q105" s="18">
        <f t="shared" si="6"/>
        <v>0</v>
      </c>
      <c r="R105" s="18">
        <f t="shared" si="7"/>
        <v>0</v>
      </c>
      <c r="S105" s="18">
        <f t="shared" si="8"/>
        <v>1</v>
      </c>
      <c r="T105" s="18">
        <f t="shared" si="9"/>
        <v>0</v>
      </c>
      <c r="U105" s="18">
        <f t="shared" si="10"/>
        <v>0</v>
      </c>
      <c r="Y105" s="39"/>
      <c r="Z105" s="3" t="s">
        <v>419</v>
      </c>
      <c r="AA105" s="46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</row>
    <row r="106" spans="1:88" ht="15">
      <c r="A106" s="15">
        <v>110</v>
      </c>
      <c r="B106" s="12" t="s">
        <v>9</v>
      </c>
      <c r="C106" s="12" t="s">
        <v>26</v>
      </c>
      <c r="D106" s="12" t="s">
        <v>11</v>
      </c>
      <c r="E106" s="12" t="s">
        <v>12</v>
      </c>
      <c r="F106" s="12" t="s">
        <v>27</v>
      </c>
      <c r="G106" s="14">
        <v>93</v>
      </c>
      <c r="H106" s="12" t="s">
        <v>373</v>
      </c>
      <c r="I106" s="14">
        <v>102</v>
      </c>
      <c r="J106" s="15">
        <v>150</v>
      </c>
      <c r="K106" s="17">
        <f t="shared" si="0"/>
        <v>0.62</v>
      </c>
      <c r="L106" s="18">
        <f t="shared" si="1"/>
        <v>0</v>
      </c>
      <c r="M106" s="18">
        <f t="shared" si="2"/>
        <v>0</v>
      </c>
      <c r="N106" s="19">
        <f t="shared" si="3"/>
        <v>0</v>
      </c>
      <c r="O106" s="18">
        <f t="shared" si="4"/>
        <v>0</v>
      </c>
      <c r="P106" s="18">
        <f t="shared" si="5"/>
        <v>0</v>
      </c>
      <c r="Q106" s="18">
        <f t="shared" si="6"/>
        <v>0</v>
      </c>
      <c r="R106" s="18">
        <f t="shared" si="7"/>
        <v>0</v>
      </c>
      <c r="S106" s="18">
        <f t="shared" si="8"/>
        <v>0</v>
      </c>
      <c r="T106" s="18">
        <f t="shared" si="9"/>
        <v>0</v>
      </c>
      <c r="U106" s="18">
        <f t="shared" si="10"/>
        <v>1</v>
      </c>
      <c r="Y106" s="39"/>
      <c r="Z106" s="3" t="s">
        <v>86</v>
      </c>
      <c r="AA106" s="46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</row>
    <row r="107" spans="1:88" ht="15">
      <c r="A107" s="15">
        <v>111</v>
      </c>
      <c r="B107" s="12" t="s">
        <v>9</v>
      </c>
      <c r="C107" s="12" t="s">
        <v>26</v>
      </c>
      <c r="D107" s="12" t="s">
        <v>18</v>
      </c>
      <c r="E107" s="12" t="s">
        <v>22</v>
      </c>
      <c r="F107" s="12" t="s">
        <v>33</v>
      </c>
      <c r="G107" s="14">
        <v>113</v>
      </c>
      <c r="H107" s="12" t="s">
        <v>373</v>
      </c>
      <c r="I107" s="14">
        <v>102</v>
      </c>
      <c r="J107" s="15">
        <v>150</v>
      </c>
      <c r="K107" s="17">
        <f t="shared" si="0"/>
        <v>0.7533333333333333</v>
      </c>
      <c r="L107" s="18">
        <f t="shared" si="1"/>
        <v>0</v>
      </c>
      <c r="M107" s="18">
        <f t="shared" si="2"/>
        <v>0</v>
      </c>
      <c r="N107" s="19">
        <f t="shared" si="3"/>
        <v>0</v>
      </c>
      <c r="O107" s="18">
        <f t="shared" si="4"/>
        <v>0</v>
      </c>
      <c r="P107" s="18">
        <f t="shared" si="5"/>
        <v>0</v>
      </c>
      <c r="Q107" s="18">
        <f t="shared" si="6"/>
        <v>0</v>
      </c>
      <c r="R107" s="18">
        <f t="shared" si="7"/>
        <v>0</v>
      </c>
      <c r="S107" s="18">
        <f t="shared" si="8"/>
        <v>0</v>
      </c>
      <c r="T107" s="18">
        <f t="shared" si="9"/>
        <v>0</v>
      </c>
      <c r="U107" s="18">
        <f t="shared" si="10"/>
        <v>1</v>
      </c>
      <c r="Y107" s="39"/>
      <c r="Z107" s="3" t="s">
        <v>405</v>
      </c>
      <c r="AA107" s="46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</row>
    <row r="108" spans="1:88" ht="15">
      <c r="A108" s="12">
        <v>112</v>
      </c>
      <c r="B108" s="12" t="s">
        <v>9</v>
      </c>
      <c r="C108" s="12" t="s">
        <v>26</v>
      </c>
      <c r="D108" s="12" t="s">
        <v>22</v>
      </c>
      <c r="E108" s="12" t="s">
        <v>45</v>
      </c>
      <c r="F108" s="12" t="s">
        <v>46</v>
      </c>
      <c r="G108" s="14">
        <v>108</v>
      </c>
      <c r="H108" s="12" t="s">
        <v>373</v>
      </c>
      <c r="I108" s="14">
        <v>102</v>
      </c>
      <c r="J108" s="15">
        <v>150</v>
      </c>
      <c r="K108" s="17">
        <f t="shared" si="0"/>
        <v>0.72</v>
      </c>
      <c r="L108" s="18">
        <f t="shared" si="1"/>
        <v>0</v>
      </c>
      <c r="M108" s="18">
        <f t="shared" si="2"/>
        <v>0</v>
      </c>
      <c r="N108" s="19">
        <f t="shared" si="3"/>
        <v>0</v>
      </c>
      <c r="O108" s="18">
        <f t="shared" si="4"/>
        <v>0</v>
      </c>
      <c r="P108" s="18">
        <f t="shared" si="5"/>
        <v>0</v>
      </c>
      <c r="Q108" s="18">
        <f t="shared" si="6"/>
        <v>0</v>
      </c>
      <c r="R108" s="18">
        <f t="shared" si="7"/>
        <v>0</v>
      </c>
      <c r="S108" s="18">
        <f t="shared" si="8"/>
        <v>0</v>
      </c>
      <c r="T108" s="18">
        <f t="shared" si="9"/>
        <v>0</v>
      </c>
      <c r="U108" s="18">
        <f t="shared" si="10"/>
        <v>1</v>
      </c>
      <c r="Y108" s="39"/>
      <c r="Z108" s="3" t="s">
        <v>421</v>
      </c>
      <c r="AA108" s="46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</row>
    <row r="109" spans="1:88" ht="15">
      <c r="A109" s="15">
        <v>113</v>
      </c>
      <c r="B109" s="12" t="s">
        <v>50</v>
      </c>
      <c r="C109" s="12" t="s">
        <v>51</v>
      </c>
      <c r="D109" s="12" t="s">
        <v>52</v>
      </c>
      <c r="E109" s="12" t="s">
        <v>17</v>
      </c>
      <c r="F109" s="12" t="s">
        <v>53</v>
      </c>
      <c r="G109" s="14">
        <v>148</v>
      </c>
      <c r="H109" s="12" t="s">
        <v>373</v>
      </c>
      <c r="I109" s="14">
        <v>111</v>
      </c>
      <c r="J109" s="15">
        <v>148</v>
      </c>
      <c r="K109" s="17">
        <f t="shared" si="0"/>
        <v>1</v>
      </c>
      <c r="L109" s="18">
        <f t="shared" si="1"/>
        <v>0</v>
      </c>
      <c r="M109" s="18">
        <f t="shared" si="2"/>
        <v>0</v>
      </c>
      <c r="N109" s="19">
        <f t="shared" si="3"/>
        <v>0</v>
      </c>
      <c r="O109" s="18">
        <f t="shared" si="4"/>
        <v>0</v>
      </c>
      <c r="P109" s="18">
        <f t="shared" si="5"/>
        <v>0</v>
      </c>
      <c r="Q109" s="18">
        <f t="shared" si="6"/>
        <v>0</v>
      </c>
      <c r="R109" s="18">
        <f t="shared" si="7"/>
        <v>0</v>
      </c>
      <c r="S109" s="18">
        <f t="shared" si="8"/>
        <v>0</v>
      </c>
      <c r="T109" s="18">
        <f t="shared" si="9"/>
        <v>1</v>
      </c>
      <c r="U109" s="18">
        <f t="shared" si="10"/>
        <v>0</v>
      </c>
      <c r="Y109" s="39"/>
      <c r="Z109" s="3" t="s">
        <v>251</v>
      </c>
      <c r="AA109" s="46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</row>
    <row r="110" spans="1:88" ht="15">
      <c r="A110" s="15">
        <v>114</v>
      </c>
      <c r="B110" s="12" t="s">
        <v>50</v>
      </c>
      <c r="C110" s="12" t="s">
        <v>51</v>
      </c>
      <c r="D110" s="12" t="s">
        <v>56</v>
      </c>
      <c r="E110" s="12" t="s">
        <v>22</v>
      </c>
      <c r="F110" s="12" t="s">
        <v>57</v>
      </c>
      <c r="G110" s="14">
        <v>148</v>
      </c>
      <c r="H110" s="12" t="s">
        <v>373</v>
      </c>
      <c r="I110" s="14">
        <v>111</v>
      </c>
      <c r="J110" s="15">
        <v>148</v>
      </c>
      <c r="K110" s="17">
        <f t="shared" si="0"/>
        <v>1</v>
      </c>
      <c r="L110" s="18">
        <f t="shared" si="1"/>
        <v>0</v>
      </c>
      <c r="M110" s="18">
        <f t="shared" si="2"/>
        <v>0</v>
      </c>
      <c r="N110" s="19">
        <f t="shared" si="3"/>
        <v>0</v>
      </c>
      <c r="O110" s="18">
        <f t="shared" si="4"/>
        <v>0</v>
      </c>
      <c r="P110" s="18">
        <f t="shared" si="5"/>
        <v>0</v>
      </c>
      <c r="Q110" s="18">
        <f t="shared" si="6"/>
        <v>0</v>
      </c>
      <c r="R110" s="18">
        <f t="shared" si="7"/>
        <v>0</v>
      </c>
      <c r="S110" s="18">
        <f t="shared" si="8"/>
        <v>0</v>
      </c>
      <c r="T110" s="18">
        <f t="shared" si="9"/>
        <v>1</v>
      </c>
      <c r="U110" s="18">
        <f t="shared" si="10"/>
        <v>0</v>
      </c>
      <c r="Y110" s="39"/>
      <c r="Z110" s="3" t="s">
        <v>98</v>
      </c>
      <c r="AA110" s="46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</row>
    <row r="111" spans="1:88" ht="15">
      <c r="A111" s="12">
        <v>115</v>
      </c>
      <c r="B111" s="12" t="s">
        <v>50</v>
      </c>
      <c r="C111" s="12" t="s">
        <v>375</v>
      </c>
      <c r="D111" s="12" t="s">
        <v>17</v>
      </c>
      <c r="E111" s="12" t="s">
        <v>18</v>
      </c>
      <c r="F111" s="12" t="s">
        <v>170</v>
      </c>
      <c r="G111" s="14">
        <v>40</v>
      </c>
      <c r="H111" s="12" t="s">
        <v>373</v>
      </c>
      <c r="I111" s="14">
        <v>112</v>
      </c>
      <c r="J111" s="15">
        <v>60</v>
      </c>
      <c r="K111" s="17">
        <f t="shared" si="0"/>
        <v>0.66666666666666663</v>
      </c>
      <c r="L111" s="18">
        <f t="shared" si="1"/>
        <v>0</v>
      </c>
      <c r="M111" s="18">
        <f t="shared" si="2"/>
        <v>0</v>
      </c>
      <c r="N111" s="19">
        <f t="shared" si="3"/>
        <v>0</v>
      </c>
      <c r="O111" s="18">
        <f t="shared" si="4"/>
        <v>0</v>
      </c>
      <c r="P111" s="18">
        <f t="shared" si="5"/>
        <v>1</v>
      </c>
      <c r="Q111" s="18">
        <f t="shared" si="6"/>
        <v>0</v>
      </c>
      <c r="R111" s="18">
        <f t="shared" si="7"/>
        <v>0</v>
      </c>
      <c r="S111" s="18">
        <f t="shared" si="8"/>
        <v>0</v>
      </c>
      <c r="T111" s="18">
        <f t="shared" si="9"/>
        <v>0</v>
      </c>
      <c r="U111" s="18">
        <f t="shared" si="10"/>
        <v>0</v>
      </c>
      <c r="Y111" s="39"/>
      <c r="Z111" s="3" t="s">
        <v>99</v>
      </c>
      <c r="AA111" s="46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</row>
    <row r="112" spans="1:88" ht="15">
      <c r="A112" s="15">
        <v>116</v>
      </c>
      <c r="B112" s="12" t="s">
        <v>65</v>
      </c>
      <c r="C112" s="12" t="s">
        <v>376</v>
      </c>
      <c r="D112" s="12" t="s">
        <v>17</v>
      </c>
      <c r="E112" s="12" t="s">
        <v>18</v>
      </c>
      <c r="F112" s="12" t="s">
        <v>67</v>
      </c>
      <c r="G112" s="14">
        <v>31</v>
      </c>
      <c r="H112" s="12" t="s">
        <v>373</v>
      </c>
      <c r="I112" s="14">
        <v>405</v>
      </c>
      <c r="J112" s="15">
        <v>35</v>
      </c>
      <c r="K112" s="17">
        <f t="shared" si="0"/>
        <v>0.88571428571428568</v>
      </c>
      <c r="L112" s="18">
        <f t="shared" si="1"/>
        <v>0</v>
      </c>
      <c r="M112" s="18">
        <f t="shared" si="2"/>
        <v>0</v>
      </c>
      <c r="N112" s="19">
        <f t="shared" si="3"/>
        <v>1</v>
      </c>
      <c r="O112" s="18">
        <f t="shared" si="4"/>
        <v>0</v>
      </c>
      <c r="P112" s="18">
        <f t="shared" si="5"/>
        <v>0</v>
      </c>
      <c r="Q112" s="18">
        <f t="shared" si="6"/>
        <v>0</v>
      </c>
      <c r="R112" s="18">
        <f t="shared" si="7"/>
        <v>0</v>
      </c>
      <c r="S112" s="18">
        <f t="shared" si="8"/>
        <v>0</v>
      </c>
      <c r="T112" s="18">
        <f t="shared" si="9"/>
        <v>0</v>
      </c>
      <c r="U112" s="18">
        <f t="shared" si="10"/>
        <v>0</v>
      </c>
      <c r="Z112" s="3" t="s">
        <v>265</v>
      </c>
      <c r="AA112" s="46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</row>
    <row r="113" spans="1:88" ht="15">
      <c r="A113" s="15">
        <v>117</v>
      </c>
      <c r="B113" s="12" t="s">
        <v>65</v>
      </c>
      <c r="C113" s="12" t="s">
        <v>347</v>
      </c>
      <c r="D113" s="12" t="s">
        <v>17</v>
      </c>
      <c r="E113" s="12" t="s">
        <v>18</v>
      </c>
      <c r="F113" s="12" t="s">
        <v>191</v>
      </c>
      <c r="G113" s="14">
        <v>49</v>
      </c>
      <c r="H113" s="12" t="s">
        <v>373</v>
      </c>
      <c r="I113" s="14">
        <v>405</v>
      </c>
      <c r="J113" s="15">
        <v>35</v>
      </c>
      <c r="K113" s="31">
        <f t="shared" si="0"/>
        <v>1.4</v>
      </c>
      <c r="L113" s="18">
        <f t="shared" si="1"/>
        <v>0</v>
      </c>
      <c r="M113" s="18">
        <f t="shared" si="2"/>
        <v>0</v>
      </c>
      <c r="N113" s="19">
        <f t="shared" si="3"/>
        <v>1</v>
      </c>
      <c r="O113" s="18">
        <f t="shared" si="4"/>
        <v>0</v>
      </c>
      <c r="P113" s="18">
        <f t="shared" si="5"/>
        <v>0</v>
      </c>
      <c r="Q113" s="18">
        <f t="shared" si="6"/>
        <v>0</v>
      </c>
      <c r="R113" s="18">
        <f t="shared" si="7"/>
        <v>0</v>
      </c>
      <c r="S113" s="18">
        <f t="shared" si="8"/>
        <v>0</v>
      </c>
      <c r="T113" s="18">
        <f t="shared" si="9"/>
        <v>0</v>
      </c>
      <c r="U113" s="18">
        <f t="shared" si="10"/>
        <v>0</v>
      </c>
      <c r="Z113" s="3" t="s">
        <v>357</v>
      </c>
      <c r="AA113" s="46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</row>
    <row r="114" spans="1:88" ht="15">
      <c r="A114" s="12">
        <v>118</v>
      </c>
      <c r="B114" s="12" t="s">
        <v>65</v>
      </c>
      <c r="C114" s="12" t="s">
        <v>376</v>
      </c>
      <c r="D114" s="12" t="s">
        <v>18</v>
      </c>
      <c r="E114" s="12" t="s">
        <v>22</v>
      </c>
      <c r="F114" s="12" t="s">
        <v>68</v>
      </c>
      <c r="G114" s="14">
        <v>28</v>
      </c>
      <c r="H114" s="12" t="s">
        <v>373</v>
      </c>
      <c r="I114" s="14">
        <v>405</v>
      </c>
      <c r="J114" s="15">
        <v>35</v>
      </c>
      <c r="K114" s="17">
        <f t="shared" si="0"/>
        <v>0.8</v>
      </c>
      <c r="L114" s="18">
        <f t="shared" si="1"/>
        <v>0</v>
      </c>
      <c r="M114" s="18">
        <f t="shared" si="2"/>
        <v>0</v>
      </c>
      <c r="N114" s="19">
        <f t="shared" si="3"/>
        <v>1</v>
      </c>
      <c r="O114" s="18">
        <f t="shared" si="4"/>
        <v>0</v>
      </c>
      <c r="P114" s="18">
        <f t="shared" si="5"/>
        <v>0</v>
      </c>
      <c r="Q114" s="18">
        <f t="shared" si="6"/>
        <v>0</v>
      </c>
      <c r="R114" s="18">
        <f t="shared" si="7"/>
        <v>0</v>
      </c>
      <c r="S114" s="18">
        <f t="shared" si="8"/>
        <v>0</v>
      </c>
      <c r="T114" s="18">
        <f t="shared" si="9"/>
        <v>0</v>
      </c>
      <c r="U114" s="18">
        <f t="shared" si="10"/>
        <v>0</v>
      </c>
      <c r="Z114" s="3" t="s">
        <v>202</v>
      </c>
      <c r="AA114" s="46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</row>
    <row r="115" spans="1:88" ht="15">
      <c r="A115" s="15">
        <v>119</v>
      </c>
      <c r="B115" s="12" t="s">
        <v>65</v>
      </c>
      <c r="C115" s="12" t="s">
        <v>376</v>
      </c>
      <c r="D115" s="12" t="s">
        <v>22</v>
      </c>
      <c r="E115" s="12" t="s">
        <v>45</v>
      </c>
      <c r="F115" s="12" t="s">
        <v>69</v>
      </c>
      <c r="G115" s="14">
        <v>22</v>
      </c>
      <c r="H115" s="12" t="s">
        <v>373</v>
      </c>
      <c r="I115" s="14">
        <v>405</v>
      </c>
      <c r="J115" s="15">
        <v>35</v>
      </c>
      <c r="K115" s="17">
        <f t="shared" si="0"/>
        <v>0.62857142857142856</v>
      </c>
      <c r="L115" s="18">
        <f t="shared" si="1"/>
        <v>0</v>
      </c>
      <c r="M115" s="18">
        <f t="shared" si="2"/>
        <v>0</v>
      </c>
      <c r="N115" s="19">
        <f t="shared" si="3"/>
        <v>1</v>
      </c>
      <c r="O115" s="18">
        <f t="shared" si="4"/>
        <v>0</v>
      </c>
      <c r="P115" s="18">
        <f t="shared" si="5"/>
        <v>0</v>
      </c>
      <c r="Q115" s="18">
        <f t="shared" si="6"/>
        <v>0</v>
      </c>
      <c r="R115" s="18">
        <f t="shared" si="7"/>
        <v>0</v>
      </c>
      <c r="S115" s="18">
        <f t="shared" si="8"/>
        <v>0</v>
      </c>
      <c r="T115" s="18">
        <f t="shared" si="9"/>
        <v>0</v>
      </c>
      <c r="U115" s="18">
        <f t="shared" si="10"/>
        <v>0</v>
      </c>
      <c r="Z115" s="3" t="s">
        <v>272</v>
      </c>
      <c r="AA115" s="46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</row>
    <row r="116" spans="1:88" ht="15">
      <c r="A116" s="15">
        <v>120</v>
      </c>
      <c r="B116" s="12" t="s">
        <v>350</v>
      </c>
      <c r="C116" s="12" t="s">
        <v>155</v>
      </c>
      <c r="D116" s="12" t="s">
        <v>11</v>
      </c>
      <c r="E116" s="12" t="s">
        <v>12</v>
      </c>
      <c r="F116" s="12" t="s">
        <v>72</v>
      </c>
      <c r="G116" s="14">
        <v>17</v>
      </c>
      <c r="H116" s="12" t="s">
        <v>373</v>
      </c>
      <c r="I116" s="14">
        <v>422</v>
      </c>
      <c r="J116" s="15">
        <v>35</v>
      </c>
      <c r="K116" s="17">
        <f t="shared" si="0"/>
        <v>0.48571428571428571</v>
      </c>
      <c r="L116" s="18">
        <f t="shared" si="1"/>
        <v>0</v>
      </c>
      <c r="M116" s="18">
        <f t="shared" si="2"/>
        <v>0</v>
      </c>
      <c r="N116" s="19">
        <f t="shared" si="3"/>
        <v>1</v>
      </c>
      <c r="O116" s="18">
        <f t="shared" si="4"/>
        <v>0</v>
      </c>
      <c r="P116" s="18">
        <f t="shared" si="5"/>
        <v>0</v>
      </c>
      <c r="Q116" s="18">
        <f t="shared" si="6"/>
        <v>0</v>
      </c>
      <c r="R116" s="18">
        <f t="shared" si="7"/>
        <v>0</v>
      </c>
      <c r="S116" s="18">
        <f t="shared" si="8"/>
        <v>0</v>
      </c>
      <c r="T116" s="18">
        <f t="shared" si="9"/>
        <v>0</v>
      </c>
      <c r="U116" s="18">
        <f t="shared" si="10"/>
        <v>0</v>
      </c>
      <c r="Z116" s="3" t="s">
        <v>378</v>
      </c>
      <c r="AA116" s="46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</row>
    <row r="117" spans="1:88" ht="15">
      <c r="A117" s="12">
        <v>121</v>
      </c>
      <c r="B117" s="12" t="s">
        <v>350</v>
      </c>
      <c r="C117" s="12" t="s">
        <v>155</v>
      </c>
      <c r="D117" s="12" t="s">
        <v>12</v>
      </c>
      <c r="E117" s="12" t="s">
        <v>17</v>
      </c>
      <c r="F117" s="12" t="s">
        <v>74</v>
      </c>
      <c r="G117" s="14">
        <v>40</v>
      </c>
      <c r="H117" s="12" t="s">
        <v>373</v>
      </c>
      <c r="I117" s="14">
        <v>422</v>
      </c>
      <c r="J117" s="15">
        <v>35</v>
      </c>
      <c r="K117" s="31">
        <f t="shared" si="0"/>
        <v>1.1428571428571428</v>
      </c>
      <c r="L117" s="18">
        <f t="shared" si="1"/>
        <v>0</v>
      </c>
      <c r="M117" s="18">
        <f t="shared" si="2"/>
        <v>0</v>
      </c>
      <c r="N117" s="19">
        <f t="shared" si="3"/>
        <v>1</v>
      </c>
      <c r="O117" s="18">
        <f t="shared" si="4"/>
        <v>0</v>
      </c>
      <c r="P117" s="18">
        <f t="shared" si="5"/>
        <v>0</v>
      </c>
      <c r="Q117" s="18">
        <f t="shared" si="6"/>
        <v>0</v>
      </c>
      <c r="R117" s="18">
        <f t="shared" si="7"/>
        <v>0</v>
      </c>
      <c r="S117" s="18">
        <f t="shared" si="8"/>
        <v>0</v>
      </c>
      <c r="T117" s="18">
        <f t="shared" si="9"/>
        <v>0</v>
      </c>
      <c r="U117" s="18">
        <f t="shared" si="10"/>
        <v>0</v>
      </c>
      <c r="Z117" s="3" t="s">
        <v>379</v>
      </c>
      <c r="AA117" s="46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</row>
    <row r="118" spans="1:88" ht="15">
      <c r="A118" s="15">
        <v>122</v>
      </c>
      <c r="B118" s="12" t="s">
        <v>76</v>
      </c>
      <c r="C118" s="12" t="s">
        <v>187</v>
      </c>
      <c r="D118" s="12" t="s">
        <v>11</v>
      </c>
      <c r="E118" s="12" t="s">
        <v>12</v>
      </c>
      <c r="F118" s="12" t="s">
        <v>78</v>
      </c>
      <c r="G118" s="14">
        <v>68</v>
      </c>
      <c r="H118" s="12" t="s">
        <v>373</v>
      </c>
      <c r="I118" s="14">
        <v>430</v>
      </c>
      <c r="J118" s="15">
        <v>75</v>
      </c>
      <c r="K118" s="17">
        <f t="shared" si="0"/>
        <v>0.90666666666666662</v>
      </c>
      <c r="L118" s="18">
        <f t="shared" si="1"/>
        <v>0</v>
      </c>
      <c r="M118" s="18">
        <f t="shared" si="2"/>
        <v>0</v>
      </c>
      <c r="N118" s="19">
        <f t="shared" si="3"/>
        <v>0</v>
      </c>
      <c r="O118" s="18">
        <f t="shared" si="4"/>
        <v>0</v>
      </c>
      <c r="P118" s="18">
        <f t="shared" si="5"/>
        <v>0</v>
      </c>
      <c r="Q118" s="18">
        <f t="shared" si="6"/>
        <v>1</v>
      </c>
      <c r="R118" s="18">
        <f t="shared" si="7"/>
        <v>0</v>
      </c>
      <c r="S118" s="18">
        <f t="shared" si="8"/>
        <v>0</v>
      </c>
      <c r="T118" s="18">
        <f t="shared" si="9"/>
        <v>0</v>
      </c>
      <c r="U118" s="18">
        <f t="shared" si="10"/>
        <v>0</v>
      </c>
      <c r="Z118" s="3" t="s">
        <v>105</v>
      </c>
      <c r="AA118" s="46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</row>
    <row r="119" spans="1:88" ht="15">
      <c r="A119" s="15">
        <v>123</v>
      </c>
      <c r="B119" s="12" t="s">
        <v>76</v>
      </c>
      <c r="C119" s="12" t="s">
        <v>187</v>
      </c>
      <c r="D119" s="12" t="s">
        <v>12</v>
      </c>
      <c r="E119" s="12" t="s">
        <v>17</v>
      </c>
      <c r="F119" s="12" t="s">
        <v>79</v>
      </c>
      <c r="G119" s="14">
        <v>65</v>
      </c>
      <c r="H119" s="12" t="s">
        <v>373</v>
      </c>
      <c r="I119" s="14">
        <v>430</v>
      </c>
      <c r="J119" s="15">
        <v>75</v>
      </c>
      <c r="K119" s="17">
        <f t="shared" si="0"/>
        <v>0.8666666666666667</v>
      </c>
      <c r="L119" s="18">
        <f t="shared" si="1"/>
        <v>0</v>
      </c>
      <c r="M119" s="18">
        <f t="shared" si="2"/>
        <v>0</v>
      </c>
      <c r="N119" s="19">
        <f t="shared" si="3"/>
        <v>0</v>
      </c>
      <c r="O119" s="18">
        <f t="shared" si="4"/>
        <v>0</v>
      </c>
      <c r="P119" s="18">
        <f t="shared" si="5"/>
        <v>0</v>
      </c>
      <c r="Q119" s="18">
        <f t="shared" si="6"/>
        <v>1</v>
      </c>
      <c r="R119" s="18">
        <f t="shared" si="7"/>
        <v>0</v>
      </c>
      <c r="S119" s="18">
        <f t="shared" si="8"/>
        <v>0</v>
      </c>
      <c r="T119" s="18">
        <f t="shared" si="9"/>
        <v>0</v>
      </c>
      <c r="U119" s="18">
        <f t="shared" si="10"/>
        <v>0</v>
      </c>
      <c r="Z119" s="3" t="s">
        <v>106</v>
      </c>
      <c r="AA119" s="46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</row>
    <row r="120" spans="1:88" ht="15">
      <c r="A120" s="12">
        <v>124</v>
      </c>
      <c r="B120" s="12" t="s">
        <v>76</v>
      </c>
      <c r="C120" s="12" t="s">
        <v>183</v>
      </c>
      <c r="D120" s="12" t="s">
        <v>18</v>
      </c>
      <c r="E120" s="12" t="s">
        <v>22</v>
      </c>
      <c r="F120" s="12" t="s">
        <v>151</v>
      </c>
      <c r="G120" s="14">
        <v>68</v>
      </c>
      <c r="H120" s="12" t="s">
        <v>373</v>
      </c>
      <c r="I120" s="14">
        <v>430</v>
      </c>
      <c r="J120" s="15">
        <v>75</v>
      </c>
      <c r="K120" s="17">
        <f t="shared" si="0"/>
        <v>0.90666666666666662</v>
      </c>
      <c r="L120" s="18">
        <f t="shared" si="1"/>
        <v>0</v>
      </c>
      <c r="M120" s="18">
        <f t="shared" si="2"/>
        <v>0</v>
      </c>
      <c r="N120" s="19">
        <f t="shared" si="3"/>
        <v>0</v>
      </c>
      <c r="O120" s="18">
        <f t="shared" si="4"/>
        <v>0</v>
      </c>
      <c r="P120" s="18">
        <f t="shared" si="5"/>
        <v>0</v>
      </c>
      <c r="Q120" s="18">
        <f t="shared" si="6"/>
        <v>1</v>
      </c>
      <c r="R120" s="18">
        <f t="shared" si="7"/>
        <v>0</v>
      </c>
      <c r="S120" s="18">
        <f t="shared" si="8"/>
        <v>0</v>
      </c>
      <c r="T120" s="18">
        <f t="shared" si="9"/>
        <v>0</v>
      </c>
      <c r="U120" s="18">
        <f t="shared" si="10"/>
        <v>0</v>
      </c>
      <c r="Z120" s="3" t="s">
        <v>109</v>
      </c>
      <c r="AA120" s="46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</row>
    <row r="121" spans="1:88" ht="15">
      <c r="A121" s="15">
        <v>125</v>
      </c>
      <c r="B121" s="12" t="s">
        <v>76</v>
      </c>
      <c r="C121" s="12" t="s">
        <v>183</v>
      </c>
      <c r="D121" s="12" t="s">
        <v>22</v>
      </c>
      <c r="E121" s="12" t="s">
        <v>45</v>
      </c>
      <c r="F121" s="12" t="s">
        <v>154</v>
      </c>
      <c r="G121" s="14">
        <v>68</v>
      </c>
      <c r="H121" s="12" t="s">
        <v>373</v>
      </c>
      <c r="I121" s="14">
        <v>430</v>
      </c>
      <c r="J121" s="15">
        <v>75</v>
      </c>
      <c r="K121" s="17">
        <f t="shared" si="0"/>
        <v>0.90666666666666662</v>
      </c>
      <c r="L121" s="18">
        <f t="shared" si="1"/>
        <v>0</v>
      </c>
      <c r="M121" s="18">
        <f t="shared" si="2"/>
        <v>0</v>
      </c>
      <c r="N121" s="19">
        <f t="shared" si="3"/>
        <v>0</v>
      </c>
      <c r="O121" s="18">
        <f t="shared" si="4"/>
        <v>0</v>
      </c>
      <c r="P121" s="18">
        <f t="shared" si="5"/>
        <v>0</v>
      </c>
      <c r="Q121" s="18">
        <f t="shared" si="6"/>
        <v>1</v>
      </c>
      <c r="R121" s="18">
        <f t="shared" si="7"/>
        <v>0</v>
      </c>
      <c r="S121" s="18">
        <f t="shared" si="8"/>
        <v>0</v>
      </c>
      <c r="T121" s="18">
        <f t="shared" si="9"/>
        <v>0</v>
      </c>
      <c r="U121" s="18">
        <f t="shared" si="10"/>
        <v>0</v>
      </c>
      <c r="Z121" s="3" t="s">
        <v>412</v>
      </c>
      <c r="AA121" s="46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</row>
    <row r="122" spans="1:88" ht="15">
      <c r="A122" s="15">
        <v>126</v>
      </c>
      <c r="B122" s="12" t="s">
        <v>80</v>
      </c>
      <c r="C122" s="12" t="s">
        <v>353</v>
      </c>
      <c r="D122" s="12" t="s">
        <v>12</v>
      </c>
      <c r="E122" s="12" t="s">
        <v>17</v>
      </c>
      <c r="F122" s="12" t="s">
        <v>82</v>
      </c>
      <c r="G122" s="14">
        <v>45</v>
      </c>
      <c r="H122" s="12" t="s">
        <v>373</v>
      </c>
      <c r="I122" s="14">
        <v>431</v>
      </c>
      <c r="J122" s="15">
        <v>60</v>
      </c>
      <c r="K122" s="17">
        <f t="shared" si="0"/>
        <v>0.75</v>
      </c>
      <c r="L122" s="18">
        <f t="shared" si="1"/>
        <v>0</v>
      </c>
      <c r="M122" s="18">
        <f t="shared" si="2"/>
        <v>0</v>
      </c>
      <c r="N122" s="19">
        <f t="shared" si="3"/>
        <v>0</v>
      </c>
      <c r="O122" s="18">
        <f t="shared" si="4"/>
        <v>0</v>
      </c>
      <c r="P122" s="18">
        <f t="shared" si="5"/>
        <v>1</v>
      </c>
      <c r="Q122" s="18">
        <f t="shared" si="6"/>
        <v>0</v>
      </c>
      <c r="R122" s="18">
        <f t="shared" si="7"/>
        <v>0</v>
      </c>
      <c r="S122" s="18">
        <f t="shared" si="8"/>
        <v>0</v>
      </c>
      <c r="T122" s="18">
        <f t="shared" si="9"/>
        <v>0</v>
      </c>
      <c r="U122" s="18">
        <f t="shared" si="10"/>
        <v>0</v>
      </c>
      <c r="Z122" s="3" t="s">
        <v>285</v>
      </c>
      <c r="AA122" s="46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</row>
    <row r="123" spans="1:88" ht="15">
      <c r="A123" s="12">
        <v>127</v>
      </c>
      <c r="B123" s="12" t="s">
        <v>80</v>
      </c>
      <c r="C123" s="12" t="s">
        <v>353</v>
      </c>
      <c r="D123" s="12" t="s">
        <v>17</v>
      </c>
      <c r="E123" s="12" t="s">
        <v>18</v>
      </c>
      <c r="F123" s="12" t="s">
        <v>83</v>
      </c>
      <c r="G123" s="14">
        <v>45</v>
      </c>
      <c r="H123" s="12" t="s">
        <v>373</v>
      </c>
      <c r="I123" s="14">
        <v>431</v>
      </c>
      <c r="J123" s="15">
        <v>60</v>
      </c>
      <c r="K123" s="17">
        <f t="shared" si="0"/>
        <v>0.75</v>
      </c>
      <c r="L123" s="18">
        <f t="shared" si="1"/>
        <v>0</v>
      </c>
      <c r="M123" s="18">
        <f t="shared" si="2"/>
        <v>0</v>
      </c>
      <c r="N123" s="19">
        <f t="shared" si="3"/>
        <v>0</v>
      </c>
      <c r="O123" s="18">
        <f t="shared" si="4"/>
        <v>0</v>
      </c>
      <c r="P123" s="18">
        <f t="shared" si="5"/>
        <v>1</v>
      </c>
      <c r="Q123" s="18">
        <f t="shared" si="6"/>
        <v>0</v>
      </c>
      <c r="R123" s="18">
        <f t="shared" si="7"/>
        <v>0</v>
      </c>
      <c r="S123" s="18">
        <f t="shared" si="8"/>
        <v>0</v>
      </c>
      <c r="T123" s="18">
        <f t="shared" si="9"/>
        <v>0</v>
      </c>
      <c r="U123" s="18">
        <f t="shared" si="10"/>
        <v>0</v>
      </c>
      <c r="Z123" s="3" t="s">
        <v>113</v>
      </c>
      <c r="AA123" s="46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</row>
    <row r="124" spans="1:88" ht="15">
      <c r="A124" s="15">
        <v>128</v>
      </c>
      <c r="B124" s="12" t="s">
        <v>192</v>
      </c>
      <c r="C124" s="12" t="s">
        <v>51</v>
      </c>
      <c r="D124" s="12" t="s">
        <v>45</v>
      </c>
      <c r="E124" s="12" t="s">
        <v>123</v>
      </c>
      <c r="F124" s="12" t="s">
        <v>193</v>
      </c>
      <c r="G124" s="14">
        <v>48</v>
      </c>
      <c r="H124" s="12" t="s">
        <v>373</v>
      </c>
      <c r="I124" s="14">
        <v>432</v>
      </c>
      <c r="J124" s="15">
        <v>60</v>
      </c>
      <c r="K124" s="17">
        <f t="shared" si="0"/>
        <v>0.8</v>
      </c>
      <c r="L124" s="18">
        <f t="shared" si="1"/>
        <v>0</v>
      </c>
      <c r="M124" s="18">
        <f t="shared" si="2"/>
        <v>0</v>
      </c>
      <c r="N124" s="19">
        <f t="shared" si="3"/>
        <v>0</v>
      </c>
      <c r="O124" s="18">
        <f t="shared" si="4"/>
        <v>0</v>
      </c>
      <c r="P124" s="18">
        <f t="shared" si="5"/>
        <v>1</v>
      </c>
      <c r="Q124" s="18">
        <f t="shared" si="6"/>
        <v>0</v>
      </c>
      <c r="R124" s="18">
        <f t="shared" si="7"/>
        <v>0</v>
      </c>
      <c r="S124" s="18">
        <f t="shared" si="8"/>
        <v>0</v>
      </c>
      <c r="T124" s="18">
        <f t="shared" si="9"/>
        <v>0</v>
      </c>
      <c r="U124" s="18">
        <f t="shared" si="10"/>
        <v>0</v>
      </c>
      <c r="Z124" s="3" t="s">
        <v>361</v>
      </c>
      <c r="AA124" s="46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</row>
    <row r="125" spans="1:88" ht="15">
      <c r="A125" s="15">
        <v>129</v>
      </c>
      <c r="B125" s="12" t="s">
        <v>240</v>
      </c>
      <c r="C125" s="12" t="s">
        <v>354</v>
      </c>
      <c r="D125" s="12" t="s">
        <v>18</v>
      </c>
      <c r="E125" s="12" t="s">
        <v>22</v>
      </c>
      <c r="F125" s="12" t="s">
        <v>243</v>
      </c>
      <c r="G125" s="14">
        <v>49</v>
      </c>
      <c r="H125" s="12" t="s">
        <v>373</v>
      </c>
      <c r="I125" s="14">
        <v>433</v>
      </c>
      <c r="J125" s="15">
        <v>70</v>
      </c>
      <c r="K125" s="17">
        <f t="shared" si="0"/>
        <v>0.7</v>
      </c>
      <c r="L125" s="18">
        <f t="shared" si="1"/>
        <v>0</v>
      </c>
      <c r="M125" s="18">
        <f t="shared" si="2"/>
        <v>0</v>
      </c>
      <c r="N125" s="19">
        <f t="shared" si="3"/>
        <v>0</v>
      </c>
      <c r="O125" s="18">
        <f t="shared" si="4"/>
        <v>0</v>
      </c>
      <c r="P125" s="18">
        <f t="shared" si="5"/>
        <v>0</v>
      </c>
      <c r="Q125" s="18">
        <f t="shared" si="6"/>
        <v>1</v>
      </c>
      <c r="R125" s="18">
        <f t="shared" si="7"/>
        <v>0</v>
      </c>
      <c r="S125" s="18">
        <f t="shared" si="8"/>
        <v>0</v>
      </c>
      <c r="T125" s="18">
        <f t="shared" si="9"/>
        <v>0</v>
      </c>
      <c r="U125" s="18">
        <f t="shared" si="10"/>
        <v>0</v>
      </c>
      <c r="Z125" s="3" t="s">
        <v>269</v>
      </c>
      <c r="AA125" s="46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</row>
    <row r="126" spans="1:88" ht="15">
      <c r="A126" s="12">
        <v>130</v>
      </c>
      <c r="B126" s="12" t="s">
        <v>84</v>
      </c>
      <c r="C126" s="12" t="s">
        <v>85</v>
      </c>
      <c r="D126" s="12" t="s">
        <v>22</v>
      </c>
      <c r="E126" s="12" t="s">
        <v>45</v>
      </c>
      <c r="F126" s="12" t="s">
        <v>86</v>
      </c>
      <c r="G126" s="14">
        <v>34</v>
      </c>
      <c r="H126" s="12" t="s">
        <v>373</v>
      </c>
      <c r="I126" s="14">
        <v>435</v>
      </c>
      <c r="J126" s="15">
        <v>43</v>
      </c>
      <c r="K126" s="17">
        <f t="shared" si="0"/>
        <v>0.79069767441860461</v>
      </c>
      <c r="L126" s="18">
        <f t="shared" si="1"/>
        <v>0</v>
      </c>
      <c r="M126" s="18">
        <f t="shared" si="2"/>
        <v>0</v>
      </c>
      <c r="N126" s="19">
        <f t="shared" si="3"/>
        <v>0</v>
      </c>
      <c r="O126" s="18">
        <f t="shared" si="4"/>
        <v>1</v>
      </c>
      <c r="P126" s="18">
        <f t="shared" si="5"/>
        <v>0</v>
      </c>
      <c r="Q126" s="18">
        <f t="shared" si="6"/>
        <v>0</v>
      </c>
      <c r="R126" s="18">
        <f t="shared" si="7"/>
        <v>0</v>
      </c>
      <c r="S126" s="18">
        <f t="shared" si="8"/>
        <v>0</v>
      </c>
      <c r="T126" s="18">
        <f t="shared" si="9"/>
        <v>0</v>
      </c>
      <c r="U126" s="18">
        <f t="shared" si="10"/>
        <v>0</v>
      </c>
      <c r="Z126" s="3" t="s">
        <v>301</v>
      </c>
      <c r="AA126" s="46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</row>
    <row r="127" spans="1:88" ht="15">
      <c r="A127" s="15">
        <v>131</v>
      </c>
      <c r="B127" s="12" t="s">
        <v>248</v>
      </c>
      <c r="C127" s="12" t="s">
        <v>249</v>
      </c>
      <c r="D127" s="12" t="s">
        <v>17</v>
      </c>
      <c r="E127" s="12" t="s">
        <v>18</v>
      </c>
      <c r="F127" s="12" t="s">
        <v>251</v>
      </c>
      <c r="G127" s="14">
        <v>8</v>
      </c>
      <c r="H127" s="12" t="s">
        <v>373</v>
      </c>
      <c r="I127" s="14">
        <v>452</v>
      </c>
      <c r="J127" s="15">
        <v>20</v>
      </c>
      <c r="K127" s="17">
        <f t="shared" si="0"/>
        <v>0.4</v>
      </c>
      <c r="L127" s="18">
        <f t="shared" si="1"/>
        <v>0</v>
      </c>
      <c r="M127" s="18">
        <f t="shared" si="2"/>
        <v>1</v>
      </c>
      <c r="N127" s="19">
        <f t="shared" si="3"/>
        <v>0</v>
      </c>
      <c r="O127" s="18">
        <f t="shared" si="4"/>
        <v>0</v>
      </c>
      <c r="P127" s="18">
        <f t="shared" si="5"/>
        <v>0</v>
      </c>
      <c r="Q127" s="18">
        <f t="shared" si="6"/>
        <v>0</v>
      </c>
      <c r="R127" s="18">
        <f t="shared" si="7"/>
        <v>0</v>
      </c>
      <c r="S127" s="18">
        <f t="shared" si="8"/>
        <v>0</v>
      </c>
      <c r="T127" s="18">
        <f t="shared" si="9"/>
        <v>0</v>
      </c>
      <c r="U127" s="18">
        <f t="shared" si="10"/>
        <v>0</v>
      </c>
      <c r="Z127" s="3" t="s">
        <v>116</v>
      </c>
      <c r="AA127" s="46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</row>
    <row r="128" spans="1:88" ht="15">
      <c r="A128" s="15">
        <v>132</v>
      </c>
      <c r="B128" s="12" t="s">
        <v>263</v>
      </c>
      <c r="C128" s="12" t="s">
        <v>264</v>
      </c>
      <c r="D128" s="12" t="s">
        <v>11</v>
      </c>
      <c r="E128" s="12" t="s">
        <v>12</v>
      </c>
      <c r="F128" s="12" t="s">
        <v>265</v>
      </c>
      <c r="G128" s="14">
        <v>20</v>
      </c>
      <c r="H128" s="12" t="s">
        <v>373</v>
      </c>
      <c r="I128" s="14">
        <v>474</v>
      </c>
      <c r="J128" s="15">
        <v>20</v>
      </c>
      <c r="K128" s="17">
        <f t="shared" si="0"/>
        <v>1</v>
      </c>
      <c r="L128" s="18">
        <f t="shared" si="1"/>
        <v>0</v>
      </c>
      <c r="M128" s="18">
        <f t="shared" si="2"/>
        <v>1</v>
      </c>
      <c r="N128" s="19">
        <f t="shared" si="3"/>
        <v>0</v>
      </c>
      <c r="O128" s="18">
        <f t="shared" si="4"/>
        <v>0</v>
      </c>
      <c r="P128" s="18">
        <f t="shared" si="5"/>
        <v>0</v>
      </c>
      <c r="Q128" s="18">
        <f t="shared" si="6"/>
        <v>0</v>
      </c>
      <c r="R128" s="18">
        <f t="shared" si="7"/>
        <v>0</v>
      </c>
      <c r="S128" s="18">
        <f t="shared" si="8"/>
        <v>0</v>
      </c>
      <c r="T128" s="18">
        <f t="shared" si="9"/>
        <v>0</v>
      </c>
      <c r="U128" s="18">
        <f t="shared" si="10"/>
        <v>0</v>
      </c>
      <c r="W128" s="5"/>
      <c r="Z128" s="3" t="s">
        <v>117</v>
      </c>
      <c r="AA128" s="46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</row>
    <row r="129" spans="1:88" ht="15">
      <c r="A129" s="12">
        <v>133</v>
      </c>
      <c r="B129" s="12" t="s">
        <v>263</v>
      </c>
      <c r="C129" s="12" t="s">
        <v>264</v>
      </c>
      <c r="D129" s="12" t="s">
        <v>11</v>
      </c>
      <c r="E129" s="12" t="s">
        <v>12</v>
      </c>
      <c r="F129" s="12" t="s">
        <v>357</v>
      </c>
      <c r="G129" s="14">
        <v>17</v>
      </c>
      <c r="H129" s="12" t="s">
        <v>373</v>
      </c>
      <c r="I129" s="14">
        <v>474</v>
      </c>
      <c r="J129" s="15">
        <v>20</v>
      </c>
      <c r="K129" s="17">
        <f t="shared" si="0"/>
        <v>0.85</v>
      </c>
      <c r="L129" s="18">
        <f t="shared" si="1"/>
        <v>0</v>
      </c>
      <c r="M129" s="18">
        <f t="shared" si="2"/>
        <v>1</v>
      </c>
      <c r="N129" s="19">
        <f t="shared" si="3"/>
        <v>0</v>
      </c>
      <c r="O129" s="18">
        <f t="shared" si="4"/>
        <v>0</v>
      </c>
      <c r="P129" s="18">
        <f t="shared" si="5"/>
        <v>0</v>
      </c>
      <c r="Q129" s="18">
        <f t="shared" si="6"/>
        <v>0</v>
      </c>
      <c r="R129" s="18">
        <f t="shared" si="7"/>
        <v>0</v>
      </c>
      <c r="S129" s="18">
        <f t="shared" si="8"/>
        <v>0</v>
      </c>
      <c r="T129" s="18">
        <f t="shared" si="9"/>
        <v>0</v>
      </c>
      <c r="U129" s="18">
        <f t="shared" si="10"/>
        <v>0</v>
      </c>
      <c r="W129" s="5"/>
      <c r="Z129" s="3" t="s">
        <v>119</v>
      </c>
      <c r="AA129" s="46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</row>
    <row r="130" spans="1:88" ht="15">
      <c r="A130" s="15">
        <v>134</v>
      </c>
      <c r="B130" s="12" t="s">
        <v>199</v>
      </c>
      <c r="C130" s="12" t="s">
        <v>200</v>
      </c>
      <c r="D130" s="12" t="s">
        <v>123</v>
      </c>
      <c r="E130" s="12" t="s">
        <v>201</v>
      </c>
      <c r="F130" s="12" t="s">
        <v>377</v>
      </c>
      <c r="G130" s="14">
        <v>65</v>
      </c>
      <c r="H130" s="12" t="s">
        <v>373</v>
      </c>
      <c r="I130" s="14">
        <v>475</v>
      </c>
      <c r="J130" s="15">
        <v>75</v>
      </c>
      <c r="K130" s="17">
        <f t="shared" si="0"/>
        <v>0.8666666666666667</v>
      </c>
      <c r="L130" s="18">
        <f t="shared" si="1"/>
        <v>0</v>
      </c>
      <c r="M130" s="18">
        <f t="shared" si="2"/>
        <v>0</v>
      </c>
      <c r="N130" s="19">
        <f t="shared" si="3"/>
        <v>0</v>
      </c>
      <c r="O130" s="18">
        <f t="shared" si="4"/>
        <v>0</v>
      </c>
      <c r="P130" s="18">
        <f t="shared" si="5"/>
        <v>0</v>
      </c>
      <c r="Q130" s="18">
        <f t="shared" si="6"/>
        <v>1</v>
      </c>
      <c r="R130" s="18">
        <f t="shared" si="7"/>
        <v>0</v>
      </c>
      <c r="S130" s="18">
        <f t="shared" si="8"/>
        <v>0</v>
      </c>
      <c r="T130" s="18">
        <f t="shared" si="9"/>
        <v>0</v>
      </c>
      <c r="U130" s="18">
        <f t="shared" si="10"/>
        <v>0</v>
      </c>
      <c r="W130" s="5"/>
      <c r="Z130" s="3" t="s">
        <v>211</v>
      </c>
      <c r="AA130" s="46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</row>
    <row r="131" spans="1:88" ht="15">
      <c r="A131" s="15">
        <v>135</v>
      </c>
      <c r="B131" s="12" t="s">
        <v>270</v>
      </c>
      <c r="C131" s="12" t="s">
        <v>271</v>
      </c>
      <c r="D131" s="12" t="s">
        <v>22</v>
      </c>
      <c r="E131" s="12" t="s">
        <v>123</v>
      </c>
      <c r="F131" s="12" t="s">
        <v>272</v>
      </c>
      <c r="G131" s="14">
        <v>24</v>
      </c>
      <c r="H131" s="12" t="s">
        <v>373</v>
      </c>
      <c r="I131" s="14">
        <v>476</v>
      </c>
      <c r="J131" s="15">
        <v>25</v>
      </c>
      <c r="K131" s="17">
        <f t="shared" si="0"/>
        <v>0.96</v>
      </c>
      <c r="L131" s="18">
        <f t="shared" si="1"/>
        <v>0</v>
      </c>
      <c r="M131" s="18">
        <f t="shared" si="2"/>
        <v>1</v>
      </c>
      <c r="N131" s="19">
        <f t="shared" si="3"/>
        <v>0</v>
      </c>
      <c r="O131" s="18">
        <f t="shared" si="4"/>
        <v>0</v>
      </c>
      <c r="P131" s="18">
        <f t="shared" si="5"/>
        <v>0</v>
      </c>
      <c r="Q131" s="18">
        <f t="shared" si="6"/>
        <v>0</v>
      </c>
      <c r="R131" s="18">
        <f t="shared" si="7"/>
        <v>0</v>
      </c>
      <c r="S131" s="18">
        <f t="shared" si="8"/>
        <v>0</v>
      </c>
      <c r="T131" s="18">
        <f t="shared" si="9"/>
        <v>0</v>
      </c>
      <c r="U131" s="18">
        <f t="shared" si="10"/>
        <v>0</v>
      </c>
      <c r="W131" s="5"/>
      <c r="Z131" s="3" t="s">
        <v>124</v>
      </c>
      <c r="AA131" s="46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</row>
    <row r="132" spans="1:88" ht="15">
      <c r="A132" s="12">
        <v>136</v>
      </c>
      <c r="B132" s="12" t="s">
        <v>270</v>
      </c>
      <c r="C132" s="12" t="s">
        <v>271</v>
      </c>
      <c r="D132" s="12" t="s">
        <v>22</v>
      </c>
      <c r="E132" s="12" t="s">
        <v>123</v>
      </c>
      <c r="F132" s="12" t="s">
        <v>378</v>
      </c>
      <c r="G132" s="14">
        <v>23</v>
      </c>
      <c r="H132" s="12" t="s">
        <v>373</v>
      </c>
      <c r="I132" s="14">
        <v>476</v>
      </c>
      <c r="J132" s="15">
        <v>25</v>
      </c>
      <c r="K132" s="17">
        <f t="shared" si="0"/>
        <v>0.92</v>
      </c>
      <c r="L132" s="18">
        <f t="shared" si="1"/>
        <v>0</v>
      </c>
      <c r="M132" s="18">
        <f t="shared" si="2"/>
        <v>1</v>
      </c>
      <c r="N132" s="19">
        <f t="shared" si="3"/>
        <v>0</v>
      </c>
      <c r="O132" s="18">
        <f t="shared" si="4"/>
        <v>0</v>
      </c>
      <c r="P132" s="18">
        <f t="shared" si="5"/>
        <v>0</v>
      </c>
      <c r="Q132" s="18">
        <f t="shared" si="6"/>
        <v>0</v>
      </c>
      <c r="R132" s="18">
        <f t="shared" si="7"/>
        <v>0</v>
      </c>
      <c r="S132" s="18">
        <f t="shared" si="8"/>
        <v>0</v>
      </c>
      <c r="T132" s="18">
        <f t="shared" si="9"/>
        <v>0</v>
      </c>
      <c r="U132" s="18">
        <f t="shared" si="10"/>
        <v>0</v>
      </c>
      <c r="W132" s="5"/>
      <c r="Z132" s="3" t="s">
        <v>126</v>
      </c>
      <c r="AA132" s="46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</row>
    <row r="133" spans="1:88" ht="15">
      <c r="A133" s="15">
        <v>137</v>
      </c>
      <c r="B133" s="12" t="s">
        <v>270</v>
      </c>
      <c r="C133" s="12" t="s">
        <v>271</v>
      </c>
      <c r="D133" s="12" t="s">
        <v>22</v>
      </c>
      <c r="E133" s="12" t="s">
        <v>123</v>
      </c>
      <c r="F133" s="12" t="s">
        <v>379</v>
      </c>
      <c r="G133" s="14">
        <v>24</v>
      </c>
      <c r="H133" s="12" t="s">
        <v>373</v>
      </c>
      <c r="I133" s="14">
        <v>476</v>
      </c>
      <c r="J133" s="15">
        <v>25</v>
      </c>
      <c r="K133" s="17">
        <f t="shared" si="0"/>
        <v>0.96</v>
      </c>
      <c r="L133" s="18">
        <f t="shared" si="1"/>
        <v>0</v>
      </c>
      <c r="M133" s="18">
        <f t="shared" si="2"/>
        <v>1</v>
      </c>
      <c r="N133" s="19">
        <f t="shared" si="3"/>
        <v>0</v>
      </c>
      <c r="O133" s="18">
        <f t="shared" si="4"/>
        <v>0</v>
      </c>
      <c r="P133" s="18">
        <f t="shared" si="5"/>
        <v>0</v>
      </c>
      <c r="Q133" s="18">
        <f t="shared" si="6"/>
        <v>0</v>
      </c>
      <c r="R133" s="18">
        <f t="shared" si="7"/>
        <v>0</v>
      </c>
      <c r="S133" s="18">
        <f t="shared" si="8"/>
        <v>0</v>
      </c>
      <c r="T133" s="18">
        <f t="shared" si="9"/>
        <v>0</v>
      </c>
      <c r="U133" s="18">
        <f t="shared" si="10"/>
        <v>0</v>
      </c>
      <c r="W133" s="5"/>
      <c r="Z133" s="3" t="s">
        <v>128</v>
      </c>
      <c r="AA133" s="46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</row>
    <row r="134" spans="1:88" ht="15">
      <c r="A134" s="15">
        <v>138</v>
      </c>
      <c r="B134" s="12" t="s">
        <v>276</v>
      </c>
      <c r="C134" s="12" t="s">
        <v>380</v>
      </c>
      <c r="D134" s="12" t="s">
        <v>12</v>
      </c>
      <c r="E134" s="12" t="s">
        <v>17</v>
      </c>
      <c r="F134" s="12" t="s">
        <v>105</v>
      </c>
      <c r="G134" s="14">
        <v>212</v>
      </c>
      <c r="H134" s="12" t="s">
        <v>373</v>
      </c>
      <c r="I134" s="14">
        <v>101</v>
      </c>
      <c r="J134" s="15">
        <v>240</v>
      </c>
      <c r="K134" s="17">
        <f t="shared" si="0"/>
        <v>0.8833333333333333</v>
      </c>
      <c r="L134" s="18">
        <f t="shared" si="1"/>
        <v>0</v>
      </c>
      <c r="M134" s="18">
        <f t="shared" si="2"/>
        <v>0</v>
      </c>
      <c r="N134" s="19">
        <f t="shared" si="3"/>
        <v>0</v>
      </c>
      <c r="O134" s="18">
        <f t="shared" si="4"/>
        <v>0</v>
      </c>
      <c r="P134" s="18">
        <f t="shared" si="5"/>
        <v>0</v>
      </c>
      <c r="Q134" s="18">
        <f t="shared" si="6"/>
        <v>0</v>
      </c>
      <c r="R134" s="18">
        <f t="shared" si="7"/>
        <v>0</v>
      </c>
      <c r="S134" s="18">
        <f t="shared" si="8"/>
        <v>0</v>
      </c>
      <c r="T134" s="18">
        <f t="shared" si="9"/>
        <v>0</v>
      </c>
      <c r="U134" s="18">
        <f t="shared" si="10"/>
        <v>1</v>
      </c>
      <c r="W134" s="5"/>
      <c r="Z134" s="3" t="s">
        <v>130</v>
      </c>
      <c r="AA134" s="46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</row>
    <row r="135" spans="1:88" ht="15">
      <c r="A135" s="12">
        <v>139</v>
      </c>
      <c r="B135" s="12" t="s">
        <v>381</v>
      </c>
      <c r="C135" s="12" t="s">
        <v>380</v>
      </c>
      <c r="D135" s="12" t="s">
        <v>18</v>
      </c>
      <c r="E135" s="12" t="s">
        <v>22</v>
      </c>
      <c r="F135" s="12" t="s">
        <v>106</v>
      </c>
      <c r="G135" s="14">
        <v>204</v>
      </c>
      <c r="H135" s="12" t="s">
        <v>373</v>
      </c>
      <c r="I135" s="14">
        <v>101</v>
      </c>
      <c r="J135" s="15">
        <v>240</v>
      </c>
      <c r="K135" s="17">
        <f t="shared" si="0"/>
        <v>0.85</v>
      </c>
      <c r="L135" s="18">
        <f t="shared" si="1"/>
        <v>0</v>
      </c>
      <c r="M135" s="18">
        <f t="shared" si="2"/>
        <v>0</v>
      </c>
      <c r="N135" s="19">
        <f t="shared" si="3"/>
        <v>0</v>
      </c>
      <c r="O135" s="18">
        <f t="shared" si="4"/>
        <v>0</v>
      </c>
      <c r="P135" s="18">
        <f t="shared" si="5"/>
        <v>0</v>
      </c>
      <c r="Q135" s="18">
        <f t="shared" si="6"/>
        <v>0</v>
      </c>
      <c r="R135" s="18">
        <f t="shared" si="7"/>
        <v>0</v>
      </c>
      <c r="S135" s="18">
        <f t="shared" si="8"/>
        <v>0</v>
      </c>
      <c r="T135" s="18">
        <f t="shared" si="9"/>
        <v>0</v>
      </c>
      <c r="U135" s="18">
        <f t="shared" si="10"/>
        <v>1</v>
      </c>
      <c r="W135" s="5"/>
      <c r="Z135" s="3" t="s">
        <v>134</v>
      </c>
      <c r="AA135" s="46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</row>
    <row r="136" spans="1:88" ht="15">
      <c r="A136" s="15">
        <v>140</v>
      </c>
      <c r="B136" s="12" t="s">
        <v>382</v>
      </c>
      <c r="C136" s="12" t="s">
        <v>307</v>
      </c>
      <c r="D136" s="12" t="s">
        <v>22</v>
      </c>
      <c r="E136" s="12" t="s">
        <v>45</v>
      </c>
      <c r="F136" s="12" t="s">
        <v>384</v>
      </c>
      <c r="G136" s="14">
        <v>18</v>
      </c>
      <c r="H136" s="12" t="s">
        <v>373</v>
      </c>
      <c r="I136" s="14">
        <v>201</v>
      </c>
      <c r="J136" s="15">
        <v>42</v>
      </c>
      <c r="K136" s="17">
        <f t="shared" si="0"/>
        <v>0.42857142857142855</v>
      </c>
      <c r="L136" s="18">
        <f t="shared" si="1"/>
        <v>0</v>
      </c>
      <c r="M136" s="18">
        <f t="shared" si="2"/>
        <v>0</v>
      </c>
      <c r="N136" s="19">
        <f t="shared" si="3"/>
        <v>0</v>
      </c>
      <c r="O136" s="18">
        <f t="shared" si="4"/>
        <v>1</v>
      </c>
      <c r="P136" s="18">
        <f t="shared" si="5"/>
        <v>0</v>
      </c>
      <c r="Q136" s="18">
        <f t="shared" si="6"/>
        <v>0</v>
      </c>
      <c r="R136" s="18">
        <f t="shared" si="7"/>
        <v>0</v>
      </c>
      <c r="S136" s="18">
        <f t="shared" si="8"/>
        <v>0</v>
      </c>
      <c r="T136" s="18">
        <f t="shared" si="9"/>
        <v>0</v>
      </c>
      <c r="U136" s="18">
        <f t="shared" si="10"/>
        <v>0</v>
      </c>
      <c r="W136" s="5"/>
      <c r="Z136" s="3" t="s">
        <v>393</v>
      </c>
      <c r="AA136" s="46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</row>
    <row r="137" spans="1:88" ht="15">
      <c r="A137" s="15">
        <v>144</v>
      </c>
      <c r="B137" s="12" t="s">
        <v>284</v>
      </c>
      <c r="C137" s="12" t="s">
        <v>289</v>
      </c>
      <c r="D137" s="12" t="s">
        <v>22</v>
      </c>
      <c r="E137" s="12" t="s">
        <v>45</v>
      </c>
      <c r="F137" s="12" t="s">
        <v>285</v>
      </c>
      <c r="G137" s="14">
        <v>36</v>
      </c>
      <c r="H137" s="12" t="s">
        <v>373</v>
      </c>
      <c r="I137" s="14">
        <v>220</v>
      </c>
      <c r="J137" s="15">
        <v>40</v>
      </c>
      <c r="K137" s="17">
        <f t="shared" si="0"/>
        <v>0.9</v>
      </c>
      <c r="L137" s="18">
        <f t="shared" si="1"/>
        <v>0</v>
      </c>
      <c r="M137" s="18">
        <f t="shared" si="2"/>
        <v>0</v>
      </c>
      <c r="N137" s="19">
        <f t="shared" si="3"/>
        <v>1</v>
      </c>
      <c r="O137" s="18">
        <f t="shared" si="4"/>
        <v>0</v>
      </c>
      <c r="P137" s="18">
        <f t="shared" si="5"/>
        <v>0</v>
      </c>
      <c r="Q137" s="18">
        <f t="shared" si="6"/>
        <v>0</v>
      </c>
      <c r="R137" s="18">
        <f t="shared" si="7"/>
        <v>0</v>
      </c>
      <c r="S137" s="18">
        <f t="shared" si="8"/>
        <v>0</v>
      </c>
      <c r="T137" s="18">
        <f t="shared" si="9"/>
        <v>0</v>
      </c>
      <c r="U137" s="18">
        <f t="shared" si="10"/>
        <v>0</v>
      </c>
      <c r="W137" s="5"/>
      <c r="Z137" s="3" t="s">
        <v>368</v>
      </c>
      <c r="AA137" s="46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</row>
    <row r="138" spans="1:88" ht="15">
      <c r="A138" s="12">
        <v>145</v>
      </c>
      <c r="B138" s="12" t="s">
        <v>360</v>
      </c>
      <c r="C138" s="12" t="s">
        <v>172</v>
      </c>
      <c r="D138" s="12" t="s">
        <v>11</v>
      </c>
      <c r="E138" s="12" t="s">
        <v>12</v>
      </c>
      <c r="F138" s="12" t="s">
        <v>361</v>
      </c>
      <c r="G138" s="14">
        <v>71</v>
      </c>
      <c r="H138" s="12" t="s">
        <v>373</v>
      </c>
      <c r="I138" s="14">
        <v>236</v>
      </c>
      <c r="J138" s="15">
        <v>75</v>
      </c>
      <c r="K138" s="17">
        <f t="shared" si="0"/>
        <v>0.94666666666666666</v>
      </c>
      <c r="L138" s="18">
        <f t="shared" si="1"/>
        <v>0</v>
      </c>
      <c r="M138" s="18">
        <f t="shared" si="2"/>
        <v>0</v>
      </c>
      <c r="N138" s="19">
        <f t="shared" si="3"/>
        <v>0</v>
      </c>
      <c r="O138" s="18">
        <f t="shared" si="4"/>
        <v>0</v>
      </c>
      <c r="P138" s="18">
        <f t="shared" si="5"/>
        <v>0</v>
      </c>
      <c r="Q138" s="18">
        <f t="shared" si="6"/>
        <v>1</v>
      </c>
      <c r="R138" s="18">
        <f t="shared" si="7"/>
        <v>0</v>
      </c>
      <c r="S138" s="18">
        <f t="shared" si="8"/>
        <v>0</v>
      </c>
      <c r="T138" s="18">
        <f t="shared" si="9"/>
        <v>0</v>
      </c>
      <c r="U138" s="18">
        <f t="shared" si="10"/>
        <v>0</v>
      </c>
      <c r="W138" s="5"/>
      <c r="Z138" s="3" t="s">
        <v>137</v>
      </c>
      <c r="AA138" s="46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</row>
    <row r="139" spans="1:88" ht="15">
      <c r="A139" s="15">
        <v>146</v>
      </c>
      <c r="B139" s="12" t="s">
        <v>388</v>
      </c>
      <c r="C139" s="12" t="s">
        <v>268</v>
      </c>
      <c r="D139" s="12" t="s">
        <v>17</v>
      </c>
      <c r="E139" s="12" t="s">
        <v>18</v>
      </c>
      <c r="F139" s="12" t="s">
        <v>389</v>
      </c>
      <c r="G139" s="14">
        <v>35</v>
      </c>
      <c r="H139" s="12" t="s">
        <v>373</v>
      </c>
      <c r="I139" s="14">
        <v>245</v>
      </c>
      <c r="J139" s="15">
        <v>60</v>
      </c>
      <c r="K139" s="17">
        <f t="shared" si="0"/>
        <v>0.58333333333333337</v>
      </c>
      <c r="L139" s="18">
        <f t="shared" si="1"/>
        <v>0</v>
      </c>
      <c r="M139" s="18">
        <f t="shared" si="2"/>
        <v>0</v>
      </c>
      <c r="N139" s="19">
        <f t="shared" si="3"/>
        <v>0</v>
      </c>
      <c r="O139" s="18">
        <f t="shared" si="4"/>
        <v>0</v>
      </c>
      <c r="P139" s="18">
        <f t="shared" si="5"/>
        <v>1</v>
      </c>
      <c r="Q139" s="18">
        <f t="shared" si="6"/>
        <v>0</v>
      </c>
      <c r="R139" s="18">
        <f t="shared" si="7"/>
        <v>0</v>
      </c>
      <c r="S139" s="18">
        <f t="shared" si="8"/>
        <v>0</v>
      </c>
      <c r="T139" s="18">
        <f t="shared" si="9"/>
        <v>0</v>
      </c>
      <c r="U139" s="18">
        <f t="shared" si="10"/>
        <v>0</v>
      </c>
      <c r="W139" s="5"/>
      <c r="Z139" s="3" t="s">
        <v>331</v>
      </c>
      <c r="AA139" s="46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</row>
    <row r="140" spans="1:88" ht="15">
      <c r="A140" s="15">
        <v>147</v>
      </c>
      <c r="B140" s="12" t="s">
        <v>312</v>
      </c>
      <c r="C140" s="12" t="s">
        <v>313</v>
      </c>
      <c r="D140" s="12" t="s">
        <v>12</v>
      </c>
      <c r="E140" s="12" t="s">
        <v>17</v>
      </c>
      <c r="F140" s="12" t="s">
        <v>314</v>
      </c>
      <c r="G140" s="14">
        <v>14</v>
      </c>
      <c r="H140" s="12" t="s">
        <v>373</v>
      </c>
      <c r="I140" s="14">
        <v>261</v>
      </c>
      <c r="J140" s="15">
        <v>60</v>
      </c>
      <c r="K140" s="17">
        <f t="shared" si="0"/>
        <v>0.23333333333333334</v>
      </c>
      <c r="L140" s="18">
        <f t="shared" si="1"/>
        <v>0</v>
      </c>
      <c r="M140" s="18">
        <f t="shared" si="2"/>
        <v>0</v>
      </c>
      <c r="N140" s="19">
        <f t="shared" si="3"/>
        <v>0</v>
      </c>
      <c r="O140" s="18">
        <f t="shared" si="4"/>
        <v>0</v>
      </c>
      <c r="P140" s="18">
        <f t="shared" si="5"/>
        <v>1</v>
      </c>
      <c r="Q140" s="18">
        <f t="shared" si="6"/>
        <v>0</v>
      </c>
      <c r="R140" s="18">
        <f t="shared" si="7"/>
        <v>0</v>
      </c>
      <c r="S140" s="18">
        <f t="shared" si="8"/>
        <v>0</v>
      </c>
      <c r="T140" s="18">
        <f t="shared" si="9"/>
        <v>0</v>
      </c>
      <c r="U140" s="18">
        <f t="shared" si="10"/>
        <v>0</v>
      </c>
      <c r="W140" s="5"/>
      <c r="Z140" s="3" t="s">
        <v>334</v>
      </c>
      <c r="AA140" s="46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</row>
    <row r="141" spans="1:88" ht="15">
      <c r="A141" s="12">
        <v>148</v>
      </c>
      <c r="B141" s="12" t="s">
        <v>312</v>
      </c>
      <c r="C141" s="12" t="s">
        <v>313</v>
      </c>
      <c r="D141" s="12" t="s">
        <v>22</v>
      </c>
      <c r="E141" s="12" t="s">
        <v>45</v>
      </c>
      <c r="F141" s="12" t="s">
        <v>317</v>
      </c>
      <c r="G141" s="14">
        <v>12</v>
      </c>
      <c r="H141" s="12" t="s">
        <v>373</v>
      </c>
      <c r="I141" s="14">
        <v>261</v>
      </c>
      <c r="J141" s="15">
        <v>60</v>
      </c>
      <c r="K141" s="17">
        <f t="shared" si="0"/>
        <v>0.2</v>
      </c>
      <c r="L141" s="18">
        <f t="shared" si="1"/>
        <v>0</v>
      </c>
      <c r="M141" s="18">
        <f t="shared" si="2"/>
        <v>0</v>
      </c>
      <c r="N141" s="19">
        <f t="shared" si="3"/>
        <v>0</v>
      </c>
      <c r="O141" s="18">
        <f t="shared" si="4"/>
        <v>0</v>
      </c>
      <c r="P141" s="18">
        <f t="shared" si="5"/>
        <v>1</v>
      </c>
      <c r="Q141" s="18">
        <f t="shared" si="6"/>
        <v>0</v>
      </c>
      <c r="R141" s="18">
        <f t="shared" si="7"/>
        <v>0</v>
      </c>
      <c r="S141" s="18">
        <f t="shared" si="8"/>
        <v>0</v>
      </c>
      <c r="T141" s="18">
        <f t="shared" si="9"/>
        <v>0</v>
      </c>
      <c r="U141" s="18">
        <f t="shared" si="10"/>
        <v>0</v>
      </c>
      <c r="W141" s="5"/>
      <c r="Z141" s="3" t="s">
        <v>340</v>
      </c>
      <c r="AA141" s="46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</row>
    <row r="142" spans="1:88" ht="15">
      <c r="A142" s="15">
        <v>149</v>
      </c>
      <c r="B142" s="12" t="s">
        <v>299</v>
      </c>
      <c r="C142" s="12" t="s">
        <v>300</v>
      </c>
      <c r="D142" s="12" t="s">
        <v>17</v>
      </c>
      <c r="E142" s="12" t="s">
        <v>18</v>
      </c>
      <c r="F142" s="12" t="s">
        <v>301</v>
      </c>
      <c r="G142" s="14">
        <v>10</v>
      </c>
      <c r="H142" s="12" t="s">
        <v>373</v>
      </c>
      <c r="I142" s="14">
        <v>263</v>
      </c>
      <c r="J142" s="15">
        <v>25</v>
      </c>
      <c r="K142" s="17">
        <f t="shared" si="0"/>
        <v>0.4</v>
      </c>
      <c r="L142" s="18">
        <f t="shared" si="1"/>
        <v>0</v>
      </c>
      <c r="M142" s="18">
        <f t="shared" si="2"/>
        <v>1</v>
      </c>
      <c r="N142" s="19">
        <f t="shared" si="3"/>
        <v>0</v>
      </c>
      <c r="O142" s="18">
        <f t="shared" si="4"/>
        <v>0</v>
      </c>
      <c r="P142" s="18">
        <f t="shared" si="5"/>
        <v>0</v>
      </c>
      <c r="Q142" s="18">
        <f t="shared" si="6"/>
        <v>0</v>
      </c>
      <c r="R142" s="18">
        <f t="shared" si="7"/>
        <v>0</v>
      </c>
      <c r="S142" s="18">
        <f t="shared" si="8"/>
        <v>0</v>
      </c>
      <c r="T142" s="18">
        <f t="shared" si="9"/>
        <v>0</v>
      </c>
      <c r="U142" s="18">
        <f t="shared" si="10"/>
        <v>0</v>
      </c>
      <c r="W142" s="5"/>
      <c r="Z142" s="3" t="s">
        <v>341</v>
      </c>
      <c r="AA142" s="46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</row>
    <row r="143" spans="1:88" ht="15">
      <c r="A143" s="15">
        <v>150</v>
      </c>
      <c r="B143" s="12" t="s">
        <v>114</v>
      </c>
      <c r="C143" s="12" t="s">
        <v>209</v>
      </c>
      <c r="D143" s="12" t="s">
        <v>11</v>
      </c>
      <c r="E143" s="12" t="s">
        <v>12</v>
      </c>
      <c r="F143" s="12" t="s">
        <v>116</v>
      </c>
      <c r="G143" s="14">
        <v>53</v>
      </c>
      <c r="H143" s="12" t="s">
        <v>373</v>
      </c>
      <c r="I143" s="14">
        <v>290</v>
      </c>
      <c r="J143" s="15">
        <v>70</v>
      </c>
      <c r="K143" s="17">
        <f t="shared" si="0"/>
        <v>0.75714285714285712</v>
      </c>
      <c r="L143" s="18">
        <f t="shared" si="1"/>
        <v>0</v>
      </c>
      <c r="M143" s="18">
        <f t="shared" si="2"/>
        <v>0</v>
      </c>
      <c r="N143" s="19">
        <f t="shared" si="3"/>
        <v>0</v>
      </c>
      <c r="O143" s="18">
        <f t="shared" si="4"/>
        <v>0</v>
      </c>
      <c r="P143" s="18">
        <f t="shared" si="5"/>
        <v>0</v>
      </c>
      <c r="Q143" s="18">
        <f t="shared" si="6"/>
        <v>1</v>
      </c>
      <c r="R143" s="18">
        <f t="shared" si="7"/>
        <v>0</v>
      </c>
      <c r="S143" s="18">
        <f t="shared" si="8"/>
        <v>0</v>
      </c>
      <c r="T143" s="18">
        <f t="shared" si="9"/>
        <v>0</v>
      </c>
      <c r="U143" s="18">
        <f t="shared" si="10"/>
        <v>0</v>
      </c>
      <c r="W143" s="5"/>
      <c r="Z143" s="3" t="s">
        <v>430</v>
      </c>
      <c r="AA143" s="46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</row>
    <row r="144" spans="1:88" ht="15">
      <c r="A144" s="12">
        <v>151</v>
      </c>
      <c r="B144" s="12" t="s">
        <v>114</v>
      </c>
      <c r="C144" s="12" t="s">
        <v>209</v>
      </c>
      <c r="D144" s="12" t="s">
        <v>12</v>
      </c>
      <c r="E144" s="12" t="s">
        <v>17</v>
      </c>
      <c r="F144" s="12" t="s">
        <v>117</v>
      </c>
      <c r="G144" s="14">
        <v>58</v>
      </c>
      <c r="H144" s="12" t="s">
        <v>373</v>
      </c>
      <c r="I144" s="14">
        <v>290</v>
      </c>
      <c r="J144" s="15">
        <v>70</v>
      </c>
      <c r="K144" s="17">
        <f t="shared" si="0"/>
        <v>0.82857142857142863</v>
      </c>
      <c r="L144" s="18">
        <f t="shared" si="1"/>
        <v>0</v>
      </c>
      <c r="M144" s="18">
        <f t="shared" si="2"/>
        <v>0</v>
      </c>
      <c r="N144" s="19">
        <f t="shared" si="3"/>
        <v>0</v>
      </c>
      <c r="O144" s="18">
        <f t="shared" si="4"/>
        <v>0</v>
      </c>
      <c r="P144" s="18">
        <f t="shared" si="5"/>
        <v>0</v>
      </c>
      <c r="Q144" s="18">
        <f t="shared" si="6"/>
        <v>1</v>
      </c>
      <c r="R144" s="18">
        <f t="shared" si="7"/>
        <v>0</v>
      </c>
      <c r="S144" s="18">
        <f t="shared" si="8"/>
        <v>0</v>
      </c>
      <c r="T144" s="18">
        <f t="shared" si="9"/>
        <v>0</v>
      </c>
      <c r="U144" s="18">
        <f t="shared" si="10"/>
        <v>0</v>
      </c>
      <c r="W144" s="5"/>
      <c r="Z144" s="3" t="s">
        <v>431</v>
      </c>
      <c r="AA144" s="46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</row>
    <row r="145" spans="1:88" ht="15">
      <c r="A145" s="15">
        <v>152</v>
      </c>
      <c r="B145" s="12" t="s">
        <v>121</v>
      </c>
      <c r="C145" s="12" t="s">
        <v>210</v>
      </c>
      <c r="D145" s="12" t="s">
        <v>12</v>
      </c>
      <c r="E145" s="12" t="s">
        <v>17</v>
      </c>
      <c r="F145" s="12" t="s">
        <v>211</v>
      </c>
      <c r="G145" s="14">
        <v>19</v>
      </c>
      <c r="H145" s="12" t="s">
        <v>373</v>
      </c>
      <c r="I145" s="14">
        <v>291</v>
      </c>
      <c r="J145" s="15">
        <v>48</v>
      </c>
      <c r="K145" s="17">
        <f t="shared" si="0"/>
        <v>0.39583333333333331</v>
      </c>
      <c r="L145" s="18">
        <f t="shared" si="1"/>
        <v>0</v>
      </c>
      <c r="M145" s="18">
        <f t="shared" si="2"/>
        <v>0</v>
      </c>
      <c r="N145" s="19">
        <f t="shared" si="3"/>
        <v>0</v>
      </c>
      <c r="O145" s="18">
        <f t="shared" si="4"/>
        <v>1</v>
      </c>
      <c r="P145" s="18">
        <f t="shared" si="5"/>
        <v>0</v>
      </c>
      <c r="Q145" s="18">
        <f t="shared" si="6"/>
        <v>0</v>
      </c>
      <c r="R145" s="18">
        <f t="shared" si="7"/>
        <v>0</v>
      </c>
      <c r="S145" s="18">
        <f t="shared" si="8"/>
        <v>0</v>
      </c>
      <c r="T145" s="18">
        <f t="shared" si="9"/>
        <v>0</v>
      </c>
      <c r="U145" s="18">
        <f t="shared" si="10"/>
        <v>0</v>
      </c>
      <c r="W145" s="5"/>
      <c r="Z145" s="3" t="s">
        <v>142</v>
      </c>
      <c r="AA145" s="46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</row>
    <row r="146" spans="1:88" ht="15">
      <c r="A146" s="15">
        <v>153</v>
      </c>
      <c r="B146" s="12" t="s">
        <v>121</v>
      </c>
      <c r="C146" s="12" t="s">
        <v>210</v>
      </c>
      <c r="D146" s="12" t="s">
        <v>11</v>
      </c>
      <c r="E146" s="12" t="s">
        <v>12</v>
      </c>
      <c r="F146" s="12" t="s">
        <v>213</v>
      </c>
      <c r="G146" s="14">
        <v>16</v>
      </c>
      <c r="H146" s="12" t="s">
        <v>373</v>
      </c>
      <c r="I146" s="14">
        <v>291</v>
      </c>
      <c r="J146" s="15">
        <v>48</v>
      </c>
      <c r="K146" s="17">
        <f t="shared" si="0"/>
        <v>0.33333333333333331</v>
      </c>
      <c r="L146" s="18">
        <f t="shared" si="1"/>
        <v>0</v>
      </c>
      <c r="M146" s="18">
        <f t="shared" si="2"/>
        <v>0</v>
      </c>
      <c r="N146" s="19">
        <f t="shared" si="3"/>
        <v>0</v>
      </c>
      <c r="O146" s="18">
        <f t="shared" si="4"/>
        <v>1</v>
      </c>
      <c r="P146" s="18">
        <f t="shared" si="5"/>
        <v>0</v>
      </c>
      <c r="Q146" s="18">
        <f t="shared" si="6"/>
        <v>0</v>
      </c>
      <c r="R146" s="18">
        <f t="shared" si="7"/>
        <v>0</v>
      </c>
      <c r="S146" s="18">
        <f t="shared" si="8"/>
        <v>0</v>
      </c>
      <c r="T146" s="18">
        <f t="shared" si="9"/>
        <v>0</v>
      </c>
      <c r="U146" s="18">
        <f t="shared" si="10"/>
        <v>0</v>
      </c>
      <c r="W146" s="5"/>
      <c r="Z146" s="23" t="s">
        <v>435</v>
      </c>
      <c r="AA146" s="48">
        <f t="shared" ref="AA146:CJ146" si="11">SUM(AA84:AA145)</f>
        <v>0</v>
      </c>
      <c r="AB146" s="48">
        <f t="shared" si="11"/>
        <v>0</v>
      </c>
      <c r="AC146" s="48">
        <f t="shared" si="11"/>
        <v>0</v>
      </c>
      <c r="AD146" s="48">
        <f t="shared" si="11"/>
        <v>0</v>
      </c>
      <c r="AE146" s="48">
        <f t="shared" si="11"/>
        <v>0</v>
      </c>
      <c r="AF146" s="48">
        <f t="shared" si="11"/>
        <v>0</v>
      </c>
      <c r="AG146" s="48">
        <f t="shared" si="11"/>
        <v>0</v>
      </c>
      <c r="AH146" s="48">
        <f t="shared" si="11"/>
        <v>0</v>
      </c>
      <c r="AI146" s="48">
        <f t="shared" si="11"/>
        <v>0</v>
      </c>
      <c r="AJ146" s="48">
        <f t="shared" si="11"/>
        <v>0</v>
      </c>
      <c r="AK146" s="48">
        <f t="shared" si="11"/>
        <v>0</v>
      </c>
      <c r="AL146" s="48">
        <f t="shared" si="11"/>
        <v>0</v>
      </c>
      <c r="AM146" s="48">
        <f t="shared" si="11"/>
        <v>0</v>
      </c>
      <c r="AN146" s="48">
        <f t="shared" si="11"/>
        <v>0</v>
      </c>
      <c r="AO146" s="48">
        <f t="shared" si="11"/>
        <v>0</v>
      </c>
      <c r="AP146" s="48">
        <f t="shared" si="11"/>
        <v>0</v>
      </c>
      <c r="AQ146" s="48">
        <f t="shared" si="11"/>
        <v>0</v>
      </c>
      <c r="AR146" s="48">
        <f t="shared" si="11"/>
        <v>0</v>
      </c>
      <c r="AS146" s="48">
        <f t="shared" si="11"/>
        <v>0</v>
      </c>
      <c r="AT146" s="48">
        <f t="shared" si="11"/>
        <v>0</v>
      </c>
      <c r="AU146" s="48">
        <f t="shared" si="11"/>
        <v>0</v>
      </c>
      <c r="AV146" s="48">
        <f t="shared" si="11"/>
        <v>0</v>
      </c>
      <c r="AW146" s="48">
        <f t="shared" si="11"/>
        <v>0</v>
      </c>
      <c r="AX146" s="48">
        <f t="shared" si="11"/>
        <v>0</v>
      </c>
      <c r="AY146" s="48">
        <f t="shared" si="11"/>
        <v>0</v>
      </c>
      <c r="AZ146" s="48">
        <f t="shared" si="11"/>
        <v>0</v>
      </c>
      <c r="BA146" s="48">
        <f t="shared" si="11"/>
        <v>0</v>
      </c>
      <c r="BB146" s="48">
        <f t="shared" si="11"/>
        <v>0</v>
      </c>
      <c r="BC146" s="48">
        <f t="shared" si="11"/>
        <v>0</v>
      </c>
      <c r="BD146" s="48">
        <f t="shared" si="11"/>
        <v>0</v>
      </c>
      <c r="BE146" s="48">
        <f t="shared" si="11"/>
        <v>0</v>
      </c>
      <c r="BF146" s="48">
        <f t="shared" si="11"/>
        <v>0</v>
      </c>
      <c r="BG146" s="48">
        <f t="shared" si="11"/>
        <v>0</v>
      </c>
      <c r="BH146" s="48">
        <f t="shared" si="11"/>
        <v>0</v>
      </c>
      <c r="BI146" s="48">
        <f t="shared" si="11"/>
        <v>0</v>
      </c>
      <c r="BJ146" s="48">
        <f t="shared" si="11"/>
        <v>0</v>
      </c>
      <c r="BK146" s="48">
        <f t="shared" si="11"/>
        <v>0</v>
      </c>
      <c r="BL146" s="48">
        <f t="shared" si="11"/>
        <v>0</v>
      </c>
      <c r="BM146" s="48">
        <f t="shared" si="11"/>
        <v>0</v>
      </c>
      <c r="BN146" s="48">
        <f t="shared" si="11"/>
        <v>0</v>
      </c>
      <c r="BO146" s="48">
        <f t="shared" si="11"/>
        <v>0</v>
      </c>
      <c r="BP146" s="48">
        <f t="shared" si="11"/>
        <v>0</v>
      </c>
      <c r="BQ146" s="48">
        <f t="shared" si="11"/>
        <v>0</v>
      </c>
      <c r="BR146" s="48">
        <f t="shared" si="11"/>
        <v>0</v>
      </c>
      <c r="BS146" s="48">
        <f t="shared" si="11"/>
        <v>0</v>
      </c>
      <c r="BT146" s="48">
        <f t="shared" si="11"/>
        <v>0</v>
      </c>
      <c r="BU146" s="48">
        <f t="shared" si="11"/>
        <v>0</v>
      </c>
      <c r="BV146" s="48">
        <f t="shared" si="11"/>
        <v>0</v>
      </c>
      <c r="BW146" s="48">
        <f t="shared" si="11"/>
        <v>0</v>
      </c>
      <c r="BX146" s="48">
        <f t="shared" si="11"/>
        <v>0</v>
      </c>
      <c r="BY146" s="48">
        <f t="shared" si="11"/>
        <v>0</v>
      </c>
      <c r="BZ146" s="48">
        <f t="shared" si="11"/>
        <v>0</v>
      </c>
      <c r="CA146" s="48">
        <f t="shared" si="11"/>
        <v>0</v>
      </c>
      <c r="CB146" s="48">
        <f t="shared" si="11"/>
        <v>0</v>
      </c>
      <c r="CC146" s="48">
        <f t="shared" si="11"/>
        <v>0</v>
      </c>
      <c r="CD146" s="48">
        <f t="shared" si="11"/>
        <v>0</v>
      </c>
      <c r="CE146" s="48">
        <f t="shared" si="11"/>
        <v>0</v>
      </c>
      <c r="CF146" s="48">
        <f t="shared" si="11"/>
        <v>0</v>
      </c>
      <c r="CG146" s="48">
        <f t="shared" si="11"/>
        <v>0</v>
      </c>
      <c r="CH146" s="48">
        <f t="shared" si="11"/>
        <v>0</v>
      </c>
      <c r="CI146" s="48">
        <f t="shared" si="11"/>
        <v>0</v>
      </c>
      <c r="CJ146" s="48">
        <f t="shared" si="11"/>
        <v>0</v>
      </c>
    </row>
    <row r="147" spans="1:88" ht="15">
      <c r="A147" s="12">
        <v>154</v>
      </c>
      <c r="B147" s="12" t="s">
        <v>121</v>
      </c>
      <c r="C147" s="12" t="s">
        <v>365</v>
      </c>
      <c r="D147" s="12" t="s">
        <v>22</v>
      </c>
      <c r="E147" s="12" t="s">
        <v>123</v>
      </c>
      <c r="F147" s="12" t="s">
        <v>124</v>
      </c>
      <c r="G147" s="14">
        <v>15</v>
      </c>
      <c r="H147" s="12" t="s">
        <v>373</v>
      </c>
      <c r="I147" s="14">
        <v>291</v>
      </c>
      <c r="J147" s="15">
        <v>48</v>
      </c>
      <c r="K147" s="17">
        <f t="shared" si="0"/>
        <v>0.3125</v>
      </c>
      <c r="L147" s="18">
        <f t="shared" si="1"/>
        <v>0</v>
      </c>
      <c r="M147" s="18">
        <f t="shared" si="2"/>
        <v>0</v>
      </c>
      <c r="N147" s="19">
        <f t="shared" si="3"/>
        <v>0</v>
      </c>
      <c r="O147" s="18">
        <f t="shared" si="4"/>
        <v>1</v>
      </c>
      <c r="P147" s="18">
        <f t="shared" si="5"/>
        <v>0</v>
      </c>
      <c r="Q147" s="18">
        <f t="shared" si="6"/>
        <v>0</v>
      </c>
      <c r="R147" s="18">
        <f t="shared" si="7"/>
        <v>0</v>
      </c>
      <c r="S147" s="18">
        <f t="shared" si="8"/>
        <v>0</v>
      </c>
      <c r="T147" s="18">
        <f t="shared" si="9"/>
        <v>0</v>
      </c>
      <c r="U147" s="18">
        <f t="shared" si="10"/>
        <v>0</v>
      </c>
      <c r="W147" s="5"/>
    </row>
    <row r="148" spans="1:88" ht="15">
      <c r="A148" s="15">
        <v>155</v>
      </c>
      <c r="B148" s="12" t="s">
        <v>121</v>
      </c>
      <c r="C148" s="12" t="s">
        <v>167</v>
      </c>
      <c r="D148" s="12" t="s">
        <v>22</v>
      </c>
      <c r="E148" s="12" t="s">
        <v>123</v>
      </c>
      <c r="F148" s="12" t="s">
        <v>126</v>
      </c>
      <c r="G148" s="14">
        <v>21</v>
      </c>
      <c r="H148" s="12" t="s">
        <v>373</v>
      </c>
      <c r="I148" s="14">
        <v>291</v>
      </c>
      <c r="J148" s="15">
        <v>48</v>
      </c>
      <c r="K148" s="17">
        <f t="shared" si="0"/>
        <v>0.4375</v>
      </c>
      <c r="L148" s="18">
        <f t="shared" si="1"/>
        <v>0</v>
      </c>
      <c r="M148" s="18">
        <f t="shared" si="2"/>
        <v>0</v>
      </c>
      <c r="N148" s="19">
        <f t="shared" si="3"/>
        <v>0</v>
      </c>
      <c r="O148" s="18">
        <f t="shared" si="4"/>
        <v>1</v>
      </c>
      <c r="P148" s="18">
        <f t="shared" si="5"/>
        <v>0</v>
      </c>
      <c r="Q148" s="18">
        <f t="shared" si="6"/>
        <v>0</v>
      </c>
      <c r="R148" s="18">
        <f t="shared" si="7"/>
        <v>0</v>
      </c>
      <c r="S148" s="18">
        <f t="shared" si="8"/>
        <v>0</v>
      </c>
      <c r="T148" s="18">
        <f t="shared" si="9"/>
        <v>0</v>
      </c>
      <c r="U148" s="18">
        <f t="shared" si="10"/>
        <v>0</v>
      </c>
      <c r="W148" s="5"/>
    </row>
    <row r="149" spans="1:88" ht="15">
      <c r="A149" s="15">
        <v>156</v>
      </c>
      <c r="B149" s="12" t="s">
        <v>121</v>
      </c>
      <c r="C149" s="12" t="s">
        <v>127</v>
      </c>
      <c r="D149" s="12" t="s">
        <v>22</v>
      </c>
      <c r="E149" s="12" t="s">
        <v>123</v>
      </c>
      <c r="F149" s="12" t="s">
        <v>128</v>
      </c>
      <c r="G149" s="14">
        <v>24</v>
      </c>
      <c r="H149" s="12" t="s">
        <v>373</v>
      </c>
      <c r="I149" s="14">
        <v>291</v>
      </c>
      <c r="J149" s="15">
        <v>48</v>
      </c>
      <c r="K149" s="17">
        <f t="shared" si="0"/>
        <v>0.5</v>
      </c>
      <c r="L149" s="18">
        <f t="shared" si="1"/>
        <v>0</v>
      </c>
      <c r="M149" s="18">
        <f t="shared" si="2"/>
        <v>0</v>
      </c>
      <c r="N149" s="19">
        <f t="shared" si="3"/>
        <v>0</v>
      </c>
      <c r="O149" s="18">
        <f t="shared" si="4"/>
        <v>1</v>
      </c>
      <c r="P149" s="18">
        <f t="shared" si="5"/>
        <v>0</v>
      </c>
      <c r="Q149" s="18">
        <f t="shared" si="6"/>
        <v>0</v>
      </c>
      <c r="R149" s="18">
        <f t="shared" si="7"/>
        <v>0</v>
      </c>
      <c r="S149" s="18">
        <f t="shared" si="8"/>
        <v>0</v>
      </c>
      <c r="T149" s="18">
        <f t="shared" si="9"/>
        <v>0</v>
      </c>
      <c r="U149" s="18">
        <f t="shared" si="10"/>
        <v>0</v>
      </c>
      <c r="W149" s="5"/>
      <c r="Z149" s="49" t="s">
        <v>436</v>
      </c>
      <c r="AA149" s="50" t="e">
        <f>SUMPRODUCT(AA84:CJ145,BO152:CJ213)</f>
        <v>#VALUE!</v>
      </c>
    </row>
    <row r="150" spans="1:88" ht="15">
      <c r="A150" s="12">
        <v>157</v>
      </c>
      <c r="B150" s="12" t="s">
        <v>121</v>
      </c>
      <c r="C150" s="12" t="s">
        <v>131</v>
      </c>
      <c r="D150" s="12" t="s">
        <v>12</v>
      </c>
      <c r="E150" s="12" t="s">
        <v>17</v>
      </c>
      <c r="F150" s="12" t="s">
        <v>130</v>
      </c>
      <c r="G150" s="14">
        <v>21</v>
      </c>
      <c r="H150" s="12" t="s">
        <v>373</v>
      </c>
      <c r="I150" s="14">
        <v>291</v>
      </c>
      <c r="J150" s="15">
        <v>48</v>
      </c>
      <c r="K150" s="17">
        <f t="shared" si="0"/>
        <v>0.4375</v>
      </c>
      <c r="L150" s="18">
        <f t="shared" si="1"/>
        <v>0</v>
      </c>
      <c r="M150" s="18">
        <f t="shared" si="2"/>
        <v>0</v>
      </c>
      <c r="N150" s="19">
        <f t="shared" si="3"/>
        <v>0</v>
      </c>
      <c r="O150" s="18">
        <f t="shared" si="4"/>
        <v>1</v>
      </c>
      <c r="P150" s="18">
        <f t="shared" si="5"/>
        <v>0</v>
      </c>
      <c r="Q150" s="18">
        <f t="shared" si="6"/>
        <v>0</v>
      </c>
      <c r="R150" s="18">
        <f t="shared" si="7"/>
        <v>0</v>
      </c>
      <c r="S150" s="18">
        <f t="shared" si="8"/>
        <v>0</v>
      </c>
      <c r="T150" s="18">
        <f t="shared" si="9"/>
        <v>0</v>
      </c>
      <c r="U150" s="18">
        <f t="shared" si="10"/>
        <v>0</v>
      </c>
      <c r="W150" s="5"/>
      <c r="Z150" s="3"/>
    </row>
    <row r="151" spans="1:88" ht="15">
      <c r="A151" s="15">
        <v>158</v>
      </c>
      <c r="B151" s="12" t="s">
        <v>121</v>
      </c>
      <c r="C151" s="12" t="s">
        <v>133</v>
      </c>
      <c r="D151" s="12" t="s">
        <v>17</v>
      </c>
      <c r="E151" s="12" t="s">
        <v>18</v>
      </c>
      <c r="F151" s="12" t="s">
        <v>134</v>
      </c>
      <c r="G151" s="14">
        <v>17</v>
      </c>
      <c r="H151" s="12" t="s">
        <v>373</v>
      </c>
      <c r="I151" s="14">
        <v>291</v>
      </c>
      <c r="J151" s="15">
        <v>48</v>
      </c>
      <c r="K151" s="17">
        <f t="shared" si="0"/>
        <v>0.35416666666666669</v>
      </c>
      <c r="L151" s="18">
        <f t="shared" si="1"/>
        <v>0</v>
      </c>
      <c r="M151" s="18">
        <f t="shared" si="2"/>
        <v>0</v>
      </c>
      <c r="N151" s="19">
        <f t="shared" si="3"/>
        <v>0</v>
      </c>
      <c r="O151" s="18">
        <f t="shared" si="4"/>
        <v>1</v>
      </c>
      <c r="P151" s="18">
        <f t="shared" si="5"/>
        <v>0</v>
      </c>
      <c r="Q151" s="18">
        <f t="shared" si="6"/>
        <v>0</v>
      </c>
      <c r="R151" s="18">
        <f t="shared" si="7"/>
        <v>0</v>
      </c>
      <c r="S151" s="18">
        <f t="shared" si="8"/>
        <v>0</v>
      </c>
      <c r="T151" s="18">
        <f t="shared" si="9"/>
        <v>0</v>
      </c>
      <c r="U151" s="18">
        <f t="shared" si="10"/>
        <v>0</v>
      </c>
      <c r="W151" s="5"/>
      <c r="AA151" s="3" t="s">
        <v>13</v>
      </c>
      <c r="AB151" s="3" t="s">
        <v>19</v>
      </c>
      <c r="AC151" s="3" t="s">
        <v>23</v>
      </c>
      <c r="AD151" s="3" t="s">
        <v>27</v>
      </c>
      <c r="AE151" s="3" t="s">
        <v>33</v>
      </c>
      <c r="AF151" s="3" t="s">
        <v>46</v>
      </c>
      <c r="AG151" s="3" t="s">
        <v>53</v>
      </c>
      <c r="AH151" s="3" t="s">
        <v>57</v>
      </c>
      <c r="AI151" s="3" t="s">
        <v>170</v>
      </c>
      <c r="AJ151" s="3" t="s">
        <v>68</v>
      </c>
      <c r="AK151" s="3" t="s">
        <v>241</v>
      </c>
      <c r="AL151" s="3" t="s">
        <v>72</v>
      </c>
      <c r="AM151" s="3" t="s">
        <v>73</v>
      </c>
      <c r="AN151" s="3" t="s">
        <v>74</v>
      </c>
      <c r="AO151" s="3" t="s">
        <v>75</v>
      </c>
      <c r="AP151" s="3" t="s">
        <v>184</v>
      </c>
      <c r="AQ151" s="3" t="s">
        <v>186</v>
      </c>
      <c r="AR151" s="3" t="s">
        <v>250</v>
      </c>
      <c r="AS151" s="3" t="s">
        <v>188</v>
      </c>
      <c r="AT151" s="3" t="s">
        <v>220</v>
      </c>
      <c r="AU151" s="3" t="s">
        <v>230</v>
      </c>
      <c r="AV151" s="3" t="s">
        <v>419</v>
      </c>
      <c r="AW151" s="3" t="s">
        <v>86</v>
      </c>
      <c r="AX151" s="3" t="s">
        <v>405</v>
      </c>
      <c r="AY151" s="3" t="s">
        <v>421</v>
      </c>
      <c r="AZ151" s="3" t="s">
        <v>251</v>
      </c>
      <c r="BA151" s="3" t="s">
        <v>98</v>
      </c>
      <c r="BB151" s="3" t="s">
        <v>99</v>
      </c>
      <c r="BC151" s="3" t="s">
        <v>265</v>
      </c>
      <c r="BD151" s="3" t="s">
        <v>357</v>
      </c>
      <c r="BE151" s="3" t="s">
        <v>202</v>
      </c>
      <c r="BF151" s="3" t="s">
        <v>272</v>
      </c>
      <c r="BG151" s="3" t="s">
        <v>378</v>
      </c>
      <c r="BH151" s="3" t="s">
        <v>379</v>
      </c>
      <c r="BI151" s="3" t="s">
        <v>105</v>
      </c>
      <c r="BJ151" s="3" t="s">
        <v>106</v>
      </c>
      <c r="BK151" s="3" t="s">
        <v>109</v>
      </c>
      <c r="BL151" s="3" t="s">
        <v>412</v>
      </c>
      <c r="BM151" s="3" t="s">
        <v>285</v>
      </c>
      <c r="BN151" s="3" t="s">
        <v>113</v>
      </c>
      <c r="BO151" s="3" t="s">
        <v>361</v>
      </c>
      <c r="BP151" s="3" t="s">
        <v>269</v>
      </c>
      <c r="BQ151" s="3" t="s">
        <v>301</v>
      </c>
      <c r="BR151" s="3" t="s">
        <v>116</v>
      </c>
      <c r="BS151" s="3" t="s">
        <v>117</v>
      </c>
      <c r="BT151" s="3" t="s">
        <v>119</v>
      </c>
      <c r="BU151" s="3" t="s">
        <v>211</v>
      </c>
      <c r="BV151" s="3" t="s">
        <v>124</v>
      </c>
      <c r="BW151" s="3" t="s">
        <v>126</v>
      </c>
      <c r="BX151" s="3" t="s">
        <v>128</v>
      </c>
      <c r="BY151" s="3" t="s">
        <v>130</v>
      </c>
      <c r="BZ151" s="3" t="s">
        <v>134</v>
      </c>
      <c r="CA151" s="3" t="s">
        <v>393</v>
      </c>
      <c r="CB151" s="3" t="s">
        <v>368</v>
      </c>
      <c r="CC151" s="3" t="s">
        <v>137</v>
      </c>
      <c r="CD151" s="3" t="s">
        <v>331</v>
      </c>
      <c r="CE151" s="3" t="s">
        <v>334</v>
      </c>
      <c r="CF151" s="3" t="s">
        <v>340</v>
      </c>
      <c r="CG151" s="3" t="s">
        <v>341</v>
      </c>
      <c r="CH151" s="3" t="s">
        <v>430</v>
      </c>
      <c r="CI151" s="3" t="s">
        <v>431</v>
      </c>
      <c r="CJ151" s="3" t="s">
        <v>142</v>
      </c>
    </row>
    <row r="152" spans="1:88" ht="15">
      <c r="A152" s="15">
        <v>159</v>
      </c>
      <c r="B152" s="12" t="s">
        <v>121</v>
      </c>
      <c r="C152" s="12" t="s">
        <v>392</v>
      </c>
      <c r="D152" s="12" t="s">
        <v>18</v>
      </c>
      <c r="E152" s="12" t="s">
        <v>22</v>
      </c>
      <c r="F152" s="12" t="s">
        <v>393</v>
      </c>
      <c r="G152" s="14">
        <v>30</v>
      </c>
      <c r="H152" s="12" t="s">
        <v>373</v>
      </c>
      <c r="I152" s="14">
        <v>291</v>
      </c>
      <c r="J152" s="15">
        <v>48</v>
      </c>
      <c r="K152" s="17">
        <f t="shared" si="0"/>
        <v>0.625</v>
      </c>
      <c r="L152" s="18">
        <f t="shared" si="1"/>
        <v>0</v>
      </c>
      <c r="M152" s="18">
        <f t="shared" si="2"/>
        <v>0</v>
      </c>
      <c r="N152" s="19">
        <f t="shared" si="3"/>
        <v>0</v>
      </c>
      <c r="O152" s="18">
        <f t="shared" si="4"/>
        <v>1</v>
      </c>
      <c r="P152" s="18">
        <f t="shared" si="5"/>
        <v>0</v>
      </c>
      <c r="Q152" s="18">
        <f t="shared" si="6"/>
        <v>0</v>
      </c>
      <c r="R152" s="18">
        <f t="shared" si="7"/>
        <v>0</v>
      </c>
      <c r="S152" s="18">
        <f t="shared" si="8"/>
        <v>0</v>
      </c>
      <c r="T152" s="18">
        <f t="shared" si="9"/>
        <v>0</v>
      </c>
      <c r="U152" s="18">
        <f t="shared" si="10"/>
        <v>0</v>
      </c>
      <c r="W152" s="5"/>
      <c r="Z152" s="3" t="s">
        <v>13</v>
      </c>
      <c r="AA152" s="10">
        <f t="shared" ref="AA152:CJ152" si="12">IF(AA$151=$Z152,1,IF(LEFT(AA$151,7) = LEFT($Z152,7),-1,0.5))</f>
        <v>1</v>
      </c>
      <c r="AB152" s="10">
        <f t="shared" si="12"/>
        <v>-1</v>
      </c>
      <c r="AC152" s="10">
        <f t="shared" si="12"/>
        <v>-1</v>
      </c>
      <c r="AD152" s="10">
        <f t="shared" si="12"/>
        <v>0.5</v>
      </c>
      <c r="AE152" s="10">
        <f t="shared" si="12"/>
        <v>0.5</v>
      </c>
      <c r="AF152" s="10">
        <f t="shared" si="12"/>
        <v>0.5</v>
      </c>
      <c r="AG152" s="10">
        <f t="shared" si="12"/>
        <v>0.5</v>
      </c>
      <c r="AH152" s="10">
        <f t="shared" si="12"/>
        <v>0.5</v>
      </c>
      <c r="AI152" s="10">
        <f t="shared" si="12"/>
        <v>0.5</v>
      </c>
      <c r="AJ152" s="10">
        <f t="shared" si="12"/>
        <v>0.5</v>
      </c>
      <c r="AK152" s="10">
        <f t="shared" si="12"/>
        <v>0.5</v>
      </c>
      <c r="AL152" s="10">
        <f t="shared" si="12"/>
        <v>0.5</v>
      </c>
      <c r="AM152" s="10">
        <f t="shared" si="12"/>
        <v>0.5</v>
      </c>
      <c r="AN152" s="10">
        <f t="shared" si="12"/>
        <v>0.5</v>
      </c>
      <c r="AO152" s="10">
        <f t="shared" si="12"/>
        <v>0.5</v>
      </c>
      <c r="AP152" s="10">
        <f t="shared" si="12"/>
        <v>0.5</v>
      </c>
      <c r="AQ152" s="10">
        <f t="shared" si="12"/>
        <v>0.5</v>
      </c>
      <c r="AR152" s="10">
        <f t="shared" si="12"/>
        <v>0.5</v>
      </c>
      <c r="AS152" s="10">
        <f t="shared" si="12"/>
        <v>0.5</v>
      </c>
      <c r="AT152" s="10">
        <f t="shared" si="12"/>
        <v>0.5</v>
      </c>
      <c r="AU152" s="10">
        <f t="shared" si="12"/>
        <v>0.5</v>
      </c>
      <c r="AV152" s="10">
        <f t="shared" si="12"/>
        <v>0.5</v>
      </c>
      <c r="AW152" s="10">
        <f t="shared" si="12"/>
        <v>0.5</v>
      </c>
      <c r="AX152" s="10">
        <f t="shared" si="12"/>
        <v>0.5</v>
      </c>
      <c r="AY152" s="10">
        <f t="shared" si="12"/>
        <v>0.5</v>
      </c>
      <c r="AZ152" s="10">
        <f t="shared" si="12"/>
        <v>0.5</v>
      </c>
      <c r="BA152" s="10">
        <f t="shared" si="12"/>
        <v>0.5</v>
      </c>
      <c r="BB152" s="10">
        <f t="shared" si="12"/>
        <v>0.5</v>
      </c>
      <c r="BC152" s="10">
        <f t="shared" si="12"/>
        <v>0.5</v>
      </c>
      <c r="BD152" s="10">
        <f t="shared" si="12"/>
        <v>0.5</v>
      </c>
      <c r="BE152" s="10">
        <f t="shared" si="12"/>
        <v>0.5</v>
      </c>
      <c r="BF152" s="10">
        <f t="shared" si="12"/>
        <v>0.5</v>
      </c>
      <c r="BG152" s="10">
        <f t="shared" si="12"/>
        <v>0.5</v>
      </c>
      <c r="BH152" s="10">
        <f t="shared" si="12"/>
        <v>0.5</v>
      </c>
      <c r="BI152" s="10">
        <f t="shared" si="12"/>
        <v>0.5</v>
      </c>
      <c r="BJ152" s="10">
        <f t="shared" si="12"/>
        <v>0.5</v>
      </c>
      <c r="BK152" s="10">
        <f t="shared" si="12"/>
        <v>0.5</v>
      </c>
      <c r="BL152" s="10">
        <f t="shared" si="12"/>
        <v>0.5</v>
      </c>
      <c r="BM152" s="10">
        <f t="shared" si="12"/>
        <v>0.5</v>
      </c>
      <c r="BN152" s="10">
        <f t="shared" si="12"/>
        <v>0.5</v>
      </c>
      <c r="BO152" s="10">
        <f t="shared" si="12"/>
        <v>0.5</v>
      </c>
      <c r="BP152" s="10">
        <f t="shared" si="12"/>
        <v>0.5</v>
      </c>
      <c r="BQ152" s="10">
        <f t="shared" si="12"/>
        <v>0.5</v>
      </c>
      <c r="BR152" s="10">
        <f t="shared" si="12"/>
        <v>0.5</v>
      </c>
      <c r="BS152" s="10">
        <f t="shared" si="12"/>
        <v>0.5</v>
      </c>
      <c r="BT152" s="10">
        <f t="shared" si="12"/>
        <v>0.5</v>
      </c>
      <c r="BU152" s="10">
        <f t="shared" si="12"/>
        <v>0.5</v>
      </c>
      <c r="BV152" s="10">
        <f t="shared" si="12"/>
        <v>0.5</v>
      </c>
      <c r="BW152" s="10">
        <f t="shared" si="12"/>
        <v>0.5</v>
      </c>
      <c r="BX152" s="10">
        <f t="shared" si="12"/>
        <v>0.5</v>
      </c>
      <c r="BY152" s="10">
        <f t="shared" si="12"/>
        <v>0.5</v>
      </c>
      <c r="BZ152" s="10">
        <f t="shared" si="12"/>
        <v>0.5</v>
      </c>
      <c r="CA152" s="10">
        <f t="shared" si="12"/>
        <v>0.5</v>
      </c>
      <c r="CB152" s="10">
        <f t="shared" si="12"/>
        <v>0.5</v>
      </c>
      <c r="CC152" s="10">
        <f t="shared" si="12"/>
        <v>0.5</v>
      </c>
      <c r="CD152" s="10">
        <f t="shared" si="12"/>
        <v>0.5</v>
      </c>
      <c r="CE152" s="10">
        <f t="shared" si="12"/>
        <v>0.5</v>
      </c>
      <c r="CF152" s="10">
        <f t="shared" si="12"/>
        <v>0.5</v>
      </c>
      <c r="CG152" s="10">
        <f t="shared" si="12"/>
        <v>0.5</v>
      </c>
      <c r="CH152" s="10">
        <f t="shared" si="12"/>
        <v>0.5</v>
      </c>
      <c r="CI152" s="10">
        <f t="shared" si="12"/>
        <v>0.5</v>
      </c>
      <c r="CJ152" s="10">
        <f t="shared" si="12"/>
        <v>0.5</v>
      </c>
    </row>
    <row r="153" spans="1:88" ht="15">
      <c r="A153" s="12">
        <v>160</v>
      </c>
      <c r="B153" s="12" t="s">
        <v>366</v>
      </c>
      <c r="C153" s="12" t="s">
        <v>367</v>
      </c>
      <c r="D153" s="12" t="s">
        <v>12</v>
      </c>
      <c r="E153" s="12" t="s">
        <v>17</v>
      </c>
      <c r="F153" s="12" t="s">
        <v>368</v>
      </c>
      <c r="G153" s="14">
        <v>23</v>
      </c>
      <c r="H153" s="12" t="s">
        <v>373</v>
      </c>
      <c r="I153" s="14">
        <v>292</v>
      </c>
      <c r="J153" s="15">
        <v>78</v>
      </c>
      <c r="K153" s="17">
        <f t="shared" si="0"/>
        <v>0.29487179487179488</v>
      </c>
      <c r="L153" s="18">
        <f t="shared" si="1"/>
        <v>0</v>
      </c>
      <c r="M153" s="18">
        <f t="shared" si="2"/>
        <v>0</v>
      </c>
      <c r="N153" s="19">
        <f t="shared" si="3"/>
        <v>0</v>
      </c>
      <c r="O153" s="18">
        <f t="shared" si="4"/>
        <v>0</v>
      </c>
      <c r="P153" s="18">
        <f t="shared" si="5"/>
        <v>0</v>
      </c>
      <c r="Q153" s="18">
        <f t="shared" si="6"/>
        <v>1</v>
      </c>
      <c r="R153" s="18">
        <f t="shared" si="7"/>
        <v>0</v>
      </c>
      <c r="S153" s="18">
        <f t="shared" si="8"/>
        <v>0</v>
      </c>
      <c r="T153" s="18">
        <f t="shared" si="9"/>
        <v>0</v>
      </c>
      <c r="U153" s="18">
        <f t="shared" si="10"/>
        <v>0</v>
      </c>
      <c r="W153" s="5"/>
      <c r="Z153" s="3" t="s">
        <v>19</v>
      </c>
      <c r="AA153" s="10">
        <f t="shared" ref="AA153:CJ153" si="13">IF(AA$151=$Z153,1,IF(LEFT(AA$151,7) = LEFT($Z153,7),-1,0.5))</f>
        <v>-1</v>
      </c>
      <c r="AB153" s="10">
        <f t="shared" si="13"/>
        <v>1</v>
      </c>
      <c r="AC153" s="10">
        <f t="shared" si="13"/>
        <v>-1</v>
      </c>
      <c r="AD153" s="10">
        <f t="shared" si="13"/>
        <v>0.5</v>
      </c>
      <c r="AE153" s="10">
        <f t="shared" si="13"/>
        <v>0.5</v>
      </c>
      <c r="AF153" s="10">
        <f t="shared" si="13"/>
        <v>0.5</v>
      </c>
      <c r="AG153" s="10">
        <f t="shared" si="13"/>
        <v>0.5</v>
      </c>
      <c r="AH153" s="10">
        <f t="shared" si="13"/>
        <v>0.5</v>
      </c>
      <c r="AI153" s="10">
        <f t="shared" si="13"/>
        <v>0.5</v>
      </c>
      <c r="AJ153" s="10">
        <f t="shared" si="13"/>
        <v>0.5</v>
      </c>
      <c r="AK153" s="10">
        <f t="shared" si="13"/>
        <v>0.5</v>
      </c>
      <c r="AL153" s="10">
        <f t="shared" si="13"/>
        <v>0.5</v>
      </c>
      <c r="AM153" s="10">
        <f t="shared" si="13"/>
        <v>0.5</v>
      </c>
      <c r="AN153" s="10">
        <f t="shared" si="13"/>
        <v>0.5</v>
      </c>
      <c r="AO153" s="10">
        <f t="shared" si="13"/>
        <v>0.5</v>
      </c>
      <c r="AP153" s="10">
        <f t="shared" si="13"/>
        <v>0.5</v>
      </c>
      <c r="AQ153" s="10">
        <f t="shared" si="13"/>
        <v>0.5</v>
      </c>
      <c r="AR153" s="10">
        <f t="shared" si="13"/>
        <v>0.5</v>
      </c>
      <c r="AS153" s="10">
        <f t="shared" si="13"/>
        <v>0.5</v>
      </c>
      <c r="AT153" s="10">
        <f t="shared" si="13"/>
        <v>0.5</v>
      </c>
      <c r="AU153" s="10">
        <f t="shared" si="13"/>
        <v>0.5</v>
      </c>
      <c r="AV153" s="10">
        <f t="shared" si="13"/>
        <v>0.5</v>
      </c>
      <c r="AW153" s="10">
        <f t="shared" si="13"/>
        <v>0.5</v>
      </c>
      <c r="AX153" s="10">
        <f t="shared" si="13"/>
        <v>0.5</v>
      </c>
      <c r="AY153" s="10">
        <f t="shared" si="13"/>
        <v>0.5</v>
      </c>
      <c r="AZ153" s="10">
        <f t="shared" si="13"/>
        <v>0.5</v>
      </c>
      <c r="BA153" s="10">
        <f t="shared" si="13"/>
        <v>0.5</v>
      </c>
      <c r="BB153" s="10">
        <f t="shared" si="13"/>
        <v>0.5</v>
      </c>
      <c r="BC153" s="10">
        <f t="shared" si="13"/>
        <v>0.5</v>
      </c>
      <c r="BD153" s="10">
        <f t="shared" si="13"/>
        <v>0.5</v>
      </c>
      <c r="BE153" s="10">
        <f t="shared" si="13"/>
        <v>0.5</v>
      </c>
      <c r="BF153" s="10">
        <f t="shared" si="13"/>
        <v>0.5</v>
      </c>
      <c r="BG153" s="10">
        <f t="shared" si="13"/>
        <v>0.5</v>
      </c>
      <c r="BH153" s="10">
        <f t="shared" si="13"/>
        <v>0.5</v>
      </c>
      <c r="BI153" s="10">
        <f t="shared" si="13"/>
        <v>0.5</v>
      </c>
      <c r="BJ153" s="10">
        <f t="shared" si="13"/>
        <v>0.5</v>
      </c>
      <c r="BK153" s="10">
        <f t="shared" si="13"/>
        <v>0.5</v>
      </c>
      <c r="BL153" s="10">
        <f t="shared" si="13"/>
        <v>0.5</v>
      </c>
      <c r="BM153" s="10">
        <f t="shared" si="13"/>
        <v>0.5</v>
      </c>
      <c r="BN153" s="10">
        <f t="shared" si="13"/>
        <v>0.5</v>
      </c>
      <c r="BO153" s="10">
        <f t="shared" si="13"/>
        <v>0.5</v>
      </c>
      <c r="BP153" s="10">
        <f t="shared" si="13"/>
        <v>0.5</v>
      </c>
      <c r="BQ153" s="10">
        <f t="shared" si="13"/>
        <v>0.5</v>
      </c>
      <c r="BR153" s="10">
        <f t="shared" si="13"/>
        <v>0.5</v>
      </c>
      <c r="BS153" s="10">
        <f t="shared" si="13"/>
        <v>0.5</v>
      </c>
      <c r="BT153" s="10">
        <f t="shared" si="13"/>
        <v>0.5</v>
      </c>
      <c r="BU153" s="10">
        <f t="shared" si="13"/>
        <v>0.5</v>
      </c>
      <c r="BV153" s="10">
        <f t="shared" si="13"/>
        <v>0.5</v>
      </c>
      <c r="BW153" s="10">
        <f t="shared" si="13"/>
        <v>0.5</v>
      </c>
      <c r="BX153" s="10">
        <f t="shared" si="13"/>
        <v>0.5</v>
      </c>
      <c r="BY153" s="10">
        <f t="shared" si="13"/>
        <v>0.5</v>
      </c>
      <c r="BZ153" s="10">
        <f t="shared" si="13"/>
        <v>0.5</v>
      </c>
      <c r="CA153" s="10">
        <f t="shared" si="13"/>
        <v>0.5</v>
      </c>
      <c r="CB153" s="10">
        <f t="shared" si="13"/>
        <v>0.5</v>
      </c>
      <c r="CC153" s="10">
        <f t="shared" si="13"/>
        <v>0.5</v>
      </c>
      <c r="CD153" s="10">
        <f t="shared" si="13"/>
        <v>0.5</v>
      </c>
      <c r="CE153" s="10">
        <f t="shared" si="13"/>
        <v>0.5</v>
      </c>
      <c r="CF153" s="10">
        <f t="shared" si="13"/>
        <v>0.5</v>
      </c>
      <c r="CG153" s="10">
        <f t="shared" si="13"/>
        <v>0.5</v>
      </c>
      <c r="CH153" s="10">
        <f t="shared" si="13"/>
        <v>0.5</v>
      </c>
      <c r="CI153" s="10">
        <f t="shared" si="13"/>
        <v>0.5</v>
      </c>
      <c r="CJ153" s="10">
        <f t="shared" si="13"/>
        <v>0.5</v>
      </c>
    </row>
    <row r="154" spans="1:88" ht="15">
      <c r="A154" s="15">
        <v>161</v>
      </c>
      <c r="B154" s="12" t="s">
        <v>394</v>
      </c>
      <c r="C154" s="12" t="s">
        <v>395</v>
      </c>
      <c r="D154" s="12" t="s">
        <v>22</v>
      </c>
      <c r="E154" s="12" t="s">
        <v>123</v>
      </c>
      <c r="F154" s="12" t="s">
        <v>334</v>
      </c>
      <c r="G154" s="14">
        <v>16</v>
      </c>
      <c r="H154" s="12" t="s">
        <v>373</v>
      </c>
      <c r="I154" s="14">
        <v>353</v>
      </c>
      <c r="J154" s="15">
        <v>60</v>
      </c>
      <c r="K154" s="17">
        <f t="shared" si="0"/>
        <v>0.26666666666666666</v>
      </c>
      <c r="L154" s="18">
        <f t="shared" si="1"/>
        <v>0</v>
      </c>
      <c r="M154" s="18">
        <f t="shared" si="2"/>
        <v>0</v>
      </c>
      <c r="N154" s="19">
        <f t="shared" si="3"/>
        <v>0</v>
      </c>
      <c r="O154" s="18">
        <f t="shared" si="4"/>
        <v>0</v>
      </c>
      <c r="P154" s="18">
        <f t="shared" si="5"/>
        <v>1</v>
      </c>
      <c r="Q154" s="18">
        <f t="shared" si="6"/>
        <v>0</v>
      </c>
      <c r="R154" s="18">
        <f t="shared" si="7"/>
        <v>0</v>
      </c>
      <c r="S154" s="18">
        <f t="shared" si="8"/>
        <v>0</v>
      </c>
      <c r="T154" s="18">
        <f t="shared" si="9"/>
        <v>0</v>
      </c>
      <c r="U154" s="18">
        <f t="shared" si="10"/>
        <v>0</v>
      </c>
      <c r="W154" s="5"/>
      <c r="Z154" s="3" t="s">
        <v>23</v>
      </c>
      <c r="AA154" s="10">
        <f t="shared" ref="AA154:CJ154" si="14">IF(AA$151=$Z154,1,IF(LEFT(AA$151,7) = LEFT($Z154,7),-1,0.5))</f>
        <v>-1</v>
      </c>
      <c r="AB154" s="10">
        <f t="shared" si="14"/>
        <v>-1</v>
      </c>
      <c r="AC154" s="10">
        <f t="shared" si="14"/>
        <v>1</v>
      </c>
      <c r="AD154" s="10">
        <f t="shared" si="14"/>
        <v>0.5</v>
      </c>
      <c r="AE154" s="10">
        <f t="shared" si="14"/>
        <v>0.5</v>
      </c>
      <c r="AF154" s="10">
        <f t="shared" si="14"/>
        <v>0.5</v>
      </c>
      <c r="AG154" s="10">
        <f t="shared" si="14"/>
        <v>0.5</v>
      </c>
      <c r="AH154" s="10">
        <f t="shared" si="14"/>
        <v>0.5</v>
      </c>
      <c r="AI154" s="10">
        <f t="shared" si="14"/>
        <v>0.5</v>
      </c>
      <c r="AJ154" s="10">
        <f t="shared" si="14"/>
        <v>0.5</v>
      </c>
      <c r="AK154" s="10">
        <f t="shared" si="14"/>
        <v>0.5</v>
      </c>
      <c r="AL154" s="10">
        <f t="shared" si="14"/>
        <v>0.5</v>
      </c>
      <c r="AM154" s="10">
        <f t="shared" si="14"/>
        <v>0.5</v>
      </c>
      <c r="AN154" s="10">
        <f t="shared" si="14"/>
        <v>0.5</v>
      </c>
      <c r="AO154" s="10">
        <f t="shared" si="14"/>
        <v>0.5</v>
      </c>
      <c r="AP154" s="10">
        <f t="shared" si="14"/>
        <v>0.5</v>
      </c>
      <c r="AQ154" s="10">
        <f t="shared" si="14"/>
        <v>0.5</v>
      </c>
      <c r="AR154" s="10">
        <f t="shared" si="14"/>
        <v>0.5</v>
      </c>
      <c r="AS154" s="10">
        <f t="shared" si="14"/>
        <v>0.5</v>
      </c>
      <c r="AT154" s="10">
        <f t="shared" si="14"/>
        <v>0.5</v>
      </c>
      <c r="AU154" s="10">
        <f t="shared" si="14"/>
        <v>0.5</v>
      </c>
      <c r="AV154" s="10">
        <f t="shared" si="14"/>
        <v>0.5</v>
      </c>
      <c r="AW154" s="10">
        <f t="shared" si="14"/>
        <v>0.5</v>
      </c>
      <c r="AX154" s="10">
        <f t="shared" si="14"/>
        <v>0.5</v>
      </c>
      <c r="AY154" s="10">
        <f t="shared" si="14"/>
        <v>0.5</v>
      </c>
      <c r="AZ154" s="10">
        <f t="shared" si="14"/>
        <v>0.5</v>
      </c>
      <c r="BA154" s="10">
        <f t="shared" si="14"/>
        <v>0.5</v>
      </c>
      <c r="BB154" s="10">
        <f t="shared" si="14"/>
        <v>0.5</v>
      </c>
      <c r="BC154" s="10">
        <f t="shared" si="14"/>
        <v>0.5</v>
      </c>
      <c r="BD154" s="10">
        <f t="shared" si="14"/>
        <v>0.5</v>
      </c>
      <c r="BE154" s="10">
        <f t="shared" si="14"/>
        <v>0.5</v>
      </c>
      <c r="BF154" s="10">
        <f t="shared" si="14"/>
        <v>0.5</v>
      </c>
      <c r="BG154" s="10">
        <f t="shared" si="14"/>
        <v>0.5</v>
      </c>
      <c r="BH154" s="10">
        <f t="shared" si="14"/>
        <v>0.5</v>
      </c>
      <c r="BI154" s="10">
        <f t="shared" si="14"/>
        <v>0.5</v>
      </c>
      <c r="BJ154" s="10">
        <f t="shared" si="14"/>
        <v>0.5</v>
      </c>
      <c r="BK154" s="10">
        <f t="shared" si="14"/>
        <v>0.5</v>
      </c>
      <c r="BL154" s="10">
        <f t="shared" si="14"/>
        <v>0.5</v>
      </c>
      <c r="BM154" s="10">
        <f t="shared" si="14"/>
        <v>0.5</v>
      </c>
      <c r="BN154" s="10">
        <f t="shared" si="14"/>
        <v>0.5</v>
      </c>
      <c r="BO154" s="10">
        <f t="shared" si="14"/>
        <v>0.5</v>
      </c>
      <c r="BP154" s="10">
        <f t="shared" si="14"/>
        <v>0.5</v>
      </c>
      <c r="BQ154" s="10">
        <f t="shared" si="14"/>
        <v>0.5</v>
      </c>
      <c r="BR154" s="10">
        <f t="shared" si="14"/>
        <v>0.5</v>
      </c>
      <c r="BS154" s="10">
        <f t="shared" si="14"/>
        <v>0.5</v>
      </c>
      <c r="BT154" s="10">
        <f t="shared" si="14"/>
        <v>0.5</v>
      </c>
      <c r="BU154" s="10">
        <f t="shared" si="14"/>
        <v>0.5</v>
      </c>
      <c r="BV154" s="10">
        <f t="shared" si="14"/>
        <v>0.5</v>
      </c>
      <c r="BW154" s="10">
        <f t="shared" si="14"/>
        <v>0.5</v>
      </c>
      <c r="BX154" s="10">
        <f t="shared" si="14"/>
        <v>0.5</v>
      </c>
      <c r="BY154" s="10">
        <f t="shared" si="14"/>
        <v>0.5</v>
      </c>
      <c r="BZ154" s="10">
        <f t="shared" si="14"/>
        <v>0.5</v>
      </c>
      <c r="CA154" s="10">
        <f t="shared" si="14"/>
        <v>0.5</v>
      </c>
      <c r="CB154" s="10">
        <f t="shared" si="14"/>
        <v>0.5</v>
      </c>
      <c r="CC154" s="10">
        <f t="shared" si="14"/>
        <v>0.5</v>
      </c>
      <c r="CD154" s="10">
        <f t="shared" si="14"/>
        <v>0.5</v>
      </c>
      <c r="CE154" s="10">
        <f t="shared" si="14"/>
        <v>0.5</v>
      </c>
      <c r="CF154" s="10">
        <f t="shared" si="14"/>
        <v>0.5</v>
      </c>
      <c r="CG154" s="10">
        <f t="shared" si="14"/>
        <v>0.5</v>
      </c>
      <c r="CH154" s="10">
        <f t="shared" si="14"/>
        <v>0.5</v>
      </c>
      <c r="CI154" s="10">
        <f t="shared" si="14"/>
        <v>0.5</v>
      </c>
      <c r="CJ154" s="10">
        <f t="shared" si="14"/>
        <v>0.5</v>
      </c>
    </row>
    <row r="155" spans="1:88" ht="15">
      <c r="A155" s="15">
        <v>162</v>
      </c>
      <c r="B155" s="12" t="s">
        <v>338</v>
      </c>
      <c r="C155" s="12" t="s">
        <v>339</v>
      </c>
      <c r="D155" s="12" t="s">
        <v>12</v>
      </c>
      <c r="E155" s="12" t="s">
        <v>17</v>
      </c>
      <c r="F155" s="12" t="s">
        <v>371</v>
      </c>
      <c r="G155" s="14">
        <v>8</v>
      </c>
      <c r="H155" s="12" t="s">
        <v>373</v>
      </c>
      <c r="I155" s="14">
        <v>397</v>
      </c>
      <c r="J155" s="15">
        <v>14</v>
      </c>
      <c r="K155" s="17">
        <f t="shared" si="0"/>
        <v>0.5714285714285714</v>
      </c>
      <c r="L155" s="18">
        <f t="shared" si="1"/>
        <v>0</v>
      </c>
      <c r="M155" s="18">
        <f t="shared" si="2"/>
        <v>1</v>
      </c>
      <c r="N155" s="19">
        <f t="shared" si="3"/>
        <v>0</v>
      </c>
      <c r="O155" s="18">
        <f t="shared" si="4"/>
        <v>0</v>
      </c>
      <c r="P155" s="18">
        <f t="shared" si="5"/>
        <v>0</v>
      </c>
      <c r="Q155" s="18">
        <f t="shared" si="6"/>
        <v>0</v>
      </c>
      <c r="R155" s="18">
        <f t="shared" si="7"/>
        <v>0</v>
      </c>
      <c r="S155" s="18">
        <f t="shared" si="8"/>
        <v>0</v>
      </c>
      <c r="T155" s="18">
        <f t="shared" si="9"/>
        <v>0</v>
      </c>
      <c r="U155" s="18">
        <f t="shared" si="10"/>
        <v>0</v>
      </c>
      <c r="W155" s="5"/>
      <c r="Z155" s="3" t="s">
        <v>27</v>
      </c>
      <c r="AA155" s="10">
        <f t="shared" ref="AA155:CJ155" si="15">IF(AA$151=$Z155,1,IF(LEFT(AA$151,7) = LEFT($Z155,7),-1,0.5))</f>
        <v>0.5</v>
      </c>
      <c r="AB155" s="10">
        <f t="shared" si="15"/>
        <v>0.5</v>
      </c>
      <c r="AC155" s="10">
        <f t="shared" si="15"/>
        <v>0.5</v>
      </c>
      <c r="AD155" s="10">
        <f t="shared" si="15"/>
        <v>1</v>
      </c>
      <c r="AE155" s="10">
        <f t="shared" si="15"/>
        <v>-1</v>
      </c>
      <c r="AF155" s="10">
        <f t="shared" si="15"/>
        <v>-1</v>
      </c>
      <c r="AG155" s="10">
        <f t="shared" si="15"/>
        <v>0.5</v>
      </c>
      <c r="AH155" s="10">
        <f t="shared" si="15"/>
        <v>0.5</v>
      </c>
      <c r="AI155" s="10">
        <f t="shared" si="15"/>
        <v>0.5</v>
      </c>
      <c r="AJ155" s="10">
        <f t="shared" si="15"/>
        <v>0.5</v>
      </c>
      <c r="AK155" s="10">
        <f t="shared" si="15"/>
        <v>0.5</v>
      </c>
      <c r="AL155" s="10">
        <f t="shared" si="15"/>
        <v>0.5</v>
      </c>
      <c r="AM155" s="10">
        <f t="shared" si="15"/>
        <v>0.5</v>
      </c>
      <c r="AN155" s="10">
        <f t="shared" si="15"/>
        <v>0.5</v>
      </c>
      <c r="AO155" s="10">
        <f t="shared" si="15"/>
        <v>0.5</v>
      </c>
      <c r="AP155" s="10">
        <f t="shared" si="15"/>
        <v>0.5</v>
      </c>
      <c r="AQ155" s="10">
        <f t="shared" si="15"/>
        <v>0.5</v>
      </c>
      <c r="AR155" s="10">
        <f t="shared" si="15"/>
        <v>0.5</v>
      </c>
      <c r="AS155" s="10">
        <f t="shared" si="15"/>
        <v>0.5</v>
      </c>
      <c r="AT155" s="10">
        <f t="shared" si="15"/>
        <v>0.5</v>
      </c>
      <c r="AU155" s="10">
        <f t="shared" si="15"/>
        <v>0.5</v>
      </c>
      <c r="AV155" s="10">
        <f t="shared" si="15"/>
        <v>0.5</v>
      </c>
      <c r="AW155" s="10">
        <f t="shared" si="15"/>
        <v>0.5</v>
      </c>
      <c r="AX155" s="10">
        <f t="shared" si="15"/>
        <v>0.5</v>
      </c>
      <c r="AY155" s="10">
        <f t="shared" si="15"/>
        <v>0.5</v>
      </c>
      <c r="AZ155" s="10">
        <f t="shared" si="15"/>
        <v>0.5</v>
      </c>
      <c r="BA155" s="10">
        <f t="shared" si="15"/>
        <v>0.5</v>
      </c>
      <c r="BB155" s="10">
        <f t="shared" si="15"/>
        <v>0.5</v>
      </c>
      <c r="BC155" s="10">
        <f t="shared" si="15"/>
        <v>0.5</v>
      </c>
      <c r="BD155" s="10">
        <f t="shared" si="15"/>
        <v>0.5</v>
      </c>
      <c r="BE155" s="10">
        <f t="shared" si="15"/>
        <v>0.5</v>
      </c>
      <c r="BF155" s="10">
        <f t="shared" si="15"/>
        <v>0.5</v>
      </c>
      <c r="BG155" s="10">
        <f t="shared" si="15"/>
        <v>0.5</v>
      </c>
      <c r="BH155" s="10">
        <f t="shared" si="15"/>
        <v>0.5</v>
      </c>
      <c r="BI155" s="10">
        <f t="shared" si="15"/>
        <v>0.5</v>
      </c>
      <c r="BJ155" s="10">
        <f t="shared" si="15"/>
        <v>0.5</v>
      </c>
      <c r="BK155" s="10">
        <f t="shared" si="15"/>
        <v>0.5</v>
      </c>
      <c r="BL155" s="10">
        <f t="shared" si="15"/>
        <v>0.5</v>
      </c>
      <c r="BM155" s="10">
        <f t="shared" si="15"/>
        <v>0.5</v>
      </c>
      <c r="BN155" s="10">
        <f t="shared" si="15"/>
        <v>0.5</v>
      </c>
      <c r="BO155" s="10">
        <f t="shared" si="15"/>
        <v>0.5</v>
      </c>
      <c r="BP155" s="10">
        <f t="shared" si="15"/>
        <v>0.5</v>
      </c>
      <c r="BQ155" s="10">
        <f t="shared" si="15"/>
        <v>0.5</v>
      </c>
      <c r="BR155" s="10">
        <f t="shared" si="15"/>
        <v>0.5</v>
      </c>
      <c r="BS155" s="10">
        <f t="shared" si="15"/>
        <v>0.5</v>
      </c>
      <c r="BT155" s="10">
        <f t="shared" si="15"/>
        <v>0.5</v>
      </c>
      <c r="BU155" s="10">
        <f t="shared" si="15"/>
        <v>0.5</v>
      </c>
      <c r="BV155" s="10">
        <f t="shared" si="15"/>
        <v>0.5</v>
      </c>
      <c r="BW155" s="10">
        <f t="shared" si="15"/>
        <v>0.5</v>
      </c>
      <c r="BX155" s="10">
        <f t="shared" si="15"/>
        <v>0.5</v>
      </c>
      <c r="BY155" s="10">
        <f t="shared" si="15"/>
        <v>0.5</v>
      </c>
      <c r="BZ155" s="10">
        <f t="shared" si="15"/>
        <v>0.5</v>
      </c>
      <c r="CA155" s="10">
        <f t="shared" si="15"/>
        <v>0.5</v>
      </c>
      <c r="CB155" s="10">
        <f t="shared" si="15"/>
        <v>0.5</v>
      </c>
      <c r="CC155" s="10">
        <f t="shared" si="15"/>
        <v>0.5</v>
      </c>
      <c r="CD155" s="10">
        <f t="shared" si="15"/>
        <v>0.5</v>
      </c>
      <c r="CE155" s="10">
        <f t="shared" si="15"/>
        <v>0.5</v>
      </c>
      <c r="CF155" s="10">
        <f t="shared" si="15"/>
        <v>0.5</v>
      </c>
      <c r="CG155" s="10">
        <f t="shared" si="15"/>
        <v>0.5</v>
      </c>
      <c r="CH155" s="10">
        <f t="shared" si="15"/>
        <v>0.5</v>
      </c>
      <c r="CI155" s="10">
        <f t="shared" si="15"/>
        <v>0.5</v>
      </c>
      <c r="CJ155" s="10">
        <f t="shared" si="15"/>
        <v>0.5</v>
      </c>
    </row>
    <row r="156" spans="1:88" ht="15">
      <c r="A156" s="12">
        <v>163</v>
      </c>
      <c r="B156" s="12" t="s">
        <v>338</v>
      </c>
      <c r="C156" s="12" t="s">
        <v>339</v>
      </c>
      <c r="D156" s="12" t="s">
        <v>18</v>
      </c>
      <c r="E156" s="12" t="s">
        <v>22</v>
      </c>
      <c r="F156" s="12" t="s">
        <v>372</v>
      </c>
      <c r="G156" s="14">
        <v>9</v>
      </c>
      <c r="H156" s="12" t="s">
        <v>373</v>
      </c>
      <c r="I156" s="14">
        <v>397</v>
      </c>
      <c r="J156" s="15">
        <v>14</v>
      </c>
      <c r="K156" s="17">
        <f t="shared" si="0"/>
        <v>0.6428571428571429</v>
      </c>
      <c r="L156" s="18">
        <f t="shared" si="1"/>
        <v>0</v>
      </c>
      <c r="M156" s="18">
        <f t="shared" si="2"/>
        <v>1</v>
      </c>
      <c r="N156" s="19">
        <f t="shared" si="3"/>
        <v>0</v>
      </c>
      <c r="O156" s="18">
        <f t="shared" si="4"/>
        <v>0</v>
      </c>
      <c r="P156" s="18">
        <f t="shared" si="5"/>
        <v>0</v>
      </c>
      <c r="Q156" s="18">
        <f t="shared" si="6"/>
        <v>0</v>
      </c>
      <c r="R156" s="18">
        <f t="shared" si="7"/>
        <v>0</v>
      </c>
      <c r="S156" s="18">
        <f t="shared" si="8"/>
        <v>0</v>
      </c>
      <c r="T156" s="18">
        <f t="shared" si="9"/>
        <v>0</v>
      </c>
      <c r="U156" s="18">
        <f t="shared" si="10"/>
        <v>0</v>
      </c>
      <c r="W156" s="5"/>
      <c r="Z156" s="3" t="s">
        <v>33</v>
      </c>
      <c r="AA156" s="10">
        <f t="shared" ref="AA156:CJ156" si="16">IF(AA$151=$Z156,1,IF(LEFT(AA$151,7) = LEFT($Z156,7),-1,0.5))</f>
        <v>0.5</v>
      </c>
      <c r="AB156" s="10">
        <f t="shared" si="16"/>
        <v>0.5</v>
      </c>
      <c r="AC156" s="10">
        <f t="shared" si="16"/>
        <v>0.5</v>
      </c>
      <c r="AD156" s="10">
        <f t="shared" si="16"/>
        <v>-1</v>
      </c>
      <c r="AE156" s="10">
        <f t="shared" si="16"/>
        <v>1</v>
      </c>
      <c r="AF156" s="10">
        <f t="shared" si="16"/>
        <v>-1</v>
      </c>
      <c r="AG156" s="10">
        <f t="shared" si="16"/>
        <v>0.5</v>
      </c>
      <c r="AH156" s="10">
        <f t="shared" si="16"/>
        <v>0.5</v>
      </c>
      <c r="AI156" s="10">
        <f t="shared" si="16"/>
        <v>0.5</v>
      </c>
      <c r="AJ156" s="10">
        <f t="shared" si="16"/>
        <v>0.5</v>
      </c>
      <c r="AK156" s="10">
        <f t="shared" si="16"/>
        <v>0.5</v>
      </c>
      <c r="AL156" s="10">
        <f t="shared" si="16"/>
        <v>0.5</v>
      </c>
      <c r="AM156" s="10">
        <f t="shared" si="16"/>
        <v>0.5</v>
      </c>
      <c r="AN156" s="10">
        <f t="shared" si="16"/>
        <v>0.5</v>
      </c>
      <c r="AO156" s="10">
        <f t="shared" si="16"/>
        <v>0.5</v>
      </c>
      <c r="AP156" s="10">
        <f t="shared" si="16"/>
        <v>0.5</v>
      </c>
      <c r="AQ156" s="10">
        <f t="shared" si="16"/>
        <v>0.5</v>
      </c>
      <c r="AR156" s="10">
        <f t="shared" si="16"/>
        <v>0.5</v>
      </c>
      <c r="AS156" s="10">
        <f t="shared" si="16"/>
        <v>0.5</v>
      </c>
      <c r="AT156" s="10">
        <f t="shared" si="16"/>
        <v>0.5</v>
      </c>
      <c r="AU156" s="10">
        <f t="shared" si="16"/>
        <v>0.5</v>
      </c>
      <c r="AV156" s="10">
        <f t="shared" si="16"/>
        <v>0.5</v>
      </c>
      <c r="AW156" s="10">
        <f t="shared" si="16"/>
        <v>0.5</v>
      </c>
      <c r="AX156" s="10">
        <f t="shared" si="16"/>
        <v>0.5</v>
      </c>
      <c r="AY156" s="10">
        <f t="shared" si="16"/>
        <v>0.5</v>
      </c>
      <c r="AZ156" s="10">
        <f t="shared" si="16"/>
        <v>0.5</v>
      </c>
      <c r="BA156" s="10">
        <f t="shared" si="16"/>
        <v>0.5</v>
      </c>
      <c r="BB156" s="10">
        <f t="shared" si="16"/>
        <v>0.5</v>
      </c>
      <c r="BC156" s="10">
        <f t="shared" si="16"/>
        <v>0.5</v>
      </c>
      <c r="BD156" s="10">
        <f t="shared" si="16"/>
        <v>0.5</v>
      </c>
      <c r="BE156" s="10">
        <f t="shared" si="16"/>
        <v>0.5</v>
      </c>
      <c r="BF156" s="10">
        <f t="shared" si="16"/>
        <v>0.5</v>
      </c>
      <c r="BG156" s="10">
        <f t="shared" si="16"/>
        <v>0.5</v>
      </c>
      <c r="BH156" s="10">
        <f t="shared" si="16"/>
        <v>0.5</v>
      </c>
      <c r="BI156" s="10">
        <f t="shared" si="16"/>
        <v>0.5</v>
      </c>
      <c r="BJ156" s="10">
        <f t="shared" si="16"/>
        <v>0.5</v>
      </c>
      <c r="BK156" s="10">
        <f t="shared" si="16"/>
        <v>0.5</v>
      </c>
      <c r="BL156" s="10">
        <f t="shared" si="16"/>
        <v>0.5</v>
      </c>
      <c r="BM156" s="10">
        <f t="shared" si="16"/>
        <v>0.5</v>
      </c>
      <c r="BN156" s="10">
        <f t="shared" si="16"/>
        <v>0.5</v>
      </c>
      <c r="BO156" s="10">
        <f t="shared" si="16"/>
        <v>0.5</v>
      </c>
      <c r="BP156" s="10">
        <f t="shared" si="16"/>
        <v>0.5</v>
      </c>
      <c r="BQ156" s="10">
        <f t="shared" si="16"/>
        <v>0.5</v>
      </c>
      <c r="BR156" s="10">
        <f t="shared" si="16"/>
        <v>0.5</v>
      </c>
      <c r="BS156" s="10">
        <f t="shared" si="16"/>
        <v>0.5</v>
      </c>
      <c r="BT156" s="10">
        <f t="shared" si="16"/>
        <v>0.5</v>
      </c>
      <c r="BU156" s="10">
        <f t="shared" si="16"/>
        <v>0.5</v>
      </c>
      <c r="BV156" s="10">
        <f t="shared" si="16"/>
        <v>0.5</v>
      </c>
      <c r="BW156" s="10">
        <f t="shared" si="16"/>
        <v>0.5</v>
      </c>
      <c r="BX156" s="10">
        <f t="shared" si="16"/>
        <v>0.5</v>
      </c>
      <c r="BY156" s="10">
        <f t="shared" si="16"/>
        <v>0.5</v>
      </c>
      <c r="BZ156" s="10">
        <f t="shared" si="16"/>
        <v>0.5</v>
      </c>
      <c r="CA156" s="10">
        <f t="shared" si="16"/>
        <v>0.5</v>
      </c>
      <c r="CB156" s="10">
        <f t="shared" si="16"/>
        <v>0.5</v>
      </c>
      <c r="CC156" s="10">
        <f t="shared" si="16"/>
        <v>0.5</v>
      </c>
      <c r="CD156" s="10">
        <f t="shared" si="16"/>
        <v>0.5</v>
      </c>
      <c r="CE156" s="10">
        <f t="shared" si="16"/>
        <v>0.5</v>
      </c>
      <c r="CF156" s="10">
        <f t="shared" si="16"/>
        <v>0.5</v>
      </c>
      <c r="CG156" s="10">
        <f t="shared" si="16"/>
        <v>0.5</v>
      </c>
      <c r="CH156" s="10">
        <f t="shared" si="16"/>
        <v>0.5</v>
      </c>
      <c r="CI156" s="10">
        <f t="shared" si="16"/>
        <v>0.5</v>
      </c>
      <c r="CJ156" s="10">
        <f t="shared" si="16"/>
        <v>0.5</v>
      </c>
    </row>
    <row r="157" spans="1:88" ht="15">
      <c r="A157" s="15">
        <v>164</v>
      </c>
      <c r="B157" s="12" t="s">
        <v>140</v>
      </c>
      <c r="C157" s="12" t="s">
        <v>342</v>
      </c>
      <c r="D157" s="12" t="s">
        <v>22</v>
      </c>
      <c r="E157" s="12" t="s">
        <v>45</v>
      </c>
      <c r="F157" s="12" t="s">
        <v>142</v>
      </c>
      <c r="G157" s="14">
        <v>77</v>
      </c>
      <c r="H157" s="12" t="s">
        <v>373</v>
      </c>
      <c r="I157" s="14">
        <v>415</v>
      </c>
      <c r="J157" s="15">
        <v>239</v>
      </c>
      <c r="K157" s="17">
        <f t="shared" si="0"/>
        <v>0.32217573221757323</v>
      </c>
      <c r="L157" s="18">
        <f t="shared" si="1"/>
        <v>0</v>
      </c>
      <c r="M157" s="18">
        <f t="shared" si="2"/>
        <v>0</v>
      </c>
      <c r="N157" s="19">
        <f t="shared" si="3"/>
        <v>0</v>
      </c>
      <c r="O157" s="18">
        <f t="shared" si="4"/>
        <v>0</v>
      </c>
      <c r="P157" s="18">
        <f t="shared" si="5"/>
        <v>0</v>
      </c>
      <c r="Q157" s="18">
        <f t="shared" si="6"/>
        <v>0</v>
      </c>
      <c r="R157" s="18">
        <f t="shared" si="7"/>
        <v>0</v>
      </c>
      <c r="S157" s="18">
        <f t="shared" si="8"/>
        <v>0</v>
      </c>
      <c r="T157" s="18">
        <f t="shared" si="9"/>
        <v>0</v>
      </c>
      <c r="U157" s="18">
        <f t="shared" si="10"/>
        <v>1</v>
      </c>
      <c r="W157" s="5"/>
      <c r="Z157" s="3" t="s">
        <v>46</v>
      </c>
      <c r="AA157" s="10">
        <f t="shared" ref="AA157:CJ157" si="17">IF(AA$151=$Z157,1,IF(LEFT(AA$151,7) = LEFT($Z157,7),-1,0.5))</f>
        <v>0.5</v>
      </c>
      <c r="AB157" s="10">
        <f t="shared" si="17"/>
        <v>0.5</v>
      </c>
      <c r="AC157" s="10">
        <f t="shared" si="17"/>
        <v>0.5</v>
      </c>
      <c r="AD157" s="10">
        <f t="shared" si="17"/>
        <v>-1</v>
      </c>
      <c r="AE157" s="10">
        <f t="shared" si="17"/>
        <v>-1</v>
      </c>
      <c r="AF157" s="10">
        <f t="shared" si="17"/>
        <v>1</v>
      </c>
      <c r="AG157" s="10">
        <f t="shared" si="17"/>
        <v>0.5</v>
      </c>
      <c r="AH157" s="10">
        <f t="shared" si="17"/>
        <v>0.5</v>
      </c>
      <c r="AI157" s="10">
        <f t="shared" si="17"/>
        <v>0.5</v>
      </c>
      <c r="AJ157" s="10">
        <f t="shared" si="17"/>
        <v>0.5</v>
      </c>
      <c r="AK157" s="10">
        <f t="shared" si="17"/>
        <v>0.5</v>
      </c>
      <c r="AL157" s="10">
        <f t="shared" si="17"/>
        <v>0.5</v>
      </c>
      <c r="AM157" s="10">
        <f t="shared" si="17"/>
        <v>0.5</v>
      </c>
      <c r="AN157" s="10">
        <f t="shared" si="17"/>
        <v>0.5</v>
      </c>
      <c r="AO157" s="10">
        <f t="shared" si="17"/>
        <v>0.5</v>
      </c>
      <c r="AP157" s="10">
        <f t="shared" si="17"/>
        <v>0.5</v>
      </c>
      <c r="AQ157" s="10">
        <f t="shared" si="17"/>
        <v>0.5</v>
      </c>
      <c r="AR157" s="10">
        <f t="shared" si="17"/>
        <v>0.5</v>
      </c>
      <c r="AS157" s="10">
        <f t="shared" si="17"/>
        <v>0.5</v>
      </c>
      <c r="AT157" s="10">
        <f t="shared" si="17"/>
        <v>0.5</v>
      </c>
      <c r="AU157" s="10">
        <f t="shared" si="17"/>
        <v>0.5</v>
      </c>
      <c r="AV157" s="10">
        <f t="shared" si="17"/>
        <v>0.5</v>
      </c>
      <c r="AW157" s="10">
        <f t="shared" si="17"/>
        <v>0.5</v>
      </c>
      <c r="AX157" s="10">
        <f t="shared" si="17"/>
        <v>0.5</v>
      </c>
      <c r="AY157" s="10">
        <f t="shared" si="17"/>
        <v>0.5</v>
      </c>
      <c r="AZ157" s="10">
        <f t="shared" si="17"/>
        <v>0.5</v>
      </c>
      <c r="BA157" s="10">
        <f t="shared" si="17"/>
        <v>0.5</v>
      </c>
      <c r="BB157" s="10">
        <f t="shared" si="17"/>
        <v>0.5</v>
      </c>
      <c r="BC157" s="10">
        <f t="shared" si="17"/>
        <v>0.5</v>
      </c>
      <c r="BD157" s="10">
        <f t="shared" si="17"/>
        <v>0.5</v>
      </c>
      <c r="BE157" s="10">
        <f t="shared" si="17"/>
        <v>0.5</v>
      </c>
      <c r="BF157" s="10">
        <f t="shared" si="17"/>
        <v>0.5</v>
      </c>
      <c r="BG157" s="10">
        <f t="shared" si="17"/>
        <v>0.5</v>
      </c>
      <c r="BH157" s="10">
        <f t="shared" si="17"/>
        <v>0.5</v>
      </c>
      <c r="BI157" s="10">
        <f t="shared" si="17"/>
        <v>0.5</v>
      </c>
      <c r="BJ157" s="10">
        <f t="shared" si="17"/>
        <v>0.5</v>
      </c>
      <c r="BK157" s="10">
        <f t="shared" si="17"/>
        <v>0.5</v>
      </c>
      <c r="BL157" s="10">
        <f t="shared" si="17"/>
        <v>0.5</v>
      </c>
      <c r="BM157" s="10">
        <f t="shared" si="17"/>
        <v>0.5</v>
      </c>
      <c r="BN157" s="10">
        <f t="shared" si="17"/>
        <v>0.5</v>
      </c>
      <c r="BO157" s="10">
        <f t="shared" si="17"/>
        <v>0.5</v>
      </c>
      <c r="BP157" s="10">
        <f t="shared" si="17"/>
        <v>0.5</v>
      </c>
      <c r="BQ157" s="10">
        <f t="shared" si="17"/>
        <v>0.5</v>
      </c>
      <c r="BR157" s="10">
        <f t="shared" si="17"/>
        <v>0.5</v>
      </c>
      <c r="BS157" s="10">
        <f t="shared" si="17"/>
        <v>0.5</v>
      </c>
      <c r="BT157" s="10">
        <f t="shared" si="17"/>
        <v>0.5</v>
      </c>
      <c r="BU157" s="10">
        <f t="shared" si="17"/>
        <v>0.5</v>
      </c>
      <c r="BV157" s="10">
        <f t="shared" si="17"/>
        <v>0.5</v>
      </c>
      <c r="BW157" s="10">
        <f t="shared" si="17"/>
        <v>0.5</v>
      </c>
      <c r="BX157" s="10">
        <f t="shared" si="17"/>
        <v>0.5</v>
      </c>
      <c r="BY157" s="10">
        <f t="shared" si="17"/>
        <v>0.5</v>
      </c>
      <c r="BZ157" s="10">
        <f t="shared" si="17"/>
        <v>0.5</v>
      </c>
      <c r="CA157" s="10">
        <f t="shared" si="17"/>
        <v>0.5</v>
      </c>
      <c r="CB157" s="10">
        <f t="shared" si="17"/>
        <v>0.5</v>
      </c>
      <c r="CC157" s="10">
        <f t="shared" si="17"/>
        <v>0.5</v>
      </c>
      <c r="CD157" s="10">
        <f t="shared" si="17"/>
        <v>0.5</v>
      </c>
      <c r="CE157" s="10">
        <f t="shared" si="17"/>
        <v>0.5</v>
      </c>
      <c r="CF157" s="10">
        <f t="shared" si="17"/>
        <v>0.5</v>
      </c>
      <c r="CG157" s="10">
        <f t="shared" si="17"/>
        <v>0.5</v>
      </c>
      <c r="CH157" s="10">
        <f t="shared" si="17"/>
        <v>0.5</v>
      </c>
      <c r="CI157" s="10">
        <f t="shared" si="17"/>
        <v>0.5</v>
      </c>
      <c r="CJ157" s="10">
        <f t="shared" si="17"/>
        <v>0.5</v>
      </c>
    </row>
    <row r="158" spans="1:88" ht="15">
      <c r="A158" s="15">
        <v>165</v>
      </c>
      <c r="B158" s="12" t="s">
        <v>9</v>
      </c>
      <c r="C158" s="12" t="s">
        <v>185</v>
      </c>
      <c r="D158" s="12" t="s">
        <v>12</v>
      </c>
      <c r="E158" s="12" t="s">
        <v>17</v>
      </c>
      <c r="F158" s="12" t="s">
        <v>13</v>
      </c>
      <c r="G158" s="14">
        <v>90</v>
      </c>
      <c r="H158" s="12" t="s">
        <v>397</v>
      </c>
      <c r="I158" s="14">
        <v>101</v>
      </c>
      <c r="J158" s="15">
        <v>120</v>
      </c>
      <c r="K158" s="17">
        <f t="shared" si="0"/>
        <v>0.75</v>
      </c>
      <c r="L158" s="18">
        <f t="shared" si="1"/>
        <v>0</v>
      </c>
      <c r="M158" s="18">
        <f t="shared" si="2"/>
        <v>0</v>
      </c>
      <c r="N158" s="19">
        <f t="shared" si="3"/>
        <v>0</v>
      </c>
      <c r="O158" s="18">
        <f t="shared" si="4"/>
        <v>0</v>
      </c>
      <c r="P158" s="18">
        <f t="shared" si="5"/>
        <v>0</v>
      </c>
      <c r="Q158" s="18">
        <f t="shared" si="6"/>
        <v>0</v>
      </c>
      <c r="R158" s="18">
        <f t="shared" si="7"/>
        <v>0</v>
      </c>
      <c r="S158" s="18">
        <f t="shared" si="8"/>
        <v>1</v>
      </c>
      <c r="T158" s="18">
        <f t="shared" si="9"/>
        <v>0</v>
      </c>
      <c r="U158" s="18">
        <f t="shared" si="10"/>
        <v>0</v>
      </c>
      <c r="Z158" s="3" t="s">
        <v>53</v>
      </c>
      <c r="AA158" s="10">
        <f t="shared" ref="AA158:CJ158" si="18">IF(AA$151=$Z158,1,IF(LEFT(AA$151,7) = LEFT($Z158,7),-1,0.5))</f>
        <v>0.5</v>
      </c>
      <c r="AB158" s="10">
        <f t="shared" si="18"/>
        <v>0.5</v>
      </c>
      <c r="AC158" s="10">
        <f t="shared" si="18"/>
        <v>0.5</v>
      </c>
      <c r="AD158" s="10">
        <f t="shared" si="18"/>
        <v>0.5</v>
      </c>
      <c r="AE158" s="10">
        <f t="shared" si="18"/>
        <v>0.5</v>
      </c>
      <c r="AF158" s="10">
        <f t="shared" si="18"/>
        <v>0.5</v>
      </c>
      <c r="AG158" s="10">
        <f t="shared" si="18"/>
        <v>1</v>
      </c>
      <c r="AH158" s="10">
        <f t="shared" si="18"/>
        <v>-1</v>
      </c>
      <c r="AI158" s="10">
        <f t="shared" si="18"/>
        <v>0.5</v>
      </c>
      <c r="AJ158" s="10">
        <f t="shared" si="18"/>
        <v>0.5</v>
      </c>
      <c r="AK158" s="10">
        <f t="shared" si="18"/>
        <v>0.5</v>
      </c>
      <c r="AL158" s="10">
        <f t="shared" si="18"/>
        <v>0.5</v>
      </c>
      <c r="AM158" s="10">
        <f t="shared" si="18"/>
        <v>0.5</v>
      </c>
      <c r="AN158" s="10">
        <f t="shared" si="18"/>
        <v>0.5</v>
      </c>
      <c r="AO158" s="10">
        <f t="shared" si="18"/>
        <v>0.5</v>
      </c>
      <c r="AP158" s="10">
        <f t="shared" si="18"/>
        <v>0.5</v>
      </c>
      <c r="AQ158" s="10">
        <f t="shared" si="18"/>
        <v>0.5</v>
      </c>
      <c r="AR158" s="10">
        <f t="shared" si="18"/>
        <v>0.5</v>
      </c>
      <c r="AS158" s="10">
        <f t="shared" si="18"/>
        <v>0.5</v>
      </c>
      <c r="AT158" s="10">
        <f t="shared" si="18"/>
        <v>0.5</v>
      </c>
      <c r="AU158" s="10">
        <f t="shared" si="18"/>
        <v>0.5</v>
      </c>
      <c r="AV158" s="10">
        <f t="shared" si="18"/>
        <v>0.5</v>
      </c>
      <c r="AW158" s="10">
        <f t="shared" si="18"/>
        <v>0.5</v>
      </c>
      <c r="AX158" s="10">
        <f t="shared" si="18"/>
        <v>0.5</v>
      </c>
      <c r="AY158" s="10">
        <f t="shared" si="18"/>
        <v>0.5</v>
      </c>
      <c r="AZ158" s="10">
        <f t="shared" si="18"/>
        <v>0.5</v>
      </c>
      <c r="BA158" s="10">
        <f t="shared" si="18"/>
        <v>0.5</v>
      </c>
      <c r="BB158" s="10">
        <f t="shared" si="18"/>
        <v>0.5</v>
      </c>
      <c r="BC158" s="10">
        <f t="shared" si="18"/>
        <v>0.5</v>
      </c>
      <c r="BD158" s="10">
        <f t="shared" si="18"/>
        <v>0.5</v>
      </c>
      <c r="BE158" s="10">
        <f t="shared" si="18"/>
        <v>0.5</v>
      </c>
      <c r="BF158" s="10">
        <f t="shared" si="18"/>
        <v>0.5</v>
      </c>
      <c r="BG158" s="10">
        <f t="shared" si="18"/>
        <v>0.5</v>
      </c>
      <c r="BH158" s="10">
        <f t="shared" si="18"/>
        <v>0.5</v>
      </c>
      <c r="BI158" s="10">
        <f t="shared" si="18"/>
        <v>0.5</v>
      </c>
      <c r="BJ158" s="10">
        <f t="shared" si="18"/>
        <v>0.5</v>
      </c>
      <c r="BK158" s="10">
        <f t="shared" si="18"/>
        <v>0.5</v>
      </c>
      <c r="BL158" s="10">
        <f t="shared" si="18"/>
        <v>0.5</v>
      </c>
      <c r="BM158" s="10">
        <f t="shared" si="18"/>
        <v>0.5</v>
      </c>
      <c r="BN158" s="10">
        <f t="shared" si="18"/>
        <v>0.5</v>
      </c>
      <c r="BO158" s="10">
        <f t="shared" si="18"/>
        <v>0.5</v>
      </c>
      <c r="BP158" s="10">
        <f t="shared" si="18"/>
        <v>0.5</v>
      </c>
      <c r="BQ158" s="10">
        <f t="shared" si="18"/>
        <v>0.5</v>
      </c>
      <c r="BR158" s="10">
        <f t="shared" si="18"/>
        <v>0.5</v>
      </c>
      <c r="BS158" s="10">
        <f t="shared" si="18"/>
        <v>0.5</v>
      </c>
      <c r="BT158" s="10">
        <f t="shared" si="18"/>
        <v>0.5</v>
      </c>
      <c r="BU158" s="10">
        <f t="shared" si="18"/>
        <v>0.5</v>
      </c>
      <c r="BV158" s="10">
        <f t="shared" si="18"/>
        <v>0.5</v>
      </c>
      <c r="BW158" s="10">
        <f t="shared" si="18"/>
        <v>0.5</v>
      </c>
      <c r="BX158" s="10">
        <f t="shared" si="18"/>
        <v>0.5</v>
      </c>
      <c r="BY158" s="10">
        <f t="shared" si="18"/>
        <v>0.5</v>
      </c>
      <c r="BZ158" s="10">
        <f t="shared" si="18"/>
        <v>0.5</v>
      </c>
      <c r="CA158" s="10">
        <f t="shared" si="18"/>
        <v>0.5</v>
      </c>
      <c r="CB158" s="10">
        <f t="shared" si="18"/>
        <v>0.5</v>
      </c>
      <c r="CC158" s="10">
        <f t="shared" si="18"/>
        <v>0.5</v>
      </c>
      <c r="CD158" s="10">
        <f t="shared" si="18"/>
        <v>0.5</v>
      </c>
      <c r="CE158" s="10">
        <f t="shared" si="18"/>
        <v>0.5</v>
      </c>
      <c r="CF158" s="10">
        <f t="shared" si="18"/>
        <v>0.5</v>
      </c>
      <c r="CG158" s="10">
        <f t="shared" si="18"/>
        <v>0.5</v>
      </c>
      <c r="CH158" s="10">
        <f t="shared" si="18"/>
        <v>0.5</v>
      </c>
      <c r="CI158" s="10">
        <f t="shared" si="18"/>
        <v>0.5</v>
      </c>
      <c r="CJ158" s="10">
        <f t="shared" si="18"/>
        <v>0.5</v>
      </c>
    </row>
    <row r="159" spans="1:88" ht="15">
      <c r="A159" s="12">
        <v>166</v>
      </c>
      <c r="B159" s="12" t="s">
        <v>9</v>
      </c>
      <c r="C159" s="12" t="s">
        <v>185</v>
      </c>
      <c r="D159" s="12" t="s">
        <v>17</v>
      </c>
      <c r="E159" s="12" t="s">
        <v>18</v>
      </c>
      <c r="F159" s="12" t="s">
        <v>19</v>
      </c>
      <c r="G159" s="14">
        <v>118</v>
      </c>
      <c r="H159" s="12" t="s">
        <v>397</v>
      </c>
      <c r="I159" s="14">
        <v>101</v>
      </c>
      <c r="J159" s="15">
        <v>120</v>
      </c>
      <c r="K159" s="17">
        <f t="shared" si="0"/>
        <v>0.98333333333333328</v>
      </c>
      <c r="L159" s="18">
        <f t="shared" si="1"/>
        <v>0</v>
      </c>
      <c r="M159" s="18">
        <f t="shared" si="2"/>
        <v>0</v>
      </c>
      <c r="N159" s="19">
        <f t="shared" si="3"/>
        <v>0</v>
      </c>
      <c r="O159" s="18">
        <f t="shared" si="4"/>
        <v>0</v>
      </c>
      <c r="P159" s="18">
        <f t="shared" si="5"/>
        <v>0</v>
      </c>
      <c r="Q159" s="18">
        <f t="shared" si="6"/>
        <v>0</v>
      </c>
      <c r="R159" s="18">
        <f t="shared" si="7"/>
        <v>0</v>
      </c>
      <c r="S159" s="18">
        <f t="shared" si="8"/>
        <v>1</v>
      </c>
      <c r="T159" s="18">
        <f t="shared" si="9"/>
        <v>0</v>
      </c>
      <c r="U159" s="18">
        <f t="shared" si="10"/>
        <v>0</v>
      </c>
      <c r="Z159" s="3" t="s">
        <v>57</v>
      </c>
      <c r="AA159" s="10">
        <f t="shared" ref="AA159:CJ159" si="19">IF(AA$151=$Z159,1,IF(LEFT(AA$151,7) = LEFT($Z159,7),-1,0.5))</f>
        <v>0.5</v>
      </c>
      <c r="AB159" s="10">
        <f t="shared" si="19"/>
        <v>0.5</v>
      </c>
      <c r="AC159" s="10">
        <f t="shared" si="19"/>
        <v>0.5</v>
      </c>
      <c r="AD159" s="10">
        <f t="shared" si="19"/>
        <v>0.5</v>
      </c>
      <c r="AE159" s="10">
        <f t="shared" si="19"/>
        <v>0.5</v>
      </c>
      <c r="AF159" s="10">
        <f t="shared" si="19"/>
        <v>0.5</v>
      </c>
      <c r="AG159" s="10">
        <f t="shared" si="19"/>
        <v>-1</v>
      </c>
      <c r="AH159" s="10">
        <f t="shared" si="19"/>
        <v>1</v>
      </c>
      <c r="AI159" s="10">
        <f t="shared" si="19"/>
        <v>0.5</v>
      </c>
      <c r="AJ159" s="10">
        <f t="shared" si="19"/>
        <v>0.5</v>
      </c>
      <c r="AK159" s="10">
        <f t="shared" si="19"/>
        <v>0.5</v>
      </c>
      <c r="AL159" s="10">
        <f t="shared" si="19"/>
        <v>0.5</v>
      </c>
      <c r="AM159" s="10">
        <f t="shared" si="19"/>
        <v>0.5</v>
      </c>
      <c r="AN159" s="10">
        <f t="shared" si="19"/>
        <v>0.5</v>
      </c>
      <c r="AO159" s="10">
        <f t="shared" si="19"/>
        <v>0.5</v>
      </c>
      <c r="AP159" s="10">
        <f t="shared" si="19"/>
        <v>0.5</v>
      </c>
      <c r="AQ159" s="10">
        <f t="shared" si="19"/>
        <v>0.5</v>
      </c>
      <c r="AR159" s="10">
        <f t="shared" si="19"/>
        <v>0.5</v>
      </c>
      <c r="AS159" s="10">
        <f t="shared" si="19"/>
        <v>0.5</v>
      </c>
      <c r="AT159" s="10">
        <f t="shared" si="19"/>
        <v>0.5</v>
      </c>
      <c r="AU159" s="10">
        <f t="shared" si="19"/>
        <v>0.5</v>
      </c>
      <c r="AV159" s="10">
        <f t="shared" si="19"/>
        <v>0.5</v>
      </c>
      <c r="AW159" s="10">
        <f t="shared" si="19"/>
        <v>0.5</v>
      </c>
      <c r="AX159" s="10">
        <f t="shared" si="19"/>
        <v>0.5</v>
      </c>
      <c r="AY159" s="10">
        <f t="shared" si="19"/>
        <v>0.5</v>
      </c>
      <c r="AZ159" s="10">
        <f t="shared" si="19"/>
        <v>0.5</v>
      </c>
      <c r="BA159" s="10">
        <f t="shared" si="19"/>
        <v>0.5</v>
      </c>
      <c r="BB159" s="10">
        <f t="shared" si="19"/>
        <v>0.5</v>
      </c>
      <c r="BC159" s="10">
        <f t="shared" si="19"/>
        <v>0.5</v>
      </c>
      <c r="BD159" s="10">
        <f t="shared" si="19"/>
        <v>0.5</v>
      </c>
      <c r="BE159" s="10">
        <f t="shared" si="19"/>
        <v>0.5</v>
      </c>
      <c r="BF159" s="10">
        <f t="shared" si="19"/>
        <v>0.5</v>
      </c>
      <c r="BG159" s="10">
        <f t="shared" si="19"/>
        <v>0.5</v>
      </c>
      <c r="BH159" s="10">
        <f t="shared" si="19"/>
        <v>0.5</v>
      </c>
      <c r="BI159" s="10">
        <f t="shared" si="19"/>
        <v>0.5</v>
      </c>
      <c r="BJ159" s="10">
        <f t="shared" si="19"/>
        <v>0.5</v>
      </c>
      <c r="BK159" s="10">
        <f t="shared" si="19"/>
        <v>0.5</v>
      </c>
      <c r="BL159" s="10">
        <f t="shared" si="19"/>
        <v>0.5</v>
      </c>
      <c r="BM159" s="10">
        <f t="shared" si="19"/>
        <v>0.5</v>
      </c>
      <c r="BN159" s="10">
        <f t="shared" si="19"/>
        <v>0.5</v>
      </c>
      <c r="BO159" s="10">
        <f t="shared" si="19"/>
        <v>0.5</v>
      </c>
      <c r="BP159" s="10">
        <f t="shared" si="19"/>
        <v>0.5</v>
      </c>
      <c r="BQ159" s="10">
        <f t="shared" si="19"/>
        <v>0.5</v>
      </c>
      <c r="BR159" s="10">
        <f t="shared" si="19"/>
        <v>0.5</v>
      </c>
      <c r="BS159" s="10">
        <f t="shared" si="19"/>
        <v>0.5</v>
      </c>
      <c r="BT159" s="10">
        <f t="shared" si="19"/>
        <v>0.5</v>
      </c>
      <c r="BU159" s="10">
        <f t="shared" si="19"/>
        <v>0.5</v>
      </c>
      <c r="BV159" s="10">
        <f t="shared" si="19"/>
        <v>0.5</v>
      </c>
      <c r="BW159" s="10">
        <f t="shared" si="19"/>
        <v>0.5</v>
      </c>
      <c r="BX159" s="10">
        <f t="shared" si="19"/>
        <v>0.5</v>
      </c>
      <c r="BY159" s="10">
        <f t="shared" si="19"/>
        <v>0.5</v>
      </c>
      <c r="BZ159" s="10">
        <f t="shared" si="19"/>
        <v>0.5</v>
      </c>
      <c r="CA159" s="10">
        <f t="shared" si="19"/>
        <v>0.5</v>
      </c>
      <c r="CB159" s="10">
        <f t="shared" si="19"/>
        <v>0.5</v>
      </c>
      <c r="CC159" s="10">
        <f t="shared" si="19"/>
        <v>0.5</v>
      </c>
      <c r="CD159" s="10">
        <f t="shared" si="19"/>
        <v>0.5</v>
      </c>
      <c r="CE159" s="10">
        <f t="shared" si="19"/>
        <v>0.5</v>
      </c>
      <c r="CF159" s="10">
        <f t="shared" si="19"/>
        <v>0.5</v>
      </c>
      <c r="CG159" s="10">
        <f t="shared" si="19"/>
        <v>0.5</v>
      </c>
      <c r="CH159" s="10">
        <f t="shared" si="19"/>
        <v>0.5</v>
      </c>
      <c r="CI159" s="10">
        <f t="shared" si="19"/>
        <v>0.5</v>
      </c>
      <c r="CJ159" s="10">
        <f t="shared" si="19"/>
        <v>0.5</v>
      </c>
    </row>
    <row r="160" spans="1:88" ht="15">
      <c r="A160" s="15">
        <v>167</v>
      </c>
      <c r="B160" s="12" t="s">
        <v>9</v>
      </c>
      <c r="C160" s="12" t="s">
        <v>185</v>
      </c>
      <c r="D160" s="12" t="s">
        <v>22</v>
      </c>
      <c r="E160" s="12" t="s">
        <v>45</v>
      </c>
      <c r="F160" s="12" t="s">
        <v>23</v>
      </c>
      <c r="G160" s="14">
        <v>119</v>
      </c>
      <c r="H160" s="12" t="s">
        <v>397</v>
      </c>
      <c r="I160" s="14">
        <v>101</v>
      </c>
      <c r="J160" s="15">
        <v>120</v>
      </c>
      <c r="K160" s="17">
        <f t="shared" si="0"/>
        <v>0.9916666666666667</v>
      </c>
      <c r="L160" s="18">
        <f t="shared" si="1"/>
        <v>0</v>
      </c>
      <c r="M160" s="18">
        <f t="shared" si="2"/>
        <v>0</v>
      </c>
      <c r="N160" s="19">
        <f t="shared" si="3"/>
        <v>0</v>
      </c>
      <c r="O160" s="18">
        <f t="shared" si="4"/>
        <v>0</v>
      </c>
      <c r="P160" s="18">
        <f t="shared" si="5"/>
        <v>0</v>
      </c>
      <c r="Q160" s="18">
        <f t="shared" si="6"/>
        <v>0</v>
      </c>
      <c r="R160" s="18">
        <f t="shared" si="7"/>
        <v>0</v>
      </c>
      <c r="S160" s="18">
        <f t="shared" si="8"/>
        <v>1</v>
      </c>
      <c r="T160" s="18">
        <f t="shared" si="9"/>
        <v>0</v>
      </c>
      <c r="U160" s="18">
        <f t="shared" si="10"/>
        <v>0</v>
      </c>
      <c r="Z160" s="3" t="s">
        <v>170</v>
      </c>
      <c r="AA160" s="10">
        <f t="shared" ref="AA160:CJ160" si="20">IF(AA$151=$Z160,1,IF(LEFT(AA$151,7) = LEFT($Z160,7),-1,0.5))</f>
        <v>0.5</v>
      </c>
      <c r="AB160" s="10">
        <f t="shared" si="20"/>
        <v>0.5</v>
      </c>
      <c r="AC160" s="10">
        <f t="shared" si="20"/>
        <v>0.5</v>
      </c>
      <c r="AD160" s="10">
        <f t="shared" si="20"/>
        <v>0.5</v>
      </c>
      <c r="AE160" s="10">
        <f t="shared" si="20"/>
        <v>0.5</v>
      </c>
      <c r="AF160" s="10">
        <f t="shared" si="20"/>
        <v>0.5</v>
      </c>
      <c r="AG160" s="10">
        <f t="shared" si="20"/>
        <v>0.5</v>
      </c>
      <c r="AH160" s="10">
        <f t="shared" si="20"/>
        <v>0.5</v>
      </c>
      <c r="AI160" s="10">
        <f t="shared" si="20"/>
        <v>1</v>
      </c>
      <c r="AJ160" s="10">
        <f t="shared" si="20"/>
        <v>0.5</v>
      </c>
      <c r="AK160" s="10">
        <f t="shared" si="20"/>
        <v>0.5</v>
      </c>
      <c r="AL160" s="10">
        <f t="shared" si="20"/>
        <v>0.5</v>
      </c>
      <c r="AM160" s="10">
        <f t="shared" si="20"/>
        <v>0.5</v>
      </c>
      <c r="AN160" s="10">
        <f t="shared" si="20"/>
        <v>0.5</v>
      </c>
      <c r="AO160" s="10">
        <f t="shared" si="20"/>
        <v>0.5</v>
      </c>
      <c r="AP160" s="10">
        <f t="shared" si="20"/>
        <v>0.5</v>
      </c>
      <c r="AQ160" s="10">
        <f t="shared" si="20"/>
        <v>0.5</v>
      </c>
      <c r="AR160" s="10">
        <f t="shared" si="20"/>
        <v>0.5</v>
      </c>
      <c r="AS160" s="10">
        <f t="shared" si="20"/>
        <v>0.5</v>
      </c>
      <c r="AT160" s="10">
        <f t="shared" si="20"/>
        <v>0.5</v>
      </c>
      <c r="AU160" s="10">
        <f t="shared" si="20"/>
        <v>0.5</v>
      </c>
      <c r="AV160" s="10">
        <f t="shared" si="20"/>
        <v>0.5</v>
      </c>
      <c r="AW160" s="10">
        <f t="shared" si="20"/>
        <v>0.5</v>
      </c>
      <c r="AX160" s="10">
        <f t="shared" si="20"/>
        <v>0.5</v>
      </c>
      <c r="AY160" s="10">
        <f t="shared" si="20"/>
        <v>0.5</v>
      </c>
      <c r="AZ160" s="10">
        <f t="shared" si="20"/>
        <v>0.5</v>
      </c>
      <c r="BA160" s="10">
        <f t="shared" si="20"/>
        <v>0.5</v>
      </c>
      <c r="BB160" s="10">
        <f t="shared" si="20"/>
        <v>0.5</v>
      </c>
      <c r="BC160" s="10">
        <f t="shared" si="20"/>
        <v>0.5</v>
      </c>
      <c r="BD160" s="10">
        <f t="shared" si="20"/>
        <v>0.5</v>
      </c>
      <c r="BE160" s="10">
        <f t="shared" si="20"/>
        <v>0.5</v>
      </c>
      <c r="BF160" s="10">
        <f t="shared" si="20"/>
        <v>0.5</v>
      </c>
      <c r="BG160" s="10">
        <f t="shared" si="20"/>
        <v>0.5</v>
      </c>
      <c r="BH160" s="10">
        <f t="shared" si="20"/>
        <v>0.5</v>
      </c>
      <c r="BI160" s="10">
        <f t="shared" si="20"/>
        <v>0.5</v>
      </c>
      <c r="BJ160" s="10">
        <f t="shared" si="20"/>
        <v>0.5</v>
      </c>
      <c r="BK160" s="10">
        <f t="shared" si="20"/>
        <v>0.5</v>
      </c>
      <c r="BL160" s="10">
        <f t="shared" si="20"/>
        <v>0.5</v>
      </c>
      <c r="BM160" s="10">
        <f t="shared" si="20"/>
        <v>0.5</v>
      </c>
      <c r="BN160" s="10">
        <f t="shared" si="20"/>
        <v>0.5</v>
      </c>
      <c r="BO160" s="10">
        <f t="shared" si="20"/>
        <v>0.5</v>
      </c>
      <c r="BP160" s="10">
        <f t="shared" si="20"/>
        <v>0.5</v>
      </c>
      <c r="BQ160" s="10">
        <f t="shared" si="20"/>
        <v>0.5</v>
      </c>
      <c r="BR160" s="10">
        <f t="shared" si="20"/>
        <v>0.5</v>
      </c>
      <c r="BS160" s="10">
        <f t="shared" si="20"/>
        <v>0.5</v>
      </c>
      <c r="BT160" s="10">
        <f t="shared" si="20"/>
        <v>0.5</v>
      </c>
      <c r="BU160" s="10">
        <f t="shared" si="20"/>
        <v>0.5</v>
      </c>
      <c r="BV160" s="10">
        <f t="shared" si="20"/>
        <v>0.5</v>
      </c>
      <c r="BW160" s="10">
        <f t="shared" si="20"/>
        <v>0.5</v>
      </c>
      <c r="BX160" s="10">
        <f t="shared" si="20"/>
        <v>0.5</v>
      </c>
      <c r="BY160" s="10">
        <f t="shared" si="20"/>
        <v>0.5</v>
      </c>
      <c r="BZ160" s="10">
        <f t="shared" si="20"/>
        <v>0.5</v>
      </c>
      <c r="CA160" s="10">
        <f t="shared" si="20"/>
        <v>0.5</v>
      </c>
      <c r="CB160" s="10">
        <f t="shared" si="20"/>
        <v>0.5</v>
      </c>
      <c r="CC160" s="10">
        <f t="shared" si="20"/>
        <v>0.5</v>
      </c>
      <c r="CD160" s="10">
        <f t="shared" si="20"/>
        <v>0.5</v>
      </c>
      <c r="CE160" s="10">
        <f t="shared" si="20"/>
        <v>0.5</v>
      </c>
      <c r="CF160" s="10">
        <f t="shared" si="20"/>
        <v>0.5</v>
      </c>
      <c r="CG160" s="10">
        <f t="shared" si="20"/>
        <v>0.5</v>
      </c>
      <c r="CH160" s="10">
        <f t="shared" si="20"/>
        <v>0.5</v>
      </c>
      <c r="CI160" s="10">
        <f t="shared" si="20"/>
        <v>0.5</v>
      </c>
      <c r="CJ160" s="10">
        <f t="shared" si="20"/>
        <v>0.5</v>
      </c>
    </row>
    <row r="161" spans="1:88" ht="15">
      <c r="A161" s="15">
        <v>168</v>
      </c>
      <c r="B161" s="12" t="s">
        <v>9</v>
      </c>
      <c r="C161" s="12" t="s">
        <v>144</v>
      </c>
      <c r="D161" s="12" t="s">
        <v>11</v>
      </c>
      <c r="E161" s="12" t="s">
        <v>12</v>
      </c>
      <c r="F161" s="12" t="s">
        <v>27</v>
      </c>
      <c r="G161" s="14">
        <v>47</v>
      </c>
      <c r="H161" s="12" t="s">
        <v>397</v>
      </c>
      <c r="I161" s="14">
        <v>102</v>
      </c>
      <c r="J161" s="15">
        <v>150</v>
      </c>
      <c r="K161" s="17">
        <f t="shared" si="0"/>
        <v>0.31333333333333335</v>
      </c>
      <c r="L161" s="18">
        <f t="shared" si="1"/>
        <v>0</v>
      </c>
      <c r="M161" s="18">
        <f t="shared" si="2"/>
        <v>0</v>
      </c>
      <c r="N161" s="19">
        <f t="shared" si="3"/>
        <v>0</v>
      </c>
      <c r="O161" s="18">
        <f t="shared" si="4"/>
        <v>0</v>
      </c>
      <c r="P161" s="18">
        <f t="shared" si="5"/>
        <v>0</v>
      </c>
      <c r="Q161" s="18">
        <f t="shared" si="6"/>
        <v>0</v>
      </c>
      <c r="R161" s="18">
        <f t="shared" si="7"/>
        <v>0</v>
      </c>
      <c r="S161" s="18">
        <f t="shared" si="8"/>
        <v>0</v>
      </c>
      <c r="T161" s="18">
        <f t="shared" si="9"/>
        <v>0</v>
      </c>
      <c r="U161" s="18">
        <f t="shared" si="10"/>
        <v>1</v>
      </c>
      <c r="Z161" s="3" t="s">
        <v>68</v>
      </c>
      <c r="AA161" s="10">
        <f t="shared" ref="AA161:CJ161" si="21">IF(AA$151=$Z161,1,IF(LEFT(AA$151,7) = LEFT($Z161,7),-1,0.5))</f>
        <v>0.5</v>
      </c>
      <c r="AB161" s="10">
        <f t="shared" si="21"/>
        <v>0.5</v>
      </c>
      <c r="AC161" s="10">
        <f t="shared" si="21"/>
        <v>0.5</v>
      </c>
      <c r="AD161" s="10">
        <f t="shared" si="21"/>
        <v>0.5</v>
      </c>
      <c r="AE161" s="10">
        <f t="shared" si="21"/>
        <v>0.5</v>
      </c>
      <c r="AF161" s="10">
        <f t="shared" si="21"/>
        <v>0.5</v>
      </c>
      <c r="AG161" s="10">
        <f t="shared" si="21"/>
        <v>0.5</v>
      </c>
      <c r="AH161" s="10">
        <f t="shared" si="21"/>
        <v>0.5</v>
      </c>
      <c r="AI161" s="10">
        <f t="shared" si="21"/>
        <v>0.5</v>
      </c>
      <c r="AJ161" s="10">
        <f t="shared" si="21"/>
        <v>1</v>
      </c>
      <c r="AK161" s="10">
        <f t="shared" si="21"/>
        <v>-1</v>
      </c>
      <c r="AL161" s="10">
        <f t="shared" si="21"/>
        <v>0.5</v>
      </c>
      <c r="AM161" s="10">
        <f t="shared" si="21"/>
        <v>0.5</v>
      </c>
      <c r="AN161" s="10">
        <f t="shared" si="21"/>
        <v>0.5</v>
      </c>
      <c r="AO161" s="10">
        <f t="shared" si="21"/>
        <v>0.5</v>
      </c>
      <c r="AP161" s="10">
        <f t="shared" si="21"/>
        <v>0.5</v>
      </c>
      <c r="AQ161" s="10">
        <f t="shared" si="21"/>
        <v>0.5</v>
      </c>
      <c r="AR161" s="10">
        <f t="shared" si="21"/>
        <v>0.5</v>
      </c>
      <c r="AS161" s="10">
        <f t="shared" si="21"/>
        <v>0.5</v>
      </c>
      <c r="AT161" s="10">
        <f t="shared" si="21"/>
        <v>0.5</v>
      </c>
      <c r="AU161" s="10">
        <f t="shared" si="21"/>
        <v>0.5</v>
      </c>
      <c r="AV161" s="10">
        <f t="shared" si="21"/>
        <v>0.5</v>
      </c>
      <c r="AW161" s="10">
        <f t="shared" si="21"/>
        <v>0.5</v>
      </c>
      <c r="AX161" s="10">
        <f t="shared" si="21"/>
        <v>0.5</v>
      </c>
      <c r="AY161" s="10">
        <f t="shared" si="21"/>
        <v>0.5</v>
      </c>
      <c r="AZ161" s="10">
        <f t="shared" si="21"/>
        <v>0.5</v>
      </c>
      <c r="BA161" s="10">
        <f t="shared" si="21"/>
        <v>0.5</v>
      </c>
      <c r="BB161" s="10">
        <f t="shared" si="21"/>
        <v>0.5</v>
      </c>
      <c r="BC161" s="10">
        <f t="shared" si="21"/>
        <v>0.5</v>
      </c>
      <c r="BD161" s="10">
        <f t="shared" si="21"/>
        <v>0.5</v>
      </c>
      <c r="BE161" s="10">
        <f t="shared" si="21"/>
        <v>0.5</v>
      </c>
      <c r="BF161" s="10">
        <f t="shared" si="21"/>
        <v>0.5</v>
      </c>
      <c r="BG161" s="10">
        <f t="shared" si="21"/>
        <v>0.5</v>
      </c>
      <c r="BH161" s="10">
        <f t="shared" si="21"/>
        <v>0.5</v>
      </c>
      <c r="BI161" s="10">
        <f t="shared" si="21"/>
        <v>0.5</v>
      </c>
      <c r="BJ161" s="10">
        <f t="shared" si="21"/>
        <v>0.5</v>
      </c>
      <c r="BK161" s="10">
        <f t="shared" si="21"/>
        <v>0.5</v>
      </c>
      <c r="BL161" s="10">
        <f t="shared" si="21"/>
        <v>0.5</v>
      </c>
      <c r="BM161" s="10">
        <f t="shared" si="21"/>
        <v>0.5</v>
      </c>
      <c r="BN161" s="10">
        <f t="shared" si="21"/>
        <v>0.5</v>
      </c>
      <c r="BO161" s="10">
        <f t="shared" si="21"/>
        <v>0.5</v>
      </c>
      <c r="BP161" s="10">
        <f t="shared" si="21"/>
        <v>0.5</v>
      </c>
      <c r="BQ161" s="10">
        <f t="shared" si="21"/>
        <v>0.5</v>
      </c>
      <c r="BR161" s="10">
        <f t="shared" si="21"/>
        <v>0.5</v>
      </c>
      <c r="BS161" s="10">
        <f t="shared" si="21"/>
        <v>0.5</v>
      </c>
      <c r="BT161" s="10">
        <f t="shared" si="21"/>
        <v>0.5</v>
      </c>
      <c r="BU161" s="10">
        <f t="shared" si="21"/>
        <v>0.5</v>
      </c>
      <c r="BV161" s="10">
        <f t="shared" si="21"/>
        <v>0.5</v>
      </c>
      <c r="BW161" s="10">
        <f t="shared" si="21"/>
        <v>0.5</v>
      </c>
      <c r="BX161" s="10">
        <f t="shared" si="21"/>
        <v>0.5</v>
      </c>
      <c r="BY161" s="10">
        <f t="shared" si="21"/>
        <v>0.5</v>
      </c>
      <c r="BZ161" s="10">
        <f t="shared" si="21"/>
        <v>0.5</v>
      </c>
      <c r="CA161" s="10">
        <f t="shared" si="21"/>
        <v>0.5</v>
      </c>
      <c r="CB161" s="10">
        <f t="shared" si="21"/>
        <v>0.5</v>
      </c>
      <c r="CC161" s="10">
        <f t="shared" si="21"/>
        <v>0.5</v>
      </c>
      <c r="CD161" s="10">
        <f t="shared" si="21"/>
        <v>0.5</v>
      </c>
      <c r="CE161" s="10">
        <f t="shared" si="21"/>
        <v>0.5</v>
      </c>
      <c r="CF161" s="10">
        <f t="shared" si="21"/>
        <v>0.5</v>
      </c>
      <c r="CG161" s="10">
        <f t="shared" si="21"/>
        <v>0.5</v>
      </c>
      <c r="CH161" s="10">
        <f t="shared" si="21"/>
        <v>0.5</v>
      </c>
      <c r="CI161" s="10">
        <f t="shared" si="21"/>
        <v>0.5</v>
      </c>
      <c r="CJ161" s="10">
        <f t="shared" si="21"/>
        <v>0.5</v>
      </c>
    </row>
    <row r="162" spans="1:88" ht="15">
      <c r="A162" s="12">
        <v>169</v>
      </c>
      <c r="B162" s="12" t="s">
        <v>9</v>
      </c>
      <c r="C162" s="12" t="s">
        <v>144</v>
      </c>
      <c r="D162" s="12" t="s">
        <v>12</v>
      </c>
      <c r="E162" s="12" t="s">
        <v>17</v>
      </c>
      <c r="F162" s="12" t="s">
        <v>33</v>
      </c>
      <c r="G162" s="14">
        <v>89</v>
      </c>
      <c r="H162" s="12" t="s">
        <v>397</v>
      </c>
      <c r="I162" s="14">
        <v>102</v>
      </c>
      <c r="J162" s="15">
        <v>150</v>
      </c>
      <c r="K162" s="17">
        <f t="shared" si="0"/>
        <v>0.59333333333333338</v>
      </c>
      <c r="L162" s="18">
        <f t="shared" si="1"/>
        <v>0</v>
      </c>
      <c r="M162" s="18">
        <f t="shared" si="2"/>
        <v>0</v>
      </c>
      <c r="N162" s="19">
        <f t="shared" si="3"/>
        <v>0</v>
      </c>
      <c r="O162" s="18">
        <f t="shared" si="4"/>
        <v>0</v>
      </c>
      <c r="P162" s="18">
        <f t="shared" si="5"/>
        <v>0</v>
      </c>
      <c r="Q162" s="18">
        <f t="shared" si="6"/>
        <v>0</v>
      </c>
      <c r="R162" s="18">
        <f t="shared" si="7"/>
        <v>0</v>
      </c>
      <c r="S162" s="18">
        <f t="shared" si="8"/>
        <v>0</v>
      </c>
      <c r="T162" s="18">
        <f t="shared" si="9"/>
        <v>0</v>
      </c>
      <c r="U162" s="18">
        <f t="shared" si="10"/>
        <v>1</v>
      </c>
      <c r="Z162" s="3" t="s">
        <v>241</v>
      </c>
      <c r="AA162" s="10">
        <f t="shared" ref="AA162:CJ162" si="22">IF(AA$151=$Z162,1,IF(LEFT(AA$151,7) = LEFT($Z162,7),-1,0.5))</f>
        <v>0.5</v>
      </c>
      <c r="AB162" s="10">
        <f t="shared" si="22"/>
        <v>0.5</v>
      </c>
      <c r="AC162" s="10">
        <f t="shared" si="22"/>
        <v>0.5</v>
      </c>
      <c r="AD162" s="10">
        <f t="shared" si="22"/>
        <v>0.5</v>
      </c>
      <c r="AE162" s="10">
        <f t="shared" si="22"/>
        <v>0.5</v>
      </c>
      <c r="AF162" s="10">
        <f t="shared" si="22"/>
        <v>0.5</v>
      </c>
      <c r="AG162" s="10">
        <f t="shared" si="22"/>
        <v>0.5</v>
      </c>
      <c r="AH162" s="10">
        <f t="shared" si="22"/>
        <v>0.5</v>
      </c>
      <c r="AI162" s="10">
        <f t="shared" si="22"/>
        <v>0.5</v>
      </c>
      <c r="AJ162" s="10">
        <f t="shared" si="22"/>
        <v>-1</v>
      </c>
      <c r="AK162" s="10">
        <f t="shared" si="22"/>
        <v>1</v>
      </c>
      <c r="AL162" s="10">
        <f t="shared" si="22"/>
        <v>0.5</v>
      </c>
      <c r="AM162" s="10">
        <f t="shared" si="22"/>
        <v>0.5</v>
      </c>
      <c r="AN162" s="10">
        <f t="shared" si="22"/>
        <v>0.5</v>
      </c>
      <c r="AO162" s="10">
        <f t="shared" si="22"/>
        <v>0.5</v>
      </c>
      <c r="AP162" s="10">
        <f t="shared" si="22"/>
        <v>0.5</v>
      </c>
      <c r="AQ162" s="10">
        <f t="shared" si="22"/>
        <v>0.5</v>
      </c>
      <c r="AR162" s="10">
        <f t="shared" si="22"/>
        <v>0.5</v>
      </c>
      <c r="AS162" s="10">
        <f t="shared" si="22"/>
        <v>0.5</v>
      </c>
      <c r="AT162" s="10">
        <f t="shared" si="22"/>
        <v>0.5</v>
      </c>
      <c r="AU162" s="10">
        <f t="shared" si="22"/>
        <v>0.5</v>
      </c>
      <c r="AV162" s="10">
        <f t="shared" si="22"/>
        <v>0.5</v>
      </c>
      <c r="AW162" s="10">
        <f t="shared" si="22"/>
        <v>0.5</v>
      </c>
      <c r="AX162" s="10">
        <f t="shared" si="22"/>
        <v>0.5</v>
      </c>
      <c r="AY162" s="10">
        <f t="shared" si="22"/>
        <v>0.5</v>
      </c>
      <c r="AZ162" s="10">
        <f t="shared" si="22"/>
        <v>0.5</v>
      </c>
      <c r="BA162" s="10">
        <f t="shared" si="22"/>
        <v>0.5</v>
      </c>
      <c r="BB162" s="10">
        <f t="shared" si="22"/>
        <v>0.5</v>
      </c>
      <c r="BC162" s="10">
        <f t="shared" si="22"/>
        <v>0.5</v>
      </c>
      <c r="BD162" s="10">
        <f t="shared" si="22"/>
        <v>0.5</v>
      </c>
      <c r="BE162" s="10">
        <f t="shared" si="22"/>
        <v>0.5</v>
      </c>
      <c r="BF162" s="10">
        <f t="shared" si="22"/>
        <v>0.5</v>
      </c>
      <c r="BG162" s="10">
        <f t="shared" si="22"/>
        <v>0.5</v>
      </c>
      <c r="BH162" s="10">
        <f t="shared" si="22"/>
        <v>0.5</v>
      </c>
      <c r="BI162" s="10">
        <f t="shared" si="22"/>
        <v>0.5</v>
      </c>
      <c r="BJ162" s="10">
        <f t="shared" si="22"/>
        <v>0.5</v>
      </c>
      <c r="BK162" s="10">
        <f t="shared" si="22"/>
        <v>0.5</v>
      </c>
      <c r="BL162" s="10">
        <f t="shared" si="22"/>
        <v>0.5</v>
      </c>
      <c r="BM162" s="10">
        <f t="shared" si="22"/>
        <v>0.5</v>
      </c>
      <c r="BN162" s="10">
        <f t="shared" si="22"/>
        <v>0.5</v>
      </c>
      <c r="BO162" s="10">
        <f t="shared" si="22"/>
        <v>0.5</v>
      </c>
      <c r="BP162" s="10">
        <f t="shared" si="22"/>
        <v>0.5</v>
      </c>
      <c r="BQ162" s="10">
        <f t="shared" si="22"/>
        <v>0.5</v>
      </c>
      <c r="BR162" s="10">
        <f t="shared" si="22"/>
        <v>0.5</v>
      </c>
      <c r="BS162" s="10">
        <f t="shared" si="22"/>
        <v>0.5</v>
      </c>
      <c r="BT162" s="10">
        <f t="shared" si="22"/>
        <v>0.5</v>
      </c>
      <c r="BU162" s="10">
        <f t="shared" si="22"/>
        <v>0.5</v>
      </c>
      <c r="BV162" s="10">
        <f t="shared" si="22"/>
        <v>0.5</v>
      </c>
      <c r="BW162" s="10">
        <f t="shared" si="22"/>
        <v>0.5</v>
      </c>
      <c r="BX162" s="10">
        <f t="shared" si="22"/>
        <v>0.5</v>
      </c>
      <c r="BY162" s="10">
        <f t="shared" si="22"/>
        <v>0.5</v>
      </c>
      <c r="BZ162" s="10">
        <f t="shared" si="22"/>
        <v>0.5</v>
      </c>
      <c r="CA162" s="10">
        <f t="shared" si="22"/>
        <v>0.5</v>
      </c>
      <c r="CB162" s="10">
        <f t="shared" si="22"/>
        <v>0.5</v>
      </c>
      <c r="CC162" s="10">
        <f t="shared" si="22"/>
        <v>0.5</v>
      </c>
      <c r="CD162" s="10">
        <f t="shared" si="22"/>
        <v>0.5</v>
      </c>
      <c r="CE162" s="10">
        <f t="shared" si="22"/>
        <v>0.5</v>
      </c>
      <c r="CF162" s="10">
        <f t="shared" si="22"/>
        <v>0.5</v>
      </c>
      <c r="CG162" s="10">
        <f t="shared" si="22"/>
        <v>0.5</v>
      </c>
      <c r="CH162" s="10">
        <f t="shared" si="22"/>
        <v>0.5</v>
      </c>
      <c r="CI162" s="10">
        <f t="shared" si="22"/>
        <v>0.5</v>
      </c>
      <c r="CJ162" s="10">
        <f t="shared" si="22"/>
        <v>0.5</v>
      </c>
    </row>
    <row r="163" spans="1:88" ht="15">
      <c r="A163" s="15">
        <v>170</v>
      </c>
      <c r="B163" s="12" t="s">
        <v>9</v>
      </c>
      <c r="C163" s="12" t="s">
        <v>144</v>
      </c>
      <c r="D163" s="12" t="s">
        <v>18</v>
      </c>
      <c r="E163" s="12" t="s">
        <v>22</v>
      </c>
      <c r="F163" s="12" t="s">
        <v>46</v>
      </c>
      <c r="G163" s="14">
        <v>109</v>
      </c>
      <c r="H163" s="12" t="s">
        <v>397</v>
      </c>
      <c r="I163" s="14">
        <v>102</v>
      </c>
      <c r="J163" s="15">
        <v>150</v>
      </c>
      <c r="K163" s="17">
        <f t="shared" si="0"/>
        <v>0.72666666666666668</v>
      </c>
      <c r="L163" s="18">
        <f t="shared" si="1"/>
        <v>0</v>
      </c>
      <c r="M163" s="18">
        <f t="shared" si="2"/>
        <v>0</v>
      </c>
      <c r="N163" s="19">
        <f t="shared" si="3"/>
        <v>0</v>
      </c>
      <c r="O163" s="18">
        <f t="shared" si="4"/>
        <v>0</v>
      </c>
      <c r="P163" s="18">
        <f t="shared" si="5"/>
        <v>0</v>
      </c>
      <c r="Q163" s="18">
        <f t="shared" si="6"/>
        <v>0</v>
      </c>
      <c r="R163" s="18">
        <f t="shared" si="7"/>
        <v>0</v>
      </c>
      <c r="S163" s="18">
        <f t="shared" si="8"/>
        <v>0</v>
      </c>
      <c r="T163" s="18">
        <f t="shared" si="9"/>
        <v>0</v>
      </c>
      <c r="U163" s="18">
        <f t="shared" si="10"/>
        <v>1</v>
      </c>
      <c r="Z163" s="3" t="s">
        <v>72</v>
      </c>
      <c r="AA163" s="10">
        <f t="shared" ref="AA163:CJ163" si="23">IF(AA$151=$Z163,1,IF(LEFT(AA$151,7) = LEFT($Z163,7),-1,0.5))</f>
        <v>0.5</v>
      </c>
      <c r="AB163" s="10">
        <f t="shared" si="23"/>
        <v>0.5</v>
      </c>
      <c r="AC163" s="10">
        <f t="shared" si="23"/>
        <v>0.5</v>
      </c>
      <c r="AD163" s="10">
        <f t="shared" si="23"/>
        <v>0.5</v>
      </c>
      <c r="AE163" s="10">
        <f t="shared" si="23"/>
        <v>0.5</v>
      </c>
      <c r="AF163" s="10">
        <f t="shared" si="23"/>
        <v>0.5</v>
      </c>
      <c r="AG163" s="10">
        <f t="shared" si="23"/>
        <v>0.5</v>
      </c>
      <c r="AH163" s="10">
        <f t="shared" si="23"/>
        <v>0.5</v>
      </c>
      <c r="AI163" s="10">
        <f t="shared" si="23"/>
        <v>0.5</v>
      </c>
      <c r="AJ163" s="10">
        <f t="shared" si="23"/>
        <v>0.5</v>
      </c>
      <c r="AK163" s="10">
        <f t="shared" si="23"/>
        <v>0.5</v>
      </c>
      <c r="AL163" s="10">
        <f t="shared" si="23"/>
        <v>1</v>
      </c>
      <c r="AM163" s="10">
        <f t="shared" si="23"/>
        <v>-1</v>
      </c>
      <c r="AN163" s="10">
        <f t="shared" si="23"/>
        <v>-1</v>
      </c>
      <c r="AO163" s="10">
        <f t="shared" si="23"/>
        <v>-1</v>
      </c>
      <c r="AP163" s="10">
        <f t="shared" si="23"/>
        <v>0.5</v>
      </c>
      <c r="AQ163" s="10">
        <f t="shared" si="23"/>
        <v>0.5</v>
      </c>
      <c r="AR163" s="10">
        <f t="shared" si="23"/>
        <v>0.5</v>
      </c>
      <c r="AS163" s="10">
        <f t="shared" si="23"/>
        <v>0.5</v>
      </c>
      <c r="AT163" s="10">
        <f t="shared" si="23"/>
        <v>0.5</v>
      </c>
      <c r="AU163" s="10">
        <f t="shared" si="23"/>
        <v>0.5</v>
      </c>
      <c r="AV163" s="10">
        <f t="shared" si="23"/>
        <v>0.5</v>
      </c>
      <c r="AW163" s="10">
        <f t="shared" si="23"/>
        <v>0.5</v>
      </c>
      <c r="AX163" s="10">
        <f t="shared" si="23"/>
        <v>0.5</v>
      </c>
      <c r="AY163" s="10">
        <f t="shared" si="23"/>
        <v>0.5</v>
      </c>
      <c r="AZ163" s="10">
        <f t="shared" si="23"/>
        <v>0.5</v>
      </c>
      <c r="BA163" s="10">
        <f t="shared" si="23"/>
        <v>0.5</v>
      </c>
      <c r="BB163" s="10">
        <f t="shared" si="23"/>
        <v>0.5</v>
      </c>
      <c r="BC163" s="10">
        <f t="shared" si="23"/>
        <v>0.5</v>
      </c>
      <c r="BD163" s="10">
        <f t="shared" si="23"/>
        <v>0.5</v>
      </c>
      <c r="BE163" s="10">
        <f t="shared" si="23"/>
        <v>0.5</v>
      </c>
      <c r="BF163" s="10">
        <f t="shared" si="23"/>
        <v>0.5</v>
      </c>
      <c r="BG163" s="10">
        <f t="shared" si="23"/>
        <v>0.5</v>
      </c>
      <c r="BH163" s="10">
        <f t="shared" si="23"/>
        <v>0.5</v>
      </c>
      <c r="BI163" s="10">
        <f t="shared" si="23"/>
        <v>0.5</v>
      </c>
      <c r="BJ163" s="10">
        <f t="shared" si="23"/>
        <v>0.5</v>
      </c>
      <c r="BK163" s="10">
        <f t="shared" si="23"/>
        <v>0.5</v>
      </c>
      <c r="BL163" s="10">
        <f t="shared" si="23"/>
        <v>0.5</v>
      </c>
      <c r="BM163" s="10">
        <f t="shared" si="23"/>
        <v>0.5</v>
      </c>
      <c r="BN163" s="10">
        <f t="shared" si="23"/>
        <v>0.5</v>
      </c>
      <c r="BO163" s="10">
        <f t="shared" si="23"/>
        <v>0.5</v>
      </c>
      <c r="BP163" s="10">
        <f t="shared" si="23"/>
        <v>0.5</v>
      </c>
      <c r="BQ163" s="10">
        <f t="shared" si="23"/>
        <v>0.5</v>
      </c>
      <c r="BR163" s="10">
        <f t="shared" si="23"/>
        <v>0.5</v>
      </c>
      <c r="BS163" s="10">
        <f t="shared" si="23"/>
        <v>0.5</v>
      </c>
      <c r="BT163" s="10">
        <f t="shared" si="23"/>
        <v>0.5</v>
      </c>
      <c r="BU163" s="10">
        <f t="shared" si="23"/>
        <v>0.5</v>
      </c>
      <c r="BV163" s="10">
        <f t="shared" si="23"/>
        <v>0.5</v>
      </c>
      <c r="BW163" s="10">
        <f t="shared" si="23"/>
        <v>0.5</v>
      </c>
      <c r="BX163" s="10">
        <f t="shared" si="23"/>
        <v>0.5</v>
      </c>
      <c r="BY163" s="10">
        <f t="shared" si="23"/>
        <v>0.5</v>
      </c>
      <c r="BZ163" s="10">
        <f t="shared" si="23"/>
        <v>0.5</v>
      </c>
      <c r="CA163" s="10">
        <f t="shared" si="23"/>
        <v>0.5</v>
      </c>
      <c r="CB163" s="10">
        <f t="shared" si="23"/>
        <v>0.5</v>
      </c>
      <c r="CC163" s="10">
        <f t="shared" si="23"/>
        <v>0.5</v>
      </c>
      <c r="CD163" s="10">
        <f t="shared" si="23"/>
        <v>0.5</v>
      </c>
      <c r="CE163" s="10">
        <f t="shared" si="23"/>
        <v>0.5</v>
      </c>
      <c r="CF163" s="10">
        <f t="shared" si="23"/>
        <v>0.5</v>
      </c>
      <c r="CG163" s="10">
        <f t="shared" si="23"/>
        <v>0.5</v>
      </c>
      <c r="CH163" s="10">
        <f t="shared" si="23"/>
        <v>0.5</v>
      </c>
      <c r="CI163" s="10">
        <f t="shared" si="23"/>
        <v>0.5</v>
      </c>
      <c r="CJ163" s="10">
        <f t="shared" si="23"/>
        <v>0.5</v>
      </c>
    </row>
    <row r="164" spans="1:88" ht="15">
      <c r="A164" s="15">
        <v>171</v>
      </c>
      <c r="B164" s="12" t="s">
        <v>50</v>
      </c>
      <c r="C164" s="12" t="s">
        <v>51</v>
      </c>
      <c r="D164" s="12" t="s">
        <v>52</v>
      </c>
      <c r="E164" s="12" t="s">
        <v>17</v>
      </c>
      <c r="F164" s="12" t="s">
        <v>53</v>
      </c>
      <c r="G164" s="14">
        <v>147</v>
      </c>
      <c r="H164" s="12" t="s">
        <v>397</v>
      </c>
      <c r="I164" s="14">
        <v>111</v>
      </c>
      <c r="J164" s="15">
        <v>148</v>
      </c>
      <c r="K164" s="17">
        <f t="shared" si="0"/>
        <v>0.9932432432432432</v>
      </c>
      <c r="L164" s="18">
        <f t="shared" si="1"/>
        <v>0</v>
      </c>
      <c r="M164" s="18">
        <f t="shared" si="2"/>
        <v>0</v>
      </c>
      <c r="N164" s="19">
        <f t="shared" si="3"/>
        <v>0</v>
      </c>
      <c r="O164" s="18">
        <f t="shared" si="4"/>
        <v>0</v>
      </c>
      <c r="P164" s="18">
        <f t="shared" si="5"/>
        <v>0</v>
      </c>
      <c r="Q164" s="18">
        <f t="shared" si="6"/>
        <v>0</v>
      </c>
      <c r="R164" s="18">
        <f t="shared" si="7"/>
        <v>0</v>
      </c>
      <c r="S164" s="18">
        <f t="shared" si="8"/>
        <v>0</v>
      </c>
      <c r="T164" s="18">
        <f t="shared" si="9"/>
        <v>1</v>
      </c>
      <c r="U164" s="18">
        <f t="shared" si="10"/>
        <v>0</v>
      </c>
      <c r="Z164" s="3" t="s">
        <v>73</v>
      </c>
      <c r="AA164" s="10">
        <f t="shared" ref="AA164:CJ164" si="24">IF(AA$151=$Z164,1,IF(LEFT(AA$151,7) = LEFT($Z164,7),-1,0.5))</f>
        <v>0.5</v>
      </c>
      <c r="AB164" s="10">
        <f t="shared" si="24"/>
        <v>0.5</v>
      </c>
      <c r="AC164" s="10">
        <f t="shared" si="24"/>
        <v>0.5</v>
      </c>
      <c r="AD164" s="10">
        <f t="shared" si="24"/>
        <v>0.5</v>
      </c>
      <c r="AE164" s="10">
        <f t="shared" si="24"/>
        <v>0.5</v>
      </c>
      <c r="AF164" s="10">
        <f t="shared" si="24"/>
        <v>0.5</v>
      </c>
      <c r="AG164" s="10">
        <f t="shared" si="24"/>
        <v>0.5</v>
      </c>
      <c r="AH164" s="10">
        <f t="shared" si="24"/>
        <v>0.5</v>
      </c>
      <c r="AI164" s="10">
        <f t="shared" si="24"/>
        <v>0.5</v>
      </c>
      <c r="AJ164" s="10">
        <f t="shared" si="24"/>
        <v>0.5</v>
      </c>
      <c r="AK164" s="10">
        <f t="shared" si="24"/>
        <v>0.5</v>
      </c>
      <c r="AL164" s="10">
        <f t="shared" si="24"/>
        <v>-1</v>
      </c>
      <c r="AM164" s="10">
        <f t="shared" si="24"/>
        <v>1</v>
      </c>
      <c r="AN164" s="10">
        <f t="shared" si="24"/>
        <v>-1</v>
      </c>
      <c r="AO164" s="10">
        <f t="shared" si="24"/>
        <v>-1</v>
      </c>
      <c r="AP164" s="10">
        <f t="shared" si="24"/>
        <v>0.5</v>
      </c>
      <c r="AQ164" s="10">
        <f t="shared" si="24"/>
        <v>0.5</v>
      </c>
      <c r="AR164" s="10">
        <f t="shared" si="24"/>
        <v>0.5</v>
      </c>
      <c r="AS164" s="10">
        <f t="shared" si="24"/>
        <v>0.5</v>
      </c>
      <c r="AT164" s="10">
        <f t="shared" si="24"/>
        <v>0.5</v>
      </c>
      <c r="AU164" s="10">
        <f t="shared" si="24"/>
        <v>0.5</v>
      </c>
      <c r="AV164" s="10">
        <f t="shared" si="24"/>
        <v>0.5</v>
      </c>
      <c r="AW164" s="10">
        <f t="shared" si="24"/>
        <v>0.5</v>
      </c>
      <c r="AX164" s="10">
        <f t="shared" si="24"/>
        <v>0.5</v>
      </c>
      <c r="AY164" s="10">
        <f t="shared" si="24"/>
        <v>0.5</v>
      </c>
      <c r="AZ164" s="10">
        <f t="shared" si="24"/>
        <v>0.5</v>
      </c>
      <c r="BA164" s="10">
        <f t="shared" si="24"/>
        <v>0.5</v>
      </c>
      <c r="BB164" s="10">
        <f t="shared" si="24"/>
        <v>0.5</v>
      </c>
      <c r="BC164" s="10">
        <f t="shared" si="24"/>
        <v>0.5</v>
      </c>
      <c r="BD164" s="10">
        <f t="shared" si="24"/>
        <v>0.5</v>
      </c>
      <c r="BE164" s="10">
        <f t="shared" si="24"/>
        <v>0.5</v>
      </c>
      <c r="BF164" s="10">
        <f t="shared" si="24"/>
        <v>0.5</v>
      </c>
      <c r="BG164" s="10">
        <f t="shared" si="24"/>
        <v>0.5</v>
      </c>
      <c r="BH164" s="10">
        <f t="shared" si="24"/>
        <v>0.5</v>
      </c>
      <c r="BI164" s="10">
        <f t="shared" si="24"/>
        <v>0.5</v>
      </c>
      <c r="BJ164" s="10">
        <f t="shared" si="24"/>
        <v>0.5</v>
      </c>
      <c r="BK164" s="10">
        <f t="shared" si="24"/>
        <v>0.5</v>
      </c>
      <c r="BL164" s="10">
        <f t="shared" si="24"/>
        <v>0.5</v>
      </c>
      <c r="BM164" s="10">
        <f t="shared" si="24"/>
        <v>0.5</v>
      </c>
      <c r="BN164" s="10">
        <f t="shared" si="24"/>
        <v>0.5</v>
      </c>
      <c r="BO164" s="10">
        <f t="shared" si="24"/>
        <v>0.5</v>
      </c>
      <c r="BP164" s="10">
        <f t="shared" si="24"/>
        <v>0.5</v>
      </c>
      <c r="BQ164" s="10">
        <f t="shared" si="24"/>
        <v>0.5</v>
      </c>
      <c r="BR164" s="10">
        <f t="shared" si="24"/>
        <v>0.5</v>
      </c>
      <c r="BS164" s="10">
        <f t="shared" si="24"/>
        <v>0.5</v>
      </c>
      <c r="BT164" s="10">
        <f t="shared" si="24"/>
        <v>0.5</v>
      </c>
      <c r="BU164" s="10">
        <f t="shared" si="24"/>
        <v>0.5</v>
      </c>
      <c r="BV164" s="10">
        <f t="shared" si="24"/>
        <v>0.5</v>
      </c>
      <c r="BW164" s="10">
        <f t="shared" si="24"/>
        <v>0.5</v>
      </c>
      <c r="BX164" s="10">
        <f t="shared" si="24"/>
        <v>0.5</v>
      </c>
      <c r="BY164" s="10">
        <f t="shared" si="24"/>
        <v>0.5</v>
      </c>
      <c r="BZ164" s="10">
        <f t="shared" si="24"/>
        <v>0.5</v>
      </c>
      <c r="CA164" s="10">
        <f t="shared" si="24"/>
        <v>0.5</v>
      </c>
      <c r="CB164" s="10">
        <f t="shared" si="24"/>
        <v>0.5</v>
      </c>
      <c r="CC164" s="10">
        <f t="shared" si="24"/>
        <v>0.5</v>
      </c>
      <c r="CD164" s="10">
        <f t="shared" si="24"/>
        <v>0.5</v>
      </c>
      <c r="CE164" s="10">
        <f t="shared" si="24"/>
        <v>0.5</v>
      </c>
      <c r="CF164" s="10">
        <f t="shared" si="24"/>
        <v>0.5</v>
      </c>
      <c r="CG164" s="10">
        <f t="shared" si="24"/>
        <v>0.5</v>
      </c>
      <c r="CH164" s="10">
        <f t="shared" si="24"/>
        <v>0.5</v>
      </c>
      <c r="CI164" s="10">
        <f t="shared" si="24"/>
        <v>0.5</v>
      </c>
      <c r="CJ164" s="10">
        <f t="shared" si="24"/>
        <v>0.5</v>
      </c>
    </row>
    <row r="165" spans="1:88" ht="15">
      <c r="A165" s="12">
        <v>172</v>
      </c>
      <c r="B165" s="12" t="s">
        <v>50</v>
      </c>
      <c r="C165" s="12" t="s">
        <v>51</v>
      </c>
      <c r="D165" s="12" t="s">
        <v>56</v>
      </c>
      <c r="E165" s="12" t="s">
        <v>22</v>
      </c>
      <c r="F165" s="12" t="s">
        <v>57</v>
      </c>
      <c r="G165" s="14">
        <v>147</v>
      </c>
      <c r="H165" s="12" t="s">
        <v>397</v>
      </c>
      <c r="I165" s="14">
        <v>111</v>
      </c>
      <c r="J165" s="15">
        <v>148</v>
      </c>
      <c r="K165" s="17">
        <f t="shared" si="0"/>
        <v>0.9932432432432432</v>
      </c>
      <c r="L165" s="18">
        <f t="shared" si="1"/>
        <v>0</v>
      </c>
      <c r="M165" s="18">
        <f t="shared" si="2"/>
        <v>0</v>
      </c>
      <c r="N165" s="19">
        <f t="shared" si="3"/>
        <v>0</v>
      </c>
      <c r="O165" s="18">
        <f t="shared" si="4"/>
        <v>0</v>
      </c>
      <c r="P165" s="18">
        <f t="shared" si="5"/>
        <v>0</v>
      </c>
      <c r="Q165" s="18">
        <f t="shared" si="6"/>
        <v>0</v>
      </c>
      <c r="R165" s="18">
        <f t="shared" si="7"/>
        <v>0</v>
      </c>
      <c r="S165" s="18">
        <f t="shared" si="8"/>
        <v>0</v>
      </c>
      <c r="T165" s="18">
        <f t="shared" si="9"/>
        <v>1</v>
      </c>
      <c r="U165" s="18">
        <f t="shared" si="10"/>
        <v>0</v>
      </c>
      <c r="Z165" s="3" t="s">
        <v>74</v>
      </c>
      <c r="AA165" s="10">
        <f t="shared" ref="AA165:CJ165" si="25">IF(AA$151=$Z165,1,IF(LEFT(AA$151,7) = LEFT($Z165,7),-1,0.5))</f>
        <v>0.5</v>
      </c>
      <c r="AB165" s="10">
        <f t="shared" si="25"/>
        <v>0.5</v>
      </c>
      <c r="AC165" s="10">
        <f t="shared" si="25"/>
        <v>0.5</v>
      </c>
      <c r="AD165" s="10">
        <f t="shared" si="25"/>
        <v>0.5</v>
      </c>
      <c r="AE165" s="10">
        <f t="shared" si="25"/>
        <v>0.5</v>
      </c>
      <c r="AF165" s="10">
        <f t="shared" si="25"/>
        <v>0.5</v>
      </c>
      <c r="AG165" s="10">
        <f t="shared" si="25"/>
        <v>0.5</v>
      </c>
      <c r="AH165" s="10">
        <f t="shared" si="25"/>
        <v>0.5</v>
      </c>
      <c r="AI165" s="10">
        <f t="shared" si="25"/>
        <v>0.5</v>
      </c>
      <c r="AJ165" s="10">
        <f t="shared" si="25"/>
        <v>0.5</v>
      </c>
      <c r="AK165" s="10">
        <f t="shared" si="25"/>
        <v>0.5</v>
      </c>
      <c r="AL165" s="10">
        <f t="shared" si="25"/>
        <v>-1</v>
      </c>
      <c r="AM165" s="10">
        <f t="shared" si="25"/>
        <v>-1</v>
      </c>
      <c r="AN165" s="10">
        <f t="shared" si="25"/>
        <v>1</v>
      </c>
      <c r="AO165" s="10">
        <f t="shared" si="25"/>
        <v>-1</v>
      </c>
      <c r="AP165" s="10">
        <f t="shared" si="25"/>
        <v>0.5</v>
      </c>
      <c r="AQ165" s="10">
        <f t="shared" si="25"/>
        <v>0.5</v>
      </c>
      <c r="AR165" s="10">
        <f t="shared" si="25"/>
        <v>0.5</v>
      </c>
      <c r="AS165" s="10">
        <f t="shared" si="25"/>
        <v>0.5</v>
      </c>
      <c r="AT165" s="10">
        <f t="shared" si="25"/>
        <v>0.5</v>
      </c>
      <c r="AU165" s="10">
        <f t="shared" si="25"/>
        <v>0.5</v>
      </c>
      <c r="AV165" s="10">
        <f t="shared" si="25"/>
        <v>0.5</v>
      </c>
      <c r="AW165" s="10">
        <f t="shared" si="25"/>
        <v>0.5</v>
      </c>
      <c r="AX165" s="10">
        <f t="shared" si="25"/>
        <v>0.5</v>
      </c>
      <c r="AY165" s="10">
        <f t="shared" si="25"/>
        <v>0.5</v>
      </c>
      <c r="AZ165" s="10">
        <f t="shared" si="25"/>
        <v>0.5</v>
      </c>
      <c r="BA165" s="10">
        <f t="shared" si="25"/>
        <v>0.5</v>
      </c>
      <c r="BB165" s="10">
        <f t="shared" si="25"/>
        <v>0.5</v>
      </c>
      <c r="BC165" s="10">
        <f t="shared" si="25"/>
        <v>0.5</v>
      </c>
      <c r="BD165" s="10">
        <f t="shared" si="25"/>
        <v>0.5</v>
      </c>
      <c r="BE165" s="10">
        <f t="shared" si="25"/>
        <v>0.5</v>
      </c>
      <c r="BF165" s="10">
        <f t="shared" si="25"/>
        <v>0.5</v>
      </c>
      <c r="BG165" s="10">
        <f t="shared" si="25"/>
        <v>0.5</v>
      </c>
      <c r="BH165" s="10">
        <f t="shared" si="25"/>
        <v>0.5</v>
      </c>
      <c r="BI165" s="10">
        <f t="shared" si="25"/>
        <v>0.5</v>
      </c>
      <c r="BJ165" s="10">
        <f t="shared" si="25"/>
        <v>0.5</v>
      </c>
      <c r="BK165" s="10">
        <f t="shared" si="25"/>
        <v>0.5</v>
      </c>
      <c r="BL165" s="10">
        <f t="shared" si="25"/>
        <v>0.5</v>
      </c>
      <c r="BM165" s="10">
        <f t="shared" si="25"/>
        <v>0.5</v>
      </c>
      <c r="BN165" s="10">
        <f t="shared" si="25"/>
        <v>0.5</v>
      </c>
      <c r="BO165" s="10">
        <f t="shared" si="25"/>
        <v>0.5</v>
      </c>
      <c r="BP165" s="10">
        <f t="shared" si="25"/>
        <v>0.5</v>
      </c>
      <c r="BQ165" s="10">
        <f t="shared" si="25"/>
        <v>0.5</v>
      </c>
      <c r="BR165" s="10">
        <f t="shared" si="25"/>
        <v>0.5</v>
      </c>
      <c r="BS165" s="10">
        <f t="shared" si="25"/>
        <v>0.5</v>
      </c>
      <c r="BT165" s="10">
        <f t="shared" si="25"/>
        <v>0.5</v>
      </c>
      <c r="BU165" s="10">
        <f t="shared" si="25"/>
        <v>0.5</v>
      </c>
      <c r="BV165" s="10">
        <f t="shared" si="25"/>
        <v>0.5</v>
      </c>
      <c r="BW165" s="10">
        <f t="shared" si="25"/>
        <v>0.5</v>
      </c>
      <c r="BX165" s="10">
        <f t="shared" si="25"/>
        <v>0.5</v>
      </c>
      <c r="BY165" s="10">
        <f t="shared" si="25"/>
        <v>0.5</v>
      </c>
      <c r="BZ165" s="10">
        <f t="shared" si="25"/>
        <v>0.5</v>
      </c>
      <c r="CA165" s="10">
        <f t="shared" si="25"/>
        <v>0.5</v>
      </c>
      <c r="CB165" s="10">
        <f t="shared" si="25"/>
        <v>0.5</v>
      </c>
      <c r="CC165" s="10">
        <f t="shared" si="25"/>
        <v>0.5</v>
      </c>
      <c r="CD165" s="10">
        <f t="shared" si="25"/>
        <v>0.5</v>
      </c>
      <c r="CE165" s="10">
        <f t="shared" si="25"/>
        <v>0.5</v>
      </c>
      <c r="CF165" s="10">
        <f t="shared" si="25"/>
        <v>0.5</v>
      </c>
      <c r="CG165" s="10">
        <f t="shared" si="25"/>
        <v>0.5</v>
      </c>
      <c r="CH165" s="10">
        <f t="shared" si="25"/>
        <v>0.5</v>
      </c>
      <c r="CI165" s="10">
        <f t="shared" si="25"/>
        <v>0.5</v>
      </c>
      <c r="CJ165" s="10">
        <f t="shared" si="25"/>
        <v>0.5</v>
      </c>
    </row>
    <row r="166" spans="1:88" ht="15">
      <c r="A166" s="15">
        <v>173</v>
      </c>
      <c r="B166" s="12" t="s">
        <v>50</v>
      </c>
      <c r="C166" s="12" t="s">
        <v>398</v>
      </c>
      <c r="D166" s="12" t="s">
        <v>17</v>
      </c>
      <c r="E166" s="12" t="s">
        <v>18</v>
      </c>
      <c r="F166" s="12" t="s">
        <v>170</v>
      </c>
      <c r="G166" s="14">
        <v>47</v>
      </c>
      <c r="H166" s="12" t="s">
        <v>397</v>
      </c>
      <c r="I166" s="14">
        <v>112</v>
      </c>
      <c r="J166" s="15">
        <v>60</v>
      </c>
      <c r="K166" s="17">
        <f t="shared" si="0"/>
        <v>0.78333333333333333</v>
      </c>
      <c r="L166" s="18">
        <f t="shared" si="1"/>
        <v>0</v>
      </c>
      <c r="M166" s="18">
        <f t="shared" si="2"/>
        <v>0</v>
      </c>
      <c r="N166" s="19">
        <f t="shared" si="3"/>
        <v>0</v>
      </c>
      <c r="O166" s="18">
        <f t="shared" si="4"/>
        <v>0</v>
      </c>
      <c r="P166" s="18">
        <f t="shared" si="5"/>
        <v>1</v>
      </c>
      <c r="Q166" s="18">
        <f t="shared" si="6"/>
        <v>0</v>
      </c>
      <c r="R166" s="18">
        <f t="shared" si="7"/>
        <v>0</v>
      </c>
      <c r="S166" s="18">
        <f t="shared" si="8"/>
        <v>0</v>
      </c>
      <c r="T166" s="18">
        <f t="shared" si="9"/>
        <v>0</v>
      </c>
      <c r="U166" s="18">
        <f t="shared" si="10"/>
        <v>0</v>
      </c>
      <c r="Z166" s="3" t="s">
        <v>75</v>
      </c>
      <c r="AA166" s="10">
        <f t="shared" ref="AA166:CJ166" si="26">IF(AA$151=$Z166,1,IF(LEFT(AA$151,7) = LEFT($Z166,7),-1,0.5))</f>
        <v>0.5</v>
      </c>
      <c r="AB166" s="10">
        <f t="shared" si="26"/>
        <v>0.5</v>
      </c>
      <c r="AC166" s="10">
        <f t="shared" si="26"/>
        <v>0.5</v>
      </c>
      <c r="AD166" s="10">
        <f t="shared" si="26"/>
        <v>0.5</v>
      </c>
      <c r="AE166" s="10">
        <f t="shared" si="26"/>
        <v>0.5</v>
      </c>
      <c r="AF166" s="10">
        <f t="shared" si="26"/>
        <v>0.5</v>
      </c>
      <c r="AG166" s="10">
        <f t="shared" si="26"/>
        <v>0.5</v>
      </c>
      <c r="AH166" s="10">
        <f t="shared" si="26"/>
        <v>0.5</v>
      </c>
      <c r="AI166" s="10">
        <f t="shared" si="26"/>
        <v>0.5</v>
      </c>
      <c r="AJ166" s="10">
        <f t="shared" si="26"/>
        <v>0.5</v>
      </c>
      <c r="AK166" s="10">
        <f t="shared" si="26"/>
        <v>0.5</v>
      </c>
      <c r="AL166" s="10">
        <f t="shared" si="26"/>
        <v>-1</v>
      </c>
      <c r="AM166" s="10">
        <f t="shared" si="26"/>
        <v>-1</v>
      </c>
      <c r="AN166" s="10">
        <f t="shared" si="26"/>
        <v>-1</v>
      </c>
      <c r="AO166" s="10">
        <f t="shared" si="26"/>
        <v>1</v>
      </c>
      <c r="AP166" s="10">
        <f t="shared" si="26"/>
        <v>0.5</v>
      </c>
      <c r="AQ166" s="10">
        <f t="shared" si="26"/>
        <v>0.5</v>
      </c>
      <c r="AR166" s="10">
        <f t="shared" si="26"/>
        <v>0.5</v>
      </c>
      <c r="AS166" s="10">
        <f t="shared" si="26"/>
        <v>0.5</v>
      </c>
      <c r="AT166" s="10">
        <f t="shared" si="26"/>
        <v>0.5</v>
      </c>
      <c r="AU166" s="10">
        <f t="shared" si="26"/>
        <v>0.5</v>
      </c>
      <c r="AV166" s="10">
        <f t="shared" si="26"/>
        <v>0.5</v>
      </c>
      <c r="AW166" s="10">
        <f t="shared" si="26"/>
        <v>0.5</v>
      </c>
      <c r="AX166" s="10">
        <f t="shared" si="26"/>
        <v>0.5</v>
      </c>
      <c r="AY166" s="10">
        <f t="shared" si="26"/>
        <v>0.5</v>
      </c>
      <c r="AZ166" s="10">
        <f t="shared" si="26"/>
        <v>0.5</v>
      </c>
      <c r="BA166" s="10">
        <f t="shared" si="26"/>
        <v>0.5</v>
      </c>
      <c r="BB166" s="10">
        <f t="shared" si="26"/>
        <v>0.5</v>
      </c>
      <c r="BC166" s="10">
        <f t="shared" si="26"/>
        <v>0.5</v>
      </c>
      <c r="BD166" s="10">
        <f t="shared" si="26"/>
        <v>0.5</v>
      </c>
      <c r="BE166" s="10">
        <f t="shared" si="26"/>
        <v>0.5</v>
      </c>
      <c r="BF166" s="10">
        <f t="shared" si="26"/>
        <v>0.5</v>
      </c>
      <c r="BG166" s="10">
        <f t="shared" si="26"/>
        <v>0.5</v>
      </c>
      <c r="BH166" s="10">
        <f t="shared" si="26"/>
        <v>0.5</v>
      </c>
      <c r="BI166" s="10">
        <f t="shared" si="26"/>
        <v>0.5</v>
      </c>
      <c r="BJ166" s="10">
        <f t="shared" si="26"/>
        <v>0.5</v>
      </c>
      <c r="BK166" s="10">
        <f t="shared" si="26"/>
        <v>0.5</v>
      </c>
      <c r="BL166" s="10">
        <f t="shared" si="26"/>
        <v>0.5</v>
      </c>
      <c r="BM166" s="10">
        <f t="shared" si="26"/>
        <v>0.5</v>
      </c>
      <c r="BN166" s="10">
        <f t="shared" si="26"/>
        <v>0.5</v>
      </c>
      <c r="BO166" s="10">
        <f t="shared" si="26"/>
        <v>0.5</v>
      </c>
      <c r="BP166" s="10">
        <f t="shared" si="26"/>
        <v>0.5</v>
      </c>
      <c r="BQ166" s="10">
        <f t="shared" si="26"/>
        <v>0.5</v>
      </c>
      <c r="BR166" s="10">
        <f t="shared" si="26"/>
        <v>0.5</v>
      </c>
      <c r="BS166" s="10">
        <f t="shared" si="26"/>
        <v>0.5</v>
      </c>
      <c r="BT166" s="10">
        <f t="shared" si="26"/>
        <v>0.5</v>
      </c>
      <c r="BU166" s="10">
        <f t="shared" si="26"/>
        <v>0.5</v>
      </c>
      <c r="BV166" s="10">
        <f t="shared" si="26"/>
        <v>0.5</v>
      </c>
      <c r="BW166" s="10">
        <f t="shared" si="26"/>
        <v>0.5</v>
      </c>
      <c r="BX166" s="10">
        <f t="shared" si="26"/>
        <v>0.5</v>
      </c>
      <c r="BY166" s="10">
        <f t="shared" si="26"/>
        <v>0.5</v>
      </c>
      <c r="BZ166" s="10">
        <f t="shared" si="26"/>
        <v>0.5</v>
      </c>
      <c r="CA166" s="10">
        <f t="shared" si="26"/>
        <v>0.5</v>
      </c>
      <c r="CB166" s="10">
        <f t="shared" si="26"/>
        <v>0.5</v>
      </c>
      <c r="CC166" s="10">
        <f t="shared" si="26"/>
        <v>0.5</v>
      </c>
      <c r="CD166" s="10">
        <f t="shared" si="26"/>
        <v>0.5</v>
      </c>
      <c r="CE166" s="10">
        <f t="shared" si="26"/>
        <v>0.5</v>
      </c>
      <c r="CF166" s="10">
        <f t="shared" si="26"/>
        <v>0.5</v>
      </c>
      <c r="CG166" s="10">
        <f t="shared" si="26"/>
        <v>0.5</v>
      </c>
      <c r="CH166" s="10">
        <f t="shared" si="26"/>
        <v>0.5</v>
      </c>
      <c r="CI166" s="10">
        <f t="shared" si="26"/>
        <v>0.5</v>
      </c>
      <c r="CJ166" s="10">
        <f t="shared" si="26"/>
        <v>0.5</v>
      </c>
    </row>
    <row r="167" spans="1:88" ht="15">
      <c r="A167" s="15">
        <v>174</v>
      </c>
      <c r="B167" s="12" t="s">
        <v>65</v>
      </c>
      <c r="C167" s="12" t="s">
        <v>155</v>
      </c>
      <c r="D167" s="12" t="s">
        <v>17</v>
      </c>
      <c r="E167" s="12" t="s">
        <v>18</v>
      </c>
      <c r="F167" s="12" t="s">
        <v>67</v>
      </c>
      <c r="G167" s="14">
        <v>26</v>
      </c>
      <c r="H167" s="12" t="s">
        <v>397</v>
      </c>
      <c r="I167" s="14">
        <v>405</v>
      </c>
      <c r="J167" s="15">
        <v>35</v>
      </c>
      <c r="K167" s="17">
        <f t="shared" si="0"/>
        <v>0.74285714285714288</v>
      </c>
      <c r="L167" s="18">
        <f t="shared" si="1"/>
        <v>0</v>
      </c>
      <c r="M167" s="18">
        <f t="shared" si="2"/>
        <v>0</v>
      </c>
      <c r="N167" s="19">
        <f t="shared" si="3"/>
        <v>1</v>
      </c>
      <c r="O167" s="18">
        <f t="shared" si="4"/>
        <v>0</v>
      </c>
      <c r="P167" s="18">
        <f t="shared" si="5"/>
        <v>0</v>
      </c>
      <c r="Q167" s="18">
        <f t="shared" si="6"/>
        <v>0</v>
      </c>
      <c r="R167" s="18">
        <f t="shared" si="7"/>
        <v>0</v>
      </c>
      <c r="S167" s="18">
        <f t="shared" si="8"/>
        <v>0</v>
      </c>
      <c r="T167" s="18">
        <f t="shared" si="9"/>
        <v>0</v>
      </c>
      <c r="U167" s="18">
        <f t="shared" si="10"/>
        <v>0</v>
      </c>
      <c r="Z167" s="3" t="s">
        <v>184</v>
      </c>
      <c r="AA167" s="10">
        <f t="shared" ref="AA167:CJ167" si="27">IF(AA$151=$Z167,1,IF(LEFT(AA$151,7) = LEFT($Z167,7),-1,0.5))</f>
        <v>0.5</v>
      </c>
      <c r="AB167" s="10">
        <f t="shared" si="27"/>
        <v>0.5</v>
      </c>
      <c r="AC167" s="10">
        <f t="shared" si="27"/>
        <v>0.5</v>
      </c>
      <c r="AD167" s="10">
        <f t="shared" si="27"/>
        <v>0.5</v>
      </c>
      <c r="AE167" s="10">
        <f t="shared" si="27"/>
        <v>0.5</v>
      </c>
      <c r="AF167" s="10">
        <f t="shared" si="27"/>
        <v>0.5</v>
      </c>
      <c r="AG167" s="10">
        <f t="shared" si="27"/>
        <v>0.5</v>
      </c>
      <c r="AH167" s="10">
        <f t="shared" si="27"/>
        <v>0.5</v>
      </c>
      <c r="AI167" s="10">
        <f t="shared" si="27"/>
        <v>0.5</v>
      </c>
      <c r="AJ167" s="10">
        <f t="shared" si="27"/>
        <v>0.5</v>
      </c>
      <c r="AK167" s="10">
        <f t="shared" si="27"/>
        <v>0.5</v>
      </c>
      <c r="AL167" s="10">
        <f t="shared" si="27"/>
        <v>0.5</v>
      </c>
      <c r="AM167" s="10">
        <f t="shared" si="27"/>
        <v>0.5</v>
      </c>
      <c r="AN167" s="10">
        <f t="shared" si="27"/>
        <v>0.5</v>
      </c>
      <c r="AO167" s="10">
        <f t="shared" si="27"/>
        <v>0.5</v>
      </c>
      <c r="AP167" s="10">
        <f t="shared" si="27"/>
        <v>1</v>
      </c>
      <c r="AQ167" s="10">
        <f t="shared" si="27"/>
        <v>-1</v>
      </c>
      <c r="AR167" s="10">
        <f t="shared" si="27"/>
        <v>-1</v>
      </c>
      <c r="AS167" s="10">
        <f t="shared" si="27"/>
        <v>-1</v>
      </c>
      <c r="AT167" s="10">
        <f t="shared" si="27"/>
        <v>0.5</v>
      </c>
      <c r="AU167" s="10">
        <f t="shared" si="27"/>
        <v>0.5</v>
      </c>
      <c r="AV167" s="10">
        <f t="shared" si="27"/>
        <v>0.5</v>
      </c>
      <c r="AW167" s="10">
        <f t="shared" si="27"/>
        <v>0.5</v>
      </c>
      <c r="AX167" s="10">
        <f t="shared" si="27"/>
        <v>0.5</v>
      </c>
      <c r="AY167" s="10">
        <f t="shared" si="27"/>
        <v>0.5</v>
      </c>
      <c r="AZ167" s="10">
        <f t="shared" si="27"/>
        <v>0.5</v>
      </c>
      <c r="BA167" s="10">
        <f t="shared" si="27"/>
        <v>0.5</v>
      </c>
      <c r="BB167" s="10">
        <f t="shared" si="27"/>
        <v>0.5</v>
      </c>
      <c r="BC167" s="10">
        <f t="shared" si="27"/>
        <v>0.5</v>
      </c>
      <c r="BD167" s="10">
        <f t="shared" si="27"/>
        <v>0.5</v>
      </c>
      <c r="BE167" s="10">
        <f t="shared" si="27"/>
        <v>0.5</v>
      </c>
      <c r="BF167" s="10">
        <f t="shared" si="27"/>
        <v>0.5</v>
      </c>
      <c r="BG167" s="10">
        <f t="shared" si="27"/>
        <v>0.5</v>
      </c>
      <c r="BH167" s="10">
        <f t="shared" si="27"/>
        <v>0.5</v>
      </c>
      <c r="BI167" s="10">
        <f t="shared" si="27"/>
        <v>0.5</v>
      </c>
      <c r="BJ167" s="10">
        <f t="shared" si="27"/>
        <v>0.5</v>
      </c>
      <c r="BK167" s="10">
        <f t="shared" si="27"/>
        <v>0.5</v>
      </c>
      <c r="BL167" s="10">
        <f t="shared" si="27"/>
        <v>0.5</v>
      </c>
      <c r="BM167" s="10">
        <f t="shared" si="27"/>
        <v>0.5</v>
      </c>
      <c r="BN167" s="10">
        <f t="shared" si="27"/>
        <v>0.5</v>
      </c>
      <c r="BO167" s="10">
        <f t="shared" si="27"/>
        <v>0.5</v>
      </c>
      <c r="BP167" s="10">
        <f t="shared" si="27"/>
        <v>0.5</v>
      </c>
      <c r="BQ167" s="10">
        <f t="shared" si="27"/>
        <v>0.5</v>
      </c>
      <c r="BR167" s="10">
        <f t="shared" si="27"/>
        <v>0.5</v>
      </c>
      <c r="BS167" s="10">
        <f t="shared" si="27"/>
        <v>0.5</v>
      </c>
      <c r="BT167" s="10">
        <f t="shared" si="27"/>
        <v>0.5</v>
      </c>
      <c r="BU167" s="10">
        <f t="shared" si="27"/>
        <v>0.5</v>
      </c>
      <c r="BV167" s="10">
        <f t="shared" si="27"/>
        <v>0.5</v>
      </c>
      <c r="BW167" s="10">
        <f t="shared" si="27"/>
        <v>0.5</v>
      </c>
      <c r="BX167" s="10">
        <f t="shared" si="27"/>
        <v>0.5</v>
      </c>
      <c r="BY167" s="10">
        <f t="shared" si="27"/>
        <v>0.5</v>
      </c>
      <c r="BZ167" s="10">
        <f t="shared" si="27"/>
        <v>0.5</v>
      </c>
      <c r="CA167" s="10">
        <f t="shared" si="27"/>
        <v>0.5</v>
      </c>
      <c r="CB167" s="10">
        <f t="shared" si="27"/>
        <v>0.5</v>
      </c>
      <c r="CC167" s="10">
        <f t="shared" si="27"/>
        <v>0.5</v>
      </c>
      <c r="CD167" s="10">
        <f t="shared" si="27"/>
        <v>0.5</v>
      </c>
      <c r="CE167" s="10">
        <f t="shared" si="27"/>
        <v>0.5</v>
      </c>
      <c r="CF167" s="10">
        <f t="shared" si="27"/>
        <v>0.5</v>
      </c>
      <c r="CG167" s="10">
        <f t="shared" si="27"/>
        <v>0.5</v>
      </c>
      <c r="CH167" s="10">
        <f t="shared" si="27"/>
        <v>0.5</v>
      </c>
      <c r="CI167" s="10">
        <f t="shared" si="27"/>
        <v>0.5</v>
      </c>
      <c r="CJ167" s="10">
        <f t="shared" si="27"/>
        <v>0.5</v>
      </c>
    </row>
    <row r="168" spans="1:88" ht="15">
      <c r="A168" s="12">
        <v>175</v>
      </c>
      <c r="B168" s="12" t="s">
        <v>65</v>
      </c>
      <c r="C168" s="12" t="s">
        <v>155</v>
      </c>
      <c r="D168" s="12" t="s">
        <v>17</v>
      </c>
      <c r="E168" s="12" t="s">
        <v>18</v>
      </c>
      <c r="F168" s="12" t="s">
        <v>191</v>
      </c>
      <c r="G168" s="14">
        <v>26</v>
      </c>
      <c r="H168" s="12" t="s">
        <v>397</v>
      </c>
      <c r="I168" s="14">
        <v>405</v>
      </c>
      <c r="J168" s="15">
        <v>35</v>
      </c>
      <c r="K168" s="17">
        <f t="shared" si="0"/>
        <v>0.74285714285714288</v>
      </c>
      <c r="L168" s="18">
        <f t="shared" si="1"/>
        <v>0</v>
      </c>
      <c r="M168" s="18">
        <f t="shared" si="2"/>
        <v>0</v>
      </c>
      <c r="N168" s="19">
        <f t="shared" si="3"/>
        <v>1</v>
      </c>
      <c r="O168" s="18">
        <f t="shared" si="4"/>
        <v>0</v>
      </c>
      <c r="P168" s="18">
        <f t="shared" si="5"/>
        <v>0</v>
      </c>
      <c r="Q168" s="18">
        <f t="shared" si="6"/>
        <v>0</v>
      </c>
      <c r="R168" s="18">
        <f t="shared" si="7"/>
        <v>0</v>
      </c>
      <c r="S168" s="18">
        <f t="shared" si="8"/>
        <v>0</v>
      </c>
      <c r="T168" s="18">
        <f t="shared" si="9"/>
        <v>0</v>
      </c>
      <c r="U168" s="18">
        <f t="shared" si="10"/>
        <v>0</v>
      </c>
      <c r="Z168" s="3" t="s">
        <v>186</v>
      </c>
      <c r="AA168" s="10">
        <f t="shared" ref="AA168:CJ168" si="28">IF(AA$151=$Z168,1,IF(LEFT(AA$151,7) = LEFT($Z168,7),-1,0.5))</f>
        <v>0.5</v>
      </c>
      <c r="AB168" s="10">
        <f t="shared" si="28"/>
        <v>0.5</v>
      </c>
      <c r="AC168" s="10">
        <f t="shared" si="28"/>
        <v>0.5</v>
      </c>
      <c r="AD168" s="10">
        <f t="shared" si="28"/>
        <v>0.5</v>
      </c>
      <c r="AE168" s="10">
        <f t="shared" si="28"/>
        <v>0.5</v>
      </c>
      <c r="AF168" s="10">
        <f t="shared" si="28"/>
        <v>0.5</v>
      </c>
      <c r="AG168" s="10">
        <f t="shared" si="28"/>
        <v>0.5</v>
      </c>
      <c r="AH168" s="10">
        <f t="shared" si="28"/>
        <v>0.5</v>
      </c>
      <c r="AI168" s="10">
        <f t="shared" si="28"/>
        <v>0.5</v>
      </c>
      <c r="AJ168" s="10">
        <f t="shared" si="28"/>
        <v>0.5</v>
      </c>
      <c r="AK168" s="10">
        <f t="shared" si="28"/>
        <v>0.5</v>
      </c>
      <c r="AL168" s="10">
        <f t="shared" si="28"/>
        <v>0.5</v>
      </c>
      <c r="AM168" s="10">
        <f t="shared" si="28"/>
        <v>0.5</v>
      </c>
      <c r="AN168" s="10">
        <f t="shared" si="28"/>
        <v>0.5</v>
      </c>
      <c r="AO168" s="10">
        <f t="shared" si="28"/>
        <v>0.5</v>
      </c>
      <c r="AP168" s="10">
        <f t="shared" si="28"/>
        <v>-1</v>
      </c>
      <c r="AQ168" s="10">
        <f t="shared" si="28"/>
        <v>1</v>
      </c>
      <c r="AR168" s="10">
        <f t="shared" si="28"/>
        <v>-1</v>
      </c>
      <c r="AS168" s="10">
        <f t="shared" si="28"/>
        <v>-1</v>
      </c>
      <c r="AT168" s="10">
        <f t="shared" si="28"/>
        <v>0.5</v>
      </c>
      <c r="AU168" s="10">
        <f t="shared" si="28"/>
        <v>0.5</v>
      </c>
      <c r="AV168" s="10">
        <f t="shared" si="28"/>
        <v>0.5</v>
      </c>
      <c r="AW168" s="10">
        <f t="shared" si="28"/>
        <v>0.5</v>
      </c>
      <c r="AX168" s="10">
        <f t="shared" si="28"/>
        <v>0.5</v>
      </c>
      <c r="AY168" s="10">
        <f t="shared" si="28"/>
        <v>0.5</v>
      </c>
      <c r="AZ168" s="10">
        <f t="shared" si="28"/>
        <v>0.5</v>
      </c>
      <c r="BA168" s="10">
        <f t="shared" si="28"/>
        <v>0.5</v>
      </c>
      <c r="BB168" s="10">
        <f t="shared" si="28"/>
        <v>0.5</v>
      </c>
      <c r="BC168" s="10">
        <f t="shared" si="28"/>
        <v>0.5</v>
      </c>
      <c r="BD168" s="10">
        <f t="shared" si="28"/>
        <v>0.5</v>
      </c>
      <c r="BE168" s="10">
        <f t="shared" si="28"/>
        <v>0.5</v>
      </c>
      <c r="BF168" s="10">
        <f t="shared" si="28"/>
        <v>0.5</v>
      </c>
      <c r="BG168" s="10">
        <f t="shared" si="28"/>
        <v>0.5</v>
      </c>
      <c r="BH168" s="10">
        <f t="shared" si="28"/>
        <v>0.5</v>
      </c>
      <c r="BI168" s="10">
        <f t="shared" si="28"/>
        <v>0.5</v>
      </c>
      <c r="BJ168" s="10">
        <f t="shared" si="28"/>
        <v>0.5</v>
      </c>
      <c r="BK168" s="10">
        <f t="shared" si="28"/>
        <v>0.5</v>
      </c>
      <c r="BL168" s="10">
        <f t="shared" si="28"/>
        <v>0.5</v>
      </c>
      <c r="BM168" s="10">
        <f t="shared" si="28"/>
        <v>0.5</v>
      </c>
      <c r="BN168" s="10">
        <f t="shared" si="28"/>
        <v>0.5</v>
      </c>
      <c r="BO168" s="10">
        <f t="shared" si="28"/>
        <v>0.5</v>
      </c>
      <c r="BP168" s="10">
        <f t="shared" si="28"/>
        <v>0.5</v>
      </c>
      <c r="BQ168" s="10">
        <f t="shared" si="28"/>
        <v>0.5</v>
      </c>
      <c r="BR168" s="10">
        <f t="shared" si="28"/>
        <v>0.5</v>
      </c>
      <c r="BS168" s="10">
        <f t="shared" si="28"/>
        <v>0.5</v>
      </c>
      <c r="BT168" s="10">
        <f t="shared" si="28"/>
        <v>0.5</v>
      </c>
      <c r="BU168" s="10">
        <f t="shared" si="28"/>
        <v>0.5</v>
      </c>
      <c r="BV168" s="10">
        <f t="shared" si="28"/>
        <v>0.5</v>
      </c>
      <c r="BW168" s="10">
        <f t="shared" si="28"/>
        <v>0.5</v>
      </c>
      <c r="BX168" s="10">
        <f t="shared" si="28"/>
        <v>0.5</v>
      </c>
      <c r="BY168" s="10">
        <f t="shared" si="28"/>
        <v>0.5</v>
      </c>
      <c r="BZ168" s="10">
        <f t="shared" si="28"/>
        <v>0.5</v>
      </c>
      <c r="CA168" s="10">
        <f t="shared" si="28"/>
        <v>0.5</v>
      </c>
      <c r="CB168" s="10">
        <f t="shared" si="28"/>
        <v>0.5</v>
      </c>
      <c r="CC168" s="10">
        <f t="shared" si="28"/>
        <v>0.5</v>
      </c>
      <c r="CD168" s="10">
        <f t="shared" si="28"/>
        <v>0.5</v>
      </c>
      <c r="CE168" s="10">
        <f t="shared" si="28"/>
        <v>0.5</v>
      </c>
      <c r="CF168" s="10">
        <f t="shared" si="28"/>
        <v>0.5</v>
      </c>
      <c r="CG168" s="10">
        <f t="shared" si="28"/>
        <v>0.5</v>
      </c>
      <c r="CH168" s="10">
        <f t="shared" si="28"/>
        <v>0.5</v>
      </c>
      <c r="CI168" s="10">
        <f t="shared" si="28"/>
        <v>0.5</v>
      </c>
      <c r="CJ168" s="10">
        <f t="shared" si="28"/>
        <v>0.5</v>
      </c>
    </row>
    <row r="169" spans="1:88" ht="15">
      <c r="A169" s="15">
        <v>176</v>
      </c>
      <c r="B169" s="12" t="s">
        <v>65</v>
      </c>
      <c r="C169" s="12" t="s">
        <v>155</v>
      </c>
      <c r="D169" s="12" t="s">
        <v>18</v>
      </c>
      <c r="E169" s="12" t="s">
        <v>22</v>
      </c>
      <c r="F169" s="12" t="s">
        <v>68</v>
      </c>
      <c r="G169" s="14">
        <v>25</v>
      </c>
      <c r="H169" s="12" t="s">
        <v>397</v>
      </c>
      <c r="I169" s="14">
        <v>405</v>
      </c>
      <c r="J169" s="15">
        <v>35</v>
      </c>
      <c r="K169" s="17">
        <f t="shared" si="0"/>
        <v>0.7142857142857143</v>
      </c>
      <c r="L169" s="18">
        <f t="shared" si="1"/>
        <v>0</v>
      </c>
      <c r="M169" s="18">
        <f t="shared" si="2"/>
        <v>0</v>
      </c>
      <c r="N169" s="19">
        <f t="shared" si="3"/>
        <v>1</v>
      </c>
      <c r="O169" s="18">
        <f t="shared" si="4"/>
        <v>0</v>
      </c>
      <c r="P169" s="18">
        <f t="shared" si="5"/>
        <v>0</v>
      </c>
      <c r="Q169" s="18">
        <f t="shared" si="6"/>
        <v>0</v>
      </c>
      <c r="R169" s="18">
        <f t="shared" si="7"/>
        <v>0</v>
      </c>
      <c r="S169" s="18">
        <f t="shared" si="8"/>
        <v>0</v>
      </c>
      <c r="T169" s="18">
        <f t="shared" si="9"/>
        <v>0</v>
      </c>
      <c r="U169" s="18">
        <f t="shared" si="10"/>
        <v>0</v>
      </c>
      <c r="Z169" s="3" t="s">
        <v>250</v>
      </c>
      <c r="AA169" s="10">
        <f t="shared" ref="AA169:CJ169" si="29">IF(AA$151=$Z169,1,IF(LEFT(AA$151,7) = LEFT($Z169,7),-1,0.5))</f>
        <v>0.5</v>
      </c>
      <c r="AB169" s="10">
        <f t="shared" si="29"/>
        <v>0.5</v>
      </c>
      <c r="AC169" s="10">
        <f t="shared" si="29"/>
        <v>0.5</v>
      </c>
      <c r="AD169" s="10">
        <f t="shared" si="29"/>
        <v>0.5</v>
      </c>
      <c r="AE169" s="10">
        <f t="shared" si="29"/>
        <v>0.5</v>
      </c>
      <c r="AF169" s="10">
        <f t="shared" si="29"/>
        <v>0.5</v>
      </c>
      <c r="AG169" s="10">
        <f t="shared" si="29"/>
        <v>0.5</v>
      </c>
      <c r="AH169" s="10">
        <f t="shared" si="29"/>
        <v>0.5</v>
      </c>
      <c r="AI169" s="10">
        <f t="shared" si="29"/>
        <v>0.5</v>
      </c>
      <c r="AJ169" s="10">
        <f t="shared" si="29"/>
        <v>0.5</v>
      </c>
      <c r="AK169" s="10">
        <f t="shared" si="29"/>
        <v>0.5</v>
      </c>
      <c r="AL169" s="10">
        <f t="shared" si="29"/>
        <v>0.5</v>
      </c>
      <c r="AM169" s="10">
        <f t="shared" si="29"/>
        <v>0.5</v>
      </c>
      <c r="AN169" s="10">
        <f t="shared" si="29"/>
        <v>0.5</v>
      </c>
      <c r="AO169" s="10">
        <f t="shared" si="29"/>
        <v>0.5</v>
      </c>
      <c r="AP169" s="10">
        <f t="shared" si="29"/>
        <v>-1</v>
      </c>
      <c r="AQ169" s="10">
        <f t="shared" si="29"/>
        <v>-1</v>
      </c>
      <c r="AR169" s="10">
        <f t="shared" si="29"/>
        <v>1</v>
      </c>
      <c r="AS169" s="10">
        <f t="shared" si="29"/>
        <v>-1</v>
      </c>
      <c r="AT169" s="10">
        <f t="shared" si="29"/>
        <v>0.5</v>
      </c>
      <c r="AU169" s="10">
        <f t="shared" si="29"/>
        <v>0.5</v>
      </c>
      <c r="AV169" s="10">
        <f t="shared" si="29"/>
        <v>0.5</v>
      </c>
      <c r="AW169" s="10">
        <f t="shared" si="29"/>
        <v>0.5</v>
      </c>
      <c r="AX169" s="10">
        <f t="shared" si="29"/>
        <v>0.5</v>
      </c>
      <c r="AY169" s="10">
        <f t="shared" si="29"/>
        <v>0.5</v>
      </c>
      <c r="AZ169" s="10">
        <f t="shared" si="29"/>
        <v>0.5</v>
      </c>
      <c r="BA169" s="10">
        <f t="shared" si="29"/>
        <v>0.5</v>
      </c>
      <c r="BB169" s="10">
        <f t="shared" si="29"/>
        <v>0.5</v>
      </c>
      <c r="BC169" s="10">
        <f t="shared" si="29"/>
        <v>0.5</v>
      </c>
      <c r="BD169" s="10">
        <f t="shared" si="29"/>
        <v>0.5</v>
      </c>
      <c r="BE169" s="10">
        <f t="shared" si="29"/>
        <v>0.5</v>
      </c>
      <c r="BF169" s="10">
        <f t="shared" si="29"/>
        <v>0.5</v>
      </c>
      <c r="BG169" s="10">
        <f t="shared" si="29"/>
        <v>0.5</v>
      </c>
      <c r="BH169" s="10">
        <f t="shared" si="29"/>
        <v>0.5</v>
      </c>
      <c r="BI169" s="10">
        <f t="shared" si="29"/>
        <v>0.5</v>
      </c>
      <c r="BJ169" s="10">
        <f t="shared" si="29"/>
        <v>0.5</v>
      </c>
      <c r="BK169" s="10">
        <f t="shared" si="29"/>
        <v>0.5</v>
      </c>
      <c r="BL169" s="10">
        <f t="shared" si="29"/>
        <v>0.5</v>
      </c>
      <c r="BM169" s="10">
        <f t="shared" si="29"/>
        <v>0.5</v>
      </c>
      <c r="BN169" s="10">
        <f t="shared" si="29"/>
        <v>0.5</v>
      </c>
      <c r="BO169" s="10">
        <f t="shared" si="29"/>
        <v>0.5</v>
      </c>
      <c r="BP169" s="10">
        <f t="shared" si="29"/>
        <v>0.5</v>
      </c>
      <c r="BQ169" s="10">
        <f t="shared" si="29"/>
        <v>0.5</v>
      </c>
      <c r="BR169" s="10">
        <f t="shared" si="29"/>
        <v>0.5</v>
      </c>
      <c r="BS169" s="10">
        <f t="shared" si="29"/>
        <v>0.5</v>
      </c>
      <c r="BT169" s="10">
        <f t="shared" si="29"/>
        <v>0.5</v>
      </c>
      <c r="BU169" s="10">
        <f t="shared" si="29"/>
        <v>0.5</v>
      </c>
      <c r="BV169" s="10">
        <f t="shared" si="29"/>
        <v>0.5</v>
      </c>
      <c r="BW169" s="10">
        <f t="shared" si="29"/>
        <v>0.5</v>
      </c>
      <c r="BX169" s="10">
        <f t="shared" si="29"/>
        <v>0.5</v>
      </c>
      <c r="BY169" s="10">
        <f t="shared" si="29"/>
        <v>0.5</v>
      </c>
      <c r="BZ169" s="10">
        <f t="shared" si="29"/>
        <v>0.5</v>
      </c>
      <c r="CA169" s="10">
        <f t="shared" si="29"/>
        <v>0.5</v>
      </c>
      <c r="CB169" s="10">
        <f t="shared" si="29"/>
        <v>0.5</v>
      </c>
      <c r="CC169" s="10">
        <f t="shared" si="29"/>
        <v>0.5</v>
      </c>
      <c r="CD169" s="10">
        <f t="shared" si="29"/>
        <v>0.5</v>
      </c>
      <c r="CE169" s="10">
        <f t="shared" si="29"/>
        <v>0.5</v>
      </c>
      <c r="CF169" s="10">
        <f t="shared" si="29"/>
        <v>0.5</v>
      </c>
      <c r="CG169" s="10">
        <f t="shared" si="29"/>
        <v>0.5</v>
      </c>
      <c r="CH169" s="10">
        <f t="shared" si="29"/>
        <v>0.5</v>
      </c>
      <c r="CI169" s="10">
        <f t="shared" si="29"/>
        <v>0.5</v>
      </c>
      <c r="CJ169" s="10">
        <f t="shared" si="29"/>
        <v>0.5</v>
      </c>
    </row>
    <row r="170" spans="1:88" ht="15">
      <c r="A170" s="15">
        <v>177</v>
      </c>
      <c r="B170" s="12" t="s">
        <v>65</v>
      </c>
      <c r="C170" s="12" t="s">
        <v>155</v>
      </c>
      <c r="D170" s="12" t="s">
        <v>18</v>
      </c>
      <c r="E170" s="12" t="s">
        <v>22</v>
      </c>
      <c r="F170" s="12" t="s">
        <v>241</v>
      </c>
      <c r="G170" s="14">
        <v>24</v>
      </c>
      <c r="H170" s="12" t="s">
        <v>397</v>
      </c>
      <c r="I170" s="14">
        <v>405</v>
      </c>
      <c r="J170" s="15">
        <v>35</v>
      </c>
      <c r="K170" s="17">
        <f t="shared" si="0"/>
        <v>0.68571428571428572</v>
      </c>
      <c r="L170" s="18">
        <f t="shared" si="1"/>
        <v>0</v>
      </c>
      <c r="M170" s="18">
        <f t="shared" si="2"/>
        <v>0</v>
      </c>
      <c r="N170" s="19">
        <f t="shared" si="3"/>
        <v>1</v>
      </c>
      <c r="O170" s="18">
        <f t="shared" si="4"/>
        <v>0</v>
      </c>
      <c r="P170" s="18">
        <f t="shared" si="5"/>
        <v>0</v>
      </c>
      <c r="Q170" s="18">
        <f t="shared" si="6"/>
        <v>0</v>
      </c>
      <c r="R170" s="18">
        <f t="shared" si="7"/>
        <v>0</v>
      </c>
      <c r="S170" s="18">
        <f t="shared" si="8"/>
        <v>0</v>
      </c>
      <c r="T170" s="18">
        <f t="shared" si="9"/>
        <v>0</v>
      </c>
      <c r="U170" s="18">
        <f t="shared" si="10"/>
        <v>0</v>
      </c>
      <c r="Z170" s="3" t="s">
        <v>188</v>
      </c>
      <c r="AA170" s="10">
        <f t="shared" ref="AA170:CJ170" si="30">IF(AA$151=$Z170,1,IF(LEFT(AA$151,7) = LEFT($Z170,7),-1,0.5))</f>
        <v>0.5</v>
      </c>
      <c r="AB170" s="10">
        <f t="shared" si="30"/>
        <v>0.5</v>
      </c>
      <c r="AC170" s="10">
        <f t="shared" si="30"/>
        <v>0.5</v>
      </c>
      <c r="AD170" s="10">
        <f t="shared" si="30"/>
        <v>0.5</v>
      </c>
      <c r="AE170" s="10">
        <f t="shared" si="30"/>
        <v>0.5</v>
      </c>
      <c r="AF170" s="10">
        <f t="shared" si="30"/>
        <v>0.5</v>
      </c>
      <c r="AG170" s="10">
        <f t="shared" si="30"/>
        <v>0.5</v>
      </c>
      <c r="AH170" s="10">
        <f t="shared" si="30"/>
        <v>0.5</v>
      </c>
      <c r="AI170" s="10">
        <f t="shared" si="30"/>
        <v>0.5</v>
      </c>
      <c r="AJ170" s="10">
        <f t="shared" si="30"/>
        <v>0.5</v>
      </c>
      <c r="AK170" s="10">
        <f t="shared" si="30"/>
        <v>0.5</v>
      </c>
      <c r="AL170" s="10">
        <f t="shared" si="30"/>
        <v>0.5</v>
      </c>
      <c r="AM170" s="10">
        <f t="shared" si="30"/>
        <v>0.5</v>
      </c>
      <c r="AN170" s="10">
        <f t="shared" si="30"/>
        <v>0.5</v>
      </c>
      <c r="AO170" s="10">
        <f t="shared" si="30"/>
        <v>0.5</v>
      </c>
      <c r="AP170" s="10">
        <f t="shared" si="30"/>
        <v>-1</v>
      </c>
      <c r="AQ170" s="10">
        <f t="shared" si="30"/>
        <v>-1</v>
      </c>
      <c r="AR170" s="10">
        <f t="shared" si="30"/>
        <v>-1</v>
      </c>
      <c r="AS170" s="10">
        <f t="shared" si="30"/>
        <v>1</v>
      </c>
      <c r="AT170" s="10">
        <f t="shared" si="30"/>
        <v>0.5</v>
      </c>
      <c r="AU170" s="10">
        <f t="shared" si="30"/>
        <v>0.5</v>
      </c>
      <c r="AV170" s="10">
        <f t="shared" si="30"/>
        <v>0.5</v>
      </c>
      <c r="AW170" s="10">
        <f t="shared" si="30"/>
        <v>0.5</v>
      </c>
      <c r="AX170" s="10">
        <f t="shared" si="30"/>
        <v>0.5</v>
      </c>
      <c r="AY170" s="10">
        <f t="shared" si="30"/>
        <v>0.5</v>
      </c>
      <c r="AZ170" s="10">
        <f t="shared" si="30"/>
        <v>0.5</v>
      </c>
      <c r="BA170" s="10">
        <f t="shared" si="30"/>
        <v>0.5</v>
      </c>
      <c r="BB170" s="10">
        <f t="shared" si="30"/>
        <v>0.5</v>
      </c>
      <c r="BC170" s="10">
        <f t="shared" si="30"/>
        <v>0.5</v>
      </c>
      <c r="BD170" s="10">
        <f t="shared" si="30"/>
        <v>0.5</v>
      </c>
      <c r="BE170" s="10">
        <f t="shared" si="30"/>
        <v>0.5</v>
      </c>
      <c r="BF170" s="10">
        <f t="shared" si="30"/>
        <v>0.5</v>
      </c>
      <c r="BG170" s="10">
        <f t="shared" si="30"/>
        <v>0.5</v>
      </c>
      <c r="BH170" s="10">
        <f t="shared" si="30"/>
        <v>0.5</v>
      </c>
      <c r="BI170" s="10">
        <f t="shared" si="30"/>
        <v>0.5</v>
      </c>
      <c r="BJ170" s="10">
        <f t="shared" si="30"/>
        <v>0.5</v>
      </c>
      <c r="BK170" s="10">
        <f t="shared" si="30"/>
        <v>0.5</v>
      </c>
      <c r="BL170" s="10">
        <f t="shared" si="30"/>
        <v>0.5</v>
      </c>
      <c r="BM170" s="10">
        <f t="shared" si="30"/>
        <v>0.5</v>
      </c>
      <c r="BN170" s="10">
        <f t="shared" si="30"/>
        <v>0.5</v>
      </c>
      <c r="BO170" s="10">
        <f t="shared" si="30"/>
        <v>0.5</v>
      </c>
      <c r="BP170" s="10">
        <f t="shared" si="30"/>
        <v>0.5</v>
      </c>
      <c r="BQ170" s="10">
        <f t="shared" si="30"/>
        <v>0.5</v>
      </c>
      <c r="BR170" s="10">
        <f t="shared" si="30"/>
        <v>0.5</v>
      </c>
      <c r="BS170" s="10">
        <f t="shared" si="30"/>
        <v>0.5</v>
      </c>
      <c r="BT170" s="10">
        <f t="shared" si="30"/>
        <v>0.5</v>
      </c>
      <c r="BU170" s="10">
        <f t="shared" si="30"/>
        <v>0.5</v>
      </c>
      <c r="BV170" s="10">
        <f t="shared" si="30"/>
        <v>0.5</v>
      </c>
      <c r="BW170" s="10">
        <f t="shared" si="30"/>
        <v>0.5</v>
      </c>
      <c r="BX170" s="10">
        <f t="shared" si="30"/>
        <v>0.5</v>
      </c>
      <c r="BY170" s="10">
        <f t="shared" si="30"/>
        <v>0.5</v>
      </c>
      <c r="BZ170" s="10">
        <f t="shared" si="30"/>
        <v>0.5</v>
      </c>
      <c r="CA170" s="10">
        <f t="shared" si="30"/>
        <v>0.5</v>
      </c>
      <c r="CB170" s="10">
        <f t="shared" si="30"/>
        <v>0.5</v>
      </c>
      <c r="CC170" s="10">
        <f t="shared" si="30"/>
        <v>0.5</v>
      </c>
      <c r="CD170" s="10">
        <f t="shared" si="30"/>
        <v>0.5</v>
      </c>
      <c r="CE170" s="10">
        <f t="shared" si="30"/>
        <v>0.5</v>
      </c>
      <c r="CF170" s="10">
        <f t="shared" si="30"/>
        <v>0.5</v>
      </c>
      <c r="CG170" s="10">
        <f t="shared" si="30"/>
        <v>0.5</v>
      </c>
      <c r="CH170" s="10">
        <f t="shared" si="30"/>
        <v>0.5</v>
      </c>
      <c r="CI170" s="10">
        <f t="shared" si="30"/>
        <v>0.5</v>
      </c>
      <c r="CJ170" s="10">
        <f t="shared" si="30"/>
        <v>0.5</v>
      </c>
    </row>
    <row r="171" spans="1:88" ht="15">
      <c r="A171" s="12">
        <v>178</v>
      </c>
      <c r="B171" s="12" t="s">
        <v>76</v>
      </c>
      <c r="C171" s="12" t="s">
        <v>153</v>
      </c>
      <c r="D171" s="12" t="s">
        <v>11</v>
      </c>
      <c r="E171" s="12" t="s">
        <v>12</v>
      </c>
      <c r="F171" s="12" t="s">
        <v>184</v>
      </c>
      <c r="G171" s="14">
        <v>52</v>
      </c>
      <c r="H171" s="12" t="s">
        <v>397</v>
      </c>
      <c r="I171" s="14">
        <v>430</v>
      </c>
      <c r="J171" s="15">
        <v>75</v>
      </c>
      <c r="K171" s="17">
        <f t="shared" si="0"/>
        <v>0.69333333333333336</v>
      </c>
      <c r="L171" s="18">
        <f t="shared" si="1"/>
        <v>0</v>
      </c>
      <c r="M171" s="18">
        <f t="shared" si="2"/>
        <v>0</v>
      </c>
      <c r="N171" s="19">
        <f t="shared" si="3"/>
        <v>0</v>
      </c>
      <c r="O171" s="18">
        <f t="shared" si="4"/>
        <v>0</v>
      </c>
      <c r="P171" s="18">
        <f t="shared" si="5"/>
        <v>0</v>
      </c>
      <c r="Q171" s="18">
        <f t="shared" si="6"/>
        <v>1</v>
      </c>
      <c r="R171" s="18">
        <f t="shared" si="7"/>
        <v>0</v>
      </c>
      <c r="S171" s="18">
        <f t="shared" si="8"/>
        <v>0</v>
      </c>
      <c r="T171" s="18">
        <f t="shared" si="9"/>
        <v>0</v>
      </c>
      <c r="U171" s="18">
        <f t="shared" si="10"/>
        <v>0</v>
      </c>
      <c r="Z171" s="3" t="s">
        <v>220</v>
      </c>
      <c r="AA171" s="10">
        <f t="shared" ref="AA171:CJ171" si="31">IF(AA$151=$Z171,1,IF(LEFT(AA$151,7) = LEFT($Z171,7),-1,0.5))</f>
        <v>0.5</v>
      </c>
      <c r="AB171" s="10">
        <f t="shared" si="31"/>
        <v>0.5</v>
      </c>
      <c r="AC171" s="10">
        <f t="shared" si="31"/>
        <v>0.5</v>
      </c>
      <c r="AD171" s="10">
        <f t="shared" si="31"/>
        <v>0.5</v>
      </c>
      <c r="AE171" s="10">
        <f t="shared" si="31"/>
        <v>0.5</v>
      </c>
      <c r="AF171" s="10">
        <f t="shared" si="31"/>
        <v>0.5</v>
      </c>
      <c r="AG171" s="10">
        <f t="shared" si="31"/>
        <v>0.5</v>
      </c>
      <c r="AH171" s="10">
        <f t="shared" si="31"/>
        <v>0.5</v>
      </c>
      <c r="AI171" s="10">
        <f t="shared" si="31"/>
        <v>0.5</v>
      </c>
      <c r="AJ171" s="10">
        <f t="shared" si="31"/>
        <v>0.5</v>
      </c>
      <c r="AK171" s="10">
        <f t="shared" si="31"/>
        <v>0.5</v>
      </c>
      <c r="AL171" s="10">
        <f t="shared" si="31"/>
        <v>0.5</v>
      </c>
      <c r="AM171" s="10">
        <f t="shared" si="31"/>
        <v>0.5</v>
      </c>
      <c r="AN171" s="10">
        <f t="shared" si="31"/>
        <v>0.5</v>
      </c>
      <c r="AO171" s="10">
        <f t="shared" si="31"/>
        <v>0.5</v>
      </c>
      <c r="AP171" s="10">
        <f t="shared" si="31"/>
        <v>0.5</v>
      </c>
      <c r="AQ171" s="10">
        <f t="shared" si="31"/>
        <v>0.5</v>
      </c>
      <c r="AR171" s="10">
        <f t="shared" si="31"/>
        <v>0.5</v>
      </c>
      <c r="AS171" s="10">
        <f t="shared" si="31"/>
        <v>0.5</v>
      </c>
      <c r="AT171" s="10">
        <f t="shared" si="31"/>
        <v>1</v>
      </c>
      <c r="AU171" s="10">
        <f t="shared" si="31"/>
        <v>-1</v>
      </c>
      <c r="AV171" s="10">
        <f t="shared" si="31"/>
        <v>0.5</v>
      </c>
      <c r="AW171" s="10">
        <f t="shared" si="31"/>
        <v>0.5</v>
      </c>
      <c r="AX171" s="10">
        <f t="shared" si="31"/>
        <v>0.5</v>
      </c>
      <c r="AY171" s="10">
        <f t="shared" si="31"/>
        <v>0.5</v>
      </c>
      <c r="AZ171" s="10">
        <f t="shared" si="31"/>
        <v>0.5</v>
      </c>
      <c r="BA171" s="10">
        <f t="shared" si="31"/>
        <v>0.5</v>
      </c>
      <c r="BB171" s="10">
        <f t="shared" si="31"/>
        <v>0.5</v>
      </c>
      <c r="BC171" s="10">
        <f t="shared" si="31"/>
        <v>0.5</v>
      </c>
      <c r="BD171" s="10">
        <f t="shared" si="31"/>
        <v>0.5</v>
      </c>
      <c r="BE171" s="10">
        <f t="shared" si="31"/>
        <v>0.5</v>
      </c>
      <c r="BF171" s="10">
        <f t="shared" si="31"/>
        <v>0.5</v>
      </c>
      <c r="BG171" s="10">
        <f t="shared" si="31"/>
        <v>0.5</v>
      </c>
      <c r="BH171" s="10">
        <f t="shared" si="31"/>
        <v>0.5</v>
      </c>
      <c r="BI171" s="10">
        <f t="shared" si="31"/>
        <v>0.5</v>
      </c>
      <c r="BJ171" s="10">
        <f t="shared" si="31"/>
        <v>0.5</v>
      </c>
      <c r="BK171" s="10">
        <f t="shared" si="31"/>
        <v>0.5</v>
      </c>
      <c r="BL171" s="10">
        <f t="shared" si="31"/>
        <v>0.5</v>
      </c>
      <c r="BM171" s="10">
        <f t="shared" si="31"/>
        <v>0.5</v>
      </c>
      <c r="BN171" s="10">
        <f t="shared" si="31"/>
        <v>0.5</v>
      </c>
      <c r="BO171" s="10">
        <f t="shared" si="31"/>
        <v>0.5</v>
      </c>
      <c r="BP171" s="10">
        <f t="shared" si="31"/>
        <v>0.5</v>
      </c>
      <c r="BQ171" s="10">
        <f t="shared" si="31"/>
        <v>0.5</v>
      </c>
      <c r="BR171" s="10">
        <f t="shared" si="31"/>
        <v>0.5</v>
      </c>
      <c r="BS171" s="10">
        <f t="shared" si="31"/>
        <v>0.5</v>
      </c>
      <c r="BT171" s="10">
        <f t="shared" si="31"/>
        <v>0.5</v>
      </c>
      <c r="BU171" s="10">
        <f t="shared" si="31"/>
        <v>0.5</v>
      </c>
      <c r="BV171" s="10">
        <f t="shared" si="31"/>
        <v>0.5</v>
      </c>
      <c r="BW171" s="10">
        <f t="shared" si="31"/>
        <v>0.5</v>
      </c>
      <c r="BX171" s="10">
        <f t="shared" si="31"/>
        <v>0.5</v>
      </c>
      <c r="BY171" s="10">
        <f t="shared" si="31"/>
        <v>0.5</v>
      </c>
      <c r="BZ171" s="10">
        <f t="shared" si="31"/>
        <v>0.5</v>
      </c>
      <c r="CA171" s="10">
        <f t="shared" si="31"/>
        <v>0.5</v>
      </c>
      <c r="CB171" s="10">
        <f t="shared" si="31"/>
        <v>0.5</v>
      </c>
      <c r="CC171" s="10">
        <f t="shared" si="31"/>
        <v>0.5</v>
      </c>
      <c r="CD171" s="10">
        <f t="shared" si="31"/>
        <v>0.5</v>
      </c>
      <c r="CE171" s="10">
        <f t="shared" si="31"/>
        <v>0.5</v>
      </c>
      <c r="CF171" s="10">
        <f t="shared" si="31"/>
        <v>0.5</v>
      </c>
      <c r="CG171" s="10">
        <f t="shared" si="31"/>
        <v>0.5</v>
      </c>
      <c r="CH171" s="10">
        <f t="shared" si="31"/>
        <v>0.5</v>
      </c>
      <c r="CI171" s="10">
        <f t="shared" si="31"/>
        <v>0.5</v>
      </c>
      <c r="CJ171" s="10">
        <f t="shared" si="31"/>
        <v>0.5</v>
      </c>
    </row>
    <row r="172" spans="1:88" ht="15">
      <c r="A172" s="15">
        <v>179</v>
      </c>
      <c r="B172" s="12" t="s">
        <v>76</v>
      </c>
      <c r="C172" s="12" t="s">
        <v>153</v>
      </c>
      <c r="D172" s="12" t="s">
        <v>12</v>
      </c>
      <c r="E172" s="12" t="s">
        <v>17</v>
      </c>
      <c r="F172" s="12" t="s">
        <v>186</v>
      </c>
      <c r="G172" s="14">
        <v>65</v>
      </c>
      <c r="H172" s="12" t="s">
        <v>397</v>
      </c>
      <c r="I172" s="14">
        <v>430</v>
      </c>
      <c r="J172" s="15">
        <v>75</v>
      </c>
      <c r="K172" s="17">
        <f t="shared" si="0"/>
        <v>0.8666666666666667</v>
      </c>
      <c r="L172" s="18">
        <f t="shared" si="1"/>
        <v>0</v>
      </c>
      <c r="M172" s="18">
        <f t="shared" si="2"/>
        <v>0</v>
      </c>
      <c r="N172" s="19">
        <f t="shared" si="3"/>
        <v>0</v>
      </c>
      <c r="O172" s="18">
        <f t="shared" si="4"/>
        <v>0</v>
      </c>
      <c r="P172" s="18">
        <f t="shared" si="5"/>
        <v>0</v>
      </c>
      <c r="Q172" s="18">
        <f t="shared" si="6"/>
        <v>1</v>
      </c>
      <c r="R172" s="18">
        <f t="shared" si="7"/>
        <v>0</v>
      </c>
      <c r="S172" s="18">
        <f t="shared" si="8"/>
        <v>0</v>
      </c>
      <c r="T172" s="18">
        <f t="shared" si="9"/>
        <v>0</v>
      </c>
      <c r="U172" s="18">
        <f t="shared" si="10"/>
        <v>0</v>
      </c>
      <c r="Z172" s="3" t="s">
        <v>230</v>
      </c>
      <c r="AA172" s="10">
        <f t="shared" ref="AA172:CJ172" si="32">IF(AA$151=$Z172,1,IF(LEFT(AA$151,7) = LEFT($Z172,7),-1,0.5))</f>
        <v>0.5</v>
      </c>
      <c r="AB172" s="10">
        <f t="shared" si="32"/>
        <v>0.5</v>
      </c>
      <c r="AC172" s="10">
        <f t="shared" si="32"/>
        <v>0.5</v>
      </c>
      <c r="AD172" s="10">
        <f t="shared" si="32"/>
        <v>0.5</v>
      </c>
      <c r="AE172" s="10">
        <f t="shared" si="32"/>
        <v>0.5</v>
      </c>
      <c r="AF172" s="10">
        <f t="shared" si="32"/>
        <v>0.5</v>
      </c>
      <c r="AG172" s="10">
        <f t="shared" si="32"/>
        <v>0.5</v>
      </c>
      <c r="AH172" s="10">
        <f t="shared" si="32"/>
        <v>0.5</v>
      </c>
      <c r="AI172" s="10">
        <f t="shared" si="32"/>
        <v>0.5</v>
      </c>
      <c r="AJ172" s="10">
        <f t="shared" si="32"/>
        <v>0.5</v>
      </c>
      <c r="AK172" s="10">
        <f t="shared" si="32"/>
        <v>0.5</v>
      </c>
      <c r="AL172" s="10">
        <f t="shared" si="32"/>
        <v>0.5</v>
      </c>
      <c r="AM172" s="10">
        <f t="shared" si="32"/>
        <v>0.5</v>
      </c>
      <c r="AN172" s="10">
        <f t="shared" si="32"/>
        <v>0.5</v>
      </c>
      <c r="AO172" s="10">
        <f t="shared" si="32"/>
        <v>0.5</v>
      </c>
      <c r="AP172" s="10">
        <f t="shared" si="32"/>
        <v>0.5</v>
      </c>
      <c r="AQ172" s="10">
        <f t="shared" si="32"/>
        <v>0.5</v>
      </c>
      <c r="AR172" s="10">
        <f t="shared" si="32"/>
        <v>0.5</v>
      </c>
      <c r="AS172" s="10">
        <f t="shared" si="32"/>
        <v>0.5</v>
      </c>
      <c r="AT172" s="10">
        <f t="shared" si="32"/>
        <v>-1</v>
      </c>
      <c r="AU172" s="10">
        <f t="shared" si="32"/>
        <v>1</v>
      </c>
      <c r="AV172" s="10">
        <f t="shared" si="32"/>
        <v>0.5</v>
      </c>
      <c r="AW172" s="10">
        <f t="shared" si="32"/>
        <v>0.5</v>
      </c>
      <c r="AX172" s="10">
        <f t="shared" si="32"/>
        <v>0.5</v>
      </c>
      <c r="AY172" s="10">
        <f t="shared" si="32"/>
        <v>0.5</v>
      </c>
      <c r="AZ172" s="10">
        <f t="shared" si="32"/>
        <v>0.5</v>
      </c>
      <c r="BA172" s="10">
        <f t="shared" si="32"/>
        <v>0.5</v>
      </c>
      <c r="BB172" s="10">
        <f t="shared" si="32"/>
        <v>0.5</v>
      </c>
      <c r="BC172" s="10">
        <f t="shared" si="32"/>
        <v>0.5</v>
      </c>
      <c r="BD172" s="10">
        <f t="shared" si="32"/>
        <v>0.5</v>
      </c>
      <c r="BE172" s="10">
        <f t="shared" si="32"/>
        <v>0.5</v>
      </c>
      <c r="BF172" s="10">
        <f t="shared" si="32"/>
        <v>0.5</v>
      </c>
      <c r="BG172" s="10">
        <f t="shared" si="32"/>
        <v>0.5</v>
      </c>
      <c r="BH172" s="10">
        <f t="shared" si="32"/>
        <v>0.5</v>
      </c>
      <c r="BI172" s="10">
        <f t="shared" si="32"/>
        <v>0.5</v>
      </c>
      <c r="BJ172" s="10">
        <f t="shared" si="32"/>
        <v>0.5</v>
      </c>
      <c r="BK172" s="10">
        <f t="shared" si="32"/>
        <v>0.5</v>
      </c>
      <c r="BL172" s="10">
        <f t="shared" si="32"/>
        <v>0.5</v>
      </c>
      <c r="BM172" s="10">
        <f t="shared" si="32"/>
        <v>0.5</v>
      </c>
      <c r="BN172" s="10">
        <f t="shared" si="32"/>
        <v>0.5</v>
      </c>
      <c r="BO172" s="10">
        <f t="shared" si="32"/>
        <v>0.5</v>
      </c>
      <c r="BP172" s="10">
        <f t="shared" si="32"/>
        <v>0.5</v>
      </c>
      <c r="BQ172" s="10">
        <f t="shared" si="32"/>
        <v>0.5</v>
      </c>
      <c r="BR172" s="10">
        <f t="shared" si="32"/>
        <v>0.5</v>
      </c>
      <c r="BS172" s="10">
        <f t="shared" si="32"/>
        <v>0.5</v>
      </c>
      <c r="BT172" s="10">
        <f t="shared" si="32"/>
        <v>0.5</v>
      </c>
      <c r="BU172" s="10">
        <f t="shared" si="32"/>
        <v>0.5</v>
      </c>
      <c r="BV172" s="10">
        <f t="shared" si="32"/>
        <v>0.5</v>
      </c>
      <c r="BW172" s="10">
        <f t="shared" si="32"/>
        <v>0.5</v>
      </c>
      <c r="BX172" s="10">
        <f t="shared" si="32"/>
        <v>0.5</v>
      </c>
      <c r="BY172" s="10">
        <f t="shared" si="32"/>
        <v>0.5</v>
      </c>
      <c r="BZ172" s="10">
        <f t="shared" si="32"/>
        <v>0.5</v>
      </c>
      <c r="CA172" s="10">
        <f t="shared" si="32"/>
        <v>0.5</v>
      </c>
      <c r="CB172" s="10">
        <f t="shared" si="32"/>
        <v>0.5</v>
      </c>
      <c r="CC172" s="10">
        <f t="shared" si="32"/>
        <v>0.5</v>
      </c>
      <c r="CD172" s="10">
        <f t="shared" si="32"/>
        <v>0.5</v>
      </c>
      <c r="CE172" s="10">
        <f t="shared" si="32"/>
        <v>0.5</v>
      </c>
      <c r="CF172" s="10">
        <f t="shared" si="32"/>
        <v>0.5</v>
      </c>
      <c r="CG172" s="10">
        <f t="shared" si="32"/>
        <v>0.5</v>
      </c>
      <c r="CH172" s="10">
        <f t="shared" si="32"/>
        <v>0.5</v>
      </c>
      <c r="CI172" s="10">
        <f t="shared" si="32"/>
        <v>0.5</v>
      </c>
      <c r="CJ172" s="10">
        <f t="shared" si="32"/>
        <v>0.5</v>
      </c>
    </row>
    <row r="173" spans="1:88" ht="15">
      <c r="A173" s="15">
        <v>180</v>
      </c>
      <c r="B173" s="12" t="s">
        <v>76</v>
      </c>
      <c r="C173" s="12" t="s">
        <v>153</v>
      </c>
      <c r="D173" s="12" t="s">
        <v>18</v>
      </c>
      <c r="E173" s="12" t="s">
        <v>22</v>
      </c>
      <c r="F173" s="12" t="s">
        <v>250</v>
      </c>
      <c r="G173" s="14">
        <v>66</v>
      </c>
      <c r="H173" s="12" t="s">
        <v>397</v>
      </c>
      <c r="I173" s="14">
        <v>430</v>
      </c>
      <c r="J173" s="15">
        <v>75</v>
      </c>
      <c r="K173" s="17">
        <f t="shared" si="0"/>
        <v>0.88</v>
      </c>
      <c r="L173" s="18">
        <f t="shared" si="1"/>
        <v>0</v>
      </c>
      <c r="M173" s="18">
        <f t="shared" si="2"/>
        <v>0</v>
      </c>
      <c r="N173" s="19">
        <f t="shared" si="3"/>
        <v>0</v>
      </c>
      <c r="O173" s="18">
        <f t="shared" si="4"/>
        <v>0</v>
      </c>
      <c r="P173" s="18">
        <f t="shared" si="5"/>
        <v>0</v>
      </c>
      <c r="Q173" s="18">
        <f t="shared" si="6"/>
        <v>1</v>
      </c>
      <c r="R173" s="18">
        <f t="shared" si="7"/>
        <v>0</v>
      </c>
      <c r="S173" s="18">
        <f t="shared" si="8"/>
        <v>0</v>
      </c>
      <c r="T173" s="18">
        <f t="shared" si="9"/>
        <v>0</v>
      </c>
      <c r="U173" s="18">
        <f t="shared" si="10"/>
        <v>0</v>
      </c>
      <c r="Z173" s="3" t="s">
        <v>419</v>
      </c>
      <c r="AA173" s="10">
        <f t="shared" ref="AA173:CJ173" si="33">IF(AA$151=$Z173,1,IF(LEFT(AA$151,7) = LEFT($Z173,7),-1,0.5))</f>
        <v>0.5</v>
      </c>
      <c r="AB173" s="10">
        <f t="shared" si="33"/>
        <v>0.5</v>
      </c>
      <c r="AC173" s="10">
        <f t="shared" si="33"/>
        <v>0.5</v>
      </c>
      <c r="AD173" s="10">
        <f t="shared" si="33"/>
        <v>0.5</v>
      </c>
      <c r="AE173" s="10">
        <f t="shared" si="33"/>
        <v>0.5</v>
      </c>
      <c r="AF173" s="10">
        <f t="shared" si="33"/>
        <v>0.5</v>
      </c>
      <c r="AG173" s="10">
        <f t="shared" si="33"/>
        <v>0.5</v>
      </c>
      <c r="AH173" s="10">
        <f t="shared" si="33"/>
        <v>0.5</v>
      </c>
      <c r="AI173" s="10">
        <f t="shared" si="33"/>
        <v>0.5</v>
      </c>
      <c r="AJ173" s="10">
        <f t="shared" si="33"/>
        <v>0.5</v>
      </c>
      <c r="AK173" s="10">
        <f t="shared" si="33"/>
        <v>0.5</v>
      </c>
      <c r="AL173" s="10">
        <f t="shared" si="33"/>
        <v>0.5</v>
      </c>
      <c r="AM173" s="10">
        <f t="shared" si="33"/>
        <v>0.5</v>
      </c>
      <c r="AN173" s="10">
        <f t="shared" si="33"/>
        <v>0.5</v>
      </c>
      <c r="AO173" s="10">
        <f t="shared" si="33"/>
        <v>0.5</v>
      </c>
      <c r="AP173" s="10">
        <f t="shared" si="33"/>
        <v>0.5</v>
      </c>
      <c r="AQ173" s="10">
        <f t="shared" si="33"/>
        <v>0.5</v>
      </c>
      <c r="AR173" s="10">
        <f t="shared" si="33"/>
        <v>0.5</v>
      </c>
      <c r="AS173" s="10">
        <f t="shared" si="33"/>
        <v>0.5</v>
      </c>
      <c r="AT173" s="10">
        <f t="shared" si="33"/>
        <v>0.5</v>
      </c>
      <c r="AU173" s="10">
        <f t="shared" si="33"/>
        <v>0.5</v>
      </c>
      <c r="AV173" s="10">
        <f t="shared" si="33"/>
        <v>1</v>
      </c>
      <c r="AW173" s="10">
        <f t="shared" si="33"/>
        <v>0.5</v>
      </c>
      <c r="AX173" s="10">
        <f t="shared" si="33"/>
        <v>0.5</v>
      </c>
      <c r="AY173" s="10">
        <f t="shared" si="33"/>
        <v>0.5</v>
      </c>
      <c r="AZ173" s="10">
        <f t="shared" si="33"/>
        <v>0.5</v>
      </c>
      <c r="BA173" s="10">
        <f t="shared" si="33"/>
        <v>0.5</v>
      </c>
      <c r="BB173" s="10">
        <f t="shared" si="33"/>
        <v>0.5</v>
      </c>
      <c r="BC173" s="10">
        <f t="shared" si="33"/>
        <v>0.5</v>
      </c>
      <c r="BD173" s="10">
        <f t="shared" si="33"/>
        <v>0.5</v>
      </c>
      <c r="BE173" s="10">
        <f t="shared" si="33"/>
        <v>0.5</v>
      </c>
      <c r="BF173" s="10">
        <f t="shared" si="33"/>
        <v>0.5</v>
      </c>
      <c r="BG173" s="10">
        <f t="shared" si="33"/>
        <v>0.5</v>
      </c>
      <c r="BH173" s="10">
        <f t="shared" si="33"/>
        <v>0.5</v>
      </c>
      <c r="BI173" s="10">
        <f t="shared" si="33"/>
        <v>0.5</v>
      </c>
      <c r="BJ173" s="10">
        <f t="shared" si="33"/>
        <v>0.5</v>
      </c>
      <c r="BK173" s="10">
        <f t="shared" si="33"/>
        <v>0.5</v>
      </c>
      <c r="BL173" s="10">
        <f t="shared" si="33"/>
        <v>0.5</v>
      </c>
      <c r="BM173" s="10">
        <f t="shared" si="33"/>
        <v>0.5</v>
      </c>
      <c r="BN173" s="10">
        <f t="shared" si="33"/>
        <v>0.5</v>
      </c>
      <c r="BO173" s="10">
        <f t="shared" si="33"/>
        <v>0.5</v>
      </c>
      <c r="BP173" s="10">
        <f t="shared" si="33"/>
        <v>0.5</v>
      </c>
      <c r="BQ173" s="10">
        <f t="shared" si="33"/>
        <v>0.5</v>
      </c>
      <c r="BR173" s="10">
        <f t="shared" si="33"/>
        <v>0.5</v>
      </c>
      <c r="BS173" s="10">
        <f t="shared" si="33"/>
        <v>0.5</v>
      </c>
      <c r="BT173" s="10">
        <f t="shared" si="33"/>
        <v>0.5</v>
      </c>
      <c r="BU173" s="10">
        <f t="shared" si="33"/>
        <v>0.5</v>
      </c>
      <c r="BV173" s="10">
        <f t="shared" si="33"/>
        <v>0.5</v>
      </c>
      <c r="BW173" s="10">
        <f t="shared" si="33"/>
        <v>0.5</v>
      </c>
      <c r="BX173" s="10">
        <f t="shared" si="33"/>
        <v>0.5</v>
      </c>
      <c r="BY173" s="10">
        <f t="shared" si="33"/>
        <v>0.5</v>
      </c>
      <c r="BZ173" s="10">
        <f t="shared" si="33"/>
        <v>0.5</v>
      </c>
      <c r="CA173" s="10">
        <f t="shared" si="33"/>
        <v>0.5</v>
      </c>
      <c r="CB173" s="10">
        <f t="shared" si="33"/>
        <v>0.5</v>
      </c>
      <c r="CC173" s="10">
        <f t="shared" si="33"/>
        <v>0.5</v>
      </c>
      <c r="CD173" s="10">
        <f t="shared" si="33"/>
        <v>0.5</v>
      </c>
      <c r="CE173" s="10">
        <f t="shared" si="33"/>
        <v>0.5</v>
      </c>
      <c r="CF173" s="10">
        <f t="shared" si="33"/>
        <v>0.5</v>
      </c>
      <c r="CG173" s="10">
        <f t="shared" si="33"/>
        <v>0.5</v>
      </c>
      <c r="CH173" s="10">
        <f t="shared" si="33"/>
        <v>0.5</v>
      </c>
      <c r="CI173" s="10">
        <f t="shared" si="33"/>
        <v>0.5</v>
      </c>
      <c r="CJ173" s="10">
        <f t="shared" si="33"/>
        <v>0.5</v>
      </c>
    </row>
    <row r="174" spans="1:88" ht="15">
      <c r="A174" s="12">
        <v>181</v>
      </c>
      <c r="B174" s="12" t="s">
        <v>76</v>
      </c>
      <c r="C174" s="12" t="s">
        <v>176</v>
      </c>
      <c r="D174" s="12" t="s">
        <v>22</v>
      </c>
      <c r="E174" s="12" t="s">
        <v>45</v>
      </c>
      <c r="F174" s="12" t="s">
        <v>188</v>
      </c>
      <c r="G174" s="14">
        <v>70</v>
      </c>
      <c r="H174" s="12" t="s">
        <v>397</v>
      </c>
      <c r="I174" s="14">
        <v>430</v>
      </c>
      <c r="J174" s="15">
        <v>75</v>
      </c>
      <c r="K174" s="17">
        <f t="shared" si="0"/>
        <v>0.93333333333333335</v>
      </c>
      <c r="L174" s="18">
        <f t="shared" si="1"/>
        <v>0</v>
      </c>
      <c r="M174" s="18">
        <f t="shared" si="2"/>
        <v>0</v>
      </c>
      <c r="N174" s="19">
        <f t="shared" si="3"/>
        <v>0</v>
      </c>
      <c r="O174" s="18">
        <f t="shared" si="4"/>
        <v>0</v>
      </c>
      <c r="P174" s="18">
        <f t="shared" si="5"/>
        <v>0</v>
      </c>
      <c r="Q174" s="18">
        <f t="shared" si="6"/>
        <v>1</v>
      </c>
      <c r="R174" s="18">
        <f t="shared" si="7"/>
        <v>0</v>
      </c>
      <c r="S174" s="18">
        <f t="shared" si="8"/>
        <v>0</v>
      </c>
      <c r="T174" s="18">
        <f t="shared" si="9"/>
        <v>0</v>
      </c>
      <c r="U174" s="18">
        <f t="shared" si="10"/>
        <v>0</v>
      </c>
      <c r="Z174" s="3" t="s">
        <v>86</v>
      </c>
      <c r="AA174" s="10">
        <f t="shared" ref="AA174:CJ174" si="34">IF(AA$151=$Z174,1,IF(LEFT(AA$151,7) = LEFT($Z174,7),-1,0.5))</f>
        <v>0.5</v>
      </c>
      <c r="AB174" s="10">
        <f t="shared" si="34"/>
        <v>0.5</v>
      </c>
      <c r="AC174" s="10">
        <f t="shared" si="34"/>
        <v>0.5</v>
      </c>
      <c r="AD174" s="10">
        <f t="shared" si="34"/>
        <v>0.5</v>
      </c>
      <c r="AE174" s="10">
        <f t="shared" si="34"/>
        <v>0.5</v>
      </c>
      <c r="AF174" s="10">
        <f t="shared" si="34"/>
        <v>0.5</v>
      </c>
      <c r="AG174" s="10">
        <f t="shared" si="34"/>
        <v>0.5</v>
      </c>
      <c r="AH174" s="10">
        <f t="shared" si="34"/>
        <v>0.5</v>
      </c>
      <c r="AI174" s="10">
        <f t="shared" si="34"/>
        <v>0.5</v>
      </c>
      <c r="AJ174" s="10">
        <f t="shared" si="34"/>
        <v>0.5</v>
      </c>
      <c r="AK174" s="10">
        <f t="shared" si="34"/>
        <v>0.5</v>
      </c>
      <c r="AL174" s="10">
        <f t="shared" si="34"/>
        <v>0.5</v>
      </c>
      <c r="AM174" s="10">
        <f t="shared" si="34"/>
        <v>0.5</v>
      </c>
      <c r="AN174" s="10">
        <f t="shared" si="34"/>
        <v>0.5</v>
      </c>
      <c r="AO174" s="10">
        <f t="shared" si="34"/>
        <v>0.5</v>
      </c>
      <c r="AP174" s="10">
        <f t="shared" si="34"/>
        <v>0.5</v>
      </c>
      <c r="AQ174" s="10">
        <f t="shared" si="34"/>
        <v>0.5</v>
      </c>
      <c r="AR174" s="10">
        <f t="shared" si="34"/>
        <v>0.5</v>
      </c>
      <c r="AS174" s="10">
        <f t="shared" si="34"/>
        <v>0.5</v>
      </c>
      <c r="AT174" s="10">
        <f t="shared" si="34"/>
        <v>0.5</v>
      </c>
      <c r="AU174" s="10">
        <f t="shared" si="34"/>
        <v>0.5</v>
      </c>
      <c r="AV174" s="10">
        <f t="shared" si="34"/>
        <v>0.5</v>
      </c>
      <c r="AW174" s="10">
        <f t="shared" si="34"/>
        <v>1</v>
      </c>
      <c r="AX174" s="10">
        <f t="shared" si="34"/>
        <v>0.5</v>
      </c>
      <c r="AY174" s="10">
        <f t="shared" si="34"/>
        <v>0.5</v>
      </c>
      <c r="AZ174" s="10">
        <f t="shared" si="34"/>
        <v>0.5</v>
      </c>
      <c r="BA174" s="10">
        <f t="shared" si="34"/>
        <v>0.5</v>
      </c>
      <c r="BB174" s="10">
        <f t="shared" si="34"/>
        <v>0.5</v>
      </c>
      <c r="BC174" s="10">
        <f t="shared" si="34"/>
        <v>0.5</v>
      </c>
      <c r="BD174" s="10">
        <f t="shared" si="34"/>
        <v>0.5</v>
      </c>
      <c r="BE174" s="10">
        <f t="shared" si="34"/>
        <v>0.5</v>
      </c>
      <c r="BF174" s="10">
        <f t="shared" si="34"/>
        <v>0.5</v>
      </c>
      <c r="BG174" s="10">
        <f t="shared" si="34"/>
        <v>0.5</v>
      </c>
      <c r="BH174" s="10">
        <f t="shared" si="34"/>
        <v>0.5</v>
      </c>
      <c r="BI174" s="10">
        <f t="shared" si="34"/>
        <v>0.5</v>
      </c>
      <c r="BJ174" s="10">
        <f t="shared" si="34"/>
        <v>0.5</v>
      </c>
      <c r="BK174" s="10">
        <f t="shared" si="34"/>
        <v>0.5</v>
      </c>
      <c r="BL174" s="10">
        <f t="shared" si="34"/>
        <v>0.5</v>
      </c>
      <c r="BM174" s="10">
        <f t="shared" si="34"/>
        <v>0.5</v>
      </c>
      <c r="BN174" s="10">
        <f t="shared" si="34"/>
        <v>0.5</v>
      </c>
      <c r="BO174" s="10">
        <f t="shared" si="34"/>
        <v>0.5</v>
      </c>
      <c r="BP174" s="10">
        <f t="shared" si="34"/>
        <v>0.5</v>
      </c>
      <c r="BQ174" s="10">
        <f t="shared" si="34"/>
        <v>0.5</v>
      </c>
      <c r="BR174" s="10">
        <f t="shared" si="34"/>
        <v>0.5</v>
      </c>
      <c r="BS174" s="10">
        <f t="shared" si="34"/>
        <v>0.5</v>
      </c>
      <c r="BT174" s="10">
        <f t="shared" si="34"/>
        <v>0.5</v>
      </c>
      <c r="BU174" s="10">
        <f t="shared" si="34"/>
        <v>0.5</v>
      </c>
      <c r="BV174" s="10">
        <f t="shared" si="34"/>
        <v>0.5</v>
      </c>
      <c r="BW174" s="10">
        <f t="shared" si="34"/>
        <v>0.5</v>
      </c>
      <c r="BX174" s="10">
        <f t="shared" si="34"/>
        <v>0.5</v>
      </c>
      <c r="BY174" s="10">
        <f t="shared" si="34"/>
        <v>0.5</v>
      </c>
      <c r="BZ174" s="10">
        <f t="shared" si="34"/>
        <v>0.5</v>
      </c>
      <c r="CA174" s="10">
        <f t="shared" si="34"/>
        <v>0.5</v>
      </c>
      <c r="CB174" s="10">
        <f t="shared" si="34"/>
        <v>0.5</v>
      </c>
      <c r="CC174" s="10">
        <f t="shared" si="34"/>
        <v>0.5</v>
      </c>
      <c r="CD174" s="10">
        <f t="shared" si="34"/>
        <v>0.5</v>
      </c>
      <c r="CE174" s="10">
        <f t="shared" si="34"/>
        <v>0.5</v>
      </c>
      <c r="CF174" s="10">
        <f t="shared" si="34"/>
        <v>0.5</v>
      </c>
      <c r="CG174" s="10">
        <f t="shared" si="34"/>
        <v>0.5</v>
      </c>
      <c r="CH174" s="10">
        <f t="shared" si="34"/>
        <v>0.5</v>
      </c>
      <c r="CI174" s="10">
        <f t="shared" si="34"/>
        <v>0.5</v>
      </c>
      <c r="CJ174" s="10">
        <f t="shared" si="34"/>
        <v>0.5</v>
      </c>
    </row>
    <row r="175" spans="1:88" ht="15">
      <c r="A175" s="15">
        <v>182</v>
      </c>
      <c r="B175" s="12" t="s">
        <v>80</v>
      </c>
      <c r="C175" s="12" t="s">
        <v>353</v>
      </c>
      <c r="D175" s="12" t="s">
        <v>12</v>
      </c>
      <c r="E175" s="12" t="s">
        <v>17</v>
      </c>
      <c r="F175" s="12" t="s">
        <v>220</v>
      </c>
      <c r="G175" s="14">
        <v>56</v>
      </c>
      <c r="H175" s="12" t="s">
        <v>397</v>
      </c>
      <c r="I175" s="14">
        <v>431</v>
      </c>
      <c r="J175" s="15">
        <v>60</v>
      </c>
      <c r="K175" s="17">
        <f t="shared" si="0"/>
        <v>0.93333333333333335</v>
      </c>
      <c r="L175" s="18">
        <f t="shared" si="1"/>
        <v>0</v>
      </c>
      <c r="M175" s="18">
        <f t="shared" si="2"/>
        <v>0</v>
      </c>
      <c r="N175" s="19">
        <f t="shared" si="3"/>
        <v>0</v>
      </c>
      <c r="O175" s="18">
        <f t="shared" si="4"/>
        <v>0</v>
      </c>
      <c r="P175" s="18">
        <f t="shared" si="5"/>
        <v>1</v>
      </c>
      <c r="Q175" s="18">
        <f t="shared" si="6"/>
        <v>0</v>
      </c>
      <c r="R175" s="18">
        <f t="shared" si="7"/>
        <v>0</v>
      </c>
      <c r="S175" s="18">
        <f t="shared" si="8"/>
        <v>0</v>
      </c>
      <c r="T175" s="18">
        <f t="shared" si="9"/>
        <v>0</v>
      </c>
      <c r="U175" s="18">
        <f t="shared" si="10"/>
        <v>0</v>
      </c>
      <c r="Z175" s="3" t="s">
        <v>405</v>
      </c>
      <c r="AA175" s="10">
        <f t="shared" ref="AA175:CJ175" si="35">IF(AA$151=$Z175,1,IF(LEFT(AA$151,7) = LEFT($Z175,7),-1,0.5))</f>
        <v>0.5</v>
      </c>
      <c r="AB175" s="10">
        <f t="shared" si="35"/>
        <v>0.5</v>
      </c>
      <c r="AC175" s="10">
        <f t="shared" si="35"/>
        <v>0.5</v>
      </c>
      <c r="AD175" s="10">
        <f t="shared" si="35"/>
        <v>0.5</v>
      </c>
      <c r="AE175" s="10">
        <f t="shared" si="35"/>
        <v>0.5</v>
      </c>
      <c r="AF175" s="10">
        <f t="shared" si="35"/>
        <v>0.5</v>
      </c>
      <c r="AG175" s="10">
        <f t="shared" si="35"/>
        <v>0.5</v>
      </c>
      <c r="AH175" s="10">
        <f t="shared" si="35"/>
        <v>0.5</v>
      </c>
      <c r="AI175" s="10">
        <f t="shared" si="35"/>
        <v>0.5</v>
      </c>
      <c r="AJ175" s="10">
        <f t="shared" si="35"/>
        <v>0.5</v>
      </c>
      <c r="AK175" s="10">
        <f t="shared" si="35"/>
        <v>0.5</v>
      </c>
      <c r="AL175" s="10">
        <f t="shared" si="35"/>
        <v>0.5</v>
      </c>
      <c r="AM175" s="10">
        <f t="shared" si="35"/>
        <v>0.5</v>
      </c>
      <c r="AN175" s="10">
        <f t="shared" si="35"/>
        <v>0.5</v>
      </c>
      <c r="AO175" s="10">
        <f t="shared" si="35"/>
        <v>0.5</v>
      </c>
      <c r="AP175" s="10">
        <f t="shared" si="35"/>
        <v>0.5</v>
      </c>
      <c r="AQ175" s="10">
        <f t="shared" si="35"/>
        <v>0.5</v>
      </c>
      <c r="AR175" s="10">
        <f t="shared" si="35"/>
        <v>0.5</v>
      </c>
      <c r="AS175" s="10">
        <f t="shared" si="35"/>
        <v>0.5</v>
      </c>
      <c r="AT175" s="10">
        <f t="shared" si="35"/>
        <v>0.5</v>
      </c>
      <c r="AU175" s="10">
        <f t="shared" si="35"/>
        <v>0.5</v>
      </c>
      <c r="AV175" s="10">
        <f t="shared" si="35"/>
        <v>0.5</v>
      </c>
      <c r="AW175" s="10">
        <f t="shared" si="35"/>
        <v>0.5</v>
      </c>
      <c r="AX175" s="10">
        <f t="shared" si="35"/>
        <v>1</v>
      </c>
      <c r="AY175" s="10">
        <f t="shared" si="35"/>
        <v>-1</v>
      </c>
      <c r="AZ175" s="10">
        <f t="shared" si="35"/>
        <v>0.5</v>
      </c>
      <c r="BA175" s="10">
        <f t="shared" si="35"/>
        <v>0.5</v>
      </c>
      <c r="BB175" s="10">
        <f t="shared" si="35"/>
        <v>0.5</v>
      </c>
      <c r="BC175" s="10">
        <f t="shared" si="35"/>
        <v>0.5</v>
      </c>
      <c r="BD175" s="10">
        <f t="shared" si="35"/>
        <v>0.5</v>
      </c>
      <c r="BE175" s="10">
        <f t="shared" si="35"/>
        <v>0.5</v>
      </c>
      <c r="BF175" s="10">
        <f t="shared" si="35"/>
        <v>0.5</v>
      </c>
      <c r="BG175" s="10">
        <f t="shared" si="35"/>
        <v>0.5</v>
      </c>
      <c r="BH175" s="10">
        <f t="shared" si="35"/>
        <v>0.5</v>
      </c>
      <c r="BI175" s="10">
        <f t="shared" si="35"/>
        <v>0.5</v>
      </c>
      <c r="BJ175" s="10">
        <f t="shared" si="35"/>
        <v>0.5</v>
      </c>
      <c r="BK175" s="10">
        <f t="shared" si="35"/>
        <v>0.5</v>
      </c>
      <c r="BL175" s="10">
        <f t="shared" si="35"/>
        <v>0.5</v>
      </c>
      <c r="BM175" s="10">
        <f t="shared" si="35"/>
        <v>0.5</v>
      </c>
      <c r="BN175" s="10">
        <f t="shared" si="35"/>
        <v>0.5</v>
      </c>
      <c r="BO175" s="10">
        <f t="shared" si="35"/>
        <v>0.5</v>
      </c>
      <c r="BP175" s="10">
        <f t="shared" si="35"/>
        <v>0.5</v>
      </c>
      <c r="BQ175" s="10">
        <f t="shared" si="35"/>
        <v>0.5</v>
      </c>
      <c r="BR175" s="10">
        <f t="shared" si="35"/>
        <v>0.5</v>
      </c>
      <c r="BS175" s="10">
        <f t="shared" si="35"/>
        <v>0.5</v>
      </c>
      <c r="BT175" s="10">
        <f t="shared" si="35"/>
        <v>0.5</v>
      </c>
      <c r="BU175" s="10">
        <f t="shared" si="35"/>
        <v>0.5</v>
      </c>
      <c r="BV175" s="10">
        <f t="shared" si="35"/>
        <v>0.5</v>
      </c>
      <c r="BW175" s="10">
        <f t="shared" si="35"/>
        <v>0.5</v>
      </c>
      <c r="BX175" s="10">
        <f t="shared" si="35"/>
        <v>0.5</v>
      </c>
      <c r="BY175" s="10">
        <f t="shared" si="35"/>
        <v>0.5</v>
      </c>
      <c r="BZ175" s="10">
        <f t="shared" si="35"/>
        <v>0.5</v>
      </c>
      <c r="CA175" s="10">
        <f t="shared" si="35"/>
        <v>0.5</v>
      </c>
      <c r="CB175" s="10">
        <f t="shared" si="35"/>
        <v>0.5</v>
      </c>
      <c r="CC175" s="10">
        <f t="shared" si="35"/>
        <v>0.5</v>
      </c>
      <c r="CD175" s="10">
        <f t="shared" si="35"/>
        <v>0.5</v>
      </c>
      <c r="CE175" s="10">
        <f t="shared" si="35"/>
        <v>0.5</v>
      </c>
      <c r="CF175" s="10">
        <f t="shared" si="35"/>
        <v>0.5</v>
      </c>
      <c r="CG175" s="10">
        <f t="shared" si="35"/>
        <v>0.5</v>
      </c>
      <c r="CH175" s="10">
        <f t="shared" si="35"/>
        <v>0.5</v>
      </c>
      <c r="CI175" s="10">
        <f t="shared" si="35"/>
        <v>0.5</v>
      </c>
      <c r="CJ175" s="10">
        <f t="shared" si="35"/>
        <v>0.5</v>
      </c>
    </row>
    <row r="176" spans="1:88" ht="15">
      <c r="A176" s="15">
        <v>183</v>
      </c>
      <c r="B176" s="12" t="s">
        <v>80</v>
      </c>
      <c r="C176" s="12" t="s">
        <v>353</v>
      </c>
      <c r="D176" s="12" t="s">
        <v>17</v>
      </c>
      <c r="E176" s="12" t="s">
        <v>18</v>
      </c>
      <c r="F176" s="12" t="s">
        <v>230</v>
      </c>
      <c r="G176" s="14">
        <v>58</v>
      </c>
      <c r="H176" s="12" t="s">
        <v>397</v>
      </c>
      <c r="I176" s="14">
        <v>431</v>
      </c>
      <c r="J176" s="15">
        <v>60</v>
      </c>
      <c r="K176" s="17">
        <f t="shared" si="0"/>
        <v>0.96666666666666667</v>
      </c>
      <c r="L176" s="18">
        <f t="shared" si="1"/>
        <v>0</v>
      </c>
      <c r="M176" s="18">
        <f t="shared" si="2"/>
        <v>0</v>
      </c>
      <c r="N176" s="19">
        <f t="shared" si="3"/>
        <v>0</v>
      </c>
      <c r="O176" s="18">
        <f t="shared" si="4"/>
        <v>0</v>
      </c>
      <c r="P176" s="18">
        <f t="shared" si="5"/>
        <v>1</v>
      </c>
      <c r="Q176" s="18">
        <f t="shared" si="6"/>
        <v>0</v>
      </c>
      <c r="R176" s="18">
        <f t="shared" si="7"/>
        <v>0</v>
      </c>
      <c r="S176" s="18">
        <f t="shared" si="8"/>
        <v>0</v>
      </c>
      <c r="T176" s="18">
        <f t="shared" si="9"/>
        <v>0</v>
      </c>
      <c r="U176" s="18">
        <f t="shared" si="10"/>
        <v>0</v>
      </c>
      <c r="Z176" s="3" t="s">
        <v>421</v>
      </c>
      <c r="AA176" s="10">
        <f t="shared" ref="AA176:CJ176" si="36">IF(AA$151=$Z176,1,IF(LEFT(AA$151,7) = LEFT($Z176,7),-1,0.5))</f>
        <v>0.5</v>
      </c>
      <c r="AB176" s="10">
        <f t="shared" si="36"/>
        <v>0.5</v>
      </c>
      <c r="AC176" s="10">
        <f t="shared" si="36"/>
        <v>0.5</v>
      </c>
      <c r="AD176" s="10">
        <f t="shared" si="36"/>
        <v>0.5</v>
      </c>
      <c r="AE176" s="10">
        <f t="shared" si="36"/>
        <v>0.5</v>
      </c>
      <c r="AF176" s="10">
        <f t="shared" si="36"/>
        <v>0.5</v>
      </c>
      <c r="AG176" s="10">
        <f t="shared" si="36"/>
        <v>0.5</v>
      </c>
      <c r="AH176" s="10">
        <f t="shared" si="36"/>
        <v>0.5</v>
      </c>
      <c r="AI176" s="10">
        <f t="shared" si="36"/>
        <v>0.5</v>
      </c>
      <c r="AJ176" s="10">
        <f t="shared" si="36"/>
        <v>0.5</v>
      </c>
      <c r="AK176" s="10">
        <f t="shared" si="36"/>
        <v>0.5</v>
      </c>
      <c r="AL176" s="10">
        <f t="shared" si="36"/>
        <v>0.5</v>
      </c>
      <c r="AM176" s="10">
        <f t="shared" si="36"/>
        <v>0.5</v>
      </c>
      <c r="AN176" s="10">
        <f t="shared" si="36"/>
        <v>0.5</v>
      </c>
      <c r="AO176" s="10">
        <f t="shared" si="36"/>
        <v>0.5</v>
      </c>
      <c r="AP176" s="10">
        <f t="shared" si="36"/>
        <v>0.5</v>
      </c>
      <c r="AQ176" s="10">
        <f t="shared" si="36"/>
        <v>0.5</v>
      </c>
      <c r="AR176" s="10">
        <f t="shared" si="36"/>
        <v>0.5</v>
      </c>
      <c r="AS176" s="10">
        <f t="shared" si="36"/>
        <v>0.5</v>
      </c>
      <c r="AT176" s="10">
        <f t="shared" si="36"/>
        <v>0.5</v>
      </c>
      <c r="AU176" s="10">
        <f t="shared" si="36"/>
        <v>0.5</v>
      </c>
      <c r="AV176" s="10">
        <f t="shared" si="36"/>
        <v>0.5</v>
      </c>
      <c r="AW176" s="10">
        <f t="shared" si="36"/>
        <v>0.5</v>
      </c>
      <c r="AX176" s="10">
        <f t="shared" si="36"/>
        <v>-1</v>
      </c>
      <c r="AY176" s="10">
        <f t="shared" si="36"/>
        <v>1</v>
      </c>
      <c r="AZ176" s="10">
        <f t="shared" si="36"/>
        <v>0.5</v>
      </c>
      <c r="BA176" s="10">
        <f t="shared" si="36"/>
        <v>0.5</v>
      </c>
      <c r="BB176" s="10">
        <f t="shared" si="36"/>
        <v>0.5</v>
      </c>
      <c r="BC176" s="10">
        <f t="shared" si="36"/>
        <v>0.5</v>
      </c>
      <c r="BD176" s="10">
        <f t="shared" si="36"/>
        <v>0.5</v>
      </c>
      <c r="BE176" s="10">
        <f t="shared" si="36"/>
        <v>0.5</v>
      </c>
      <c r="BF176" s="10">
        <f t="shared" si="36"/>
        <v>0.5</v>
      </c>
      <c r="BG176" s="10">
        <f t="shared" si="36"/>
        <v>0.5</v>
      </c>
      <c r="BH176" s="10">
        <f t="shared" si="36"/>
        <v>0.5</v>
      </c>
      <c r="BI176" s="10">
        <f t="shared" si="36"/>
        <v>0.5</v>
      </c>
      <c r="BJ176" s="10">
        <f t="shared" si="36"/>
        <v>0.5</v>
      </c>
      <c r="BK176" s="10">
        <f t="shared" si="36"/>
        <v>0.5</v>
      </c>
      <c r="BL176" s="10">
        <f t="shared" si="36"/>
        <v>0.5</v>
      </c>
      <c r="BM176" s="10">
        <f t="shared" si="36"/>
        <v>0.5</v>
      </c>
      <c r="BN176" s="10">
        <f t="shared" si="36"/>
        <v>0.5</v>
      </c>
      <c r="BO176" s="10">
        <f t="shared" si="36"/>
        <v>0.5</v>
      </c>
      <c r="BP176" s="10">
        <f t="shared" si="36"/>
        <v>0.5</v>
      </c>
      <c r="BQ176" s="10">
        <f t="shared" si="36"/>
        <v>0.5</v>
      </c>
      <c r="BR176" s="10">
        <f t="shared" si="36"/>
        <v>0.5</v>
      </c>
      <c r="BS176" s="10">
        <f t="shared" si="36"/>
        <v>0.5</v>
      </c>
      <c r="BT176" s="10">
        <f t="shared" si="36"/>
        <v>0.5</v>
      </c>
      <c r="BU176" s="10">
        <f t="shared" si="36"/>
        <v>0.5</v>
      </c>
      <c r="BV176" s="10">
        <f t="shared" si="36"/>
        <v>0.5</v>
      </c>
      <c r="BW176" s="10">
        <f t="shared" si="36"/>
        <v>0.5</v>
      </c>
      <c r="BX176" s="10">
        <f t="shared" si="36"/>
        <v>0.5</v>
      </c>
      <c r="BY176" s="10">
        <f t="shared" si="36"/>
        <v>0.5</v>
      </c>
      <c r="BZ176" s="10">
        <f t="shared" si="36"/>
        <v>0.5</v>
      </c>
      <c r="CA176" s="10">
        <f t="shared" si="36"/>
        <v>0.5</v>
      </c>
      <c r="CB176" s="10">
        <f t="shared" si="36"/>
        <v>0.5</v>
      </c>
      <c r="CC176" s="10">
        <f t="shared" si="36"/>
        <v>0.5</v>
      </c>
      <c r="CD176" s="10">
        <f t="shared" si="36"/>
        <v>0.5</v>
      </c>
      <c r="CE176" s="10">
        <f t="shared" si="36"/>
        <v>0.5</v>
      </c>
      <c r="CF176" s="10">
        <f t="shared" si="36"/>
        <v>0.5</v>
      </c>
      <c r="CG176" s="10">
        <f t="shared" si="36"/>
        <v>0.5</v>
      </c>
      <c r="CH176" s="10">
        <f t="shared" si="36"/>
        <v>0.5</v>
      </c>
      <c r="CI176" s="10">
        <f t="shared" si="36"/>
        <v>0.5</v>
      </c>
      <c r="CJ176" s="10">
        <f t="shared" si="36"/>
        <v>0.5</v>
      </c>
    </row>
    <row r="177" spans="1:88" ht="15">
      <c r="A177" s="12">
        <v>184</v>
      </c>
      <c r="B177" s="12" t="s">
        <v>192</v>
      </c>
      <c r="C177" s="12" t="s">
        <v>51</v>
      </c>
      <c r="D177" s="12" t="s">
        <v>45</v>
      </c>
      <c r="E177" s="12" t="s">
        <v>123</v>
      </c>
      <c r="F177" s="12" t="s">
        <v>193</v>
      </c>
      <c r="G177" s="14">
        <v>51</v>
      </c>
      <c r="H177" s="12" t="s">
        <v>397</v>
      </c>
      <c r="I177" s="14">
        <v>432</v>
      </c>
      <c r="J177" s="15">
        <v>60</v>
      </c>
      <c r="K177" s="17">
        <f t="shared" si="0"/>
        <v>0.85</v>
      </c>
      <c r="L177" s="18">
        <f t="shared" si="1"/>
        <v>0</v>
      </c>
      <c r="M177" s="18">
        <f t="shared" si="2"/>
        <v>0</v>
      </c>
      <c r="N177" s="19">
        <f t="shared" si="3"/>
        <v>0</v>
      </c>
      <c r="O177" s="18">
        <f t="shared" si="4"/>
        <v>0</v>
      </c>
      <c r="P177" s="18">
        <f t="shared" si="5"/>
        <v>1</v>
      </c>
      <c r="Q177" s="18">
        <f t="shared" si="6"/>
        <v>0</v>
      </c>
      <c r="R177" s="18">
        <f t="shared" si="7"/>
        <v>0</v>
      </c>
      <c r="S177" s="18">
        <f t="shared" si="8"/>
        <v>0</v>
      </c>
      <c r="T177" s="18">
        <f t="shared" si="9"/>
        <v>0</v>
      </c>
      <c r="U177" s="18">
        <f t="shared" si="10"/>
        <v>0</v>
      </c>
      <c r="Z177" s="3" t="s">
        <v>251</v>
      </c>
      <c r="AA177" s="10">
        <f t="shared" ref="AA177:CJ177" si="37">IF(AA$151=$Z177,1,IF(LEFT(AA$151,7) = LEFT($Z177,7),-1,0.5))</f>
        <v>0.5</v>
      </c>
      <c r="AB177" s="10">
        <f t="shared" si="37"/>
        <v>0.5</v>
      </c>
      <c r="AC177" s="10">
        <f t="shared" si="37"/>
        <v>0.5</v>
      </c>
      <c r="AD177" s="10">
        <f t="shared" si="37"/>
        <v>0.5</v>
      </c>
      <c r="AE177" s="10">
        <f t="shared" si="37"/>
        <v>0.5</v>
      </c>
      <c r="AF177" s="10">
        <f t="shared" si="37"/>
        <v>0.5</v>
      </c>
      <c r="AG177" s="10">
        <f t="shared" si="37"/>
        <v>0.5</v>
      </c>
      <c r="AH177" s="10">
        <f t="shared" si="37"/>
        <v>0.5</v>
      </c>
      <c r="AI177" s="10">
        <f t="shared" si="37"/>
        <v>0.5</v>
      </c>
      <c r="AJ177" s="10">
        <f t="shared" si="37"/>
        <v>0.5</v>
      </c>
      <c r="AK177" s="10">
        <f t="shared" si="37"/>
        <v>0.5</v>
      </c>
      <c r="AL177" s="10">
        <f t="shared" si="37"/>
        <v>0.5</v>
      </c>
      <c r="AM177" s="10">
        <f t="shared" si="37"/>
        <v>0.5</v>
      </c>
      <c r="AN177" s="10">
        <f t="shared" si="37"/>
        <v>0.5</v>
      </c>
      <c r="AO177" s="10">
        <f t="shared" si="37"/>
        <v>0.5</v>
      </c>
      <c r="AP177" s="10">
        <f t="shared" si="37"/>
        <v>0.5</v>
      </c>
      <c r="AQ177" s="10">
        <f t="shared" si="37"/>
        <v>0.5</v>
      </c>
      <c r="AR177" s="10">
        <f t="shared" si="37"/>
        <v>0.5</v>
      </c>
      <c r="AS177" s="10">
        <f t="shared" si="37"/>
        <v>0.5</v>
      </c>
      <c r="AT177" s="10">
        <f t="shared" si="37"/>
        <v>0.5</v>
      </c>
      <c r="AU177" s="10">
        <f t="shared" si="37"/>
        <v>0.5</v>
      </c>
      <c r="AV177" s="10">
        <f t="shared" si="37"/>
        <v>0.5</v>
      </c>
      <c r="AW177" s="10">
        <f t="shared" si="37"/>
        <v>0.5</v>
      </c>
      <c r="AX177" s="10">
        <f t="shared" si="37"/>
        <v>0.5</v>
      </c>
      <c r="AY177" s="10">
        <f t="shared" si="37"/>
        <v>0.5</v>
      </c>
      <c r="AZ177" s="10">
        <f t="shared" si="37"/>
        <v>1</v>
      </c>
      <c r="BA177" s="10">
        <f t="shared" si="37"/>
        <v>0.5</v>
      </c>
      <c r="BB177" s="10">
        <f t="shared" si="37"/>
        <v>0.5</v>
      </c>
      <c r="BC177" s="10">
        <f t="shared" si="37"/>
        <v>0.5</v>
      </c>
      <c r="BD177" s="10">
        <f t="shared" si="37"/>
        <v>0.5</v>
      </c>
      <c r="BE177" s="10">
        <f t="shared" si="37"/>
        <v>0.5</v>
      </c>
      <c r="BF177" s="10">
        <f t="shared" si="37"/>
        <v>0.5</v>
      </c>
      <c r="BG177" s="10">
        <f t="shared" si="37"/>
        <v>0.5</v>
      </c>
      <c r="BH177" s="10">
        <f t="shared" si="37"/>
        <v>0.5</v>
      </c>
      <c r="BI177" s="10">
        <f t="shared" si="37"/>
        <v>0.5</v>
      </c>
      <c r="BJ177" s="10">
        <f t="shared" si="37"/>
        <v>0.5</v>
      </c>
      <c r="BK177" s="10">
        <f t="shared" si="37"/>
        <v>0.5</v>
      </c>
      <c r="BL177" s="10">
        <f t="shared" si="37"/>
        <v>0.5</v>
      </c>
      <c r="BM177" s="10">
        <f t="shared" si="37"/>
        <v>0.5</v>
      </c>
      <c r="BN177" s="10">
        <f t="shared" si="37"/>
        <v>0.5</v>
      </c>
      <c r="BO177" s="10">
        <f t="shared" si="37"/>
        <v>0.5</v>
      </c>
      <c r="BP177" s="10">
        <f t="shared" si="37"/>
        <v>0.5</v>
      </c>
      <c r="BQ177" s="10">
        <f t="shared" si="37"/>
        <v>0.5</v>
      </c>
      <c r="BR177" s="10">
        <f t="shared" si="37"/>
        <v>0.5</v>
      </c>
      <c r="BS177" s="10">
        <f t="shared" si="37"/>
        <v>0.5</v>
      </c>
      <c r="BT177" s="10">
        <f t="shared" si="37"/>
        <v>0.5</v>
      </c>
      <c r="BU177" s="10">
        <f t="shared" si="37"/>
        <v>0.5</v>
      </c>
      <c r="BV177" s="10">
        <f t="shared" si="37"/>
        <v>0.5</v>
      </c>
      <c r="BW177" s="10">
        <f t="shared" si="37"/>
        <v>0.5</v>
      </c>
      <c r="BX177" s="10">
        <f t="shared" si="37"/>
        <v>0.5</v>
      </c>
      <c r="BY177" s="10">
        <f t="shared" si="37"/>
        <v>0.5</v>
      </c>
      <c r="BZ177" s="10">
        <f t="shared" si="37"/>
        <v>0.5</v>
      </c>
      <c r="CA177" s="10">
        <f t="shared" si="37"/>
        <v>0.5</v>
      </c>
      <c r="CB177" s="10">
        <f t="shared" si="37"/>
        <v>0.5</v>
      </c>
      <c r="CC177" s="10">
        <f t="shared" si="37"/>
        <v>0.5</v>
      </c>
      <c r="CD177" s="10">
        <f t="shared" si="37"/>
        <v>0.5</v>
      </c>
      <c r="CE177" s="10">
        <f t="shared" si="37"/>
        <v>0.5</v>
      </c>
      <c r="CF177" s="10">
        <f t="shared" si="37"/>
        <v>0.5</v>
      </c>
      <c r="CG177" s="10">
        <f t="shared" si="37"/>
        <v>0.5</v>
      </c>
      <c r="CH177" s="10">
        <f t="shared" si="37"/>
        <v>0.5</v>
      </c>
      <c r="CI177" s="10">
        <f t="shared" si="37"/>
        <v>0.5</v>
      </c>
      <c r="CJ177" s="10">
        <f t="shared" si="37"/>
        <v>0.5</v>
      </c>
    </row>
    <row r="178" spans="1:88" ht="15">
      <c r="A178" s="15">
        <v>185</v>
      </c>
      <c r="B178" s="12" t="s">
        <v>84</v>
      </c>
      <c r="C178" s="12" t="s">
        <v>85</v>
      </c>
      <c r="D178" s="12" t="s">
        <v>22</v>
      </c>
      <c r="E178" s="12" t="s">
        <v>45</v>
      </c>
      <c r="F178" s="12" t="s">
        <v>86</v>
      </c>
      <c r="G178" s="14">
        <v>27</v>
      </c>
      <c r="H178" s="12" t="s">
        <v>397</v>
      </c>
      <c r="I178" s="14">
        <v>435</v>
      </c>
      <c r="J178" s="15">
        <v>43</v>
      </c>
      <c r="K178" s="17">
        <f t="shared" si="0"/>
        <v>0.62790697674418605</v>
      </c>
      <c r="L178" s="18">
        <f t="shared" si="1"/>
        <v>0</v>
      </c>
      <c r="M178" s="18">
        <f t="shared" si="2"/>
        <v>0</v>
      </c>
      <c r="N178" s="19">
        <f t="shared" si="3"/>
        <v>0</v>
      </c>
      <c r="O178" s="18">
        <f t="shared" si="4"/>
        <v>1</v>
      </c>
      <c r="P178" s="18">
        <f t="shared" si="5"/>
        <v>0</v>
      </c>
      <c r="Q178" s="18">
        <f t="shared" si="6"/>
        <v>0</v>
      </c>
      <c r="R178" s="18">
        <f t="shared" si="7"/>
        <v>0</v>
      </c>
      <c r="S178" s="18">
        <f t="shared" si="8"/>
        <v>0</v>
      </c>
      <c r="T178" s="18">
        <f t="shared" si="9"/>
        <v>0</v>
      </c>
      <c r="U178" s="18">
        <f t="shared" si="10"/>
        <v>0</v>
      </c>
      <c r="Z178" s="3" t="s">
        <v>98</v>
      </c>
      <c r="AA178" s="10">
        <f t="shared" ref="AA178:CJ178" si="38">IF(AA$151=$Z178,1,IF(LEFT(AA$151,7) = LEFT($Z178,7),-1,0.5))</f>
        <v>0.5</v>
      </c>
      <c r="AB178" s="10">
        <f t="shared" si="38"/>
        <v>0.5</v>
      </c>
      <c r="AC178" s="10">
        <f t="shared" si="38"/>
        <v>0.5</v>
      </c>
      <c r="AD178" s="10">
        <f t="shared" si="38"/>
        <v>0.5</v>
      </c>
      <c r="AE178" s="10">
        <f t="shared" si="38"/>
        <v>0.5</v>
      </c>
      <c r="AF178" s="10">
        <f t="shared" si="38"/>
        <v>0.5</v>
      </c>
      <c r="AG178" s="10">
        <f t="shared" si="38"/>
        <v>0.5</v>
      </c>
      <c r="AH178" s="10">
        <f t="shared" si="38"/>
        <v>0.5</v>
      </c>
      <c r="AI178" s="10">
        <f t="shared" si="38"/>
        <v>0.5</v>
      </c>
      <c r="AJ178" s="10">
        <f t="shared" si="38"/>
        <v>0.5</v>
      </c>
      <c r="AK178" s="10">
        <f t="shared" si="38"/>
        <v>0.5</v>
      </c>
      <c r="AL178" s="10">
        <f t="shared" si="38"/>
        <v>0.5</v>
      </c>
      <c r="AM178" s="10">
        <f t="shared" si="38"/>
        <v>0.5</v>
      </c>
      <c r="AN178" s="10">
        <f t="shared" si="38"/>
        <v>0.5</v>
      </c>
      <c r="AO178" s="10">
        <f t="shared" si="38"/>
        <v>0.5</v>
      </c>
      <c r="AP178" s="10">
        <f t="shared" si="38"/>
        <v>0.5</v>
      </c>
      <c r="AQ178" s="10">
        <f t="shared" si="38"/>
        <v>0.5</v>
      </c>
      <c r="AR178" s="10">
        <f t="shared" si="38"/>
        <v>0.5</v>
      </c>
      <c r="AS178" s="10">
        <f t="shared" si="38"/>
        <v>0.5</v>
      </c>
      <c r="AT178" s="10">
        <f t="shared" si="38"/>
        <v>0.5</v>
      </c>
      <c r="AU178" s="10">
        <f t="shared" si="38"/>
        <v>0.5</v>
      </c>
      <c r="AV178" s="10">
        <f t="shared" si="38"/>
        <v>0.5</v>
      </c>
      <c r="AW178" s="10">
        <f t="shared" si="38"/>
        <v>0.5</v>
      </c>
      <c r="AX178" s="10">
        <f t="shared" si="38"/>
        <v>0.5</v>
      </c>
      <c r="AY178" s="10">
        <f t="shared" si="38"/>
        <v>0.5</v>
      </c>
      <c r="AZ178" s="10">
        <f t="shared" si="38"/>
        <v>0.5</v>
      </c>
      <c r="BA178" s="10">
        <f t="shared" si="38"/>
        <v>1</v>
      </c>
      <c r="BB178" s="10">
        <f t="shared" si="38"/>
        <v>-1</v>
      </c>
      <c r="BC178" s="10">
        <f t="shared" si="38"/>
        <v>0.5</v>
      </c>
      <c r="BD178" s="10">
        <f t="shared" si="38"/>
        <v>0.5</v>
      </c>
      <c r="BE178" s="10">
        <f t="shared" si="38"/>
        <v>0.5</v>
      </c>
      <c r="BF178" s="10">
        <f t="shared" si="38"/>
        <v>0.5</v>
      </c>
      <c r="BG178" s="10">
        <f t="shared" si="38"/>
        <v>0.5</v>
      </c>
      <c r="BH178" s="10">
        <f t="shared" si="38"/>
        <v>0.5</v>
      </c>
      <c r="BI178" s="10">
        <f t="shared" si="38"/>
        <v>0.5</v>
      </c>
      <c r="BJ178" s="10">
        <f t="shared" si="38"/>
        <v>0.5</v>
      </c>
      <c r="BK178" s="10">
        <f t="shared" si="38"/>
        <v>0.5</v>
      </c>
      <c r="BL178" s="10">
        <f t="shared" si="38"/>
        <v>0.5</v>
      </c>
      <c r="BM178" s="10">
        <f t="shared" si="38"/>
        <v>0.5</v>
      </c>
      <c r="BN178" s="10">
        <f t="shared" si="38"/>
        <v>0.5</v>
      </c>
      <c r="BO178" s="10">
        <f t="shared" si="38"/>
        <v>0.5</v>
      </c>
      <c r="BP178" s="10">
        <f t="shared" si="38"/>
        <v>0.5</v>
      </c>
      <c r="BQ178" s="10">
        <f t="shared" si="38"/>
        <v>0.5</v>
      </c>
      <c r="BR178" s="10">
        <f t="shared" si="38"/>
        <v>0.5</v>
      </c>
      <c r="BS178" s="10">
        <f t="shared" si="38"/>
        <v>0.5</v>
      </c>
      <c r="BT178" s="10">
        <f t="shared" si="38"/>
        <v>0.5</v>
      </c>
      <c r="BU178" s="10">
        <f t="shared" si="38"/>
        <v>0.5</v>
      </c>
      <c r="BV178" s="10">
        <f t="shared" si="38"/>
        <v>0.5</v>
      </c>
      <c r="BW178" s="10">
        <f t="shared" si="38"/>
        <v>0.5</v>
      </c>
      <c r="BX178" s="10">
        <f t="shared" si="38"/>
        <v>0.5</v>
      </c>
      <c r="BY178" s="10">
        <f t="shared" si="38"/>
        <v>0.5</v>
      </c>
      <c r="BZ178" s="10">
        <f t="shared" si="38"/>
        <v>0.5</v>
      </c>
      <c r="CA178" s="10">
        <f t="shared" si="38"/>
        <v>0.5</v>
      </c>
      <c r="CB178" s="10">
        <f t="shared" si="38"/>
        <v>0.5</v>
      </c>
      <c r="CC178" s="10">
        <f t="shared" si="38"/>
        <v>0.5</v>
      </c>
      <c r="CD178" s="10">
        <f t="shared" si="38"/>
        <v>0.5</v>
      </c>
      <c r="CE178" s="10">
        <f t="shared" si="38"/>
        <v>0.5</v>
      </c>
      <c r="CF178" s="10">
        <f t="shared" si="38"/>
        <v>0.5</v>
      </c>
      <c r="CG178" s="10">
        <f t="shared" si="38"/>
        <v>0.5</v>
      </c>
      <c r="CH178" s="10">
        <f t="shared" si="38"/>
        <v>0.5</v>
      </c>
      <c r="CI178" s="10">
        <f t="shared" si="38"/>
        <v>0.5</v>
      </c>
      <c r="CJ178" s="10">
        <f t="shared" si="38"/>
        <v>0.5</v>
      </c>
    </row>
    <row r="179" spans="1:88" ht="15">
      <c r="A179" s="15">
        <v>186</v>
      </c>
      <c r="B179" s="12" t="s">
        <v>404</v>
      </c>
      <c r="C179" s="12" t="s">
        <v>148</v>
      </c>
      <c r="D179" s="12" t="s">
        <v>22</v>
      </c>
      <c r="E179" s="12" t="s">
        <v>45</v>
      </c>
      <c r="F179" s="12" t="s">
        <v>405</v>
      </c>
      <c r="G179" s="14">
        <v>47</v>
      </c>
      <c r="H179" s="12" t="s">
        <v>397</v>
      </c>
      <c r="I179" s="14">
        <v>442</v>
      </c>
      <c r="J179" s="15">
        <v>70</v>
      </c>
      <c r="K179" s="17">
        <f t="shared" si="0"/>
        <v>0.67142857142857137</v>
      </c>
      <c r="L179" s="18">
        <f t="shared" si="1"/>
        <v>0</v>
      </c>
      <c r="M179" s="18">
        <f t="shared" si="2"/>
        <v>0</v>
      </c>
      <c r="N179" s="19">
        <f t="shared" si="3"/>
        <v>0</v>
      </c>
      <c r="O179" s="18">
        <f t="shared" si="4"/>
        <v>0</v>
      </c>
      <c r="P179" s="18">
        <f t="shared" si="5"/>
        <v>0</v>
      </c>
      <c r="Q179" s="18">
        <f t="shared" si="6"/>
        <v>1</v>
      </c>
      <c r="R179" s="18">
        <f t="shared" si="7"/>
        <v>0</v>
      </c>
      <c r="S179" s="18">
        <f t="shared" si="8"/>
        <v>0</v>
      </c>
      <c r="T179" s="18">
        <f t="shared" si="9"/>
        <v>0</v>
      </c>
      <c r="U179" s="18">
        <f t="shared" si="10"/>
        <v>0</v>
      </c>
      <c r="Z179" s="3" t="s">
        <v>99</v>
      </c>
      <c r="AA179" s="10">
        <f t="shared" ref="AA179:CJ179" si="39">IF(AA$151=$Z179,1,IF(LEFT(AA$151,7) = LEFT($Z179,7),-1,0.5))</f>
        <v>0.5</v>
      </c>
      <c r="AB179" s="10">
        <f t="shared" si="39"/>
        <v>0.5</v>
      </c>
      <c r="AC179" s="10">
        <f t="shared" si="39"/>
        <v>0.5</v>
      </c>
      <c r="AD179" s="10">
        <f t="shared" si="39"/>
        <v>0.5</v>
      </c>
      <c r="AE179" s="10">
        <f t="shared" si="39"/>
        <v>0.5</v>
      </c>
      <c r="AF179" s="10">
        <f t="shared" si="39"/>
        <v>0.5</v>
      </c>
      <c r="AG179" s="10">
        <f t="shared" si="39"/>
        <v>0.5</v>
      </c>
      <c r="AH179" s="10">
        <f t="shared" si="39"/>
        <v>0.5</v>
      </c>
      <c r="AI179" s="10">
        <f t="shared" si="39"/>
        <v>0.5</v>
      </c>
      <c r="AJ179" s="10">
        <f t="shared" si="39"/>
        <v>0.5</v>
      </c>
      <c r="AK179" s="10">
        <f t="shared" si="39"/>
        <v>0.5</v>
      </c>
      <c r="AL179" s="10">
        <f t="shared" si="39"/>
        <v>0.5</v>
      </c>
      <c r="AM179" s="10">
        <f t="shared" si="39"/>
        <v>0.5</v>
      </c>
      <c r="AN179" s="10">
        <f t="shared" si="39"/>
        <v>0.5</v>
      </c>
      <c r="AO179" s="10">
        <f t="shared" si="39"/>
        <v>0.5</v>
      </c>
      <c r="AP179" s="10">
        <f t="shared" si="39"/>
        <v>0.5</v>
      </c>
      <c r="AQ179" s="10">
        <f t="shared" si="39"/>
        <v>0.5</v>
      </c>
      <c r="AR179" s="10">
        <f t="shared" si="39"/>
        <v>0.5</v>
      </c>
      <c r="AS179" s="10">
        <f t="shared" si="39"/>
        <v>0.5</v>
      </c>
      <c r="AT179" s="10">
        <f t="shared" si="39"/>
        <v>0.5</v>
      </c>
      <c r="AU179" s="10">
        <f t="shared" si="39"/>
        <v>0.5</v>
      </c>
      <c r="AV179" s="10">
        <f t="shared" si="39"/>
        <v>0.5</v>
      </c>
      <c r="AW179" s="10">
        <f t="shared" si="39"/>
        <v>0.5</v>
      </c>
      <c r="AX179" s="10">
        <f t="shared" si="39"/>
        <v>0.5</v>
      </c>
      <c r="AY179" s="10">
        <f t="shared" si="39"/>
        <v>0.5</v>
      </c>
      <c r="AZ179" s="10">
        <f t="shared" si="39"/>
        <v>0.5</v>
      </c>
      <c r="BA179" s="10">
        <f t="shared" si="39"/>
        <v>-1</v>
      </c>
      <c r="BB179" s="10">
        <f t="shared" si="39"/>
        <v>1</v>
      </c>
      <c r="BC179" s="10">
        <f t="shared" si="39"/>
        <v>0.5</v>
      </c>
      <c r="BD179" s="10">
        <f t="shared" si="39"/>
        <v>0.5</v>
      </c>
      <c r="BE179" s="10">
        <f t="shared" si="39"/>
        <v>0.5</v>
      </c>
      <c r="BF179" s="10">
        <f t="shared" si="39"/>
        <v>0.5</v>
      </c>
      <c r="BG179" s="10">
        <f t="shared" si="39"/>
        <v>0.5</v>
      </c>
      <c r="BH179" s="10">
        <f t="shared" si="39"/>
        <v>0.5</v>
      </c>
      <c r="BI179" s="10">
        <f t="shared" si="39"/>
        <v>0.5</v>
      </c>
      <c r="BJ179" s="10">
        <f t="shared" si="39"/>
        <v>0.5</v>
      </c>
      <c r="BK179" s="10">
        <f t="shared" si="39"/>
        <v>0.5</v>
      </c>
      <c r="BL179" s="10">
        <f t="shared" si="39"/>
        <v>0.5</v>
      </c>
      <c r="BM179" s="10">
        <f t="shared" si="39"/>
        <v>0.5</v>
      </c>
      <c r="BN179" s="10">
        <f t="shared" si="39"/>
        <v>0.5</v>
      </c>
      <c r="BO179" s="10">
        <f t="shared" si="39"/>
        <v>0.5</v>
      </c>
      <c r="BP179" s="10">
        <f t="shared" si="39"/>
        <v>0.5</v>
      </c>
      <c r="BQ179" s="10">
        <f t="shared" si="39"/>
        <v>0.5</v>
      </c>
      <c r="BR179" s="10">
        <f t="shared" si="39"/>
        <v>0.5</v>
      </c>
      <c r="BS179" s="10">
        <f t="shared" si="39"/>
        <v>0.5</v>
      </c>
      <c r="BT179" s="10">
        <f t="shared" si="39"/>
        <v>0.5</v>
      </c>
      <c r="BU179" s="10">
        <f t="shared" si="39"/>
        <v>0.5</v>
      </c>
      <c r="BV179" s="10">
        <f t="shared" si="39"/>
        <v>0.5</v>
      </c>
      <c r="BW179" s="10">
        <f t="shared" si="39"/>
        <v>0.5</v>
      </c>
      <c r="BX179" s="10">
        <f t="shared" si="39"/>
        <v>0.5</v>
      </c>
      <c r="BY179" s="10">
        <f t="shared" si="39"/>
        <v>0.5</v>
      </c>
      <c r="BZ179" s="10">
        <f t="shared" si="39"/>
        <v>0.5</v>
      </c>
      <c r="CA179" s="10">
        <f t="shared" si="39"/>
        <v>0.5</v>
      </c>
      <c r="CB179" s="10">
        <f t="shared" si="39"/>
        <v>0.5</v>
      </c>
      <c r="CC179" s="10">
        <f t="shared" si="39"/>
        <v>0.5</v>
      </c>
      <c r="CD179" s="10">
        <f t="shared" si="39"/>
        <v>0.5</v>
      </c>
      <c r="CE179" s="10">
        <f t="shared" si="39"/>
        <v>0.5</v>
      </c>
      <c r="CF179" s="10">
        <f t="shared" si="39"/>
        <v>0.5</v>
      </c>
      <c r="CG179" s="10">
        <f t="shared" si="39"/>
        <v>0.5</v>
      </c>
      <c r="CH179" s="10">
        <f t="shared" si="39"/>
        <v>0.5</v>
      </c>
      <c r="CI179" s="10">
        <f t="shared" si="39"/>
        <v>0.5</v>
      </c>
      <c r="CJ179" s="10">
        <f t="shared" si="39"/>
        <v>0.5</v>
      </c>
    </row>
    <row r="180" spans="1:88" ht="15">
      <c r="A180" s="12">
        <v>187</v>
      </c>
      <c r="B180" s="12" t="s">
        <v>248</v>
      </c>
      <c r="C180" s="12" t="s">
        <v>249</v>
      </c>
      <c r="D180" s="12" t="s">
        <v>18</v>
      </c>
      <c r="E180" s="12" t="s">
        <v>22</v>
      </c>
      <c r="F180" s="12" t="s">
        <v>251</v>
      </c>
      <c r="G180" s="14">
        <v>11</v>
      </c>
      <c r="H180" s="12" t="s">
        <v>397</v>
      </c>
      <c r="I180" s="14">
        <v>452</v>
      </c>
      <c r="J180" s="15">
        <v>20</v>
      </c>
      <c r="K180" s="17">
        <f t="shared" si="0"/>
        <v>0.55000000000000004</v>
      </c>
      <c r="L180" s="18">
        <f t="shared" si="1"/>
        <v>0</v>
      </c>
      <c r="M180" s="18">
        <f t="shared" si="2"/>
        <v>1</v>
      </c>
      <c r="N180" s="19">
        <f t="shared" si="3"/>
        <v>0</v>
      </c>
      <c r="O180" s="18">
        <f t="shared" si="4"/>
        <v>0</v>
      </c>
      <c r="P180" s="18">
        <f t="shared" si="5"/>
        <v>0</v>
      </c>
      <c r="Q180" s="18">
        <f t="shared" si="6"/>
        <v>0</v>
      </c>
      <c r="R180" s="18">
        <f t="shared" si="7"/>
        <v>0</v>
      </c>
      <c r="S180" s="18">
        <f t="shared" si="8"/>
        <v>0</v>
      </c>
      <c r="T180" s="18">
        <f t="shared" si="9"/>
        <v>0</v>
      </c>
      <c r="U180" s="18">
        <f t="shared" si="10"/>
        <v>0</v>
      </c>
      <c r="Z180" s="3" t="s">
        <v>265</v>
      </c>
      <c r="AA180" s="10">
        <f t="shared" ref="AA180:CJ180" si="40">IF(AA$151=$Z180,1,IF(LEFT(AA$151,7) = LEFT($Z180,7),-1,0.5))</f>
        <v>0.5</v>
      </c>
      <c r="AB180" s="10">
        <f t="shared" si="40"/>
        <v>0.5</v>
      </c>
      <c r="AC180" s="10">
        <f t="shared" si="40"/>
        <v>0.5</v>
      </c>
      <c r="AD180" s="10">
        <f t="shared" si="40"/>
        <v>0.5</v>
      </c>
      <c r="AE180" s="10">
        <f t="shared" si="40"/>
        <v>0.5</v>
      </c>
      <c r="AF180" s="10">
        <f t="shared" si="40"/>
        <v>0.5</v>
      </c>
      <c r="AG180" s="10">
        <f t="shared" si="40"/>
        <v>0.5</v>
      </c>
      <c r="AH180" s="10">
        <f t="shared" si="40"/>
        <v>0.5</v>
      </c>
      <c r="AI180" s="10">
        <f t="shared" si="40"/>
        <v>0.5</v>
      </c>
      <c r="AJ180" s="10">
        <f t="shared" si="40"/>
        <v>0.5</v>
      </c>
      <c r="AK180" s="10">
        <f t="shared" si="40"/>
        <v>0.5</v>
      </c>
      <c r="AL180" s="10">
        <f t="shared" si="40"/>
        <v>0.5</v>
      </c>
      <c r="AM180" s="10">
        <f t="shared" si="40"/>
        <v>0.5</v>
      </c>
      <c r="AN180" s="10">
        <f t="shared" si="40"/>
        <v>0.5</v>
      </c>
      <c r="AO180" s="10">
        <f t="shared" si="40"/>
        <v>0.5</v>
      </c>
      <c r="AP180" s="10">
        <f t="shared" si="40"/>
        <v>0.5</v>
      </c>
      <c r="AQ180" s="10">
        <f t="shared" si="40"/>
        <v>0.5</v>
      </c>
      <c r="AR180" s="10">
        <f t="shared" si="40"/>
        <v>0.5</v>
      </c>
      <c r="AS180" s="10">
        <f t="shared" si="40"/>
        <v>0.5</v>
      </c>
      <c r="AT180" s="10">
        <f t="shared" si="40"/>
        <v>0.5</v>
      </c>
      <c r="AU180" s="10">
        <f t="shared" si="40"/>
        <v>0.5</v>
      </c>
      <c r="AV180" s="10">
        <f t="shared" si="40"/>
        <v>0.5</v>
      </c>
      <c r="AW180" s="10">
        <f t="shared" si="40"/>
        <v>0.5</v>
      </c>
      <c r="AX180" s="10">
        <f t="shared" si="40"/>
        <v>0.5</v>
      </c>
      <c r="AY180" s="10">
        <f t="shared" si="40"/>
        <v>0.5</v>
      </c>
      <c r="AZ180" s="10">
        <f t="shared" si="40"/>
        <v>0.5</v>
      </c>
      <c r="BA180" s="10">
        <f t="shared" si="40"/>
        <v>0.5</v>
      </c>
      <c r="BB180" s="10">
        <f t="shared" si="40"/>
        <v>0.5</v>
      </c>
      <c r="BC180" s="10">
        <f t="shared" si="40"/>
        <v>1</v>
      </c>
      <c r="BD180" s="10">
        <f t="shared" si="40"/>
        <v>-1</v>
      </c>
      <c r="BE180" s="10">
        <f t="shared" si="40"/>
        <v>0.5</v>
      </c>
      <c r="BF180" s="10">
        <f t="shared" si="40"/>
        <v>0.5</v>
      </c>
      <c r="BG180" s="10">
        <f t="shared" si="40"/>
        <v>0.5</v>
      </c>
      <c r="BH180" s="10">
        <f t="shared" si="40"/>
        <v>0.5</v>
      </c>
      <c r="BI180" s="10">
        <f t="shared" si="40"/>
        <v>0.5</v>
      </c>
      <c r="BJ180" s="10">
        <f t="shared" si="40"/>
        <v>0.5</v>
      </c>
      <c r="BK180" s="10">
        <f t="shared" si="40"/>
        <v>0.5</v>
      </c>
      <c r="BL180" s="10">
        <f t="shared" si="40"/>
        <v>0.5</v>
      </c>
      <c r="BM180" s="10">
        <f t="shared" si="40"/>
        <v>0.5</v>
      </c>
      <c r="BN180" s="10">
        <f t="shared" si="40"/>
        <v>0.5</v>
      </c>
      <c r="BO180" s="10">
        <f t="shared" si="40"/>
        <v>0.5</v>
      </c>
      <c r="BP180" s="10">
        <f t="shared" si="40"/>
        <v>0.5</v>
      </c>
      <c r="BQ180" s="10">
        <f t="shared" si="40"/>
        <v>0.5</v>
      </c>
      <c r="BR180" s="10">
        <f t="shared" si="40"/>
        <v>0.5</v>
      </c>
      <c r="BS180" s="10">
        <f t="shared" si="40"/>
        <v>0.5</v>
      </c>
      <c r="BT180" s="10">
        <f t="shared" si="40"/>
        <v>0.5</v>
      </c>
      <c r="BU180" s="10">
        <f t="shared" si="40"/>
        <v>0.5</v>
      </c>
      <c r="BV180" s="10">
        <f t="shared" si="40"/>
        <v>0.5</v>
      </c>
      <c r="BW180" s="10">
        <f t="shared" si="40"/>
        <v>0.5</v>
      </c>
      <c r="BX180" s="10">
        <f t="shared" si="40"/>
        <v>0.5</v>
      </c>
      <c r="BY180" s="10">
        <f t="shared" si="40"/>
        <v>0.5</v>
      </c>
      <c r="BZ180" s="10">
        <f t="shared" si="40"/>
        <v>0.5</v>
      </c>
      <c r="CA180" s="10">
        <f t="shared" si="40"/>
        <v>0.5</v>
      </c>
      <c r="CB180" s="10">
        <f t="shared" si="40"/>
        <v>0.5</v>
      </c>
      <c r="CC180" s="10">
        <f t="shared" si="40"/>
        <v>0.5</v>
      </c>
      <c r="CD180" s="10">
        <f t="shared" si="40"/>
        <v>0.5</v>
      </c>
      <c r="CE180" s="10">
        <f t="shared" si="40"/>
        <v>0.5</v>
      </c>
      <c r="CF180" s="10">
        <f t="shared" si="40"/>
        <v>0.5</v>
      </c>
      <c r="CG180" s="10">
        <f t="shared" si="40"/>
        <v>0.5</v>
      </c>
      <c r="CH180" s="10">
        <f t="shared" si="40"/>
        <v>0.5</v>
      </c>
      <c r="CI180" s="10">
        <f t="shared" si="40"/>
        <v>0.5</v>
      </c>
      <c r="CJ180" s="10">
        <f t="shared" si="40"/>
        <v>0.5</v>
      </c>
    </row>
    <row r="181" spans="1:88" ht="15">
      <c r="A181" s="15">
        <v>188</v>
      </c>
      <c r="B181" s="12" t="s">
        <v>96</v>
      </c>
      <c r="C181" s="12" t="s">
        <v>97</v>
      </c>
      <c r="D181" s="12" t="s">
        <v>17</v>
      </c>
      <c r="E181" s="12" t="s">
        <v>18</v>
      </c>
      <c r="F181" s="12" t="s">
        <v>98</v>
      </c>
      <c r="G181" s="14">
        <v>30</v>
      </c>
      <c r="H181" s="12" t="s">
        <v>397</v>
      </c>
      <c r="I181" s="14">
        <v>471</v>
      </c>
      <c r="J181" s="15">
        <v>30</v>
      </c>
      <c r="K181" s="17">
        <f t="shared" si="0"/>
        <v>1</v>
      </c>
      <c r="L181" s="18">
        <f t="shared" si="1"/>
        <v>0</v>
      </c>
      <c r="M181" s="18">
        <f t="shared" si="2"/>
        <v>0</v>
      </c>
      <c r="N181" s="19">
        <f t="shared" si="3"/>
        <v>1</v>
      </c>
      <c r="O181" s="18">
        <f t="shared" si="4"/>
        <v>0</v>
      </c>
      <c r="P181" s="18">
        <f t="shared" si="5"/>
        <v>0</v>
      </c>
      <c r="Q181" s="18">
        <f t="shared" si="6"/>
        <v>0</v>
      </c>
      <c r="R181" s="18">
        <f t="shared" si="7"/>
        <v>0</v>
      </c>
      <c r="S181" s="18">
        <f t="shared" si="8"/>
        <v>0</v>
      </c>
      <c r="T181" s="18">
        <f t="shared" si="9"/>
        <v>0</v>
      </c>
      <c r="U181" s="18">
        <f t="shared" si="10"/>
        <v>0</v>
      </c>
      <c r="Z181" s="3" t="s">
        <v>357</v>
      </c>
      <c r="AA181" s="10">
        <f t="shared" ref="AA181:CJ181" si="41">IF(AA$151=$Z181,1,IF(LEFT(AA$151,7) = LEFT($Z181,7),-1,0.5))</f>
        <v>0.5</v>
      </c>
      <c r="AB181" s="10">
        <f t="shared" si="41"/>
        <v>0.5</v>
      </c>
      <c r="AC181" s="10">
        <f t="shared" si="41"/>
        <v>0.5</v>
      </c>
      <c r="AD181" s="10">
        <f t="shared" si="41"/>
        <v>0.5</v>
      </c>
      <c r="AE181" s="10">
        <f t="shared" si="41"/>
        <v>0.5</v>
      </c>
      <c r="AF181" s="10">
        <f t="shared" si="41"/>
        <v>0.5</v>
      </c>
      <c r="AG181" s="10">
        <f t="shared" si="41"/>
        <v>0.5</v>
      </c>
      <c r="AH181" s="10">
        <f t="shared" si="41"/>
        <v>0.5</v>
      </c>
      <c r="AI181" s="10">
        <f t="shared" si="41"/>
        <v>0.5</v>
      </c>
      <c r="AJ181" s="10">
        <f t="shared" si="41"/>
        <v>0.5</v>
      </c>
      <c r="AK181" s="10">
        <f t="shared" si="41"/>
        <v>0.5</v>
      </c>
      <c r="AL181" s="10">
        <f t="shared" si="41"/>
        <v>0.5</v>
      </c>
      <c r="AM181" s="10">
        <f t="shared" si="41"/>
        <v>0.5</v>
      </c>
      <c r="AN181" s="10">
        <f t="shared" si="41"/>
        <v>0.5</v>
      </c>
      <c r="AO181" s="10">
        <f t="shared" si="41"/>
        <v>0.5</v>
      </c>
      <c r="AP181" s="10">
        <f t="shared" si="41"/>
        <v>0.5</v>
      </c>
      <c r="AQ181" s="10">
        <f t="shared" si="41"/>
        <v>0.5</v>
      </c>
      <c r="AR181" s="10">
        <f t="shared" si="41"/>
        <v>0.5</v>
      </c>
      <c r="AS181" s="10">
        <f t="shared" si="41"/>
        <v>0.5</v>
      </c>
      <c r="AT181" s="10">
        <f t="shared" si="41"/>
        <v>0.5</v>
      </c>
      <c r="AU181" s="10">
        <f t="shared" si="41"/>
        <v>0.5</v>
      </c>
      <c r="AV181" s="10">
        <f t="shared" si="41"/>
        <v>0.5</v>
      </c>
      <c r="AW181" s="10">
        <f t="shared" si="41"/>
        <v>0.5</v>
      </c>
      <c r="AX181" s="10">
        <f t="shared" si="41"/>
        <v>0.5</v>
      </c>
      <c r="AY181" s="10">
        <f t="shared" si="41"/>
        <v>0.5</v>
      </c>
      <c r="AZ181" s="10">
        <f t="shared" si="41"/>
        <v>0.5</v>
      </c>
      <c r="BA181" s="10">
        <f t="shared" si="41"/>
        <v>0.5</v>
      </c>
      <c r="BB181" s="10">
        <f t="shared" si="41"/>
        <v>0.5</v>
      </c>
      <c r="BC181" s="10">
        <f t="shared" si="41"/>
        <v>-1</v>
      </c>
      <c r="BD181" s="10">
        <f t="shared" si="41"/>
        <v>1</v>
      </c>
      <c r="BE181" s="10">
        <f t="shared" si="41"/>
        <v>0.5</v>
      </c>
      <c r="BF181" s="10">
        <f t="shared" si="41"/>
        <v>0.5</v>
      </c>
      <c r="BG181" s="10">
        <f t="shared" si="41"/>
        <v>0.5</v>
      </c>
      <c r="BH181" s="10">
        <f t="shared" si="41"/>
        <v>0.5</v>
      </c>
      <c r="BI181" s="10">
        <f t="shared" si="41"/>
        <v>0.5</v>
      </c>
      <c r="BJ181" s="10">
        <f t="shared" si="41"/>
        <v>0.5</v>
      </c>
      <c r="BK181" s="10">
        <f t="shared" si="41"/>
        <v>0.5</v>
      </c>
      <c r="BL181" s="10">
        <f t="shared" si="41"/>
        <v>0.5</v>
      </c>
      <c r="BM181" s="10">
        <f t="shared" si="41"/>
        <v>0.5</v>
      </c>
      <c r="BN181" s="10">
        <f t="shared" si="41"/>
        <v>0.5</v>
      </c>
      <c r="BO181" s="10">
        <f t="shared" si="41"/>
        <v>0.5</v>
      </c>
      <c r="BP181" s="10">
        <f t="shared" si="41"/>
        <v>0.5</v>
      </c>
      <c r="BQ181" s="10">
        <f t="shared" si="41"/>
        <v>0.5</v>
      </c>
      <c r="BR181" s="10">
        <f t="shared" si="41"/>
        <v>0.5</v>
      </c>
      <c r="BS181" s="10">
        <f t="shared" si="41"/>
        <v>0.5</v>
      </c>
      <c r="BT181" s="10">
        <f t="shared" si="41"/>
        <v>0.5</v>
      </c>
      <c r="BU181" s="10">
        <f t="shared" si="41"/>
        <v>0.5</v>
      </c>
      <c r="BV181" s="10">
        <f t="shared" si="41"/>
        <v>0.5</v>
      </c>
      <c r="BW181" s="10">
        <f t="shared" si="41"/>
        <v>0.5</v>
      </c>
      <c r="BX181" s="10">
        <f t="shared" si="41"/>
        <v>0.5</v>
      </c>
      <c r="BY181" s="10">
        <f t="shared" si="41"/>
        <v>0.5</v>
      </c>
      <c r="BZ181" s="10">
        <f t="shared" si="41"/>
        <v>0.5</v>
      </c>
      <c r="CA181" s="10">
        <f t="shared" si="41"/>
        <v>0.5</v>
      </c>
      <c r="CB181" s="10">
        <f t="shared" si="41"/>
        <v>0.5</v>
      </c>
      <c r="CC181" s="10">
        <f t="shared" si="41"/>
        <v>0.5</v>
      </c>
      <c r="CD181" s="10">
        <f t="shared" si="41"/>
        <v>0.5</v>
      </c>
      <c r="CE181" s="10">
        <f t="shared" si="41"/>
        <v>0.5</v>
      </c>
      <c r="CF181" s="10">
        <f t="shared" si="41"/>
        <v>0.5</v>
      </c>
      <c r="CG181" s="10">
        <f t="shared" si="41"/>
        <v>0.5</v>
      </c>
      <c r="CH181" s="10">
        <f t="shared" si="41"/>
        <v>0.5</v>
      </c>
      <c r="CI181" s="10">
        <f t="shared" si="41"/>
        <v>0.5</v>
      </c>
      <c r="CJ181" s="10">
        <f t="shared" si="41"/>
        <v>0.5</v>
      </c>
    </row>
    <row r="182" spans="1:88" ht="15">
      <c r="A182" s="15">
        <v>189</v>
      </c>
      <c r="B182" s="12" t="s">
        <v>96</v>
      </c>
      <c r="C182" s="12" t="s">
        <v>97</v>
      </c>
      <c r="D182" s="12" t="s">
        <v>22</v>
      </c>
      <c r="E182" s="12" t="s">
        <v>45</v>
      </c>
      <c r="F182" s="12" t="s">
        <v>99</v>
      </c>
      <c r="G182" s="14">
        <v>25</v>
      </c>
      <c r="H182" s="12" t="s">
        <v>397</v>
      </c>
      <c r="I182" s="14">
        <v>471</v>
      </c>
      <c r="J182" s="15">
        <v>30</v>
      </c>
      <c r="K182" s="17">
        <f t="shared" si="0"/>
        <v>0.83333333333333337</v>
      </c>
      <c r="L182" s="18">
        <f t="shared" si="1"/>
        <v>0</v>
      </c>
      <c r="M182" s="18">
        <f t="shared" si="2"/>
        <v>0</v>
      </c>
      <c r="N182" s="19">
        <f t="shared" si="3"/>
        <v>1</v>
      </c>
      <c r="O182" s="18">
        <f t="shared" si="4"/>
        <v>0</v>
      </c>
      <c r="P182" s="18">
        <f t="shared" si="5"/>
        <v>0</v>
      </c>
      <c r="Q182" s="18">
        <f t="shared" si="6"/>
        <v>0</v>
      </c>
      <c r="R182" s="18">
        <f t="shared" si="7"/>
        <v>0</v>
      </c>
      <c r="S182" s="18">
        <f t="shared" si="8"/>
        <v>0</v>
      </c>
      <c r="T182" s="18">
        <f t="shared" si="9"/>
        <v>0</v>
      </c>
      <c r="U182" s="18">
        <f t="shared" si="10"/>
        <v>0</v>
      </c>
      <c r="Z182" s="3" t="s">
        <v>202</v>
      </c>
      <c r="AA182" s="10">
        <f t="shared" ref="AA182:CJ182" si="42">IF(AA$151=$Z182,1,IF(LEFT(AA$151,7) = LEFT($Z182,7),-1,0.5))</f>
        <v>0.5</v>
      </c>
      <c r="AB182" s="10">
        <f t="shared" si="42"/>
        <v>0.5</v>
      </c>
      <c r="AC182" s="10">
        <f t="shared" si="42"/>
        <v>0.5</v>
      </c>
      <c r="AD182" s="10">
        <f t="shared" si="42"/>
        <v>0.5</v>
      </c>
      <c r="AE182" s="10">
        <f t="shared" si="42"/>
        <v>0.5</v>
      </c>
      <c r="AF182" s="10">
        <f t="shared" si="42"/>
        <v>0.5</v>
      </c>
      <c r="AG182" s="10">
        <f t="shared" si="42"/>
        <v>0.5</v>
      </c>
      <c r="AH182" s="10">
        <f t="shared" si="42"/>
        <v>0.5</v>
      </c>
      <c r="AI182" s="10">
        <f t="shared" si="42"/>
        <v>0.5</v>
      </c>
      <c r="AJ182" s="10">
        <f t="shared" si="42"/>
        <v>0.5</v>
      </c>
      <c r="AK182" s="10">
        <f t="shared" si="42"/>
        <v>0.5</v>
      </c>
      <c r="AL182" s="10">
        <f t="shared" si="42"/>
        <v>0.5</v>
      </c>
      <c r="AM182" s="10">
        <f t="shared" si="42"/>
        <v>0.5</v>
      </c>
      <c r="AN182" s="10">
        <f t="shared" si="42"/>
        <v>0.5</v>
      </c>
      <c r="AO182" s="10">
        <f t="shared" si="42"/>
        <v>0.5</v>
      </c>
      <c r="AP182" s="10">
        <f t="shared" si="42"/>
        <v>0.5</v>
      </c>
      <c r="AQ182" s="10">
        <f t="shared" si="42"/>
        <v>0.5</v>
      </c>
      <c r="AR182" s="10">
        <f t="shared" si="42"/>
        <v>0.5</v>
      </c>
      <c r="AS182" s="10">
        <f t="shared" si="42"/>
        <v>0.5</v>
      </c>
      <c r="AT182" s="10">
        <f t="shared" si="42"/>
        <v>0.5</v>
      </c>
      <c r="AU182" s="10">
        <f t="shared" si="42"/>
        <v>0.5</v>
      </c>
      <c r="AV182" s="10">
        <f t="shared" si="42"/>
        <v>0.5</v>
      </c>
      <c r="AW182" s="10">
        <f t="shared" si="42"/>
        <v>0.5</v>
      </c>
      <c r="AX182" s="10">
        <f t="shared" si="42"/>
        <v>0.5</v>
      </c>
      <c r="AY182" s="10">
        <f t="shared" si="42"/>
        <v>0.5</v>
      </c>
      <c r="AZ182" s="10">
        <f t="shared" si="42"/>
        <v>0.5</v>
      </c>
      <c r="BA182" s="10">
        <f t="shared" si="42"/>
        <v>0.5</v>
      </c>
      <c r="BB182" s="10">
        <f t="shared" si="42"/>
        <v>0.5</v>
      </c>
      <c r="BC182" s="10">
        <f t="shared" si="42"/>
        <v>0.5</v>
      </c>
      <c r="BD182" s="10">
        <f t="shared" si="42"/>
        <v>0.5</v>
      </c>
      <c r="BE182" s="10">
        <f t="shared" si="42"/>
        <v>1</v>
      </c>
      <c r="BF182" s="10">
        <f t="shared" si="42"/>
        <v>0.5</v>
      </c>
      <c r="BG182" s="10">
        <f t="shared" si="42"/>
        <v>0.5</v>
      </c>
      <c r="BH182" s="10">
        <f t="shared" si="42"/>
        <v>0.5</v>
      </c>
      <c r="BI182" s="10">
        <f t="shared" si="42"/>
        <v>0.5</v>
      </c>
      <c r="BJ182" s="10">
        <f t="shared" si="42"/>
        <v>0.5</v>
      </c>
      <c r="BK182" s="10">
        <f t="shared" si="42"/>
        <v>0.5</v>
      </c>
      <c r="BL182" s="10">
        <f t="shared" si="42"/>
        <v>0.5</v>
      </c>
      <c r="BM182" s="10">
        <f t="shared" si="42"/>
        <v>0.5</v>
      </c>
      <c r="BN182" s="10">
        <f t="shared" si="42"/>
        <v>0.5</v>
      </c>
      <c r="BO182" s="10">
        <f t="shared" si="42"/>
        <v>0.5</v>
      </c>
      <c r="BP182" s="10">
        <f t="shared" si="42"/>
        <v>0.5</v>
      </c>
      <c r="BQ182" s="10">
        <f t="shared" si="42"/>
        <v>0.5</v>
      </c>
      <c r="BR182" s="10">
        <f t="shared" si="42"/>
        <v>0.5</v>
      </c>
      <c r="BS182" s="10">
        <f t="shared" si="42"/>
        <v>0.5</v>
      </c>
      <c r="BT182" s="10">
        <f t="shared" si="42"/>
        <v>0.5</v>
      </c>
      <c r="BU182" s="10">
        <f t="shared" si="42"/>
        <v>0.5</v>
      </c>
      <c r="BV182" s="10">
        <f t="shared" si="42"/>
        <v>0.5</v>
      </c>
      <c r="BW182" s="10">
        <f t="shared" si="42"/>
        <v>0.5</v>
      </c>
      <c r="BX182" s="10">
        <f t="shared" si="42"/>
        <v>0.5</v>
      </c>
      <c r="BY182" s="10">
        <f t="shared" si="42"/>
        <v>0.5</v>
      </c>
      <c r="BZ182" s="10">
        <f t="shared" si="42"/>
        <v>0.5</v>
      </c>
      <c r="CA182" s="10">
        <f t="shared" si="42"/>
        <v>0.5</v>
      </c>
      <c r="CB182" s="10">
        <f t="shared" si="42"/>
        <v>0.5</v>
      </c>
      <c r="CC182" s="10">
        <f t="shared" si="42"/>
        <v>0.5</v>
      </c>
      <c r="CD182" s="10">
        <f t="shared" si="42"/>
        <v>0.5</v>
      </c>
      <c r="CE182" s="10">
        <f t="shared" si="42"/>
        <v>0.5</v>
      </c>
      <c r="CF182" s="10">
        <f t="shared" si="42"/>
        <v>0.5</v>
      </c>
      <c r="CG182" s="10">
        <f t="shared" si="42"/>
        <v>0.5</v>
      </c>
      <c r="CH182" s="10">
        <f t="shared" si="42"/>
        <v>0.5</v>
      </c>
      <c r="CI182" s="10">
        <f t="shared" si="42"/>
        <v>0.5</v>
      </c>
      <c r="CJ182" s="10">
        <f t="shared" si="42"/>
        <v>0.5</v>
      </c>
    </row>
    <row r="183" spans="1:88" ht="15">
      <c r="A183" s="12">
        <v>190</v>
      </c>
      <c r="B183" s="12" t="s">
        <v>263</v>
      </c>
      <c r="C183" s="12" t="s">
        <v>264</v>
      </c>
      <c r="D183" s="12" t="s">
        <v>11</v>
      </c>
      <c r="E183" s="12" t="s">
        <v>12</v>
      </c>
      <c r="F183" s="12" t="s">
        <v>265</v>
      </c>
      <c r="G183" s="14">
        <v>10</v>
      </c>
      <c r="H183" s="12" t="s">
        <v>397</v>
      </c>
      <c r="I183" s="14">
        <v>474</v>
      </c>
      <c r="J183" s="15">
        <v>10</v>
      </c>
      <c r="K183" s="17">
        <f t="shared" si="0"/>
        <v>1</v>
      </c>
      <c r="L183" s="18">
        <f t="shared" si="1"/>
        <v>1</v>
      </c>
      <c r="M183" s="18">
        <f t="shared" si="2"/>
        <v>0</v>
      </c>
      <c r="N183" s="19">
        <f t="shared" si="3"/>
        <v>0</v>
      </c>
      <c r="O183" s="18">
        <f t="shared" si="4"/>
        <v>0</v>
      </c>
      <c r="P183" s="18">
        <f t="shared" si="5"/>
        <v>0</v>
      </c>
      <c r="Q183" s="18">
        <f t="shared" si="6"/>
        <v>0</v>
      </c>
      <c r="R183" s="18">
        <f t="shared" si="7"/>
        <v>0</v>
      </c>
      <c r="S183" s="18">
        <f t="shared" si="8"/>
        <v>0</v>
      </c>
      <c r="T183" s="18">
        <f t="shared" si="9"/>
        <v>0</v>
      </c>
      <c r="U183" s="18">
        <f t="shared" si="10"/>
        <v>0</v>
      </c>
      <c r="Z183" s="3" t="s">
        <v>272</v>
      </c>
      <c r="AA183" s="10">
        <f t="shared" ref="AA183:CJ183" si="43">IF(AA$151=$Z183,1,IF(LEFT(AA$151,7) = LEFT($Z183,7),-1,0.5))</f>
        <v>0.5</v>
      </c>
      <c r="AB183" s="10">
        <f t="shared" si="43"/>
        <v>0.5</v>
      </c>
      <c r="AC183" s="10">
        <f t="shared" si="43"/>
        <v>0.5</v>
      </c>
      <c r="AD183" s="10">
        <f t="shared" si="43"/>
        <v>0.5</v>
      </c>
      <c r="AE183" s="10">
        <f t="shared" si="43"/>
        <v>0.5</v>
      </c>
      <c r="AF183" s="10">
        <f t="shared" si="43"/>
        <v>0.5</v>
      </c>
      <c r="AG183" s="10">
        <f t="shared" si="43"/>
        <v>0.5</v>
      </c>
      <c r="AH183" s="10">
        <f t="shared" si="43"/>
        <v>0.5</v>
      </c>
      <c r="AI183" s="10">
        <f t="shared" si="43"/>
        <v>0.5</v>
      </c>
      <c r="AJ183" s="10">
        <f t="shared" si="43"/>
        <v>0.5</v>
      </c>
      <c r="AK183" s="10">
        <f t="shared" si="43"/>
        <v>0.5</v>
      </c>
      <c r="AL183" s="10">
        <f t="shared" si="43"/>
        <v>0.5</v>
      </c>
      <c r="AM183" s="10">
        <f t="shared" si="43"/>
        <v>0.5</v>
      </c>
      <c r="AN183" s="10">
        <f t="shared" si="43"/>
        <v>0.5</v>
      </c>
      <c r="AO183" s="10">
        <f t="shared" si="43"/>
        <v>0.5</v>
      </c>
      <c r="AP183" s="10">
        <f t="shared" si="43"/>
        <v>0.5</v>
      </c>
      <c r="AQ183" s="10">
        <f t="shared" si="43"/>
        <v>0.5</v>
      </c>
      <c r="AR183" s="10">
        <f t="shared" si="43"/>
        <v>0.5</v>
      </c>
      <c r="AS183" s="10">
        <f t="shared" si="43"/>
        <v>0.5</v>
      </c>
      <c r="AT183" s="10">
        <f t="shared" si="43"/>
        <v>0.5</v>
      </c>
      <c r="AU183" s="10">
        <f t="shared" si="43"/>
        <v>0.5</v>
      </c>
      <c r="AV183" s="10">
        <f t="shared" si="43"/>
        <v>0.5</v>
      </c>
      <c r="AW183" s="10">
        <f t="shared" si="43"/>
        <v>0.5</v>
      </c>
      <c r="AX183" s="10">
        <f t="shared" si="43"/>
        <v>0.5</v>
      </c>
      <c r="AY183" s="10">
        <f t="shared" si="43"/>
        <v>0.5</v>
      </c>
      <c r="AZ183" s="10">
        <f t="shared" si="43"/>
        <v>0.5</v>
      </c>
      <c r="BA183" s="10">
        <f t="shared" si="43"/>
        <v>0.5</v>
      </c>
      <c r="BB183" s="10">
        <f t="shared" si="43"/>
        <v>0.5</v>
      </c>
      <c r="BC183" s="10">
        <f t="shared" si="43"/>
        <v>0.5</v>
      </c>
      <c r="BD183" s="10">
        <f t="shared" si="43"/>
        <v>0.5</v>
      </c>
      <c r="BE183" s="10">
        <f t="shared" si="43"/>
        <v>0.5</v>
      </c>
      <c r="BF183" s="10">
        <f t="shared" si="43"/>
        <v>1</v>
      </c>
      <c r="BG183" s="10">
        <f t="shared" si="43"/>
        <v>-1</v>
      </c>
      <c r="BH183" s="10">
        <f t="shared" si="43"/>
        <v>-1</v>
      </c>
      <c r="BI183" s="10">
        <f t="shared" si="43"/>
        <v>0.5</v>
      </c>
      <c r="BJ183" s="10">
        <f t="shared" si="43"/>
        <v>0.5</v>
      </c>
      <c r="BK183" s="10">
        <f t="shared" si="43"/>
        <v>0.5</v>
      </c>
      <c r="BL183" s="10">
        <f t="shared" si="43"/>
        <v>0.5</v>
      </c>
      <c r="BM183" s="10">
        <f t="shared" si="43"/>
        <v>0.5</v>
      </c>
      <c r="BN183" s="10">
        <f t="shared" si="43"/>
        <v>0.5</v>
      </c>
      <c r="BO183" s="10">
        <f t="shared" si="43"/>
        <v>0.5</v>
      </c>
      <c r="BP183" s="10">
        <f t="shared" si="43"/>
        <v>0.5</v>
      </c>
      <c r="BQ183" s="10">
        <f t="shared" si="43"/>
        <v>0.5</v>
      </c>
      <c r="BR183" s="10">
        <f t="shared" si="43"/>
        <v>0.5</v>
      </c>
      <c r="BS183" s="10">
        <f t="shared" si="43"/>
        <v>0.5</v>
      </c>
      <c r="BT183" s="10">
        <f t="shared" si="43"/>
        <v>0.5</v>
      </c>
      <c r="BU183" s="10">
        <f t="shared" si="43"/>
        <v>0.5</v>
      </c>
      <c r="BV183" s="10">
        <f t="shared" si="43"/>
        <v>0.5</v>
      </c>
      <c r="BW183" s="10">
        <f t="shared" si="43"/>
        <v>0.5</v>
      </c>
      <c r="BX183" s="10">
        <f t="shared" si="43"/>
        <v>0.5</v>
      </c>
      <c r="BY183" s="10">
        <f t="shared" si="43"/>
        <v>0.5</v>
      </c>
      <c r="BZ183" s="10">
        <f t="shared" si="43"/>
        <v>0.5</v>
      </c>
      <c r="CA183" s="10">
        <f t="shared" si="43"/>
        <v>0.5</v>
      </c>
      <c r="CB183" s="10">
        <f t="shared" si="43"/>
        <v>0.5</v>
      </c>
      <c r="CC183" s="10">
        <f t="shared" si="43"/>
        <v>0.5</v>
      </c>
      <c r="CD183" s="10">
        <f t="shared" si="43"/>
        <v>0.5</v>
      </c>
      <c r="CE183" s="10">
        <f t="shared" si="43"/>
        <v>0.5</v>
      </c>
      <c r="CF183" s="10">
        <f t="shared" si="43"/>
        <v>0.5</v>
      </c>
      <c r="CG183" s="10">
        <f t="shared" si="43"/>
        <v>0.5</v>
      </c>
      <c r="CH183" s="10">
        <f t="shared" si="43"/>
        <v>0.5</v>
      </c>
      <c r="CI183" s="10">
        <f t="shared" si="43"/>
        <v>0.5</v>
      </c>
      <c r="CJ183" s="10">
        <f t="shared" si="43"/>
        <v>0.5</v>
      </c>
    </row>
    <row r="184" spans="1:88" ht="15">
      <c r="A184" s="15">
        <v>191</v>
      </c>
      <c r="B184" s="12" t="s">
        <v>263</v>
      </c>
      <c r="C184" s="12" t="s">
        <v>264</v>
      </c>
      <c r="D184" s="12" t="s">
        <v>11</v>
      </c>
      <c r="E184" s="12" t="s">
        <v>12</v>
      </c>
      <c r="F184" s="12" t="s">
        <v>357</v>
      </c>
      <c r="G184" s="14">
        <v>8</v>
      </c>
      <c r="H184" s="12" t="s">
        <v>397</v>
      </c>
      <c r="I184" s="14">
        <v>474</v>
      </c>
      <c r="J184" s="15">
        <v>10</v>
      </c>
      <c r="K184" s="17">
        <f t="shared" si="0"/>
        <v>0.8</v>
      </c>
      <c r="L184" s="18">
        <f t="shared" si="1"/>
        <v>1</v>
      </c>
      <c r="M184" s="18">
        <f t="shared" si="2"/>
        <v>0</v>
      </c>
      <c r="N184" s="19">
        <f t="shared" si="3"/>
        <v>0</v>
      </c>
      <c r="O184" s="18">
        <f t="shared" si="4"/>
        <v>0</v>
      </c>
      <c r="P184" s="18">
        <f t="shared" si="5"/>
        <v>0</v>
      </c>
      <c r="Q184" s="18">
        <f t="shared" si="6"/>
        <v>0</v>
      </c>
      <c r="R184" s="18">
        <f t="shared" si="7"/>
        <v>0</v>
      </c>
      <c r="S184" s="18">
        <f t="shared" si="8"/>
        <v>0</v>
      </c>
      <c r="T184" s="18">
        <f t="shared" si="9"/>
        <v>0</v>
      </c>
      <c r="U184" s="18">
        <f t="shared" si="10"/>
        <v>0</v>
      </c>
      <c r="Z184" s="3" t="s">
        <v>378</v>
      </c>
      <c r="AA184" s="10">
        <f t="shared" ref="AA184:CJ184" si="44">IF(AA$151=$Z184,1,IF(LEFT(AA$151,7) = LEFT($Z184,7),-1,0.5))</f>
        <v>0.5</v>
      </c>
      <c r="AB184" s="10">
        <f t="shared" si="44"/>
        <v>0.5</v>
      </c>
      <c r="AC184" s="10">
        <f t="shared" si="44"/>
        <v>0.5</v>
      </c>
      <c r="AD184" s="10">
        <f t="shared" si="44"/>
        <v>0.5</v>
      </c>
      <c r="AE184" s="10">
        <f t="shared" si="44"/>
        <v>0.5</v>
      </c>
      <c r="AF184" s="10">
        <f t="shared" si="44"/>
        <v>0.5</v>
      </c>
      <c r="AG184" s="10">
        <f t="shared" si="44"/>
        <v>0.5</v>
      </c>
      <c r="AH184" s="10">
        <f t="shared" si="44"/>
        <v>0.5</v>
      </c>
      <c r="AI184" s="10">
        <f t="shared" si="44"/>
        <v>0.5</v>
      </c>
      <c r="AJ184" s="10">
        <f t="shared" si="44"/>
        <v>0.5</v>
      </c>
      <c r="AK184" s="10">
        <f t="shared" si="44"/>
        <v>0.5</v>
      </c>
      <c r="AL184" s="10">
        <f t="shared" si="44"/>
        <v>0.5</v>
      </c>
      <c r="AM184" s="10">
        <f t="shared" si="44"/>
        <v>0.5</v>
      </c>
      <c r="AN184" s="10">
        <f t="shared" si="44"/>
        <v>0.5</v>
      </c>
      <c r="AO184" s="10">
        <f t="shared" si="44"/>
        <v>0.5</v>
      </c>
      <c r="AP184" s="10">
        <f t="shared" si="44"/>
        <v>0.5</v>
      </c>
      <c r="AQ184" s="10">
        <f t="shared" si="44"/>
        <v>0.5</v>
      </c>
      <c r="AR184" s="10">
        <f t="shared" si="44"/>
        <v>0.5</v>
      </c>
      <c r="AS184" s="10">
        <f t="shared" si="44"/>
        <v>0.5</v>
      </c>
      <c r="AT184" s="10">
        <f t="shared" si="44"/>
        <v>0.5</v>
      </c>
      <c r="AU184" s="10">
        <f t="shared" si="44"/>
        <v>0.5</v>
      </c>
      <c r="AV184" s="10">
        <f t="shared" si="44"/>
        <v>0.5</v>
      </c>
      <c r="AW184" s="10">
        <f t="shared" si="44"/>
        <v>0.5</v>
      </c>
      <c r="AX184" s="10">
        <f t="shared" si="44"/>
        <v>0.5</v>
      </c>
      <c r="AY184" s="10">
        <f t="shared" si="44"/>
        <v>0.5</v>
      </c>
      <c r="AZ184" s="10">
        <f t="shared" si="44"/>
        <v>0.5</v>
      </c>
      <c r="BA184" s="10">
        <f t="shared" si="44"/>
        <v>0.5</v>
      </c>
      <c r="BB184" s="10">
        <f t="shared" si="44"/>
        <v>0.5</v>
      </c>
      <c r="BC184" s="10">
        <f t="shared" si="44"/>
        <v>0.5</v>
      </c>
      <c r="BD184" s="10">
        <f t="shared" si="44"/>
        <v>0.5</v>
      </c>
      <c r="BE184" s="10">
        <f t="shared" si="44"/>
        <v>0.5</v>
      </c>
      <c r="BF184" s="10">
        <f t="shared" si="44"/>
        <v>-1</v>
      </c>
      <c r="BG184" s="10">
        <f t="shared" si="44"/>
        <v>1</v>
      </c>
      <c r="BH184" s="10">
        <f t="shared" si="44"/>
        <v>-1</v>
      </c>
      <c r="BI184" s="10">
        <f t="shared" si="44"/>
        <v>0.5</v>
      </c>
      <c r="BJ184" s="10">
        <f t="shared" si="44"/>
        <v>0.5</v>
      </c>
      <c r="BK184" s="10">
        <f t="shared" si="44"/>
        <v>0.5</v>
      </c>
      <c r="BL184" s="10">
        <f t="shared" si="44"/>
        <v>0.5</v>
      </c>
      <c r="BM184" s="10">
        <f t="shared" si="44"/>
        <v>0.5</v>
      </c>
      <c r="BN184" s="10">
        <f t="shared" si="44"/>
        <v>0.5</v>
      </c>
      <c r="BO184" s="10">
        <f t="shared" si="44"/>
        <v>0.5</v>
      </c>
      <c r="BP184" s="10">
        <f t="shared" si="44"/>
        <v>0.5</v>
      </c>
      <c r="BQ184" s="10">
        <f t="shared" si="44"/>
        <v>0.5</v>
      </c>
      <c r="BR184" s="10">
        <f t="shared" si="44"/>
        <v>0.5</v>
      </c>
      <c r="BS184" s="10">
        <f t="shared" si="44"/>
        <v>0.5</v>
      </c>
      <c r="BT184" s="10">
        <f t="shared" si="44"/>
        <v>0.5</v>
      </c>
      <c r="BU184" s="10">
        <f t="shared" si="44"/>
        <v>0.5</v>
      </c>
      <c r="BV184" s="10">
        <f t="shared" si="44"/>
        <v>0.5</v>
      </c>
      <c r="BW184" s="10">
        <f t="shared" si="44"/>
        <v>0.5</v>
      </c>
      <c r="BX184" s="10">
        <f t="shared" si="44"/>
        <v>0.5</v>
      </c>
      <c r="BY184" s="10">
        <f t="shared" si="44"/>
        <v>0.5</v>
      </c>
      <c r="BZ184" s="10">
        <f t="shared" si="44"/>
        <v>0.5</v>
      </c>
      <c r="CA184" s="10">
        <f t="shared" si="44"/>
        <v>0.5</v>
      </c>
      <c r="CB184" s="10">
        <f t="shared" si="44"/>
        <v>0.5</v>
      </c>
      <c r="CC184" s="10">
        <f t="shared" si="44"/>
        <v>0.5</v>
      </c>
      <c r="CD184" s="10">
        <f t="shared" si="44"/>
        <v>0.5</v>
      </c>
      <c r="CE184" s="10">
        <f t="shared" si="44"/>
        <v>0.5</v>
      </c>
      <c r="CF184" s="10">
        <f t="shared" si="44"/>
        <v>0.5</v>
      </c>
      <c r="CG184" s="10">
        <f t="shared" si="44"/>
        <v>0.5</v>
      </c>
      <c r="CH184" s="10">
        <f t="shared" si="44"/>
        <v>0.5</v>
      </c>
      <c r="CI184" s="10">
        <f t="shared" si="44"/>
        <v>0.5</v>
      </c>
      <c r="CJ184" s="10">
        <f t="shared" si="44"/>
        <v>0.5</v>
      </c>
    </row>
    <row r="185" spans="1:88" ht="15">
      <c r="A185" s="15">
        <v>192</v>
      </c>
      <c r="B185" s="12" t="s">
        <v>199</v>
      </c>
      <c r="C185" s="12" t="s">
        <v>200</v>
      </c>
      <c r="D185" s="12" t="s">
        <v>123</v>
      </c>
      <c r="E185" s="12" t="s">
        <v>201</v>
      </c>
      <c r="F185" s="12" t="s">
        <v>202</v>
      </c>
      <c r="G185" s="14">
        <v>70</v>
      </c>
      <c r="H185" s="12" t="s">
        <v>397</v>
      </c>
      <c r="I185" s="14">
        <v>475</v>
      </c>
      <c r="J185" s="15">
        <v>75</v>
      </c>
      <c r="K185" s="17">
        <f t="shared" si="0"/>
        <v>0.93333333333333335</v>
      </c>
      <c r="L185" s="18">
        <f t="shared" si="1"/>
        <v>0</v>
      </c>
      <c r="M185" s="18">
        <f t="shared" si="2"/>
        <v>0</v>
      </c>
      <c r="N185" s="19">
        <f t="shared" si="3"/>
        <v>0</v>
      </c>
      <c r="O185" s="18">
        <f t="shared" si="4"/>
        <v>0</v>
      </c>
      <c r="P185" s="18">
        <f t="shared" si="5"/>
        <v>0</v>
      </c>
      <c r="Q185" s="18">
        <f t="shared" si="6"/>
        <v>1</v>
      </c>
      <c r="R185" s="18">
        <f t="shared" si="7"/>
        <v>0</v>
      </c>
      <c r="S185" s="18">
        <f t="shared" si="8"/>
        <v>0</v>
      </c>
      <c r="T185" s="18">
        <f t="shared" si="9"/>
        <v>0</v>
      </c>
      <c r="U185" s="18">
        <f t="shared" si="10"/>
        <v>0</v>
      </c>
      <c r="Z185" s="3" t="s">
        <v>379</v>
      </c>
      <c r="AA185" s="10">
        <f t="shared" ref="AA185:CJ185" si="45">IF(AA$151=$Z185,1,IF(LEFT(AA$151,7) = LEFT($Z185,7),-1,0.5))</f>
        <v>0.5</v>
      </c>
      <c r="AB185" s="10">
        <f t="shared" si="45"/>
        <v>0.5</v>
      </c>
      <c r="AC185" s="10">
        <f t="shared" si="45"/>
        <v>0.5</v>
      </c>
      <c r="AD185" s="10">
        <f t="shared" si="45"/>
        <v>0.5</v>
      </c>
      <c r="AE185" s="10">
        <f t="shared" si="45"/>
        <v>0.5</v>
      </c>
      <c r="AF185" s="10">
        <f t="shared" si="45"/>
        <v>0.5</v>
      </c>
      <c r="AG185" s="10">
        <f t="shared" si="45"/>
        <v>0.5</v>
      </c>
      <c r="AH185" s="10">
        <f t="shared" si="45"/>
        <v>0.5</v>
      </c>
      <c r="AI185" s="10">
        <f t="shared" si="45"/>
        <v>0.5</v>
      </c>
      <c r="AJ185" s="10">
        <f t="shared" si="45"/>
        <v>0.5</v>
      </c>
      <c r="AK185" s="10">
        <f t="shared" si="45"/>
        <v>0.5</v>
      </c>
      <c r="AL185" s="10">
        <f t="shared" si="45"/>
        <v>0.5</v>
      </c>
      <c r="AM185" s="10">
        <f t="shared" si="45"/>
        <v>0.5</v>
      </c>
      <c r="AN185" s="10">
        <f t="shared" si="45"/>
        <v>0.5</v>
      </c>
      <c r="AO185" s="10">
        <f t="shared" si="45"/>
        <v>0.5</v>
      </c>
      <c r="AP185" s="10">
        <f t="shared" si="45"/>
        <v>0.5</v>
      </c>
      <c r="AQ185" s="10">
        <f t="shared" si="45"/>
        <v>0.5</v>
      </c>
      <c r="AR185" s="10">
        <f t="shared" si="45"/>
        <v>0.5</v>
      </c>
      <c r="AS185" s="10">
        <f t="shared" si="45"/>
        <v>0.5</v>
      </c>
      <c r="AT185" s="10">
        <f t="shared" si="45"/>
        <v>0.5</v>
      </c>
      <c r="AU185" s="10">
        <f t="shared" si="45"/>
        <v>0.5</v>
      </c>
      <c r="AV185" s="10">
        <f t="shared" si="45"/>
        <v>0.5</v>
      </c>
      <c r="AW185" s="10">
        <f t="shared" si="45"/>
        <v>0.5</v>
      </c>
      <c r="AX185" s="10">
        <f t="shared" si="45"/>
        <v>0.5</v>
      </c>
      <c r="AY185" s="10">
        <f t="shared" si="45"/>
        <v>0.5</v>
      </c>
      <c r="AZ185" s="10">
        <f t="shared" si="45"/>
        <v>0.5</v>
      </c>
      <c r="BA185" s="10">
        <f t="shared" si="45"/>
        <v>0.5</v>
      </c>
      <c r="BB185" s="10">
        <f t="shared" si="45"/>
        <v>0.5</v>
      </c>
      <c r="BC185" s="10">
        <f t="shared" si="45"/>
        <v>0.5</v>
      </c>
      <c r="BD185" s="10">
        <f t="shared" si="45"/>
        <v>0.5</v>
      </c>
      <c r="BE185" s="10">
        <f t="shared" si="45"/>
        <v>0.5</v>
      </c>
      <c r="BF185" s="10">
        <f t="shared" si="45"/>
        <v>-1</v>
      </c>
      <c r="BG185" s="10">
        <f t="shared" si="45"/>
        <v>-1</v>
      </c>
      <c r="BH185" s="10">
        <f t="shared" si="45"/>
        <v>1</v>
      </c>
      <c r="BI185" s="10">
        <f t="shared" si="45"/>
        <v>0.5</v>
      </c>
      <c r="BJ185" s="10">
        <f t="shared" si="45"/>
        <v>0.5</v>
      </c>
      <c r="BK185" s="10">
        <f t="shared" si="45"/>
        <v>0.5</v>
      </c>
      <c r="BL185" s="10">
        <f t="shared" si="45"/>
        <v>0.5</v>
      </c>
      <c r="BM185" s="10">
        <f t="shared" si="45"/>
        <v>0.5</v>
      </c>
      <c r="BN185" s="10">
        <f t="shared" si="45"/>
        <v>0.5</v>
      </c>
      <c r="BO185" s="10">
        <f t="shared" si="45"/>
        <v>0.5</v>
      </c>
      <c r="BP185" s="10">
        <f t="shared" si="45"/>
        <v>0.5</v>
      </c>
      <c r="BQ185" s="10">
        <f t="shared" si="45"/>
        <v>0.5</v>
      </c>
      <c r="BR185" s="10">
        <f t="shared" si="45"/>
        <v>0.5</v>
      </c>
      <c r="BS185" s="10">
        <f t="shared" si="45"/>
        <v>0.5</v>
      </c>
      <c r="BT185" s="10">
        <f t="shared" si="45"/>
        <v>0.5</v>
      </c>
      <c r="BU185" s="10">
        <f t="shared" si="45"/>
        <v>0.5</v>
      </c>
      <c r="BV185" s="10">
        <f t="shared" si="45"/>
        <v>0.5</v>
      </c>
      <c r="BW185" s="10">
        <f t="shared" si="45"/>
        <v>0.5</v>
      </c>
      <c r="BX185" s="10">
        <f t="shared" si="45"/>
        <v>0.5</v>
      </c>
      <c r="BY185" s="10">
        <f t="shared" si="45"/>
        <v>0.5</v>
      </c>
      <c r="BZ185" s="10">
        <f t="shared" si="45"/>
        <v>0.5</v>
      </c>
      <c r="CA185" s="10">
        <f t="shared" si="45"/>
        <v>0.5</v>
      </c>
      <c r="CB185" s="10">
        <f t="shared" si="45"/>
        <v>0.5</v>
      </c>
      <c r="CC185" s="10">
        <f t="shared" si="45"/>
        <v>0.5</v>
      </c>
      <c r="CD185" s="10">
        <f t="shared" si="45"/>
        <v>0.5</v>
      </c>
      <c r="CE185" s="10">
        <f t="shared" si="45"/>
        <v>0.5</v>
      </c>
      <c r="CF185" s="10">
        <f t="shared" si="45"/>
        <v>0.5</v>
      </c>
      <c r="CG185" s="10">
        <f t="shared" si="45"/>
        <v>0.5</v>
      </c>
      <c r="CH185" s="10">
        <f t="shared" si="45"/>
        <v>0.5</v>
      </c>
      <c r="CI185" s="10">
        <f t="shared" si="45"/>
        <v>0.5</v>
      </c>
      <c r="CJ185" s="10">
        <f t="shared" si="45"/>
        <v>0.5</v>
      </c>
    </row>
    <row r="186" spans="1:88" ht="15">
      <c r="A186" s="12">
        <v>193</v>
      </c>
      <c r="B186" s="12" t="s">
        <v>270</v>
      </c>
      <c r="C186" s="12" t="s">
        <v>271</v>
      </c>
      <c r="D186" s="12" t="s">
        <v>22</v>
      </c>
      <c r="E186" s="12" t="s">
        <v>123</v>
      </c>
      <c r="F186" s="12" t="s">
        <v>272</v>
      </c>
      <c r="G186" s="14">
        <v>23</v>
      </c>
      <c r="H186" s="12" t="s">
        <v>397</v>
      </c>
      <c r="I186" s="14">
        <v>476</v>
      </c>
      <c r="J186" s="15">
        <v>25</v>
      </c>
      <c r="K186" s="17">
        <f t="shared" si="0"/>
        <v>0.92</v>
      </c>
      <c r="L186" s="18">
        <f t="shared" si="1"/>
        <v>0</v>
      </c>
      <c r="M186" s="18">
        <f t="shared" si="2"/>
        <v>1</v>
      </c>
      <c r="N186" s="19">
        <f t="shared" si="3"/>
        <v>0</v>
      </c>
      <c r="O186" s="18">
        <f t="shared" si="4"/>
        <v>0</v>
      </c>
      <c r="P186" s="18">
        <f t="shared" si="5"/>
        <v>0</v>
      </c>
      <c r="Q186" s="18">
        <f t="shared" si="6"/>
        <v>0</v>
      </c>
      <c r="R186" s="18">
        <f t="shared" si="7"/>
        <v>0</v>
      </c>
      <c r="S186" s="18">
        <f t="shared" si="8"/>
        <v>0</v>
      </c>
      <c r="T186" s="18">
        <f t="shared" si="9"/>
        <v>0</v>
      </c>
      <c r="U186" s="18">
        <f t="shared" si="10"/>
        <v>0</v>
      </c>
      <c r="Z186" s="3" t="s">
        <v>105</v>
      </c>
      <c r="AA186" s="10">
        <f t="shared" ref="AA186:CJ186" si="46">IF(AA$151=$Z186,1,IF(LEFT(AA$151,7) = LEFT($Z186,7),-1,0.5))</f>
        <v>0.5</v>
      </c>
      <c r="AB186" s="10">
        <f t="shared" si="46"/>
        <v>0.5</v>
      </c>
      <c r="AC186" s="10">
        <f t="shared" si="46"/>
        <v>0.5</v>
      </c>
      <c r="AD186" s="10">
        <f t="shared" si="46"/>
        <v>0.5</v>
      </c>
      <c r="AE186" s="10">
        <f t="shared" si="46"/>
        <v>0.5</v>
      </c>
      <c r="AF186" s="10">
        <f t="shared" si="46"/>
        <v>0.5</v>
      </c>
      <c r="AG186" s="10">
        <f t="shared" si="46"/>
        <v>0.5</v>
      </c>
      <c r="AH186" s="10">
        <f t="shared" si="46"/>
        <v>0.5</v>
      </c>
      <c r="AI186" s="10">
        <f t="shared" si="46"/>
        <v>0.5</v>
      </c>
      <c r="AJ186" s="10">
        <f t="shared" si="46"/>
        <v>0.5</v>
      </c>
      <c r="AK186" s="10">
        <f t="shared" si="46"/>
        <v>0.5</v>
      </c>
      <c r="AL186" s="10">
        <f t="shared" si="46"/>
        <v>0.5</v>
      </c>
      <c r="AM186" s="10">
        <f t="shared" si="46"/>
        <v>0.5</v>
      </c>
      <c r="AN186" s="10">
        <f t="shared" si="46"/>
        <v>0.5</v>
      </c>
      <c r="AO186" s="10">
        <f t="shared" si="46"/>
        <v>0.5</v>
      </c>
      <c r="AP186" s="10">
        <f t="shared" si="46"/>
        <v>0.5</v>
      </c>
      <c r="AQ186" s="10">
        <f t="shared" si="46"/>
        <v>0.5</v>
      </c>
      <c r="AR186" s="10">
        <f t="shared" si="46"/>
        <v>0.5</v>
      </c>
      <c r="AS186" s="10">
        <f t="shared" si="46"/>
        <v>0.5</v>
      </c>
      <c r="AT186" s="10">
        <f t="shared" si="46"/>
        <v>0.5</v>
      </c>
      <c r="AU186" s="10">
        <f t="shared" si="46"/>
        <v>0.5</v>
      </c>
      <c r="AV186" s="10">
        <f t="shared" si="46"/>
        <v>0.5</v>
      </c>
      <c r="AW186" s="10">
        <f t="shared" si="46"/>
        <v>0.5</v>
      </c>
      <c r="AX186" s="10">
        <f t="shared" si="46"/>
        <v>0.5</v>
      </c>
      <c r="AY186" s="10">
        <f t="shared" si="46"/>
        <v>0.5</v>
      </c>
      <c r="AZ186" s="10">
        <f t="shared" si="46"/>
        <v>0.5</v>
      </c>
      <c r="BA186" s="10">
        <f t="shared" si="46"/>
        <v>0.5</v>
      </c>
      <c r="BB186" s="10">
        <f t="shared" si="46"/>
        <v>0.5</v>
      </c>
      <c r="BC186" s="10">
        <f t="shared" si="46"/>
        <v>0.5</v>
      </c>
      <c r="BD186" s="10">
        <f t="shared" si="46"/>
        <v>0.5</v>
      </c>
      <c r="BE186" s="10">
        <f t="shared" si="46"/>
        <v>0.5</v>
      </c>
      <c r="BF186" s="10">
        <f t="shared" si="46"/>
        <v>0.5</v>
      </c>
      <c r="BG186" s="10">
        <f t="shared" si="46"/>
        <v>0.5</v>
      </c>
      <c r="BH186" s="10">
        <f t="shared" si="46"/>
        <v>0.5</v>
      </c>
      <c r="BI186" s="10">
        <f t="shared" si="46"/>
        <v>1</v>
      </c>
      <c r="BJ186" s="10">
        <f t="shared" si="46"/>
        <v>-1</v>
      </c>
      <c r="BK186" s="10">
        <f t="shared" si="46"/>
        <v>0.5</v>
      </c>
      <c r="BL186" s="10">
        <f t="shared" si="46"/>
        <v>0.5</v>
      </c>
      <c r="BM186" s="10">
        <f t="shared" si="46"/>
        <v>0.5</v>
      </c>
      <c r="BN186" s="10">
        <f t="shared" si="46"/>
        <v>0.5</v>
      </c>
      <c r="BO186" s="10">
        <f t="shared" si="46"/>
        <v>0.5</v>
      </c>
      <c r="BP186" s="10">
        <f t="shared" si="46"/>
        <v>0.5</v>
      </c>
      <c r="BQ186" s="10">
        <f t="shared" si="46"/>
        <v>0.5</v>
      </c>
      <c r="BR186" s="10">
        <f t="shared" si="46"/>
        <v>0.5</v>
      </c>
      <c r="BS186" s="10">
        <f t="shared" si="46"/>
        <v>0.5</v>
      </c>
      <c r="BT186" s="10">
        <f t="shared" si="46"/>
        <v>0.5</v>
      </c>
      <c r="BU186" s="10">
        <f t="shared" si="46"/>
        <v>0.5</v>
      </c>
      <c r="BV186" s="10">
        <f t="shared" si="46"/>
        <v>0.5</v>
      </c>
      <c r="BW186" s="10">
        <f t="shared" si="46"/>
        <v>0.5</v>
      </c>
      <c r="BX186" s="10">
        <f t="shared" si="46"/>
        <v>0.5</v>
      </c>
      <c r="BY186" s="10">
        <f t="shared" si="46"/>
        <v>0.5</v>
      </c>
      <c r="BZ186" s="10">
        <f t="shared" si="46"/>
        <v>0.5</v>
      </c>
      <c r="CA186" s="10">
        <f t="shared" si="46"/>
        <v>0.5</v>
      </c>
      <c r="CB186" s="10">
        <f t="shared" si="46"/>
        <v>0.5</v>
      </c>
      <c r="CC186" s="10">
        <f t="shared" si="46"/>
        <v>0.5</v>
      </c>
      <c r="CD186" s="10">
        <f t="shared" si="46"/>
        <v>0.5</v>
      </c>
      <c r="CE186" s="10">
        <f t="shared" si="46"/>
        <v>0.5</v>
      </c>
      <c r="CF186" s="10">
        <f t="shared" si="46"/>
        <v>0.5</v>
      </c>
      <c r="CG186" s="10">
        <f t="shared" si="46"/>
        <v>0.5</v>
      </c>
      <c r="CH186" s="10">
        <f t="shared" si="46"/>
        <v>0.5</v>
      </c>
      <c r="CI186" s="10">
        <f t="shared" si="46"/>
        <v>0.5</v>
      </c>
      <c r="CJ186" s="10">
        <f t="shared" si="46"/>
        <v>0.5</v>
      </c>
    </row>
    <row r="187" spans="1:88" ht="15">
      <c r="A187" s="15">
        <v>194</v>
      </c>
      <c r="B187" s="12" t="s">
        <v>270</v>
      </c>
      <c r="C187" s="12" t="s">
        <v>271</v>
      </c>
      <c r="D187" s="12" t="s">
        <v>22</v>
      </c>
      <c r="E187" s="12" t="s">
        <v>123</v>
      </c>
      <c r="F187" s="12" t="s">
        <v>378</v>
      </c>
      <c r="G187" s="14">
        <v>25</v>
      </c>
      <c r="H187" s="12" t="s">
        <v>397</v>
      </c>
      <c r="I187" s="14">
        <v>476</v>
      </c>
      <c r="J187" s="15">
        <v>25</v>
      </c>
      <c r="K187" s="17">
        <f t="shared" si="0"/>
        <v>1</v>
      </c>
      <c r="L187" s="18">
        <f t="shared" si="1"/>
        <v>0</v>
      </c>
      <c r="M187" s="18">
        <f t="shared" si="2"/>
        <v>1</v>
      </c>
      <c r="N187" s="19">
        <f t="shared" si="3"/>
        <v>0</v>
      </c>
      <c r="O187" s="18">
        <f t="shared" si="4"/>
        <v>0</v>
      </c>
      <c r="P187" s="18">
        <f t="shared" si="5"/>
        <v>0</v>
      </c>
      <c r="Q187" s="18">
        <f t="shared" si="6"/>
        <v>0</v>
      </c>
      <c r="R187" s="18">
        <f t="shared" si="7"/>
        <v>0</v>
      </c>
      <c r="S187" s="18">
        <f t="shared" si="8"/>
        <v>0</v>
      </c>
      <c r="T187" s="18">
        <f t="shared" si="9"/>
        <v>0</v>
      </c>
      <c r="U187" s="18">
        <f t="shared" si="10"/>
        <v>0</v>
      </c>
      <c r="Z187" s="3" t="s">
        <v>106</v>
      </c>
      <c r="AA187" s="10">
        <f t="shared" ref="AA187:CJ187" si="47">IF(AA$151=$Z187,1,IF(LEFT(AA$151,7) = LEFT($Z187,7),-1,0.5))</f>
        <v>0.5</v>
      </c>
      <c r="AB187" s="10">
        <f t="shared" si="47"/>
        <v>0.5</v>
      </c>
      <c r="AC187" s="10">
        <f t="shared" si="47"/>
        <v>0.5</v>
      </c>
      <c r="AD187" s="10">
        <f t="shared" si="47"/>
        <v>0.5</v>
      </c>
      <c r="AE187" s="10">
        <f t="shared" si="47"/>
        <v>0.5</v>
      </c>
      <c r="AF187" s="10">
        <f t="shared" si="47"/>
        <v>0.5</v>
      </c>
      <c r="AG187" s="10">
        <f t="shared" si="47"/>
        <v>0.5</v>
      </c>
      <c r="AH187" s="10">
        <f t="shared" si="47"/>
        <v>0.5</v>
      </c>
      <c r="AI187" s="10">
        <f t="shared" si="47"/>
        <v>0.5</v>
      </c>
      <c r="AJ187" s="10">
        <f t="shared" si="47"/>
        <v>0.5</v>
      </c>
      <c r="AK187" s="10">
        <f t="shared" si="47"/>
        <v>0.5</v>
      </c>
      <c r="AL187" s="10">
        <f t="shared" si="47"/>
        <v>0.5</v>
      </c>
      <c r="AM187" s="10">
        <f t="shared" si="47"/>
        <v>0.5</v>
      </c>
      <c r="AN187" s="10">
        <f t="shared" si="47"/>
        <v>0.5</v>
      </c>
      <c r="AO187" s="10">
        <f t="shared" si="47"/>
        <v>0.5</v>
      </c>
      <c r="AP187" s="10">
        <f t="shared" si="47"/>
        <v>0.5</v>
      </c>
      <c r="AQ187" s="10">
        <f t="shared" si="47"/>
        <v>0.5</v>
      </c>
      <c r="AR187" s="10">
        <f t="shared" si="47"/>
        <v>0.5</v>
      </c>
      <c r="AS187" s="10">
        <f t="shared" si="47"/>
        <v>0.5</v>
      </c>
      <c r="AT187" s="10">
        <f t="shared" si="47"/>
        <v>0.5</v>
      </c>
      <c r="AU187" s="10">
        <f t="shared" si="47"/>
        <v>0.5</v>
      </c>
      <c r="AV187" s="10">
        <f t="shared" si="47"/>
        <v>0.5</v>
      </c>
      <c r="AW187" s="10">
        <f t="shared" si="47"/>
        <v>0.5</v>
      </c>
      <c r="AX187" s="10">
        <f t="shared" si="47"/>
        <v>0.5</v>
      </c>
      <c r="AY187" s="10">
        <f t="shared" si="47"/>
        <v>0.5</v>
      </c>
      <c r="AZ187" s="10">
        <f t="shared" si="47"/>
        <v>0.5</v>
      </c>
      <c r="BA187" s="10">
        <f t="shared" si="47"/>
        <v>0.5</v>
      </c>
      <c r="BB187" s="10">
        <f t="shared" si="47"/>
        <v>0.5</v>
      </c>
      <c r="BC187" s="10">
        <f t="shared" si="47"/>
        <v>0.5</v>
      </c>
      <c r="BD187" s="10">
        <f t="shared" si="47"/>
        <v>0.5</v>
      </c>
      <c r="BE187" s="10">
        <f t="shared" si="47"/>
        <v>0.5</v>
      </c>
      <c r="BF187" s="10">
        <f t="shared" si="47"/>
        <v>0.5</v>
      </c>
      <c r="BG187" s="10">
        <f t="shared" si="47"/>
        <v>0.5</v>
      </c>
      <c r="BH187" s="10">
        <f t="shared" si="47"/>
        <v>0.5</v>
      </c>
      <c r="BI187" s="10">
        <f t="shared" si="47"/>
        <v>-1</v>
      </c>
      <c r="BJ187" s="10">
        <f t="shared" si="47"/>
        <v>1</v>
      </c>
      <c r="BK187" s="10">
        <f t="shared" si="47"/>
        <v>0.5</v>
      </c>
      <c r="BL187" s="10">
        <f t="shared" si="47"/>
        <v>0.5</v>
      </c>
      <c r="BM187" s="10">
        <f t="shared" si="47"/>
        <v>0.5</v>
      </c>
      <c r="BN187" s="10">
        <f t="shared" si="47"/>
        <v>0.5</v>
      </c>
      <c r="BO187" s="10">
        <f t="shared" si="47"/>
        <v>0.5</v>
      </c>
      <c r="BP187" s="10">
        <f t="shared" si="47"/>
        <v>0.5</v>
      </c>
      <c r="BQ187" s="10">
        <f t="shared" si="47"/>
        <v>0.5</v>
      </c>
      <c r="BR187" s="10">
        <f t="shared" si="47"/>
        <v>0.5</v>
      </c>
      <c r="BS187" s="10">
        <f t="shared" si="47"/>
        <v>0.5</v>
      </c>
      <c r="BT187" s="10">
        <f t="shared" si="47"/>
        <v>0.5</v>
      </c>
      <c r="BU187" s="10">
        <f t="shared" si="47"/>
        <v>0.5</v>
      </c>
      <c r="BV187" s="10">
        <f t="shared" si="47"/>
        <v>0.5</v>
      </c>
      <c r="BW187" s="10">
        <f t="shared" si="47"/>
        <v>0.5</v>
      </c>
      <c r="BX187" s="10">
        <f t="shared" si="47"/>
        <v>0.5</v>
      </c>
      <c r="BY187" s="10">
        <f t="shared" si="47"/>
        <v>0.5</v>
      </c>
      <c r="BZ187" s="10">
        <f t="shared" si="47"/>
        <v>0.5</v>
      </c>
      <c r="CA187" s="10">
        <f t="shared" si="47"/>
        <v>0.5</v>
      </c>
      <c r="CB187" s="10">
        <f t="shared" si="47"/>
        <v>0.5</v>
      </c>
      <c r="CC187" s="10">
        <f t="shared" si="47"/>
        <v>0.5</v>
      </c>
      <c r="CD187" s="10">
        <f t="shared" si="47"/>
        <v>0.5</v>
      </c>
      <c r="CE187" s="10">
        <f t="shared" si="47"/>
        <v>0.5</v>
      </c>
      <c r="CF187" s="10">
        <f t="shared" si="47"/>
        <v>0.5</v>
      </c>
      <c r="CG187" s="10">
        <f t="shared" si="47"/>
        <v>0.5</v>
      </c>
      <c r="CH187" s="10">
        <f t="shared" si="47"/>
        <v>0.5</v>
      </c>
      <c r="CI187" s="10">
        <f t="shared" si="47"/>
        <v>0.5</v>
      </c>
      <c r="CJ187" s="10">
        <f t="shared" si="47"/>
        <v>0.5</v>
      </c>
    </row>
    <row r="188" spans="1:88" ht="15">
      <c r="A188" s="15">
        <v>195</v>
      </c>
      <c r="B188" s="12" t="s">
        <v>270</v>
      </c>
      <c r="C188" s="12" t="s">
        <v>271</v>
      </c>
      <c r="D188" s="12" t="s">
        <v>22</v>
      </c>
      <c r="E188" s="12" t="s">
        <v>123</v>
      </c>
      <c r="F188" s="12" t="s">
        <v>379</v>
      </c>
      <c r="G188" s="14">
        <v>23</v>
      </c>
      <c r="H188" s="12" t="s">
        <v>397</v>
      </c>
      <c r="I188" s="14">
        <v>476</v>
      </c>
      <c r="J188" s="15">
        <v>25</v>
      </c>
      <c r="K188" s="17">
        <f t="shared" si="0"/>
        <v>0.92</v>
      </c>
      <c r="L188" s="18">
        <f t="shared" si="1"/>
        <v>0</v>
      </c>
      <c r="M188" s="18">
        <f t="shared" si="2"/>
        <v>1</v>
      </c>
      <c r="N188" s="19">
        <f t="shared" si="3"/>
        <v>0</v>
      </c>
      <c r="O188" s="18">
        <f t="shared" si="4"/>
        <v>0</v>
      </c>
      <c r="P188" s="18">
        <f t="shared" si="5"/>
        <v>0</v>
      </c>
      <c r="Q188" s="18">
        <f t="shared" si="6"/>
        <v>0</v>
      </c>
      <c r="R188" s="18">
        <f t="shared" si="7"/>
        <v>0</v>
      </c>
      <c r="S188" s="18">
        <f t="shared" si="8"/>
        <v>0</v>
      </c>
      <c r="T188" s="18">
        <f t="shared" si="9"/>
        <v>0</v>
      </c>
      <c r="U188" s="18">
        <f t="shared" si="10"/>
        <v>0</v>
      </c>
      <c r="Z188" s="3" t="s">
        <v>109</v>
      </c>
      <c r="AA188" s="10">
        <f t="shared" ref="AA188:CJ188" si="48">IF(AA$151=$Z188,1,IF(LEFT(AA$151,7) = LEFT($Z188,7),-1,0.5))</f>
        <v>0.5</v>
      </c>
      <c r="AB188" s="10">
        <f t="shared" si="48"/>
        <v>0.5</v>
      </c>
      <c r="AC188" s="10">
        <f t="shared" si="48"/>
        <v>0.5</v>
      </c>
      <c r="AD188" s="10">
        <f t="shared" si="48"/>
        <v>0.5</v>
      </c>
      <c r="AE188" s="10">
        <f t="shared" si="48"/>
        <v>0.5</v>
      </c>
      <c r="AF188" s="10">
        <f t="shared" si="48"/>
        <v>0.5</v>
      </c>
      <c r="AG188" s="10">
        <f t="shared" si="48"/>
        <v>0.5</v>
      </c>
      <c r="AH188" s="10">
        <f t="shared" si="48"/>
        <v>0.5</v>
      </c>
      <c r="AI188" s="10">
        <f t="shared" si="48"/>
        <v>0.5</v>
      </c>
      <c r="AJ188" s="10">
        <f t="shared" si="48"/>
        <v>0.5</v>
      </c>
      <c r="AK188" s="10">
        <f t="shared" si="48"/>
        <v>0.5</v>
      </c>
      <c r="AL188" s="10">
        <f t="shared" si="48"/>
        <v>0.5</v>
      </c>
      <c r="AM188" s="10">
        <f t="shared" si="48"/>
        <v>0.5</v>
      </c>
      <c r="AN188" s="10">
        <f t="shared" si="48"/>
        <v>0.5</v>
      </c>
      <c r="AO188" s="10">
        <f t="shared" si="48"/>
        <v>0.5</v>
      </c>
      <c r="AP188" s="10">
        <f t="shared" si="48"/>
        <v>0.5</v>
      </c>
      <c r="AQ188" s="10">
        <f t="shared" si="48"/>
        <v>0.5</v>
      </c>
      <c r="AR188" s="10">
        <f t="shared" si="48"/>
        <v>0.5</v>
      </c>
      <c r="AS188" s="10">
        <f t="shared" si="48"/>
        <v>0.5</v>
      </c>
      <c r="AT188" s="10">
        <f t="shared" si="48"/>
        <v>0.5</v>
      </c>
      <c r="AU188" s="10">
        <f t="shared" si="48"/>
        <v>0.5</v>
      </c>
      <c r="AV188" s="10">
        <f t="shared" si="48"/>
        <v>0.5</v>
      </c>
      <c r="AW188" s="10">
        <f t="shared" si="48"/>
        <v>0.5</v>
      </c>
      <c r="AX188" s="10">
        <f t="shared" si="48"/>
        <v>0.5</v>
      </c>
      <c r="AY188" s="10">
        <f t="shared" si="48"/>
        <v>0.5</v>
      </c>
      <c r="AZ188" s="10">
        <f t="shared" si="48"/>
        <v>0.5</v>
      </c>
      <c r="BA188" s="10">
        <f t="shared" si="48"/>
        <v>0.5</v>
      </c>
      <c r="BB188" s="10">
        <f t="shared" si="48"/>
        <v>0.5</v>
      </c>
      <c r="BC188" s="10">
        <f t="shared" si="48"/>
        <v>0.5</v>
      </c>
      <c r="BD188" s="10">
        <f t="shared" si="48"/>
        <v>0.5</v>
      </c>
      <c r="BE188" s="10">
        <f t="shared" si="48"/>
        <v>0.5</v>
      </c>
      <c r="BF188" s="10">
        <f t="shared" si="48"/>
        <v>0.5</v>
      </c>
      <c r="BG188" s="10">
        <f t="shared" si="48"/>
        <v>0.5</v>
      </c>
      <c r="BH188" s="10">
        <f t="shared" si="48"/>
        <v>0.5</v>
      </c>
      <c r="BI188" s="10">
        <f t="shared" si="48"/>
        <v>0.5</v>
      </c>
      <c r="BJ188" s="10">
        <f t="shared" si="48"/>
        <v>0.5</v>
      </c>
      <c r="BK188" s="10">
        <f t="shared" si="48"/>
        <v>1</v>
      </c>
      <c r="BL188" s="10">
        <f t="shared" si="48"/>
        <v>0.5</v>
      </c>
      <c r="BM188" s="10">
        <f t="shared" si="48"/>
        <v>0.5</v>
      </c>
      <c r="BN188" s="10">
        <f t="shared" si="48"/>
        <v>0.5</v>
      </c>
      <c r="BO188" s="10">
        <f t="shared" si="48"/>
        <v>0.5</v>
      </c>
      <c r="BP188" s="10">
        <f t="shared" si="48"/>
        <v>0.5</v>
      </c>
      <c r="BQ188" s="10">
        <f t="shared" si="48"/>
        <v>0.5</v>
      </c>
      <c r="BR188" s="10">
        <f t="shared" si="48"/>
        <v>0.5</v>
      </c>
      <c r="BS188" s="10">
        <f t="shared" si="48"/>
        <v>0.5</v>
      </c>
      <c r="BT188" s="10">
        <f t="shared" si="48"/>
        <v>0.5</v>
      </c>
      <c r="BU188" s="10">
        <f t="shared" si="48"/>
        <v>0.5</v>
      </c>
      <c r="BV188" s="10">
        <f t="shared" si="48"/>
        <v>0.5</v>
      </c>
      <c r="BW188" s="10">
        <f t="shared" si="48"/>
        <v>0.5</v>
      </c>
      <c r="BX188" s="10">
        <f t="shared" si="48"/>
        <v>0.5</v>
      </c>
      <c r="BY188" s="10">
        <f t="shared" si="48"/>
        <v>0.5</v>
      </c>
      <c r="BZ188" s="10">
        <f t="shared" si="48"/>
        <v>0.5</v>
      </c>
      <c r="CA188" s="10">
        <f t="shared" si="48"/>
        <v>0.5</v>
      </c>
      <c r="CB188" s="10">
        <f t="shared" si="48"/>
        <v>0.5</v>
      </c>
      <c r="CC188" s="10">
        <f t="shared" si="48"/>
        <v>0.5</v>
      </c>
      <c r="CD188" s="10">
        <f t="shared" si="48"/>
        <v>0.5</v>
      </c>
      <c r="CE188" s="10">
        <f t="shared" si="48"/>
        <v>0.5</v>
      </c>
      <c r="CF188" s="10">
        <f t="shared" si="48"/>
        <v>0.5</v>
      </c>
      <c r="CG188" s="10">
        <f t="shared" si="48"/>
        <v>0.5</v>
      </c>
      <c r="CH188" s="10">
        <f t="shared" si="48"/>
        <v>0.5</v>
      </c>
      <c r="CI188" s="10">
        <f t="shared" si="48"/>
        <v>0.5</v>
      </c>
      <c r="CJ188" s="10">
        <f t="shared" si="48"/>
        <v>0.5</v>
      </c>
    </row>
    <row r="189" spans="1:88" ht="15">
      <c r="A189" s="12">
        <v>196</v>
      </c>
      <c r="B189" s="12" t="s">
        <v>276</v>
      </c>
      <c r="C189" s="12" t="s">
        <v>410</v>
      </c>
      <c r="D189" s="12" t="s">
        <v>12</v>
      </c>
      <c r="E189" s="12" t="s">
        <v>17</v>
      </c>
      <c r="F189" s="12" t="s">
        <v>105</v>
      </c>
      <c r="G189" s="14">
        <v>224</v>
      </c>
      <c r="H189" s="12" t="s">
        <v>397</v>
      </c>
      <c r="I189" s="14">
        <v>101</v>
      </c>
      <c r="J189" s="15">
        <v>240</v>
      </c>
      <c r="K189" s="17">
        <f t="shared" si="0"/>
        <v>0.93333333333333335</v>
      </c>
      <c r="L189" s="18">
        <f t="shared" si="1"/>
        <v>0</v>
      </c>
      <c r="M189" s="18">
        <f t="shared" si="2"/>
        <v>0</v>
      </c>
      <c r="N189" s="19">
        <f t="shared" si="3"/>
        <v>0</v>
      </c>
      <c r="O189" s="18">
        <f t="shared" si="4"/>
        <v>0</v>
      </c>
      <c r="P189" s="18">
        <f t="shared" si="5"/>
        <v>0</v>
      </c>
      <c r="Q189" s="18">
        <f t="shared" si="6"/>
        <v>0</v>
      </c>
      <c r="R189" s="18">
        <f t="shared" si="7"/>
        <v>0</v>
      </c>
      <c r="S189" s="18">
        <f t="shared" si="8"/>
        <v>0</v>
      </c>
      <c r="T189" s="18">
        <f t="shared" si="9"/>
        <v>0</v>
      </c>
      <c r="U189" s="18">
        <f t="shared" si="10"/>
        <v>1</v>
      </c>
      <c r="Z189" s="3" t="s">
        <v>412</v>
      </c>
      <c r="AA189" s="10">
        <f t="shared" ref="AA189:CJ189" si="49">IF(AA$151=$Z189,1,IF(LEFT(AA$151,7) = LEFT($Z189,7),-1,0.5))</f>
        <v>0.5</v>
      </c>
      <c r="AB189" s="10">
        <f t="shared" si="49"/>
        <v>0.5</v>
      </c>
      <c r="AC189" s="10">
        <f t="shared" si="49"/>
        <v>0.5</v>
      </c>
      <c r="AD189" s="10">
        <f t="shared" si="49"/>
        <v>0.5</v>
      </c>
      <c r="AE189" s="10">
        <f t="shared" si="49"/>
        <v>0.5</v>
      </c>
      <c r="AF189" s="10">
        <f t="shared" si="49"/>
        <v>0.5</v>
      </c>
      <c r="AG189" s="10">
        <f t="shared" si="49"/>
        <v>0.5</v>
      </c>
      <c r="AH189" s="10">
        <f t="shared" si="49"/>
        <v>0.5</v>
      </c>
      <c r="AI189" s="10">
        <f t="shared" si="49"/>
        <v>0.5</v>
      </c>
      <c r="AJ189" s="10">
        <f t="shared" si="49"/>
        <v>0.5</v>
      </c>
      <c r="AK189" s="10">
        <f t="shared" si="49"/>
        <v>0.5</v>
      </c>
      <c r="AL189" s="10">
        <f t="shared" si="49"/>
        <v>0.5</v>
      </c>
      <c r="AM189" s="10">
        <f t="shared" si="49"/>
        <v>0.5</v>
      </c>
      <c r="AN189" s="10">
        <f t="shared" si="49"/>
        <v>0.5</v>
      </c>
      <c r="AO189" s="10">
        <f t="shared" si="49"/>
        <v>0.5</v>
      </c>
      <c r="AP189" s="10">
        <f t="shared" si="49"/>
        <v>0.5</v>
      </c>
      <c r="AQ189" s="10">
        <f t="shared" si="49"/>
        <v>0.5</v>
      </c>
      <c r="AR189" s="10">
        <f t="shared" si="49"/>
        <v>0.5</v>
      </c>
      <c r="AS189" s="10">
        <f t="shared" si="49"/>
        <v>0.5</v>
      </c>
      <c r="AT189" s="10">
        <f t="shared" si="49"/>
        <v>0.5</v>
      </c>
      <c r="AU189" s="10">
        <f t="shared" si="49"/>
        <v>0.5</v>
      </c>
      <c r="AV189" s="10">
        <f t="shared" si="49"/>
        <v>0.5</v>
      </c>
      <c r="AW189" s="10">
        <f t="shared" si="49"/>
        <v>0.5</v>
      </c>
      <c r="AX189" s="10">
        <f t="shared" si="49"/>
        <v>0.5</v>
      </c>
      <c r="AY189" s="10">
        <f t="shared" si="49"/>
        <v>0.5</v>
      </c>
      <c r="AZ189" s="10">
        <f t="shared" si="49"/>
        <v>0.5</v>
      </c>
      <c r="BA189" s="10">
        <f t="shared" si="49"/>
        <v>0.5</v>
      </c>
      <c r="BB189" s="10">
        <f t="shared" si="49"/>
        <v>0.5</v>
      </c>
      <c r="BC189" s="10">
        <f t="shared" si="49"/>
        <v>0.5</v>
      </c>
      <c r="BD189" s="10">
        <f t="shared" si="49"/>
        <v>0.5</v>
      </c>
      <c r="BE189" s="10">
        <f t="shared" si="49"/>
        <v>0.5</v>
      </c>
      <c r="BF189" s="10">
        <f t="shared" si="49"/>
        <v>0.5</v>
      </c>
      <c r="BG189" s="10">
        <f t="shared" si="49"/>
        <v>0.5</v>
      </c>
      <c r="BH189" s="10">
        <f t="shared" si="49"/>
        <v>0.5</v>
      </c>
      <c r="BI189" s="10">
        <f t="shared" si="49"/>
        <v>0.5</v>
      </c>
      <c r="BJ189" s="10">
        <f t="shared" si="49"/>
        <v>0.5</v>
      </c>
      <c r="BK189" s="10">
        <f t="shared" si="49"/>
        <v>0.5</v>
      </c>
      <c r="BL189" s="10">
        <f t="shared" si="49"/>
        <v>1</v>
      </c>
      <c r="BM189" s="10">
        <f t="shared" si="49"/>
        <v>0.5</v>
      </c>
      <c r="BN189" s="10">
        <f t="shared" si="49"/>
        <v>0.5</v>
      </c>
      <c r="BO189" s="10">
        <f t="shared" si="49"/>
        <v>0.5</v>
      </c>
      <c r="BP189" s="10">
        <f t="shared" si="49"/>
        <v>0.5</v>
      </c>
      <c r="BQ189" s="10">
        <f t="shared" si="49"/>
        <v>0.5</v>
      </c>
      <c r="BR189" s="10">
        <f t="shared" si="49"/>
        <v>0.5</v>
      </c>
      <c r="BS189" s="10">
        <f t="shared" si="49"/>
        <v>0.5</v>
      </c>
      <c r="BT189" s="10">
        <f t="shared" si="49"/>
        <v>0.5</v>
      </c>
      <c r="BU189" s="10">
        <f t="shared" si="49"/>
        <v>0.5</v>
      </c>
      <c r="BV189" s="10">
        <f t="shared" si="49"/>
        <v>0.5</v>
      </c>
      <c r="BW189" s="10">
        <f t="shared" si="49"/>
        <v>0.5</v>
      </c>
      <c r="BX189" s="10">
        <f t="shared" si="49"/>
        <v>0.5</v>
      </c>
      <c r="BY189" s="10">
        <f t="shared" si="49"/>
        <v>0.5</v>
      </c>
      <c r="BZ189" s="10">
        <f t="shared" si="49"/>
        <v>0.5</v>
      </c>
      <c r="CA189" s="10">
        <f t="shared" si="49"/>
        <v>0.5</v>
      </c>
      <c r="CB189" s="10">
        <f t="shared" si="49"/>
        <v>0.5</v>
      </c>
      <c r="CC189" s="10">
        <f t="shared" si="49"/>
        <v>0.5</v>
      </c>
      <c r="CD189" s="10">
        <f t="shared" si="49"/>
        <v>0.5</v>
      </c>
      <c r="CE189" s="10">
        <f t="shared" si="49"/>
        <v>0.5</v>
      </c>
      <c r="CF189" s="10">
        <f t="shared" si="49"/>
        <v>0.5</v>
      </c>
      <c r="CG189" s="10">
        <f t="shared" si="49"/>
        <v>0.5</v>
      </c>
      <c r="CH189" s="10">
        <f t="shared" si="49"/>
        <v>0.5</v>
      </c>
      <c r="CI189" s="10">
        <f t="shared" si="49"/>
        <v>0.5</v>
      </c>
      <c r="CJ189" s="10">
        <f t="shared" si="49"/>
        <v>0.5</v>
      </c>
    </row>
    <row r="190" spans="1:88" ht="15">
      <c r="A190" s="15">
        <v>197</v>
      </c>
      <c r="B190" s="12" t="s">
        <v>381</v>
      </c>
      <c r="C190" s="12" t="s">
        <v>104</v>
      </c>
      <c r="D190" s="12" t="s">
        <v>18</v>
      </c>
      <c r="E190" s="12" t="s">
        <v>22</v>
      </c>
      <c r="F190" s="12" t="s">
        <v>106</v>
      </c>
      <c r="G190" s="14">
        <v>234</v>
      </c>
      <c r="H190" s="12" t="s">
        <v>397</v>
      </c>
      <c r="I190" s="14">
        <v>101</v>
      </c>
      <c r="J190" s="15">
        <v>240</v>
      </c>
      <c r="K190" s="17">
        <f t="shared" si="0"/>
        <v>0.97499999999999998</v>
      </c>
      <c r="L190" s="18">
        <f t="shared" si="1"/>
        <v>0</v>
      </c>
      <c r="M190" s="18">
        <f t="shared" si="2"/>
        <v>0</v>
      </c>
      <c r="N190" s="19">
        <f t="shared" si="3"/>
        <v>0</v>
      </c>
      <c r="O190" s="18">
        <f t="shared" si="4"/>
        <v>0</v>
      </c>
      <c r="P190" s="18">
        <f t="shared" si="5"/>
        <v>0</v>
      </c>
      <c r="Q190" s="18">
        <f t="shared" si="6"/>
        <v>0</v>
      </c>
      <c r="R190" s="18">
        <f t="shared" si="7"/>
        <v>0</v>
      </c>
      <c r="S190" s="18">
        <f t="shared" si="8"/>
        <v>0</v>
      </c>
      <c r="T190" s="18">
        <f t="shared" si="9"/>
        <v>0</v>
      </c>
      <c r="U190" s="18">
        <f t="shared" si="10"/>
        <v>1</v>
      </c>
      <c r="Z190" s="3" t="s">
        <v>285</v>
      </c>
      <c r="AA190" s="10">
        <f t="shared" ref="AA190:CJ190" si="50">IF(AA$151=$Z190,1,IF(LEFT(AA$151,7) = LEFT($Z190,7),-1,0.5))</f>
        <v>0.5</v>
      </c>
      <c r="AB190" s="10">
        <f t="shared" si="50"/>
        <v>0.5</v>
      </c>
      <c r="AC190" s="10">
        <f t="shared" si="50"/>
        <v>0.5</v>
      </c>
      <c r="AD190" s="10">
        <f t="shared" si="50"/>
        <v>0.5</v>
      </c>
      <c r="AE190" s="10">
        <f t="shared" si="50"/>
        <v>0.5</v>
      </c>
      <c r="AF190" s="10">
        <f t="shared" si="50"/>
        <v>0.5</v>
      </c>
      <c r="AG190" s="10">
        <f t="shared" si="50"/>
        <v>0.5</v>
      </c>
      <c r="AH190" s="10">
        <f t="shared" si="50"/>
        <v>0.5</v>
      </c>
      <c r="AI190" s="10">
        <f t="shared" si="50"/>
        <v>0.5</v>
      </c>
      <c r="AJ190" s="10">
        <f t="shared" si="50"/>
        <v>0.5</v>
      </c>
      <c r="AK190" s="10">
        <f t="shared" si="50"/>
        <v>0.5</v>
      </c>
      <c r="AL190" s="10">
        <f t="shared" si="50"/>
        <v>0.5</v>
      </c>
      <c r="AM190" s="10">
        <f t="shared" si="50"/>
        <v>0.5</v>
      </c>
      <c r="AN190" s="10">
        <f t="shared" si="50"/>
        <v>0.5</v>
      </c>
      <c r="AO190" s="10">
        <f t="shared" si="50"/>
        <v>0.5</v>
      </c>
      <c r="AP190" s="10">
        <f t="shared" si="50"/>
        <v>0.5</v>
      </c>
      <c r="AQ190" s="10">
        <f t="shared" si="50"/>
        <v>0.5</v>
      </c>
      <c r="AR190" s="10">
        <f t="shared" si="50"/>
        <v>0.5</v>
      </c>
      <c r="AS190" s="10">
        <f t="shared" si="50"/>
        <v>0.5</v>
      </c>
      <c r="AT190" s="10">
        <f t="shared" si="50"/>
        <v>0.5</v>
      </c>
      <c r="AU190" s="10">
        <f t="shared" si="50"/>
        <v>0.5</v>
      </c>
      <c r="AV190" s="10">
        <f t="shared" si="50"/>
        <v>0.5</v>
      </c>
      <c r="AW190" s="10">
        <f t="shared" si="50"/>
        <v>0.5</v>
      </c>
      <c r="AX190" s="10">
        <f t="shared" si="50"/>
        <v>0.5</v>
      </c>
      <c r="AY190" s="10">
        <f t="shared" si="50"/>
        <v>0.5</v>
      </c>
      <c r="AZ190" s="10">
        <f t="shared" si="50"/>
        <v>0.5</v>
      </c>
      <c r="BA190" s="10">
        <f t="shared" si="50"/>
        <v>0.5</v>
      </c>
      <c r="BB190" s="10">
        <f t="shared" si="50"/>
        <v>0.5</v>
      </c>
      <c r="BC190" s="10">
        <f t="shared" si="50"/>
        <v>0.5</v>
      </c>
      <c r="BD190" s="10">
        <f t="shared" si="50"/>
        <v>0.5</v>
      </c>
      <c r="BE190" s="10">
        <f t="shared" si="50"/>
        <v>0.5</v>
      </c>
      <c r="BF190" s="10">
        <f t="shared" si="50"/>
        <v>0.5</v>
      </c>
      <c r="BG190" s="10">
        <f t="shared" si="50"/>
        <v>0.5</v>
      </c>
      <c r="BH190" s="10">
        <f t="shared" si="50"/>
        <v>0.5</v>
      </c>
      <c r="BI190" s="10">
        <f t="shared" si="50"/>
        <v>0.5</v>
      </c>
      <c r="BJ190" s="10">
        <f t="shared" si="50"/>
        <v>0.5</v>
      </c>
      <c r="BK190" s="10">
        <f t="shared" si="50"/>
        <v>0.5</v>
      </c>
      <c r="BL190" s="10">
        <f t="shared" si="50"/>
        <v>0.5</v>
      </c>
      <c r="BM190" s="10">
        <f t="shared" si="50"/>
        <v>1</v>
      </c>
      <c r="BN190" s="10">
        <f t="shared" si="50"/>
        <v>0.5</v>
      </c>
      <c r="BO190" s="10">
        <f t="shared" si="50"/>
        <v>0.5</v>
      </c>
      <c r="BP190" s="10">
        <f t="shared" si="50"/>
        <v>0.5</v>
      </c>
      <c r="BQ190" s="10">
        <f t="shared" si="50"/>
        <v>0.5</v>
      </c>
      <c r="BR190" s="10">
        <f t="shared" si="50"/>
        <v>0.5</v>
      </c>
      <c r="BS190" s="10">
        <f t="shared" si="50"/>
        <v>0.5</v>
      </c>
      <c r="BT190" s="10">
        <f t="shared" si="50"/>
        <v>0.5</v>
      </c>
      <c r="BU190" s="10">
        <f t="shared" si="50"/>
        <v>0.5</v>
      </c>
      <c r="BV190" s="10">
        <f t="shared" si="50"/>
        <v>0.5</v>
      </c>
      <c r="BW190" s="10">
        <f t="shared" si="50"/>
        <v>0.5</v>
      </c>
      <c r="BX190" s="10">
        <f t="shared" si="50"/>
        <v>0.5</v>
      </c>
      <c r="BY190" s="10">
        <f t="shared" si="50"/>
        <v>0.5</v>
      </c>
      <c r="BZ190" s="10">
        <f t="shared" si="50"/>
        <v>0.5</v>
      </c>
      <c r="CA190" s="10">
        <f t="shared" si="50"/>
        <v>0.5</v>
      </c>
      <c r="CB190" s="10">
        <f t="shared" si="50"/>
        <v>0.5</v>
      </c>
      <c r="CC190" s="10">
        <f t="shared" si="50"/>
        <v>0.5</v>
      </c>
      <c r="CD190" s="10">
        <f t="shared" si="50"/>
        <v>0.5</v>
      </c>
      <c r="CE190" s="10">
        <f t="shared" si="50"/>
        <v>0.5</v>
      </c>
      <c r="CF190" s="10">
        <f t="shared" si="50"/>
        <v>0.5</v>
      </c>
      <c r="CG190" s="10">
        <f t="shared" si="50"/>
        <v>0.5</v>
      </c>
      <c r="CH190" s="10">
        <f t="shared" si="50"/>
        <v>0.5</v>
      </c>
      <c r="CI190" s="10">
        <f t="shared" si="50"/>
        <v>0.5</v>
      </c>
      <c r="CJ190" s="10">
        <f t="shared" si="50"/>
        <v>0.5</v>
      </c>
    </row>
    <row r="191" spans="1:88" ht="15">
      <c r="A191" s="15">
        <v>198</v>
      </c>
      <c r="B191" s="12" t="s">
        <v>411</v>
      </c>
      <c r="C191" s="12" t="s">
        <v>307</v>
      </c>
      <c r="D191" s="12" t="s">
        <v>22</v>
      </c>
      <c r="E191" s="12" t="s">
        <v>45</v>
      </c>
      <c r="F191" s="12" t="s">
        <v>412</v>
      </c>
      <c r="G191" s="14">
        <v>19</v>
      </c>
      <c r="H191" s="12" t="s">
        <v>397</v>
      </c>
      <c r="I191" s="14">
        <v>201</v>
      </c>
      <c r="J191" s="15">
        <v>42</v>
      </c>
      <c r="K191" s="17">
        <f t="shared" si="0"/>
        <v>0.45238095238095238</v>
      </c>
      <c r="L191" s="18">
        <f t="shared" si="1"/>
        <v>0</v>
      </c>
      <c r="M191" s="18">
        <f t="shared" si="2"/>
        <v>0</v>
      </c>
      <c r="N191" s="19">
        <f t="shared" si="3"/>
        <v>0</v>
      </c>
      <c r="O191" s="18">
        <f t="shared" si="4"/>
        <v>1</v>
      </c>
      <c r="P191" s="18">
        <f t="shared" si="5"/>
        <v>0</v>
      </c>
      <c r="Q191" s="18">
        <f t="shared" si="6"/>
        <v>0</v>
      </c>
      <c r="R191" s="18">
        <f t="shared" si="7"/>
        <v>0</v>
      </c>
      <c r="S191" s="18">
        <f t="shared" si="8"/>
        <v>0</v>
      </c>
      <c r="T191" s="18">
        <f t="shared" si="9"/>
        <v>0</v>
      </c>
      <c r="U191" s="18">
        <f t="shared" si="10"/>
        <v>0</v>
      </c>
      <c r="Z191" s="3" t="s">
        <v>113</v>
      </c>
      <c r="AA191" s="10">
        <f t="shared" ref="AA191:CJ191" si="51">IF(AA$151=$Z191,1,IF(LEFT(AA$151,7) = LEFT($Z191,7),-1,0.5))</f>
        <v>0.5</v>
      </c>
      <c r="AB191" s="10">
        <f t="shared" si="51"/>
        <v>0.5</v>
      </c>
      <c r="AC191" s="10">
        <f t="shared" si="51"/>
        <v>0.5</v>
      </c>
      <c r="AD191" s="10">
        <f t="shared" si="51"/>
        <v>0.5</v>
      </c>
      <c r="AE191" s="10">
        <f t="shared" si="51"/>
        <v>0.5</v>
      </c>
      <c r="AF191" s="10">
        <f t="shared" si="51"/>
        <v>0.5</v>
      </c>
      <c r="AG191" s="10">
        <f t="shared" si="51"/>
        <v>0.5</v>
      </c>
      <c r="AH191" s="10">
        <f t="shared" si="51"/>
        <v>0.5</v>
      </c>
      <c r="AI191" s="10">
        <f t="shared" si="51"/>
        <v>0.5</v>
      </c>
      <c r="AJ191" s="10">
        <f t="shared" si="51"/>
        <v>0.5</v>
      </c>
      <c r="AK191" s="10">
        <f t="shared" si="51"/>
        <v>0.5</v>
      </c>
      <c r="AL191" s="10">
        <f t="shared" si="51"/>
        <v>0.5</v>
      </c>
      <c r="AM191" s="10">
        <f t="shared" si="51"/>
        <v>0.5</v>
      </c>
      <c r="AN191" s="10">
        <f t="shared" si="51"/>
        <v>0.5</v>
      </c>
      <c r="AO191" s="10">
        <f t="shared" si="51"/>
        <v>0.5</v>
      </c>
      <c r="AP191" s="10">
        <f t="shared" si="51"/>
        <v>0.5</v>
      </c>
      <c r="AQ191" s="10">
        <f t="shared" si="51"/>
        <v>0.5</v>
      </c>
      <c r="AR191" s="10">
        <f t="shared" si="51"/>
        <v>0.5</v>
      </c>
      <c r="AS191" s="10">
        <f t="shared" si="51"/>
        <v>0.5</v>
      </c>
      <c r="AT191" s="10">
        <f t="shared" si="51"/>
        <v>0.5</v>
      </c>
      <c r="AU191" s="10">
        <f t="shared" si="51"/>
        <v>0.5</v>
      </c>
      <c r="AV191" s="10">
        <f t="shared" si="51"/>
        <v>0.5</v>
      </c>
      <c r="AW191" s="10">
        <f t="shared" si="51"/>
        <v>0.5</v>
      </c>
      <c r="AX191" s="10">
        <f t="shared" si="51"/>
        <v>0.5</v>
      </c>
      <c r="AY191" s="10">
        <f t="shared" si="51"/>
        <v>0.5</v>
      </c>
      <c r="AZ191" s="10">
        <f t="shared" si="51"/>
        <v>0.5</v>
      </c>
      <c r="BA191" s="10">
        <f t="shared" si="51"/>
        <v>0.5</v>
      </c>
      <c r="BB191" s="10">
        <f t="shared" si="51"/>
        <v>0.5</v>
      </c>
      <c r="BC191" s="10">
        <f t="shared" si="51"/>
        <v>0.5</v>
      </c>
      <c r="BD191" s="10">
        <f t="shared" si="51"/>
        <v>0.5</v>
      </c>
      <c r="BE191" s="10">
        <f t="shared" si="51"/>
        <v>0.5</v>
      </c>
      <c r="BF191" s="10">
        <f t="shared" si="51"/>
        <v>0.5</v>
      </c>
      <c r="BG191" s="10">
        <f t="shared" si="51"/>
        <v>0.5</v>
      </c>
      <c r="BH191" s="10">
        <f t="shared" si="51"/>
        <v>0.5</v>
      </c>
      <c r="BI191" s="10">
        <f t="shared" si="51"/>
        <v>0.5</v>
      </c>
      <c r="BJ191" s="10">
        <f t="shared" si="51"/>
        <v>0.5</v>
      </c>
      <c r="BK191" s="10">
        <f t="shared" si="51"/>
        <v>0.5</v>
      </c>
      <c r="BL191" s="10">
        <f t="shared" si="51"/>
        <v>0.5</v>
      </c>
      <c r="BM191" s="10">
        <f t="shared" si="51"/>
        <v>0.5</v>
      </c>
      <c r="BN191" s="10">
        <f t="shared" si="51"/>
        <v>1</v>
      </c>
      <c r="BO191" s="10">
        <f t="shared" si="51"/>
        <v>0.5</v>
      </c>
      <c r="BP191" s="10">
        <f t="shared" si="51"/>
        <v>0.5</v>
      </c>
      <c r="BQ191" s="10">
        <f t="shared" si="51"/>
        <v>0.5</v>
      </c>
      <c r="BR191" s="10">
        <f t="shared" si="51"/>
        <v>0.5</v>
      </c>
      <c r="BS191" s="10">
        <f t="shared" si="51"/>
        <v>0.5</v>
      </c>
      <c r="BT191" s="10">
        <f t="shared" si="51"/>
        <v>0.5</v>
      </c>
      <c r="BU191" s="10">
        <f t="shared" si="51"/>
        <v>0.5</v>
      </c>
      <c r="BV191" s="10">
        <f t="shared" si="51"/>
        <v>0.5</v>
      </c>
      <c r="BW191" s="10">
        <f t="shared" si="51"/>
        <v>0.5</v>
      </c>
      <c r="BX191" s="10">
        <f t="shared" si="51"/>
        <v>0.5</v>
      </c>
      <c r="BY191" s="10">
        <f t="shared" si="51"/>
        <v>0.5</v>
      </c>
      <c r="BZ191" s="10">
        <f t="shared" si="51"/>
        <v>0.5</v>
      </c>
      <c r="CA191" s="10">
        <f t="shared" si="51"/>
        <v>0.5</v>
      </c>
      <c r="CB191" s="10">
        <f t="shared" si="51"/>
        <v>0.5</v>
      </c>
      <c r="CC191" s="10">
        <f t="shared" si="51"/>
        <v>0.5</v>
      </c>
      <c r="CD191" s="10">
        <f t="shared" si="51"/>
        <v>0.5</v>
      </c>
      <c r="CE191" s="10">
        <f t="shared" si="51"/>
        <v>0.5</v>
      </c>
      <c r="CF191" s="10">
        <f t="shared" si="51"/>
        <v>0.5</v>
      </c>
      <c r="CG191" s="10">
        <f t="shared" si="51"/>
        <v>0.5</v>
      </c>
      <c r="CH191" s="10">
        <f t="shared" si="51"/>
        <v>0.5</v>
      </c>
      <c r="CI191" s="10">
        <f t="shared" si="51"/>
        <v>0.5</v>
      </c>
      <c r="CJ191" s="10">
        <f t="shared" si="51"/>
        <v>0.5</v>
      </c>
    </row>
    <row r="192" spans="1:88" ht="15">
      <c r="A192" s="12">
        <v>199</v>
      </c>
      <c r="B192" s="12" t="s">
        <v>284</v>
      </c>
      <c r="C192" s="12" t="s">
        <v>289</v>
      </c>
      <c r="D192" s="12" t="s">
        <v>22</v>
      </c>
      <c r="E192" s="12" t="s">
        <v>45</v>
      </c>
      <c r="F192" s="12" t="s">
        <v>285</v>
      </c>
      <c r="G192" s="14">
        <v>29</v>
      </c>
      <c r="H192" s="12" t="s">
        <v>397</v>
      </c>
      <c r="I192" s="14">
        <v>220</v>
      </c>
      <c r="J192" s="15">
        <v>40</v>
      </c>
      <c r="K192" s="17">
        <f t="shared" si="0"/>
        <v>0.72499999999999998</v>
      </c>
      <c r="L192" s="18">
        <f t="shared" si="1"/>
        <v>0</v>
      </c>
      <c r="M192" s="18">
        <f t="shared" si="2"/>
        <v>0</v>
      </c>
      <c r="N192" s="19">
        <f t="shared" si="3"/>
        <v>1</v>
      </c>
      <c r="O192" s="18">
        <f t="shared" si="4"/>
        <v>0</v>
      </c>
      <c r="P192" s="18">
        <f t="shared" si="5"/>
        <v>0</v>
      </c>
      <c r="Q192" s="18">
        <f t="shared" si="6"/>
        <v>0</v>
      </c>
      <c r="R192" s="18">
        <f t="shared" si="7"/>
        <v>0</v>
      </c>
      <c r="S192" s="18">
        <f t="shared" si="8"/>
        <v>0</v>
      </c>
      <c r="T192" s="18">
        <f t="shared" si="9"/>
        <v>0</v>
      </c>
      <c r="U192" s="18">
        <f t="shared" si="10"/>
        <v>0</v>
      </c>
      <c r="Z192" s="3" t="s">
        <v>361</v>
      </c>
      <c r="AA192" s="10">
        <f t="shared" ref="AA192:CJ192" si="52">IF(AA$151=$Z192,1,IF(LEFT(AA$151,7) = LEFT($Z192,7),-1,0.5))</f>
        <v>0.5</v>
      </c>
      <c r="AB192" s="10">
        <f t="shared" si="52"/>
        <v>0.5</v>
      </c>
      <c r="AC192" s="10">
        <f t="shared" si="52"/>
        <v>0.5</v>
      </c>
      <c r="AD192" s="10">
        <f t="shared" si="52"/>
        <v>0.5</v>
      </c>
      <c r="AE192" s="10">
        <f t="shared" si="52"/>
        <v>0.5</v>
      </c>
      <c r="AF192" s="10">
        <f t="shared" si="52"/>
        <v>0.5</v>
      </c>
      <c r="AG192" s="10">
        <f t="shared" si="52"/>
        <v>0.5</v>
      </c>
      <c r="AH192" s="10">
        <f t="shared" si="52"/>
        <v>0.5</v>
      </c>
      <c r="AI192" s="10">
        <f t="shared" si="52"/>
        <v>0.5</v>
      </c>
      <c r="AJ192" s="10">
        <f t="shared" si="52"/>
        <v>0.5</v>
      </c>
      <c r="AK192" s="10">
        <f t="shared" si="52"/>
        <v>0.5</v>
      </c>
      <c r="AL192" s="10">
        <f t="shared" si="52"/>
        <v>0.5</v>
      </c>
      <c r="AM192" s="10">
        <f t="shared" si="52"/>
        <v>0.5</v>
      </c>
      <c r="AN192" s="10">
        <f t="shared" si="52"/>
        <v>0.5</v>
      </c>
      <c r="AO192" s="10">
        <f t="shared" si="52"/>
        <v>0.5</v>
      </c>
      <c r="AP192" s="10">
        <f t="shared" si="52"/>
        <v>0.5</v>
      </c>
      <c r="AQ192" s="10">
        <f t="shared" si="52"/>
        <v>0.5</v>
      </c>
      <c r="AR192" s="10">
        <f t="shared" si="52"/>
        <v>0.5</v>
      </c>
      <c r="AS192" s="10">
        <f t="shared" si="52"/>
        <v>0.5</v>
      </c>
      <c r="AT192" s="10">
        <f t="shared" si="52"/>
        <v>0.5</v>
      </c>
      <c r="AU192" s="10">
        <f t="shared" si="52"/>
        <v>0.5</v>
      </c>
      <c r="AV192" s="10">
        <f t="shared" si="52"/>
        <v>0.5</v>
      </c>
      <c r="AW192" s="10">
        <f t="shared" si="52"/>
        <v>0.5</v>
      </c>
      <c r="AX192" s="10">
        <f t="shared" si="52"/>
        <v>0.5</v>
      </c>
      <c r="AY192" s="10">
        <f t="shared" si="52"/>
        <v>0.5</v>
      </c>
      <c r="AZ192" s="10">
        <f t="shared" si="52"/>
        <v>0.5</v>
      </c>
      <c r="BA192" s="10">
        <f t="shared" si="52"/>
        <v>0.5</v>
      </c>
      <c r="BB192" s="10">
        <f t="shared" si="52"/>
        <v>0.5</v>
      </c>
      <c r="BC192" s="10">
        <f t="shared" si="52"/>
        <v>0.5</v>
      </c>
      <c r="BD192" s="10">
        <f t="shared" si="52"/>
        <v>0.5</v>
      </c>
      <c r="BE192" s="10">
        <f t="shared" si="52"/>
        <v>0.5</v>
      </c>
      <c r="BF192" s="10">
        <f t="shared" si="52"/>
        <v>0.5</v>
      </c>
      <c r="BG192" s="10">
        <f t="shared" si="52"/>
        <v>0.5</v>
      </c>
      <c r="BH192" s="10">
        <f t="shared" si="52"/>
        <v>0.5</v>
      </c>
      <c r="BI192" s="10">
        <f t="shared" si="52"/>
        <v>0.5</v>
      </c>
      <c r="BJ192" s="10">
        <f t="shared" si="52"/>
        <v>0.5</v>
      </c>
      <c r="BK192" s="10">
        <f t="shared" si="52"/>
        <v>0.5</v>
      </c>
      <c r="BL192" s="10">
        <f t="shared" si="52"/>
        <v>0.5</v>
      </c>
      <c r="BM192" s="10">
        <f t="shared" si="52"/>
        <v>0.5</v>
      </c>
      <c r="BN192" s="10">
        <f t="shared" si="52"/>
        <v>0.5</v>
      </c>
      <c r="BO192" s="10">
        <f t="shared" si="52"/>
        <v>1</v>
      </c>
      <c r="BP192" s="10">
        <f t="shared" si="52"/>
        <v>0.5</v>
      </c>
      <c r="BQ192" s="10">
        <f t="shared" si="52"/>
        <v>0.5</v>
      </c>
      <c r="BR192" s="10">
        <f t="shared" si="52"/>
        <v>0.5</v>
      </c>
      <c r="BS192" s="10">
        <f t="shared" si="52"/>
        <v>0.5</v>
      </c>
      <c r="BT192" s="10">
        <f t="shared" si="52"/>
        <v>0.5</v>
      </c>
      <c r="BU192" s="10">
        <f t="shared" si="52"/>
        <v>0.5</v>
      </c>
      <c r="BV192" s="10">
        <f t="shared" si="52"/>
        <v>0.5</v>
      </c>
      <c r="BW192" s="10">
        <f t="shared" si="52"/>
        <v>0.5</v>
      </c>
      <c r="BX192" s="10">
        <f t="shared" si="52"/>
        <v>0.5</v>
      </c>
      <c r="BY192" s="10">
        <f t="shared" si="52"/>
        <v>0.5</v>
      </c>
      <c r="BZ192" s="10">
        <f t="shared" si="52"/>
        <v>0.5</v>
      </c>
      <c r="CA192" s="10">
        <f t="shared" si="52"/>
        <v>0.5</v>
      </c>
      <c r="CB192" s="10">
        <f t="shared" si="52"/>
        <v>0.5</v>
      </c>
      <c r="CC192" s="10">
        <f t="shared" si="52"/>
        <v>0.5</v>
      </c>
      <c r="CD192" s="10">
        <f t="shared" si="52"/>
        <v>0.5</v>
      </c>
      <c r="CE192" s="10">
        <f t="shared" si="52"/>
        <v>0.5</v>
      </c>
      <c r="CF192" s="10">
        <f t="shared" si="52"/>
        <v>0.5</v>
      </c>
      <c r="CG192" s="10">
        <f t="shared" si="52"/>
        <v>0.5</v>
      </c>
      <c r="CH192" s="10">
        <f t="shared" si="52"/>
        <v>0.5</v>
      </c>
      <c r="CI192" s="10">
        <f t="shared" si="52"/>
        <v>0.5</v>
      </c>
      <c r="CJ192" s="10">
        <f t="shared" si="52"/>
        <v>0.5</v>
      </c>
    </row>
    <row r="193" spans="1:88" ht="15">
      <c r="A193" s="15">
        <v>200</v>
      </c>
      <c r="B193" s="12" t="s">
        <v>360</v>
      </c>
      <c r="C193" s="12" t="s">
        <v>172</v>
      </c>
      <c r="D193" s="12" t="s">
        <v>11</v>
      </c>
      <c r="E193" s="12" t="s">
        <v>12</v>
      </c>
      <c r="F193" s="12" t="s">
        <v>361</v>
      </c>
      <c r="G193" s="14">
        <v>69</v>
      </c>
      <c r="H193" s="12" t="s">
        <v>397</v>
      </c>
      <c r="I193" s="14">
        <v>236</v>
      </c>
      <c r="J193" s="15">
        <v>75</v>
      </c>
      <c r="K193" s="17">
        <f t="shared" si="0"/>
        <v>0.92</v>
      </c>
      <c r="L193" s="18">
        <f t="shared" si="1"/>
        <v>0</v>
      </c>
      <c r="M193" s="18">
        <f t="shared" si="2"/>
        <v>0</v>
      </c>
      <c r="N193" s="19">
        <f t="shared" si="3"/>
        <v>0</v>
      </c>
      <c r="O193" s="18">
        <f t="shared" si="4"/>
        <v>0</v>
      </c>
      <c r="P193" s="18">
        <f t="shared" si="5"/>
        <v>0</v>
      </c>
      <c r="Q193" s="18">
        <f t="shared" si="6"/>
        <v>1</v>
      </c>
      <c r="R193" s="18">
        <f t="shared" si="7"/>
        <v>0</v>
      </c>
      <c r="S193" s="18">
        <f t="shared" si="8"/>
        <v>0</v>
      </c>
      <c r="T193" s="18">
        <f t="shared" si="9"/>
        <v>0</v>
      </c>
      <c r="U193" s="18">
        <f t="shared" si="10"/>
        <v>0</v>
      </c>
      <c r="Z193" s="3" t="s">
        <v>269</v>
      </c>
      <c r="AA193" s="10">
        <f t="shared" ref="AA193:CJ193" si="53">IF(AA$151=$Z193,1,IF(LEFT(AA$151,7) = LEFT($Z193,7),-1,0.5))</f>
        <v>0.5</v>
      </c>
      <c r="AB193" s="10">
        <f t="shared" si="53"/>
        <v>0.5</v>
      </c>
      <c r="AC193" s="10">
        <f t="shared" si="53"/>
        <v>0.5</v>
      </c>
      <c r="AD193" s="10">
        <f t="shared" si="53"/>
        <v>0.5</v>
      </c>
      <c r="AE193" s="10">
        <f t="shared" si="53"/>
        <v>0.5</v>
      </c>
      <c r="AF193" s="10">
        <f t="shared" si="53"/>
        <v>0.5</v>
      </c>
      <c r="AG193" s="10">
        <f t="shared" si="53"/>
        <v>0.5</v>
      </c>
      <c r="AH193" s="10">
        <f t="shared" si="53"/>
        <v>0.5</v>
      </c>
      <c r="AI193" s="10">
        <f t="shared" si="53"/>
        <v>0.5</v>
      </c>
      <c r="AJ193" s="10">
        <f t="shared" si="53"/>
        <v>0.5</v>
      </c>
      <c r="AK193" s="10">
        <f t="shared" si="53"/>
        <v>0.5</v>
      </c>
      <c r="AL193" s="10">
        <f t="shared" si="53"/>
        <v>0.5</v>
      </c>
      <c r="AM193" s="10">
        <f t="shared" si="53"/>
        <v>0.5</v>
      </c>
      <c r="AN193" s="10">
        <f t="shared" si="53"/>
        <v>0.5</v>
      </c>
      <c r="AO193" s="10">
        <f t="shared" si="53"/>
        <v>0.5</v>
      </c>
      <c r="AP193" s="10">
        <f t="shared" si="53"/>
        <v>0.5</v>
      </c>
      <c r="AQ193" s="10">
        <f t="shared" si="53"/>
        <v>0.5</v>
      </c>
      <c r="AR193" s="10">
        <f t="shared" si="53"/>
        <v>0.5</v>
      </c>
      <c r="AS193" s="10">
        <f t="shared" si="53"/>
        <v>0.5</v>
      </c>
      <c r="AT193" s="10">
        <f t="shared" si="53"/>
        <v>0.5</v>
      </c>
      <c r="AU193" s="10">
        <f t="shared" si="53"/>
        <v>0.5</v>
      </c>
      <c r="AV193" s="10">
        <f t="shared" si="53"/>
        <v>0.5</v>
      </c>
      <c r="AW193" s="10">
        <f t="shared" si="53"/>
        <v>0.5</v>
      </c>
      <c r="AX193" s="10">
        <f t="shared" si="53"/>
        <v>0.5</v>
      </c>
      <c r="AY193" s="10">
        <f t="shared" si="53"/>
        <v>0.5</v>
      </c>
      <c r="AZ193" s="10">
        <f t="shared" si="53"/>
        <v>0.5</v>
      </c>
      <c r="BA193" s="10">
        <f t="shared" si="53"/>
        <v>0.5</v>
      </c>
      <c r="BB193" s="10">
        <f t="shared" si="53"/>
        <v>0.5</v>
      </c>
      <c r="BC193" s="10">
        <f t="shared" si="53"/>
        <v>0.5</v>
      </c>
      <c r="BD193" s="10">
        <f t="shared" si="53"/>
        <v>0.5</v>
      </c>
      <c r="BE193" s="10">
        <f t="shared" si="53"/>
        <v>0.5</v>
      </c>
      <c r="BF193" s="10">
        <f t="shared" si="53"/>
        <v>0.5</v>
      </c>
      <c r="BG193" s="10">
        <f t="shared" si="53"/>
        <v>0.5</v>
      </c>
      <c r="BH193" s="10">
        <f t="shared" si="53"/>
        <v>0.5</v>
      </c>
      <c r="BI193" s="10">
        <f t="shared" si="53"/>
        <v>0.5</v>
      </c>
      <c r="BJ193" s="10">
        <f t="shared" si="53"/>
        <v>0.5</v>
      </c>
      <c r="BK193" s="10">
        <f t="shared" si="53"/>
        <v>0.5</v>
      </c>
      <c r="BL193" s="10">
        <f t="shared" si="53"/>
        <v>0.5</v>
      </c>
      <c r="BM193" s="10">
        <f t="shared" si="53"/>
        <v>0.5</v>
      </c>
      <c r="BN193" s="10">
        <f t="shared" si="53"/>
        <v>0.5</v>
      </c>
      <c r="BO193" s="10">
        <f t="shared" si="53"/>
        <v>0.5</v>
      </c>
      <c r="BP193" s="10">
        <f t="shared" si="53"/>
        <v>1</v>
      </c>
      <c r="BQ193" s="10">
        <f t="shared" si="53"/>
        <v>0.5</v>
      </c>
      <c r="BR193" s="10">
        <f t="shared" si="53"/>
        <v>0.5</v>
      </c>
      <c r="BS193" s="10">
        <f t="shared" si="53"/>
        <v>0.5</v>
      </c>
      <c r="BT193" s="10">
        <f t="shared" si="53"/>
        <v>0.5</v>
      </c>
      <c r="BU193" s="10">
        <f t="shared" si="53"/>
        <v>0.5</v>
      </c>
      <c r="BV193" s="10">
        <f t="shared" si="53"/>
        <v>0.5</v>
      </c>
      <c r="BW193" s="10">
        <f t="shared" si="53"/>
        <v>0.5</v>
      </c>
      <c r="BX193" s="10">
        <f t="shared" si="53"/>
        <v>0.5</v>
      </c>
      <c r="BY193" s="10">
        <f t="shared" si="53"/>
        <v>0.5</v>
      </c>
      <c r="BZ193" s="10">
        <f t="shared" si="53"/>
        <v>0.5</v>
      </c>
      <c r="CA193" s="10">
        <f t="shared" si="53"/>
        <v>0.5</v>
      </c>
      <c r="CB193" s="10">
        <f t="shared" si="53"/>
        <v>0.5</v>
      </c>
      <c r="CC193" s="10">
        <f t="shared" si="53"/>
        <v>0.5</v>
      </c>
      <c r="CD193" s="10">
        <f t="shared" si="53"/>
        <v>0.5</v>
      </c>
      <c r="CE193" s="10">
        <f t="shared" si="53"/>
        <v>0.5</v>
      </c>
      <c r="CF193" s="10">
        <f t="shared" si="53"/>
        <v>0.5</v>
      </c>
      <c r="CG193" s="10">
        <f t="shared" si="53"/>
        <v>0.5</v>
      </c>
      <c r="CH193" s="10">
        <f t="shared" si="53"/>
        <v>0.5</v>
      </c>
      <c r="CI193" s="10">
        <f t="shared" si="53"/>
        <v>0.5</v>
      </c>
      <c r="CJ193" s="10">
        <f t="shared" si="53"/>
        <v>0.5</v>
      </c>
    </row>
    <row r="194" spans="1:88" ht="15">
      <c r="A194" s="15">
        <v>201</v>
      </c>
      <c r="B194" s="12" t="s">
        <v>413</v>
      </c>
      <c r="C194" s="12" t="s">
        <v>268</v>
      </c>
      <c r="D194" s="12" t="s">
        <v>12</v>
      </c>
      <c r="E194" s="12" t="s">
        <v>17</v>
      </c>
      <c r="F194" s="12" t="s">
        <v>269</v>
      </c>
      <c r="G194" s="14">
        <v>40</v>
      </c>
      <c r="H194" s="12" t="s">
        <v>397</v>
      </c>
      <c r="I194" s="14">
        <v>245</v>
      </c>
      <c r="J194" s="15">
        <v>60</v>
      </c>
      <c r="K194" s="17">
        <f t="shared" si="0"/>
        <v>0.66666666666666663</v>
      </c>
      <c r="L194" s="18">
        <f t="shared" si="1"/>
        <v>0</v>
      </c>
      <c r="M194" s="18">
        <f t="shared" si="2"/>
        <v>0</v>
      </c>
      <c r="N194" s="19">
        <f t="shared" si="3"/>
        <v>0</v>
      </c>
      <c r="O194" s="18">
        <f t="shared" si="4"/>
        <v>0</v>
      </c>
      <c r="P194" s="18">
        <f t="shared" si="5"/>
        <v>1</v>
      </c>
      <c r="Q194" s="18">
        <f t="shared" si="6"/>
        <v>0</v>
      </c>
      <c r="R194" s="18">
        <f t="shared" si="7"/>
        <v>0</v>
      </c>
      <c r="S194" s="18">
        <f t="shared" si="8"/>
        <v>0</v>
      </c>
      <c r="T194" s="18">
        <f t="shared" si="9"/>
        <v>0</v>
      </c>
      <c r="U194" s="18">
        <f t="shared" si="10"/>
        <v>0</v>
      </c>
      <c r="Z194" s="3" t="s">
        <v>301</v>
      </c>
      <c r="AA194" s="10">
        <f t="shared" ref="AA194:CJ194" si="54">IF(AA$151=$Z194,1,IF(LEFT(AA$151,7) = LEFT($Z194,7),-1,0.5))</f>
        <v>0.5</v>
      </c>
      <c r="AB194" s="10">
        <f t="shared" si="54"/>
        <v>0.5</v>
      </c>
      <c r="AC194" s="10">
        <f t="shared" si="54"/>
        <v>0.5</v>
      </c>
      <c r="AD194" s="10">
        <f t="shared" si="54"/>
        <v>0.5</v>
      </c>
      <c r="AE194" s="10">
        <f t="shared" si="54"/>
        <v>0.5</v>
      </c>
      <c r="AF194" s="10">
        <f t="shared" si="54"/>
        <v>0.5</v>
      </c>
      <c r="AG194" s="10">
        <f t="shared" si="54"/>
        <v>0.5</v>
      </c>
      <c r="AH194" s="10">
        <f t="shared" si="54"/>
        <v>0.5</v>
      </c>
      <c r="AI194" s="10">
        <f t="shared" si="54"/>
        <v>0.5</v>
      </c>
      <c r="AJ194" s="10">
        <f t="shared" si="54"/>
        <v>0.5</v>
      </c>
      <c r="AK194" s="10">
        <f t="shared" si="54"/>
        <v>0.5</v>
      </c>
      <c r="AL194" s="10">
        <f t="shared" si="54"/>
        <v>0.5</v>
      </c>
      <c r="AM194" s="10">
        <f t="shared" si="54"/>
        <v>0.5</v>
      </c>
      <c r="AN194" s="10">
        <f t="shared" si="54"/>
        <v>0.5</v>
      </c>
      <c r="AO194" s="10">
        <f t="shared" si="54"/>
        <v>0.5</v>
      </c>
      <c r="AP194" s="10">
        <f t="shared" si="54"/>
        <v>0.5</v>
      </c>
      <c r="AQ194" s="10">
        <f t="shared" si="54"/>
        <v>0.5</v>
      </c>
      <c r="AR194" s="10">
        <f t="shared" si="54"/>
        <v>0.5</v>
      </c>
      <c r="AS194" s="10">
        <f t="shared" si="54"/>
        <v>0.5</v>
      </c>
      <c r="AT194" s="10">
        <f t="shared" si="54"/>
        <v>0.5</v>
      </c>
      <c r="AU194" s="10">
        <f t="shared" si="54"/>
        <v>0.5</v>
      </c>
      <c r="AV194" s="10">
        <f t="shared" si="54"/>
        <v>0.5</v>
      </c>
      <c r="AW194" s="10">
        <f t="shared" si="54"/>
        <v>0.5</v>
      </c>
      <c r="AX194" s="10">
        <f t="shared" si="54"/>
        <v>0.5</v>
      </c>
      <c r="AY194" s="10">
        <f t="shared" si="54"/>
        <v>0.5</v>
      </c>
      <c r="AZ194" s="10">
        <f t="shared" si="54"/>
        <v>0.5</v>
      </c>
      <c r="BA194" s="10">
        <f t="shared" si="54"/>
        <v>0.5</v>
      </c>
      <c r="BB194" s="10">
        <f t="shared" si="54"/>
        <v>0.5</v>
      </c>
      <c r="BC194" s="10">
        <f t="shared" si="54"/>
        <v>0.5</v>
      </c>
      <c r="BD194" s="10">
        <f t="shared" si="54"/>
        <v>0.5</v>
      </c>
      <c r="BE194" s="10">
        <f t="shared" si="54"/>
        <v>0.5</v>
      </c>
      <c r="BF194" s="10">
        <f t="shared" si="54"/>
        <v>0.5</v>
      </c>
      <c r="BG194" s="10">
        <f t="shared" si="54"/>
        <v>0.5</v>
      </c>
      <c r="BH194" s="10">
        <f t="shared" si="54"/>
        <v>0.5</v>
      </c>
      <c r="BI194" s="10">
        <f t="shared" si="54"/>
        <v>0.5</v>
      </c>
      <c r="BJ194" s="10">
        <f t="shared" si="54"/>
        <v>0.5</v>
      </c>
      <c r="BK194" s="10">
        <f t="shared" si="54"/>
        <v>0.5</v>
      </c>
      <c r="BL194" s="10">
        <f t="shared" si="54"/>
        <v>0.5</v>
      </c>
      <c r="BM194" s="10">
        <f t="shared" si="54"/>
        <v>0.5</v>
      </c>
      <c r="BN194" s="10">
        <f t="shared" si="54"/>
        <v>0.5</v>
      </c>
      <c r="BO194" s="10">
        <f t="shared" si="54"/>
        <v>0.5</v>
      </c>
      <c r="BP194" s="10">
        <f t="shared" si="54"/>
        <v>0.5</v>
      </c>
      <c r="BQ194" s="10">
        <f t="shared" si="54"/>
        <v>1</v>
      </c>
      <c r="BR194" s="10">
        <f t="shared" si="54"/>
        <v>0.5</v>
      </c>
      <c r="BS194" s="10">
        <f t="shared" si="54"/>
        <v>0.5</v>
      </c>
      <c r="BT194" s="10">
        <f t="shared" si="54"/>
        <v>0.5</v>
      </c>
      <c r="BU194" s="10">
        <f t="shared" si="54"/>
        <v>0.5</v>
      </c>
      <c r="BV194" s="10">
        <f t="shared" si="54"/>
        <v>0.5</v>
      </c>
      <c r="BW194" s="10">
        <f t="shared" si="54"/>
        <v>0.5</v>
      </c>
      <c r="BX194" s="10">
        <f t="shared" si="54"/>
        <v>0.5</v>
      </c>
      <c r="BY194" s="10">
        <f t="shared" si="54"/>
        <v>0.5</v>
      </c>
      <c r="BZ194" s="10">
        <f t="shared" si="54"/>
        <v>0.5</v>
      </c>
      <c r="CA194" s="10">
        <f t="shared" si="54"/>
        <v>0.5</v>
      </c>
      <c r="CB194" s="10">
        <f t="shared" si="54"/>
        <v>0.5</v>
      </c>
      <c r="CC194" s="10">
        <f t="shared" si="54"/>
        <v>0.5</v>
      </c>
      <c r="CD194" s="10">
        <f t="shared" si="54"/>
        <v>0.5</v>
      </c>
      <c r="CE194" s="10">
        <f t="shared" si="54"/>
        <v>0.5</v>
      </c>
      <c r="CF194" s="10">
        <f t="shared" si="54"/>
        <v>0.5</v>
      </c>
      <c r="CG194" s="10">
        <f t="shared" si="54"/>
        <v>0.5</v>
      </c>
      <c r="CH194" s="10">
        <f t="shared" si="54"/>
        <v>0.5</v>
      </c>
      <c r="CI194" s="10">
        <f t="shared" si="54"/>
        <v>0.5</v>
      </c>
      <c r="CJ194" s="10">
        <f t="shared" si="54"/>
        <v>0.5</v>
      </c>
    </row>
    <row r="195" spans="1:88" ht="15">
      <c r="A195" s="12">
        <v>202</v>
      </c>
      <c r="B195" s="12" t="s">
        <v>413</v>
      </c>
      <c r="C195" s="12" t="s">
        <v>268</v>
      </c>
      <c r="D195" s="12" t="s">
        <v>18</v>
      </c>
      <c r="E195" s="12" t="s">
        <v>22</v>
      </c>
      <c r="F195" s="12" t="s">
        <v>389</v>
      </c>
      <c r="G195" s="14">
        <v>38</v>
      </c>
      <c r="H195" s="12" t="s">
        <v>397</v>
      </c>
      <c r="I195" s="14">
        <v>245</v>
      </c>
      <c r="J195" s="15">
        <v>60</v>
      </c>
      <c r="K195" s="17">
        <f t="shared" si="0"/>
        <v>0.6333333333333333</v>
      </c>
      <c r="L195" s="18">
        <f t="shared" si="1"/>
        <v>0</v>
      </c>
      <c r="M195" s="18">
        <f t="shared" si="2"/>
        <v>0</v>
      </c>
      <c r="N195" s="19">
        <f t="shared" si="3"/>
        <v>0</v>
      </c>
      <c r="O195" s="18">
        <f t="shared" si="4"/>
        <v>0</v>
      </c>
      <c r="P195" s="18">
        <f t="shared" si="5"/>
        <v>1</v>
      </c>
      <c r="Q195" s="18">
        <f t="shared" si="6"/>
        <v>0</v>
      </c>
      <c r="R195" s="18">
        <f t="shared" si="7"/>
        <v>0</v>
      </c>
      <c r="S195" s="18">
        <f t="shared" si="8"/>
        <v>0</v>
      </c>
      <c r="T195" s="18">
        <f t="shared" si="9"/>
        <v>0</v>
      </c>
      <c r="U195" s="18">
        <f t="shared" si="10"/>
        <v>0</v>
      </c>
      <c r="Z195" s="3" t="s">
        <v>116</v>
      </c>
      <c r="AA195" s="10">
        <f t="shared" ref="AA195:CJ195" si="55">IF(AA$151=$Z195,1,IF(LEFT(AA$151,7) = LEFT($Z195,7),-1,0.5))</f>
        <v>0.5</v>
      </c>
      <c r="AB195" s="10">
        <f t="shared" si="55"/>
        <v>0.5</v>
      </c>
      <c r="AC195" s="10">
        <f t="shared" si="55"/>
        <v>0.5</v>
      </c>
      <c r="AD195" s="10">
        <f t="shared" si="55"/>
        <v>0.5</v>
      </c>
      <c r="AE195" s="10">
        <f t="shared" si="55"/>
        <v>0.5</v>
      </c>
      <c r="AF195" s="10">
        <f t="shared" si="55"/>
        <v>0.5</v>
      </c>
      <c r="AG195" s="10">
        <f t="shared" si="55"/>
        <v>0.5</v>
      </c>
      <c r="AH195" s="10">
        <f t="shared" si="55"/>
        <v>0.5</v>
      </c>
      <c r="AI195" s="10">
        <f t="shared" si="55"/>
        <v>0.5</v>
      </c>
      <c r="AJ195" s="10">
        <f t="shared" si="55"/>
        <v>0.5</v>
      </c>
      <c r="AK195" s="10">
        <f t="shared" si="55"/>
        <v>0.5</v>
      </c>
      <c r="AL195" s="10">
        <f t="shared" si="55"/>
        <v>0.5</v>
      </c>
      <c r="AM195" s="10">
        <f t="shared" si="55"/>
        <v>0.5</v>
      </c>
      <c r="AN195" s="10">
        <f t="shared" si="55"/>
        <v>0.5</v>
      </c>
      <c r="AO195" s="10">
        <f t="shared" si="55"/>
        <v>0.5</v>
      </c>
      <c r="AP195" s="10">
        <f t="shared" si="55"/>
        <v>0.5</v>
      </c>
      <c r="AQ195" s="10">
        <f t="shared" si="55"/>
        <v>0.5</v>
      </c>
      <c r="AR195" s="10">
        <f t="shared" si="55"/>
        <v>0.5</v>
      </c>
      <c r="AS195" s="10">
        <f t="shared" si="55"/>
        <v>0.5</v>
      </c>
      <c r="AT195" s="10">
        <f t="shared" si="55"/>
        <v>0.5</v>
      </c>
      <c r="AU195" s="10">
        <f t="shared" si="55"/>
        <v>0.5</v>
      </c>
      <c r="AV195" s="10">
        <f t="shared" si="55"/>
        <v>0.5</v>
      </c>
      <c r="AW195" s="10">
        <f t="shared" si="55"/>
        <v>0.5</v>
      </c>
      <c r="AX195" s="10">
        <f t="shared" si="55"/>
        <v>0.5</v>
      </c>
      <c r="AY195" s="10">
        <f t="shared" si="55"/>
        <v>0.5</v>
      </c>
      <c r="AZ195" s="10">
        <f t="shared" si="55"/>
        <v>0.5</v>
      </c>
      <c r="BA195" s="10">
        <f t="shared" si="55"/>
        <v>0.5</v>
      </c>
      <c r="BB195" s="10">
        <f t="shared" si="55"/>
        <v>0.5</v>
      </c>
      <c r="BC195" s="10">
        <f t="shared" si="55"/>
        <v>0.5</v>
      </c>
      <c r="BD195" s="10">
        <f t="shared" si="55"/>
        <v>0.5</v>
      </c>
      <c r="BE195" s="10">
        <f t="shared" si="55"/>
        <v>0.5</v>
      </c>
      <c r="BF195" s="10">
        <f t="shared" si="55"/>
        <v>0.5</v>
      </c>
      <c r="BG195" s="10">
        <f t="shared" si="55"/>
        <v>0.5</v>
      </c>
      <c r="BH195" s="10">
        <f t="shared" si="55"/>
        <v>0.5</v>
      </c>
      <c r="BI195" s="10">
        <f t="shared" si="55"/>
        <v>0.5</v>
      </c>
      <c r="BJ195" s="10">
        <f t="shared" si="55"/>
        <v>0.5</v>
      </c>
      <c r="BK195" s="10">
        <f t="shared" si="55"/>
        <v>0.5</v>
      </c>
      <c r="BL195" s="10">
        <f t="shared" si="55"/>
        <v>0.5</v>
      </c>
      <c r="BM195" s="10">
        <f t="shared" si="55"/>
        <v>0.5</v>
      </c>
      <c r="BN195" s="10">
        <f t="shared" si="55"/>
        <v>0.5</v>
      </c>
      <c r="BO195" s="10">
        <f t="shared" si="55"/>
        <v>0.5</v>
      </c>
      <c r="BP195" s="10">
        <f t="shared" si="55"/>
        <v>0.5</v>
      </c>
      <c r="BQ195" s="10">
        <f t="shared" si="55"/>
        <v>0.5</v>
      </c>
      <c r="BR195" s="10">
        <f t="shared" si="55"/>
        <v>1</v>
      </c>
      <c r="BS195" s="10">
        <f t="shared" si="55"/>
        <v>-1</v>
      </c>
      <c r="BT195" s="10">
        <f t="shared" si="55"/>
        <v>-1</v>
      </c>
      <c r="BU195" s="10">
        <f t="shared" si="55"/>
        <v>0.5</v>
      </c>
      <c r="BV195" s="10">
        <f t="shared" si="55"/>
        <v>0.5</v>
      </c>
      <c r="BW195" s="10">
        <f t="shared" si="55"/>
        <v>0.5</v>
      </c>
      <c r="BX195" s="10">
        <f t="shared" si="55"/>
        <v>0.5</v>
      </c>
      <c r="BY195" s="10">
        <f t="shared" si="55"/>
        <v>0.5</v>
      </c>
      <c r="BZ195" s="10">
        <f t="shared" si="55"/>
        <v>0.5</v>
      </c>
      <c r="CA195" s="10">
        <f t="shared" si="55"/>
        <v>0.5</v>
      </c>
      <c r="CB195" s="10">
        <f t="shared" si="55"/>
        <v>0.5</v>
      </c>
      <c r="CC195" s="10">
        <f t="shared" si="55"/>
        <v>0.5</v>
      </c>
      <c r="CD195" s="10">
        <f t="shared" si="55"/>
        <v>0.5</v>
      </c>
      <c r="CE195" s="10">
        <f t="shared" si="55"/>
        <v>0.5</v>
      </c>
      <c r="CF195" s="10">
        <f t="shared" si="55"/>
        <v>0.5</v>
      </c>
      <c r="CG195" s="10">
        <f t="shared" si="55"/>
        <v>0.5</v>
      </c>
      <c r="CH195" s="10">
        <f t="shared" si="55"/>
        <v>0.5</v>
      </c>
      <c r="CI195" s="10">
        <f t="shared" si="55"/>
        <v>0.5</v>
      </c>
      <c r="CJ195" s="10">
        <f t="shared" si="55"/>
        <v>0.5</v>
      </c>
    </row>
    <row r="196" spans="1:88" ht="15">
      <c r="A196" s="15">
        <v>203</v>
      </c>
      <c r="B196" s="12" t="s">
        <v>414</v>
      </c>
      <c r="C196" s="12" t="s">
        <v>268</v>
      </c>
      <c r="D196" s="12" t="s">
        <v>22</v>
      </c>
      <c r="E196" s="12" t="s">
        <v>45</v>
      </c>
      <c r="F196" s="12" t="s">
        <v>415</v>
      </c>
      <c r="G196" s="14">
        <v>37</v>
      </c>
      <c r="H196" s="12" t="s">
        <v>397</v>
      </c>
      <c r="I196" s="14">
        <v>245</v>
      </c>
      <c r="J196" s="15">
        <v>60</v>
      </c>
      <c r="K196" s="17">
        <f t="shared" si="0"/>
        <v>0.6166666666666667</v>
      </c>
      <c r="L196" s="18">
        <f t="shared" si="1"/>
        <v>0</v>
      </c>
      <c r="M196" s="18">
        <f t="shared" si="2"/>
        <v>0</v>
      </c>
      <c r="N196" s="19">
        <f t="shared" si="3"/>
        <v>0</v>
      </c>
      <c r="O196" s="18">
        <f t="shared" si="4"/>
        <v>0</v>
      </c>
      <c r="P196" s="18">
        <f t="shared" si="5"/>
        <v>1</v>
      </c>
      <c r="Q196" s="18">
        <f t="shared" si="6"/>
        <v>0</v>
      </c>
      <c r="R196" s="18">
        <f t="shared" si="7"/>
        <v>0</v>
      </c>
      <c r="S196" s="18">
        <f t="shared" si="8"/>
        <v>0</v>
      </c>
      <c r="T196" s="18">
        <f t="shared" si="9"/>
        <v>0</v>
      </c>
      <c r="U196" s="18">
        <f t="shared" si="10"/>
        <v>0</v>
      </c>
      <c r="Z196" s="3" t="s">
        <v>117</v>
      </c>
      <c r="AA196" s="10">
        <f t="shared" ref="AA196:CJ196" si="56">IF(AA$151=$Z196,1,IF(LEFT(AA$151,7) = LEFT($Z196,7),-1,0.5))</f>
        <v>0.5</v>
      </c>
      <c r="AB196" s="10">
        <f t="shared" si="56"/>
        <v>0.5</v>
      </c>
      <c r="AC196" s="10">
        <f t="shared" si="56"/>
        <v>0.5</v>
      </c>
      <c r="AD196" s="10">
        <f t="shared" si="56"/>
        <v>0.5</v>
      </c>
      <c r="AE196" s="10">
        <f t="shared" si="56"/>
        <v>0.5</v>
      </c>
      <c r="AF196" s="10">
        <f t="shared" si="56"/>
        <v>0.5</v>
      </c>
      <c r="AG196" s="10">
        <f t="shared" si="56"/>
        <v>0.5</v>
      </c>
      <c r="AH196" s="10">
        <f t="shared" si="56"/>
        <v>0.5</v>
      </c>
      <c r="AI196" s="10">
        <f t="shared" si="56"/>
        <v>0.5</v>
      </c>
      <c r="AJ196" s="10">
        <f t="shared" si="56"/>
        <v>0.5</v>
      </c>
      <c r="AK196" s="10">
        <f t="shared" si="56"/>
        <v>0.5</v>
      </c>
      <c r="AL196" s="10">
        <f t="shared" si="56"/>
        <v>0.5</v>
      </c>
      <c r="AM196" s="10">
        <f t="shared" si="56"/>
        <v>0.5</v>
      </c>
      <c r="AN196" s="10">
        <f t="shared" si="56"/>
        <v>0.5</v>
      </c>
      <c r="AO196" s="10">
        <f t="shared" si="56"/>
        <v>0.5</v>
      </c>
      <c r="AP196" s="10">
        <f t="shared" si="56"/>
        <v>0.5</v>
      </c>
      <c r="AQ196" s="10">
        <f t="shared" si="56"/>
        <v>0.5</v>
      </c>
      <c r="AR196" s="10">
        <f t="shared" si="56"/>
        <v>0.5</v>
      </c>
      <c r="AS196" s="10">
        <f t="shared" si="56"/>
        <v>0.5</v>
      </c>
      <c r="AT196" s="10">
        <f t="shared" si="56"/>
        <v>0.5</v>
      </c>
      <c r="AU196" s="10">
        <f t="shared" si="56"/>
        <v>0.5</v>
      </c>
      <c r="AV196" s="10">
        <f t="shared" si="56"/>
        <v>0.5</v>
      </c>
      <c r="AW196" s="10">
        <f t="shared" si="56"/>
        <v>0.5</v>
      </c>
      <c r="AX196" s="10">
        <f t="shared" si="56"/>
        <v>0.5</v>
      </c>
      <c r="AY196" s="10">
        <f t="shared" si="56"/>
        <v>0.5</v>
      </c>
      <c r="AZ196" s="10">
        <f t="shared" si="56"/>
        <v>0.5</v>
      </c>
      <c r="BA196" s="10">
        <f t="shared" si="56"/>
        <v>0.5</v>
      </c>
      <c r="BB196" s="10">
        <f t="shared" si="56"/>
        <v>0.5</v>
      </c>
      <c r="BC196" s="10">
        <f t="shared" si="56"/>
        <v>0.5</v>
      </c>
      <c r="BD196" s="10">
        <f t="shared" si="56"/>
        <v>0.5</v>
      </c>
      <c r="BE196" s="10">
        <f t="shared" si="56"/>
        <v>0.5</v>
      </c>
      <c r="BF196" s="10">
        <f t="shared" si="56"/>
        <v>0.5</v>
      </c>
      <c r="BG196" s="10">
        <f t="shared" si="56"/>
        <v>0.5</v>
      </c>
      <c r="BH196" s="10">
        <f t="shared" si="56"/>
        <v>0.5</v>
      </c>
      <c r="BI196" s="10">
        <f t="shared" si="56"/>
        <v>0.5</v>
      </c>
      <c r="BJ196" s="10">
        <f t="shared" si="56"/>
        <v>0.5</v>
      </c>
      <c r="BK196" s="10">
        <f t="shared" si="56"/>
        <v>0.5</v>
      </c>
      <c r="BL196" s="10">
        <f t="shared" si="56"/>
        <v>0.5</v>
      </c>
      <c r="BM196" s="10">
        <f t="shared" si="56"/>
        <v>0.5</v>
      </c>
      <c r="BN196" s="10">
        <f t="shared" si="56"/>
        <v>0.5</v>
      </c>
      <c r="BO196" s="10">
        <f t="shared" si="56"/>
        <v>0.5</v>
      </c>
      <c r="BP196" s="10">
        <f t="shared" si="56"/>
        <v>0.5</v>
      </c>
      <c r="BQ196" s="10">
        <f t="shared" si="56"/>
        <v>0.5</v>
      </c>
      <c r="BR196" s="10">
        <f t="shared" si="56"/>
        <v>-1</v>
      </c>
      <c r="BS196" s="10">
        <f t="shared" si="56"/>
        <v>1</v>
      </c>
      <c r="BT196" s="10">
        <f t="shared" si="56"/>
        <v>-1</v>
      </c>
      <c r="BU196" s="10">
        <f t="shared" si="56"/>
        <v>0.5</v>
      </c>
      <c r="BV196" s="10">
        <f t="shared" si="56"/>
        <v>0.5</v>
      </c>
      <c r="BW196" s="10">
        <f t="shared" si="56"/>
        <v>0.5</v>
      </c>
      <c r="BX196" s="10">
        <f t="shared" si="56"/>
        <v>0.5</v>
      </c>
      <c r="BY196" s="10">
        <f t="shared" si="56"/>
        <v>0.5</v>
      </c>
      <c r="BZ196" s="10">
        <f t="shared" si="56"/>
        <v>0.5</v>
      </c>
      <c r="CA196" s="10">
        <f t="shared" si="56"/>
        <v>0.5</v>
      </c>
      <c r="CB196" s="10">
        <f t="shared" si="56"/>
        <v>0.5</v>
      </c>
      <c r="CC196" s="10">
        <f t="shared" si="56"/>
        <v>0.5</v>
      </c>
      <c r="CD196" s="10">
        <f t="shared" si="56"/>
        <v>0.5</v>
      </c>
      <c r="CE196" s="10">
        <f t="shared" si="56"/>
        <v>0.5</v>
      </c>
      <c r="CF196" s="10">
        <f t="shared" si="56"/>
        <v>0.5</v>
      </c>
      <c r="CG196" s="10">
        <f t="shared" si="56"/>
        <v>0.5</v>
      </c>
      <c r="CH196" s="10">
        <f t="shared" si="56"/>
        <v>0.5</v>
      </c>
      <c r="CI196" s="10">
        <f t="shared" si="56"/>
        <v>0.5</v>
      </c>
      <c r="CJ196" s="10">
        <f t="shared" si="56"/>
        <v>0.5</v>
      </c>
    </row>
    <row r="197" spans="1:88" ht="15">
      <c r="A197" s="15">
        <v>204</v>
      </c>
      <c r="B197" s="12" t="s">
        <v>299</v>
      </c>
      <c r="C197" s="12" t="s">
        <v>300</v>
      </c>
      <c r="D197" s="12" t="s">
        <v>17</v>
      </c>
      <c r="E197" s="12" t="s">
        <v>18</v>
      </c>
      <c r="F197" s="12" t="s">
        <v>301</v>
      </c>
      <c r="G197" s="14">
        <v>12</v>
      </c>
      <c r="H197" s="12" t="s">
        <v>397</v>
      </c>
      <c r="I197" s="14">
        <v>263</v>
      </c>
      <c r="J197" s="15">
        <v>25</v>
      </c>
      <c r="K197" s="17">
        <f t="shared" si="0"/>
        <v>0.48</v>
      </c>
      <c r="L197" s="18">
        <f t="shared" si="1"/>
        <v>0</v>
      </c>
      <c r="M197" s="18">
        <f t="shared" si="2"/>
        <v>1</v>
      </c>
      <c r="N197" s="19">
        <f t="shared" si="3"/>
        <v>0</v>
      </c>
      <c r="O197" s="18">
        <f t="shared" si="4"/>
        <v>0</v>
      </c>
      <c r="P197" s="18">
        <f t="shared" si="5"/>
        <v>0</v>
      </c>
      <c r="Q197" s="18">
        <f t="shared" si="6"/>
        <v>0</v>
      </c>
      <c r="R197" s="18">
        <f t="shared" si="7"/>
        <v>0</v>
      </c>
      <c r="S197" s="18">
        <f t="shared" si="8"/>
        <v>0</v>
      </c>
      <c r="T197" s="18">
        <f t="shared" si="9"/>
        <v>0</v>
      </c>
      <c r="U197" s="18">
        <f t="shared" si="10"/>
        <v>0</v>
      </c>
      <c r="Z197" s="3" t="s">
        <v>119</v>
      </c>
      <c r="AA197" s="10">
        <f t="shared" ref="AA197:CJ197" si="57">IF(AA$151=$Z197,1,IF(LEFT(AA$151,7) = LEFT($Z197,7),-1,0.5))</f>
        <v>0.5</v>
      </c>
      <c r="AB197" s="10">
        <f t="shared" si="57"/>
        <v>0.5</v>
      </c>
      <c r="AC197" s="10">
        <f t="shared" si="57"/>
        <v>0.5</v>
      </c>
      <c r="AD197" s="10">
        <f t="shared" si="57"/>
        <v>0.5</v>
      </c>
      <c r="AE197" s="10">
        <f t="shared" si="57"/>
        <v>0.5</v>
      </c>
      <c r="AF197" s="10">
        <f t="shared" si="57"/>
        <v>0.5</v>
      </c>
      <c r="AG197" s="10">
        <f t="shared" si="57"/>
        <v>0.5</v>
      </c>
      <c r="AH197" s="10">
        <f t="shared" si="57"/>
        <v>0.5</v>
      </c>
      <c r="AI197" s="10">
        <f t="shared" si="57"/>
        <v>0.5</v>
      </c>
      <c r="AJ197" s="10">
        <f t="shared" si="57"/>
        <v>0.5</v>
      </c>
      <c r="AK197" s="10">
        <f t="shared" si="57"/>
        <v>0.5</v>
      </c>
      <c r="AL197" s="10">
        <f t="shared" si="57"/>
        <v>0.5</v>
      </c>
      <c r="AM197" s="10">
        <f t="shared" si="57"/>
        <v>0.5</v>
      </c>
      <c r="AN197" s="10">
        <f t="shared" si="57"/>
        <v>0.5</v>
      </c>
      <c r="AO197" s="10">
        <f t="shared" si="57"/>
        <v>0.5</v>
      </c>
      <c r="AP197" s="10">
        <f t="shared" si="57"/>
        <v>0.5</v>
      </c>
      <c r="AQ197" s="10">
        <f t="shared" si="57"/>
        <v>0.5</v>
      </c>
      <c r="AR197" s="10">
        <f t="shared" si="57"/>
        <v>0.5</v>
      </c>
      <c r="AS197" s="10">
        <f t="shared" si="57"/>
        <v>0.5</v>
      </c>
      <c r="AT197" s="10">
        <f t="shared" si="57"/>
        <v>0.5</v>
      </c>
      <c r="AU197" s="10">
        <f t="shared" si="57"/>
        <v>0.5</v>
      </c>
      <c r="AV197" s="10">
        <f t="shared" si="57"/>
        <v>0.5</v>
      </c>
      <c r="AW197" s="10">
        <f t="shared" si="57"/>
        <v>0.5</v>
      </c>
      <c r="AX197" s="10">
        <f t="shared" si="57"/>
        <v>0.5</v>
      </c>
      <c r="AY197" s="10">
        <f t="shared" si="57"/>
        <v>0.5</v>
      </c>
      <c r="AZ197" s="10">
        <f t="shared" si="57"/>
        <v>0.5</v>
      </c>
      <c r="BA197" s="10">
        <f t="shared" si="57"/>
        <v>0.5</v>
      </c>
      <c r="BB197" s="10">
        <f t="shared" si="57"/>
        <v>0.5</v>
      </c>
      <c r="BC197" s="10">
        <f t="shared" si="57"/>
        <v>0.5</v>
      </c>
      <c r="BD197" s="10">
        <f t="shared" si="57"/>
        <v>0.5</v>
      </c>
      <c r="BE197" s="10">
        <f t="shared" si="57"/>
        <v>0.5</v>
      </c>
      <c r="BF197" s="10">
        <f t="shared" si="57"/>
        <v>0.5</v>
      </c>
      <c r="BG197" s="10">
        <f t="shared" si="57"/>
        <v>0.5</v>
      </c>
      <c r="BH197" s="10">
        <f t="shared" si="57"/>
        <v>0.5</v>
      </c>
      <c r="BI197" s="10">
        <f t="shared" si="57"/>
        <v>0.5</v>
      </c>
      <c r="BJ197" s="10">
        <f t="shared" si="57"/>
        <v>0.5</v>
      </c>
      <c r="BK197" s="10">
        <f t="shared" si="57"/>
        <v>0.5</v>
      </c>
      <c r="BL197" s="10">
        <f t="shared" si="57"/>
        <v>0.5</v>
      </c>
      <c r="BM197" s="10">
        <f t="shared" si="57"/>
        <v>0.5</v>
      </c>
      <c r="BN197" s="10">
        <f t="shared" si="57"/>
        <v>0.5</v>
      </c>
      <c r="BO197" s="10">
        <f t="shared" si="57"/>
        <v>0.5</v>
      </c>
      <c r="BP197" s="10">
        <f t="shared" si="57"/>
        <v>0.5</v>
      </c>
      <c r="BQ197" s="10">
        <f t="shared" si="57"/>
        <v>0.5</v>
      </c>
      <c r="BR197" s="10">
        <f t="shared" si="57"/>
        <v>-1</v>
      </c>
      <c r="BS197" s="10">
        <f t="shared" si="57"/>
        <v>-1</v>
      </c>
      <c r="BT197" s="10">
        <f t="shared" si="57"/>
        <v>1</v>
      </c>
      <c r="BU197" s="10">
        <f t="shared" si="57"/>
        <v>0.5</v>
      </c>
      <c r="BV197" s="10">
        <f t="shared" si="57"/>
        <v>0.5</v>
      </c>
      <c r="BW197" s="10">
        <f t="shared" si="57"/>
        <v>0.5</v>
      </c>
      <c r="BX197" s="10">
        <f t="shared" si="57"/>
        <v>0.5</v>
      </c>
      <c r="BY197" s="10">
        <f t="shared" si="57"/>
        <v>0.5</v>
      </c>
      <c r="BZ197" s="10">
        <f t="shared" si="57"/>
        <v>0.5</v>
      </c>
      <c r="CA197" s="10">
        <f t="shared" si="57"/>
        <v>0.5</v>
      </c>
      <c r="CB197" s="10">
        <f t="shared" si="57"/>
        <v>0.5</v>
      </c>
      <c r="CC197" s="10">
        <f t="shared" si="57"/>
        <v>0.5</v>
      </c>
      <c r="CD197" s="10">
        <f t="shared" si="57"/>
        <v>0.5</v>
      </c>
      <c r="CE197" s="10">
        <f t="shared" si="57"/>
        <v>0.5</v>
      </c>
      <c r="CF197" s="10">
        <f t="shared" si="57"/>
        <v>0.5</v>
      </c>
      <c r="CG197" s="10">
        <f t="shared" si="57"/>
        <v>0.5</v>
      </c>
      <c r="CH197" s="10">
        <f t="shared" si="57"/>
        <v>0.5</v>
      </c>
      <c r="CI197" s="10">
        <f t="shared" si="57"/>
        <v>0.5</v>
      </c>
      <c r="CJ197" s="10">
        <f t="shared" si="57"/>
        <v>0.5</v>
      </c>
    </row>
    <row r="198" spans="1:88" ht="15">
      <c r="A198" s="12">
        <v>205</v>
      </c>
      <c r="B198" s="12" t="s">
        <v>114</v>
      </c>
      <c r="C198" s="12" t="s">
        <v>115</v>
      </c>
      <c r="D198" s="12" t="s">
        <v>11</v>
      </c>
      <c r="E198" s="12" t="s">
        <v>12</v>
      </c>
      <c r="F198" s="12" t="s">
        <v>116</v>
      </c>
      <c r="G198" s="14">
        <v>48</v>
      </c>
      <c r="H198" s="12" t="s">
        <v>397</v>
      </c>
      <c r="I198" s="14">
        <v>290</v>
      </c>
      <c r="J198" s="15">
        <v>70</v>
      </c>
      <c r="K198" s="17">
        <f t="shared" si="0"/>
        <v>0.68571428571428572</v>
      </c>
      <c r="L198" s="18">
        <f t="shared" si="1"/>
        <v>0</v>
      </c>
      <c r="M198" s="18">
        <f t="shared" si="2"/>
        <v>0</v>
      </c>
      <c r="N198" s="19">
        <f t="shared" si="3"/>
        <v>0</v>
      </c>
      <c r="O198" s="18">
        <f t="shared" si="4"/>
        <v>0</v>
      </c>
      <c r="P198" s="18">
        <f t="shared" si="5"/>
        <v>0</v>
      </c>
      <c r="Q198" s="18">
        <f t="shared" si="6"/>
        <v>1</v>
      </c>
      <c r="R198" s="18">
        <f t="shared" si="7"/>
        <v>0</v>
      </c>
      <c r="S198" s="18">
        <f t="shared" si="8"/>
        <v>0</v>
      </c>
      <c r="T198" s="18">
        <f t="shared" si="9"/>
        <v>0</v>
      </c>
      <c r="U198" s="18">
        <f t="shared" si="10"/>
        <v>0</v>
      </c>
      <c r="Z198" s="3" t="s">
        <v>211</v>
      </c>
      <c r="AA198" s="10">
        <f t="shared" ref="AA198:CJ198" si="58">IF(AA$151=$Z198,1,IF(LEFT(AA$151,7) = LEFT($Z198,7),-1,0.5))</f>
        <v>0.5</v>
      </c>
      <c r="AB198" s="10">
        <f t="shared" si="58"/>
        <v>0.5</v>
      </c>
      <c r="AC198" s="10">
        <f t="shared" si="58"/>
        <v>0.5</v>
      </c>
      <c r="AD198" s="10">
        <f t="shared" si="58"/>
        <v>0.5</v>
      </c>
      <c r="AE198" s="10">
        <f t="shared" si="58"/>
        <v>0.5</v>
      </c>
      <c r="AF198" s="10">
        <f t="shared" si="58"/>
        <v>0.5</v>
      </c>
      <c r="AG198" s="10">
        <f t="shared" si="58"/>
        <v>0.5</v>
      </c>
      <c r="AH198" s="10">
        <f t="shared" si="58"/>
        <v>0.5</v>
      </c>
      <c r="AI198" s="10">
        <f t="shared" si="58"/>
        <v>0.5</v>
      </c>
      <c r="AJ198" s="10">
        <f t="shared" si="58"/>
        <v>0.5</v>
      </c>
      <c r="AK198" s="10">
        <f t="shared" si="58"/>
        <v>0.5</v>
      </c>
      <c r="AL198" s="10">
        <f t="shared" si="58"/>
        <v>0.5</v>
      </c>
      <c r="AM198" s="10">
        <f t="shared" si="58"/>
        <v>0.5</v>
      </c>
      <c r="AN198" s="10">
        <f t="shared" si="58"/>
        <v>0.5</v>
      </c>
      <c r="AO198" s="10">
        <f t="shared" si="58"/>
        <v>0.5</v>
      </c>
      <c r="AP198" s="10">
        <f t="shared" si="58"/>
        <v>0.5</v>
      </c>
      <c r="AQ198" s="10">
        <f t="shared" si="58"/>
        <v>0.5</v>
      </c>
      <c r="AR198" s="10">
        <f t="shared" si="58"/>
        <v>0.5</v>
      </c>
      <c r="AS198" s="10">
        <f t="shared" si="58"/>
        <v>0.5</v>
      </c>
      <c r="AT198" s="10">
        <f t="shared" si="58"/>
        <v>0.5</v>
      </c>
      <c r="AU198" s="10">
        <f t="shared" si="58"/>
        <v>0.5</v>
      </c>
      <c r="AV198" s="10">
        <f t="shared" si="58"/>
        <v>0.5</v>
      </c>
      <c r="AW198" s="10">
        <f t="shared" si="58"/>
        <v>0.5</v>
      </c>
      <c r="AX198" s="10">
        <f t="shared" si="58"/>
        <v>0.5</v>
      </c>
      <c r="AY198" s="10">
        <f t="shared" si="58"/>
        <v>0.5</v>
      </c>
      <c r="AZ198" s="10">
        <f t="shared" si="58"/>
        <v>0.5</v>
      </c>
      <c r="BA198" s="10">
        <f t="shared" si="58"/>
        <v>0.5</v>
      </c>
      <c r="BB198" s="10">
        <f t="shared" si="58"/>
        <v>0.5</v>
      </c>
      <c r="BC198" s="10">
        <f t="shared" si="58"/>
        <v>0.5</v>
      </c>
      <c r="BD198" s="10">
        <f t="shared" si="58"/>
        <v>0.5</v>
      </c>
      <c r="BE198" s="10">
        <f t="shared" si="58"/>
        <v>0.5</v>
      </c>
      <c r="BF198" s="10">
        <f t="shared" si="58"/>
        <v>0.5</v>
      </c>
      <c r="BG198" s="10">
        <f t="shared" si="58"/>
        <v>0.5</v>
      </c>
      <c r="BH198" s="10">
        <f t="shared" si="58"/>
        <v>0.5</v>
      </c>
      <c r="BI198" s="10">
        <f t="shared" si="58"/>
        <v>0.5</v>
      </c>
      <c r="BJ198" s="10">
        <f t="shared" si="58"/>
        <v>0.5</v>
      </c>
      <c r="BK198" s="10">
        <f t="shared" si="58"/>
        <v>0.5</v>
      </c>
      <c r="BL198" s="10">
        <f t="shared" si="58"/>
        <v>0.5</v>
      </c>
      <c r="BM198" s="10">
        <f t="shared" si="58"/>
        <v>0.5</v>
      </c>
      <c r="BN198" s="10">
        <f t="shared" si="58"/>
        <v>0.5</v>
      </c>
      <c r="BO198" s="10">
        <f t="shared" si="58"/>
        <v>0.5</v>
      </c>
      <c r="BP198" s="10">
        <f t="shared" si="58"/>
        <v>0.5</v>
      </c>
      <c r="BQ198" s="10">
        <f t="shared" si="58"/>
        <v>0.5</v>
      </c>
      <c r="BR198" s="10">
        <f t="shared" si="58"/>
        <v>0.5</v>
      </c>
      <c r="BS198" s="10">
        <f t="shared" si="58"/>
        <v>0.5</v>
      </c>
      <c r="BT198" s="10">
        <f t="shared" si="58"/>
        <v>0.5</v>
      </c>
      <c r="BU198" s="10">
        <f t="shared" si="58"/>
        <v>1</v>
      </c>
      <c r="BV198" s="10">
        <f t="shared" si="58"/>
        <v>-1</v>
      </c>
      <c r="BW198" s="10">
        <f t="shared" si="58"/>
        <v>-1</v>
      </c>
      <c r="BX198" s="10">
        <f t="shared" si="58"/>
        <v>-1</v>
      </c>
      <c r="BY198" s="10">
        <f t="shared" si="58"/>
        <v>-1</v>
      </c>
      <c r="BZ198" s="10">
        <f t="shared" si="58"/>
        <v>-1</v>
      </c>
      <c r="CA198" s="10">
        <f t="shared" si="58"/>
        <v>-1</v>
      </c>
      <c r="CB198" s="10">
        <f t="shared" si="58"/>
        <v>0.5</v>
      </c>
      <c r="CC198" s="10">
        <f t="shared" si="58"/>
        <v>0.5</v>
      </c>
      <c r="CD198" s="10">
        <f t="shared" si="58"/>
        <v>0.5</v>
      </c>
      <c r="CE198" s="10">
        <f t="shared" si="58"/>
        <v>0.5</v>
      </c>
      <c r="CF198" s="10">
        <f t="shared" si="58"/>
        <v>0.5</v>
      </c>
      <c r="CG198" s="10">
        <f t="shared" si="58"/>
        <v>0.5</v>
      </c>
      <c r="CH198" s="10">
        <f t="shared" si="58"/>
        <v>0.5</v>
      </c>
      <c r="CI198" s="10">
        <f t="shared" si="58"/>
        <v>0.5</v>
      </c>
      <c r="CJ198" s="10">
        <f t="shared" si="58"/>
        <v>0.5</v>
      </c>
    </row>
    <row r="199" spans="1:88" ht="15">
      <c r="A199" s="15">
        <v>206</v>
      </c>
      <c r="B199" s="12" t="s">
        <v>114</v>
      </c>
      <c r="C199" s="12" t="s">
        <v>115</v>
      </c>
      <c r="D199" s="12" t="s">
        <v>12</v>
      </c>
      <c r="E199" s="12" t="s">
        <v>17</v>
      </c>
      <c r="F199" s="12" t="s">
        <v>117</v>
      </c>
      <c r="G199" s="14">
        <v>54</v>
      </c>
      <c r="H199" s="12" t="s">
        <v>397</v>
      </c>
      <c r="I199" s="14">
        <v>290</v>
      </c>
      <c r="J199" s="15">
        <v>70</v>
      </c>
      <c r="K199" s="17">
        <f t="shared" si="0"/>
        <v>0.77142857142857146</v>
      </c>
      <c r="L199" s="18">
        <f t="shared" si="1"/>
        <v>0</v>
      </c>
      <c r="M199" s="18">
        <f t="shared" si="2"/>
        <v>0</v>
      </c>
      <c r="N199" s="19">
        <f t="shared" si="3"/>
        <v>0</v>
      </c>
      <c r="O199" s="18">
        <f t="shared" si="4"/>
        <v>0</v>
      </c>
      <c r="P199" s="18">
        <f t="shared" si="5"/>
        <v>0</v>
      </c>
      <c r="Q199" s="18">
        <f t="shared" si="6"/>
        <v>1</v>
      </c>
      <c r="R199" s="18">
        <f t="shared" si="7"/>
        <v>0</v>
      </c>
      <c r="S199" s="18">
        <f t="shared" si="8"/>
        <v>0</v>
      </c>
      <c r="T199" s="18">
        <f t="shared" si="9"/>
        <v>0</v>
      </c>
      <c r="U199" s="18">
        <f t="shared" si="10"/>
        <v>0</v>
      </c>
      <c r="Z199" s="3" t="s">
        <v>124</v>
      </c>
      <c r="AA199" s="10">
        <f t="shared" ref="AA199:CJ199" si="59">IF(AA$151=$Z199,1,IF(LEFT(AA$151,7) = LEFT($Z199,7),-1,0.5))</f>
        <v>0.5</v>
      </c>
      <c r="AB199" s="10">
        <f t="shared" si="59"/>
        <v>0.5</v>
      </c>
      <c r="AC199" s="10">
        <f t="shared" si="59"/>
        <v>0.5</v>
      </c>
      <c r="AD199" s="10">
        <f t="shared" si="59"/>
        <v>0.5</v>
      </c>
      <c r="AE199" s="10">
        <f t="shared" si="59"/>
        <v>0.5</v>
      </c>
      <c r="AF199" s="10">
        <f t="shared" si="59"/>
        <v>0.5</v>
      </c>
      <c r="AG199" s="10">
        <f t="shared" si="59"/>
        <v>0.5</v>
      </c>
      <c r="AH199" s="10">
        <f t="shared" si="59"/>
        <v>0.5</v>
      </c>
      <c r="AI199" s="10">
        <f t="shared" si="59"/>
        <v>0.5</v>
      </c>
      <c r="AJ199" s="10">
        <f t="shared" si="59"/>
        <v>0.5</v>
      </c>
      <c r="AK199" s="10">
        <f t="shared" si="59"/>
        <v>0.5</v>
      </c>
      <c r="AL199" s="10">
        <f t="shared" si="59"/>
        <v>0.5</v>
      </c>
      <c r="AM199" s="10">
        <f t="shared" si="59"/>
        <v>0.5</v>
      </c>
      <c r="AN199" s="10">
        <f t="shared" si="59"/>
        <v>0.5</v>
      </c>
      <c r="AO199" s="10">
        <f t="shared" si="59"/>
        <v>0.5</v>
      </c>
      <c r="AP199" s="10">
        <f t="shared" si="59"/>
        <v>0.5</v>
      </c>
      <c r="AQ199" s="10">
        <f t="shared" si="59"/>
        <v>0.5</v>
      </c>
      <c r="AR199" s="10">
        <f t="shared" si="59"/>
        <v>0.5</v>
      </c>
      <c r="AS199" s="10">
        <f t="shared" si="59"/>
        <v>0.5</v>
      </c>
      <c r="AT199" s="10">
        <f t="shared" si="59"/>
        <v>0.5</v>
      </c>
      <c r="AU199" s="10">
        <f t="shared" si="59"/>
        <v>0.5</v>
      </c>
      <c r="AV199" s="10">
        <f t="shared" si="59"/>
        <v>0.5</v>
      </c>
      <c r="AW199" s="10">
        <f t="shared" si="59"/>
        <v>0.5</v>
      </c>
      <c r="AX199" s="10">
        <f t="shared" si="59"/>
        <v>0.5</v>
      </c>
      <c r="AY199" s="10">
        <f t="shared" si="59"/>
        <v>0.5</v>
      </c>
      <c r="AZ199" s="10">
        <f t="shared" si="59"/>
        <v>0.5</v>
      </c>
      <c r="BA199" s="10">
        <f t="shared" si="59"/>
        <v>0.5</v>
      </c>
      <c r="BB199" s="10">
        <f t="shared" si="59"/>
        <v>0.5</v>
      </c>
      <c r="BC199" s="10">
        <f t="shared" si="59"/>
        <v>0.5</v>
      </c>
      <c r="BD199" s="10">
        <f t="shared" si="59"/>
        <v>0.5</v>
      </c>
      <c r="BE199" s="10">
        <f t="shared" si="59"/>
        <v>0.5</v>
      </c>
      <c r="BF199" s="10">
        <f t="shared" si="59"/>
        <v>0.5</v>
      </c>
      <c r="BG199" s="10">
        <f t="shared" si="59"/>
        <v>0.5</v>
      </c>
      <c r="BH199" s="10">
        <f t="shared" si="59"/>
        <v>0.5</v>
      </c>
      <c r="BI199" s="10">
        <f t="shared" si="59"/>
        <v>0.5</v>
      </c>
      <c r="BJ199" s="10">
        <f t="shared" si="59"/>
        <v>0.5</v>
      </c>
      <c r="BK199" s="10">
        <f t="shared" si="59"/>
        <v>0.5</v>
      </c>
      <c r="BL199" s="10">
        <f t="shared" si="59"/>
        <v>0.5</v>
      </c>
      <c r="BM199" s="10">
        <f t="shared" si="59"/>
        <v>0.5</v>
      </c>
      <c r="BN199" s="10">
        <f t="shared" si="59"/>
        <v>0.5</v>
      </c>
      <c r="BO199" s="10">
        <f t="shared" si="59"/>
        <v>0.5</v>
      </c>
      <c r="BP199" s="10">
        <f t="shared" si="59"/>
        <v>0.5</v>
      </c>
      <c r="BQ199" s="10">
        <f t="shared" si="59"/>
        <v>0.5</v>
      </c>
      <c r="BR199" s="10">
        <f t="shared" si="59"/>
        <v>0.5</v>
      </c>
      <c r="BS199" s="10">
        <f t="shared" si="59"/>
        <v>0.5</v>
      </c>
      <c r="BT199" s="10">
        <f t="shared" si="59"/>
        <v>0.5</v>
      </c>
      <c r="BU199" s="10">
        <f t="shared" si="59"/>
        <v>-1</v>
      </c>
      <c r="BV199" s="10">
        <f t="shared" si="59"/>
        <v>1</v>
      </c>
      <c r="BW199" s="10">
        <f t="shared" si="59"/>
        <v>-1</v>
      </c>
      <c r="BX199" s="10">
        <f t="shared" si="59"/>
        <v>-1</v>
      </c>
      <c r="BY199" s="10">
        <f t="shared" si="59"/>
        <v>-1</v>
      </c>
      <c r="BZ199" s="10">
        <f t="shared" si="59"/>
        <v>-1</v>
      </c>
      <c r="CA199" s="10">
        <f t="shared" si="59"/>
        <v>-1</v>
      </c>
      <c r="CB199" s="10">
        <f t="shared" si="59"/>
        <v>0.5</v>
      </c>
      <c r="CC199" s="10">
        <f t="shared" si="59"/>
        <v>0.5</v>
      </c>
      <c r="CD199" s="10">
        <f t="shared" si="59"/>
        <v>0.5</v>
      </c>
      <c r="CE199" s="10">
        <f t="shared" si="59"/>
        <v>0.5</v>
      </c>
      <c r="CF199" s="10">
        <f t="shared" si="59"/>
        <v>0.5</v>
      </c>
      <c r="CG199" s="10">
        <f t="shared" si="59"/>
        <v>0.5</v>
      </c>
      <c r="CH199" s="10">
        <f t="shared" si="59"/>
        <v>0.5</v>
      </c>
      <c r="CI199" s="10">
        <f t="shared" si="59"/>
        <v>0.5</v>
      </c>
      <c r="CJ199" s="10">
        <f t="shared" si="59"/>
        <v>0.5</v>
      </c>
    </row>
    <row r="200" spans="1:88" ht="15">
      <c r="A200" s="15">
        <v>207</v>
      </c>
      <c r="B200" s="12" t="s">
        <v>114</v>
      </c>
      <c r="C200" s="12" t="s">
        <v>115</v>
      </c>
      <c r="D200" s="12" t="s">
        <v>18</v>
      </c>
      <c r="E200" s="12" t="s">
        <v>22</v>
      </c>
      <c r="F200" s="12" t="s">
        <v>119</v>
      </c>
      <c r="G200" s="14">
        <v>52</v>
      </c>
      <c r="H200" s="12" t="s">
        <v>397</v>
      </c>
      <c r="I200" s="14">
        <v>290</v>
      </c>
      <c r="J200" s="15">
        <v>70</v>
      </c>
      <c r="K200" s="17">
        <f t="shared" si="0"/>
        <v>0.74285714285714288</v>
      </c>
      <c r="L200" s="18">
        <f t="shared" si="1"/>
        <v>0</v>
      </c>
      <c r="M200" s="18">
        <f t="shared" si="2"/>
        <v>0</v>
      </c>
      <c r="N200" s="19">
        <f t="shared" si="3"/>
        <v>0</v>
      </c>
      <c r="O200" s="18">
        <f t="shared" si="4"/>
        <v>0</v>
      </c>
      <c r="P200" s="18">
        <f t="shared" si="5"/>
        <v>0</v>
      </c>
      <c r="Q200" s="18">
        <f t="shared" si="6"/>
        <v>1</v>
      </c>
      <c r="R200" s="18">
        <f t="shared" si="7"/>
        <v>0</v>
      </c>
      <c r="S200" s="18">
        <f t="shared" si="8"/>
        <v>0</v>
      </c>
      <c r="T200" s="18">
        <f t="shared" si="9"/>
        <v>0</v>
      </c>
      <c r="U200" s="18">
        <f t="shared" si="10"/>
        <v>0</v>
      </c>
      <c r="Z200" s="3" t="s">
        <v>126</v>
      </c>
      <c r="AA200" s="10">
        <f t="shared" ref="AA200:CJ200" si="60">IF(AA$151=$Z200,1,IF(LEFT(AA$151,7) = LEFT($Z200,7),-1,0.5))</f>
        <v>0.5</v>
      </c>
      <c r="AB200" s="10">
        <f t="shared" si="60"/>
        <v>0.5</v>
      </c>
      <c r="AC200" s="10">
        <f t="shared" si="60"/>
        <v>0.5</v>
      </c>
      <c r="AD200" s="10">
        <f t="shared" si="60"/>
        <v>0.5</v>
      </c>
      <c r="AE200" s="10">
        <f t="shared" si="60"/>
        <v>0.5</v>
      </c>
      <c r="AF200" s="10">
        <f t="shared" si="60"/>
        <v>0.5</v>
      </c>
      <c r="AG200" s="10">
        <f t="shared" si="60"/>
        <v>0.5</v>
      </c>
      <c r="AH200" s="10">
        <f t="shared" si="60"/>
        <v>0.5</v>
      </c>
      <c r="AI200" s="10">
        <f t="shared" si="60"/>
        <v>0.5</v>
      </c>
      <c r="AJ200" s="10">
        <f t="shared" si="60"/>
        <v>0.5</v>
      </c>
      <c r="AK200" s="10">
        <f t="shared" si="60"/>
        <v>0.5</v>
      </c>
      <c r="AL200" s="10">
        <f t="shared" si="60"/>
        <v>0.5</v>
      </c>
      <c r="AM200" s="10">
        <f t="shared" si="60"/>
        <v>0.5</v>
      </c>
      <c r="AN200" s="10">
        <f t="shared" si="60"/>
        <v>0.5</v>
      </c>
      <c r="AO200" s="10">
        <f t="shared" si="60"/>
        <v>0.5</v>
      </c>
      <c r="AP200" s="10">
        <f t="shared" si="60"/>
        <v>0.5</v>
      </c>
      <c r="AQ200" s="10">
        <f t="shared" si="60"/>
        <v>0.5</v>
      </c>
      <c r="AR200" s="10">
        <f t="shared" si="60"/>
        <v>0.5</v>
      </c>
      <c r="AS200" s="10">
        <f t="shared" si="60"/>
        <v>0.5</v>
      </c>
      <c r="AT200" s="10">
        <f t="shared" si="60"/>
        <v>0.5</v>
      </c>
      <c r="AU200" s="10">
        <f t="shared" si="60"/>
        <v>0.5</v>
      </c>
      <c r="AV200" s="10">
        <f t="shared" si="60"/>
        <v>0.5</v>
      </c>
      <c r="AW200" s="10">
        <f t="shared" si="60"/>
        <v>0.5</v>
      </c>
      <c r="AX200" s="10">
        <f t="shared" si="60"/>
        <v>0.5</v>
      </c>
      <c r="AY200" s="10">
        <f t="shared" si="60"/>
        <v>0.5</v>
      </c>
      <c r="AZ200" s="10">
        <f t="shared" si="60"/>
        <v>0.5</v>
      </c>
      <c r="BA200" s="10">
        <f t="shared" si="60"/>
        <v>0.5</v>
      </c>
      <c r="BB200" s="10">
        <f t="shared" si="60"/>
        <v>0.5</v>
      </c>
      <c r="BC200" s="10">
        <f t="shared" si="60"/>
        <v>0.5</v>
      </c>
      <c r="BD200" s="10">
        <f t="shared" si="60"/>
        <v>0.5</v>
      </c>
      <c r="BE200" s="10">
        <f t="shared" si="60"/>
        <v>0.5</v>
      </c>
      <c r="BF200" s="10">
        <f t="shared" si="60"/>
        <v>0.5</v>
      </c>
      <c r="BG200" s="10">
        <f t="shared" si="60"/>
        <v>0.5</v>
      </c>
      <c r="BH200" s="10">
        <f t="shared" si="60"/>
        <v>0.5</v>
      </c>
      <c r="BI200" s="10">
        <f t="shared" si="60"/>
        <v>0.5</v>
      </c>
      <c r="BJ200" s="10">
        <f t="shared" si="60"/>
        <v>0.5</v>
      </c>
      <c r="BK200" s="10">
        <f t="shared" si="60"/>
        <v>0.5</v>
      </c>
      <c r="BL200" s="10">
        <f t="shared" si="60"/>
        <v>0.5</v>
      </c>
      <c r="BM200" s="10">
        <f t="shared" si="60"/>
        <v>0.5</v>
      </c>
      <c r="BN200" s="10">
        <f t="shared" si="60"/>
        <v>0.5</v>
      </c>
      <c r="BO200" s="10">
        <f t="shared" si="60"/>
        <v>0.5</v>
      </c>
      <c r="BP200" s="10">
        <f t="shared" si="60"/>
        <v>0.5</v>
      </c>
      <c r="BQ200" s="10">
        <f t="shared" si="60"/>
        <v>0.5</v>
      </c>
      <c r="BR200" s="10">
        <f t="shared" si="60"/>
        <v>0.5</v>
      </c>
      <c r="BS200" s="10">
        <f t="shared" si="60"/>
        <v>0.5</v>
      </c>
      <c r="BT200" s="10">
        <f t="shared" si="60"/>
        <v>0.5</v>
      </c>
      <c r="BU200" s="10">
        <f t="shared" si="60"/>
        <v>-1</v>
      </c>
      <c r="BV200" s="10">
        <f t="shared" si="60"/>
        <v>-1</v>
      </c>
      <c r="BW200" s="10">
        <f t="shared" si="60"/>
        <v>1</v>
      </c>
      <c r="BX200" s="10">
        <f t="shared" si="60"/>
        <v>-1</v>
      </c>
      <c r="BY200" s="10">
        <f t="shared" si="60"/>
        <v>-1</v>
      </c>
      <c r="BZ200" s="10">
        <f t="shared" si="60"/>
        <v>-1</v>
      </c>
      <c r="CA200" s="10">
        <f t="shared" si="60"/>
        <v>-1</v>
      </c>
      <c r="CB200" s="10">
        <f t="shared" si="60"/>
        <v>0.5</v>
      </c>
      <c r="CC200" s="10">
        <f t="shared" si="60"/>
        <v>0.5</v>
      </c>
      <c r="CD200" s="10">
        <f t="shared" si="60"/>
        <v>0.5</v>
      </c>
      <c r="CE200" s="10">
        <f t="shared" si="60"/>
        <v>0.5</v>
      </c>
      <c r="CF200" s="10">
        <f t="shared" si="60"/>
        <v>0.5</v>
      </c>
      <c r="CG200" s="10">
        <f t="shared" si="60"/>
        <v>0.5</v>
      </c>
      <c r="CH200" s="10">
        <f t="shared" si="60"/>
        <v>0.5</v>
      </c>
      <c r="CI200" s="10">
        <f t="shared" si="60"/>
        <v>0.5</v>
      </c>
      <c r="CJ200" s="10">
        <f t="shared" si="60"/>
        <v>0.5</v>
      </c>
    </row>
    <row r="201" spans="1:88" ht="15">
      <c r="A201" s="12">
        <v>208</v>
      </c>
      <c r="B201" s="12" t="s">
        <v>121</v>
      </c>
      <c r="C201" s="12" t="s">
        <v>365</v>
      </c>
      <c r="D201" s="12" t="s">
        <v>22</v>
      </c>
      <c r="E201" s="12" t="s">
        <v>123</v>
      </c>
      <c r="F201" s="12" t="s">
        <v>124</v>
      </c>
      <c r="G201" s="14">
        <v>16</v>
      </c>
      <c r="H201" s="12" t="s">
        <v>397</v>
      </c>
      <c r="I201" s="14">
        <v>291</v>
      </c>
      <c r="J201" s="15">
        <v>48</v>
      </c>
      <c r="K201" s="17">
        <f t="shared" si="0"/>
        <v>0.33333333333333331</v>
      </c>
      <c r="L201" s="18">
        <f t="shared" si="1"/>
        <v>0</v>
      </c>
      <c r="M201" s="18">
        <f t="shared" si="2"/>
        <v>0</v>
      </c>
      <c r="N201" s="19">
        <f t="shared" si="3"/>
        <v>0</v>
      </c>
      <c r="O201" s="18">
        <f t="shared" si="4"/>
        <v>1</v>
      </c>
      <c r="P201" s="18">
        <f t="shared" si="5"/>
        <v>0</v>
      </c>
      <c r="Q201" s="18">
        <f t="shared" si="6"/>
        <v>0</v>
      </c>
      <c r="R201" s="18">
        <f t="shared" si="7"/>
        <v>0</v>
      </c>
      <c r="S201" s="18">
        <f t="shared" si="8"/>
        <v>0</v>
      </c>
      <c r="T201" s="18">
        <f t="shared" si="9"/>
        <v>0</v>
      </c>
      <c r="U201" s="18">
        <f t="shared" si="10"/>
        <v>0</v>
      </c>
      <c r="Z201" s="3" t="s">
        <v>128</v>
      </c>
      <c r="AA201" s="10">
        <f t="shared" ref="AA201:CJ201" si="61">IF(AA$151=$Z201,1,IF(LEFT(AA$151,7) = LEFT($Z201,7),-1,0.5))</f>
        <v>0.5</v>
      </c>
      <c r="AB201" s="10">
        <f t="shared" si="61"/>
        <v>0.5</v>
      </c>
      <c r="AC201" s="10">
        <f t="shared" si="61"/>
        <v>0.5</v>
      </c>
      <c r="AD201" s="10">
        <f t="shared" si="61"/>
        <v>0.5</v>
      </c>
      <c r="AE201" s="10">
        <f t="shared" si="61"/>
        <v>0.5</v>
      </c>
      <c r="AF201" s="10">
        <f t="shared" si="61"/>
        <v>0.5</v>
      </c>
      <c r="AG201" s="10">
        <f t="shared" si="61"/>
        <v>0.5</v>
      </c>
      <c r="AH201" s="10">
        <f t="shared" si="61"/>
        <v>0.5</v>
      </c>
      <c r="AI201" s="10">
        <f t="shared" si="61"/>
        <v>0.5</v>
      </c>
      <c r="AJ201" s="10">
        <f t="shared" si="61"/>
        <v>0.5</v>
      </c>
      <c r="AK201" s="10">
        <f t="shared" si="61"/>
        <v>0.5</v>
      </c>
      <c r="AL201" s="10">
        <f t="shared" si="61"/>
        <v>0.5</v>
      </c>
      <c r="AM201" s="10">
        <f t="shared" si="61"/>
        <v>0.5</v>
      </c>
      <c r="AN201" s="10">
        <f t="shared" si="61"/>
        <v>0.5</v>
      </c>
      <c r="AO201" s="10">
        <f t="shared" si="61"/>
        <v>0.5</v>
      </c>
      <c r="AP201" s="10">
        <f t="shared" si="61"/>
        <v>0.5</v>
      </c>
      <c r="AQ201" s="10">
        <f t="shared" si="61"/>
        <v>0.5</v>
      </c>
      <c r="AR201" s="10">
        <f t="shared" si="61"/>
        <v>0.5</v>
      </c>
      <c r="AS201" s="10">
        <f t="shared" si="61"/>
        <v>0.5</v>
      </c>
      <c r="AT201" s="10">
        <f t="shared" si="61"/>
        <v>0.5</v>
      </c>
      <c r="AU201" s="10">
        <f t="shared" si="61"/>
        <v>0.5</v>
      </c>
      <c r="AV201" s="10">
        <f t="shared" si="61"/>
        <v>0.5</v>
      </c>
      <c r="AW201" s="10">
        <f t="shared" si="61"/>
        <v>0.5</v>
      </c>
      <c r="AX201" s="10">
        <f t="shared" si="61"/>
        <v>0.5</v>
      </c>
      <c r="AY201" s="10">
        <f t="shared" si="61"/>
        <v>0.5</v>
      </c>
      <c r="AZ201" s="10">
        <f t="shared" si="61"/>
        <v>0.5</v>
      </c>
      <c r="BA201" s="10">
        <f t="shared" si="61"/>
        <v>0.5</v>
      </c>
      <c r="BB201" s="10">
        <f t="shared" si="61"/>
        <v>0.5</v>
      </c>
      <c r="BC201" s="10">
        <f t="shared" si="61"/>
        <v>0.5</v>
      </c>
      <c r="BD201" s="10">
        <f t="shared" si="61"/>
        <v>0.5</v>
      </c>
      <c r="BE201" s="10">
        <f t="shared" si="61"/>
        <v>0.5</v>
      </c>
      <c r="BF201" s="10">
        <f t="shared" si="61"/>
        <v>0.5</v>
      </c>
      <c r="BG201" s="10">
        <f t="shared" si="61"/>
        <v>0.5</v>
      </c>
      <c r="BH201" s="10">
        <f t="shared" si="61"/>
        <v>0.5</v>
      </c>
      <c r="BI201" s="10">
        <f t="shared" si="61"/>
        <v>0.5</v>
      </c>
      <c r="BJ201" s="10">
        <f t="shared" si="61"/>
        <v>0.5</v>
      </c>
      <c r="BK201" s="10">
        <f t="shared" si="61"/>
        <v>0.5</v>
      </c>
      <c r="BL201" s="10">
        <f t="shared" si="61"/>
        <v>0.5</v>
      </c>
      <c r="BM201" s="10">
        <f t="shared" si="61"/>
        <v>0.5</v>
      </c>
      <c r="BN201" s="10">
        <f t="shared" si="61"/>
        <v>0.5</v>
      </c>
      <c r="BO201" s="10">
        <f t="shared" si="61"/>
        <v>0.5</v>
      </c>
      <c r="BP201" s="10">
        <f t="shared" si="61"/>
        <v>0.5</v>
      </c>
      <c r="BQ201" s="10">
        <f t="shared" si="61"/>
        <v>0.5</v>
      </c>
      <c r="BR201" s="10">
        <f t="shared" si="61"/>
        <v>0.5</v>
      </c>
      <c r="BS201" s="10">
        <f t="shared" si="61"/>
        <v>0.5</v>
      </c>
      <c r="BT201" s="10">
        <f t="shared" si="61"/>
        <v>0.5</v>
      </c>
      <c r="BU201" s="10">
        <f t="shared" si="61"/>
        <v>-1</v>
      </c>
      <c r="BV201" s="10">
        <f t="shared" si="61"/>
        <v>-1</v>
      </c>
      <c r="BW201" s="10">
        <f t="shared" si="61"/>
        <v>-1</v>
      </c>
      <c r="BX201" s="10">
        <f t="shared" si="61"/>
        <v>1</v>
      </c>
      <c r="BY201" s="10">
        <f t="shared" si="61"/>
        <v>-1</v>
      </c>
      <c r="BZ201" s="10">
        <f t="shared" si="61"/>
        <v>-1</v>
      </c>
      <c r="CA201" s="10">
        <f t="shared" si="61"/>
        <v>-1</v>
      </c>
      <c r="CB201" s="10">
        <f t="shared" si="61"/>
        <v>0.5</v>
      </c>
      <c r="CC201" s="10">
        <f t="shared" si="61"/>
        <v>0.5</v>
      </c>
      <c r="CD201" s="10">
        <f t="shared" si="61"/>
        <v>0.5</v>
      </c>
      <c r="CE201" s="10">
        <f t="shared" si="61"/>
        <v>0.5</v>
      </c>
      <c r="CF201" s="10">
        <f t="shared" si="61"/>
        <v>0.5</v>
      </c>
      <c r="CG201" s="10">
        <f t="shared" si="61"/>
        <v>0.5</v>
      </c>
      <c r="CH201" s="10">
        <f t="shared" si="61"/>
        <v>0.5</v>
      </c>
      <c r="CI201" s="10">
        <f t="shared" si="61"/>
        <v>0.5</v>
      </c>
      <c r="CJ201" s="10">
        <f t="shared" si="61"/>
        <v>0.5</v>
      </c>
    </row>
    <row r="202" spans="1:88" ht="15">
      <c r="A202" s="15">
        <v>209</v>
      </c>
      <c r="B202" s="12" t="s">
        <v>121</v>
      </c>
      <c r="C202" s="12" t="s">
        <v>167</v>
      </c>
      <c r="D202" s="12" t="s">
        <v>22</v>
      </c>
      <c r="E202" s="12" t="s">
        <v>123</v>
      </c>
      <c r="F202" s="12" t="s">
        <v>126</v>
      </c>
      <c r="G202" s="14">
        <v>19</v>
      </c>
      <c r="H202" s="12" t="s">
        <v>397</v>
      </c>
      <c r="I202" s="14">
        <v>291</v>
      </c>
      <c r="J202" s="15">
        <v>48</v>
      </c>
      <c r="K202" s="17">
        <f t="shared" si="0"/>
        <v>0.39583333333333331</v>
      </c>
      <c r="L202" s="18">
        <f t="shared" si="1"/>
        <v>0</v>
      </c>
      <c r="M202" s="18">
        <f t="shared" si="2"/>
        <v>0</v>
      </c>
      <c r="N202" s="19">
        <f t="shared" si="3"/>
        <v>0</v>
      </c>
      <c r="O202" s="18">
        <f t="shared" si="4"/>
        <v>1</v>
      </c>
      <c r="P202" s="18">
        <f t="shared" si="5"/>
        <v>0</v>
      </c>
      <c r="Q202" s="18">
        <f t="shared" si="6"/>
        <v>0</v>
      </c>
      <c r="R202" s="18">
        <f t="shared" si="7"/>
        <v>0</v>
      </c>
      <c r="S202" s="18">
        <f t="shared" si="8"/>
        <v>0</v>
      </c>
      <c r="T202" s="18">
        <f t="shared" si="9"/>
        <v>0</v>
      </c>
      <c r="U202" s="18">
        <f t="shared" si="10"/>
        <v>0</v>
      </c>
      <c r="Z202" s="3" t="s">
        <v>130</v>
      </c>
      <c r="AA202" s="10">
        <f t="shared" ref="AA202:CJ202" si="62">IF(AA$151=$Z202,1,IF(LEFT(AA$151,7) = LEFT($Z202,7),-1,0.5))</f>
        <v>0.5</v>
      </c>
      <c r="AB202" s="10">
        <f t="shared" si="62"/>
        <v>0.5</v>
      </c>
      <c r="AC202" s="10">
        <f t="shared" si="62"/>
        <v>0.5</v>
      </c>
      <c r="AD202" s="10">
        <f t="shared" si="62"/>
        <v>0.5</v>
      </c>
      <c r="AE202" s="10">
        <f t="shared" si="62"/>
        <v>0.5</v>
      </c>
      <c r="AF202" s="10">
        <f t="shared" si="62"/>
        <v>0.5</v>
      </c>
      <c r="AG202" s="10">
        <f t="shared" si="62"/>
        <v>0.5</v>
      </c>
      <c r="AH202" s="10">
        <f t="shared" si="62"/>
        <v>0.5</v>
      </c>
      <c r="AI202" s="10">
        <f t="shared" si="62"/>
        <v>0.5</v>
      </c>
      <c r="AJ202" s="10">
        <f t="shared" si="62"/>
        <v>0.5</v>
      </c>
      <c r="AK202" s="10">
        <f t="shared" si="62"/>
        <v>0.5</v>
      </c>
      <c r="AL202" s="10">
        <f t="shared" si="62"/>
        <v>0.5</v>
      </c>
      <c r="AM202" s="10">
        <f t="shared" si="62"/>
        <v>0.5</v>
      </c>
      <c r="AN202" s="10">
        <f t="shared" si="62"/>
        <v>0.5</v>
      </c>
      <c r="AO202" s="10">
        <f t="shared" si="62"/>
        <v>0.5</v>
      </c>
      <c r="AP202" s="10">
        <f t="shared" si="62"/>
        <v>0.5</v>
      </c>
      <c r="AQ202" s="10">
        <f t="shared" si="62"/>
        <v>0.5</v>
      </c>
      <c r="AR202" s="10">
        <f t="shared" si="62"/>
        <v>0.5</v>
      </c>
      <c r="AS202" s="10">
        <f t="shared" si="62"/>
        <v>0.5</v>
      </c>
      <c r="AT202" s="10">
        <f t="shared" si="62"/>
        <v>0.5</v>
      </c>
      <c r="AU202" s="10">
        <f t="shared" si="62"/>
        <v>0.5</v>
      </c>
      <c r="AV202" s="10">
        <f t="shared" si="62"/>
        <v>0.5</v>
      </c>
      <c r="AW202" s="10">
        <f t="shared" si="62"/>
        <v>0.5</v>
      </c>
      <c r="AX202" s="10">
        <f t="shared" si="62"/>
        <v>0.5</v>
      </c>
      <c r="AY202" s="10">
        <f t="shared" si="62"/>
        <v>0.5</v>
      </c>
      <c r="AZ202" s="10">
        <f t="shared" si="62"/>
        <v>0.5</v>
      </c>
      <c r="BA202" s="10">
        <f t="shared" si="62"/>
        <v>0.5</v>
      </c>
      <c r="BB202" s="10">
        <f t="shared" si="62"/>
        <v>0.5</v>
      </c>
      <c r="BC202" s="10">
        <f t="shared" si="62"/>
        <v>0.5</v>
      </c>
      <c r="BD202" s="10">
        <f t="shared" si="62"/>
        <v>0.5</v>
      </c>
      <c r="BE202" s="10">
        <f t="shared" si="62"/>
        <v>0.5</v>
      </c>
      <c r="BF202" s="10">
        <f t="shared" si="62"/>
        <v>0.5</v>
      </c>
      <c r="BG202" s="10">
        <f t="shared" si="62"/>
        <v>0.5</v>
      </c>
      <c r="BH202" s="10">
        <f t="shared" si="62"/>
        <v>0.5</v>
      </c>
      <c r="BI202" s="10">
        <f t="shared" si="62"/>
        <v>0.5</v>
      </c>
      <c r="BJ202" s="10">
        <f t="shared" si="62"/>
        <v>0.5</v>
      </c>
      <c r="BK202" s="10">
        <f t="shared" si="62"/>
        <v>0.5</v>
      </c>
      <c r="BL202" s="10">
        <f t="shared" si="62"/>
        <v>0.5</v>
      </c>
      <c r="BM202" s="10">
        <f t="shared" si="62"/>
        <v>0.5</v>
      </c>
      <c r="BN202" s="10">
        <f t="shared" si="62"/>
        <v>0.5</v>
      </c>
      <c r="BO202" s="10">
        <f t="shared" si="62"/>
        <v>0.5</v>
      </c>
      <c r="BP202" s="10">
        <f t="shared" si="62"/>
        <v>0.5</v>
      </c>
      <c r="BQ202" s="10">
        <f t="shared" si="62"/>
        <v>0.5</v>
      </c>
      <c r="BR202" s="10">
        <f t="shared" si="62"/>
        <v>0.5</v>
      </c>
      <c r="BS202" s="10">
        <f t="shared" si="62"/>
        <v>0.5</v>
      </c>
      <c r="BT202" s="10">
        <f t="shared" si="62"/>
        <v>0.5</v>
      </c>
      <c r="BU202" s="10">
        <f t="shared" si="62"/>
        <v>-1</v>
      </c>
      <c r="BV202" s="10">
        <f t="shared" si="62"/>
        <v>-1</v>
      </c>
      <c r="BW202" s="10">
        <f t="shared" si="62"/>
        <v>-1</v>
      </c>
      <c r="BX202" s="10">
        <f t="shared" si="62"/>
        <v>-1</v>
      </c>
      <c r="BY202" s="10">
        <f t="shared" si="62"/>
        <v>1</v>
      </c>
      <c r="BZ202" s="10">
        <f t="shared" si="62"/>
        <v>-1</v>
      </c>
      <c r="CA202" s="10">
        <f t="shared" si="62"/>
        <v>-1</v>
      </c>
      <c r="CB202" s="10">
        <f t="shared" si="62"/>
        <v>0.5</v>
      </c>
      <c r="CC202" s="10">
        <f t="shared" si="62"/>
        <v>0.5</v>
      </c>
      <c r="CD202" s="10">
        <f t="shared" si="62"/>
        <v>0.5</v>
      </c>
      <c r="CE202" s="10">
        <f t="shared" si="62"/>
        <v>0.5</v>
      </c>
      <c r="CF202" s="10">
        <f t="shared" si="62"/>
        <v>0.5</v>
      </c>
      <c r="CG202" s="10">
        <f t="shared" si="62"/>
        <v>0.5</v>
      </c>
      <c r="CH202" s="10">
        <f t="shared" si="62"/>
        <v>0.5</v>
      </c>
      <c r="CI202" s="10">
        <f t="shared" si="62"/>
        <v>0.5</v>
      </c>
      <c r="CJ202" s="10">
        <f t="shared" si="62"/>
        <v>0.5</v>
      </c>
    </row>
    <row r="203" spans="1:88" ht="15">
      <c r="A203" s="15">
        <v>210</v>
      </c>
      <c r="B203" s="12" t="s">
        <v>121</v>
      </c>
      <c r="C203" s="12" t="s">
        <v>125</v>
      </c>
      <c r="D203" s="12" t="s">
        <v>22</v>
      </c>
      <c r="E203" s="12" t="s">
        <v>123</v>
      </c>
      <c r="F203" s="12" t="s">
        <v>128</v>
      </c>
      <c r="G203" s="14">
        <v>17</v>
      </c>
      <c r="H203" s="12" t="s">
        <v>397</v>
      </c>
      <c r="I203" s="14">
        <v>291</v>
      </c>
      <c r="J203" s="15">
        <v>48</v>
      </c>
      <c r="K203" s="17">
        <f t="shared" si="0"/>
        <v>0.35416666666666669</v>
      </c>
      <c r="L203" s="18">
        <f t="shared" si="1"/>
        <v>0</v>
      </c>
      <c r="M203" s="18">
        <f t="shared" si="2"/>
        <v>0</v>
      </c>
      <c r="N203" s="19">
        <f t="shared" si="3"/>
        <v>0</v>
      </c>
      <c r="O203" s="18">
        <f t="shared" si="4"/>
        <v>1</v>
      </c>
      <c r="P203" s="18">
        <f t="shared" si="5"/>
        <v>0</v>
      </c>
      <c r="Q203" s="18">
        <f t="shared" si="6"/>
        <v>0</v>
      </c>
      <c r="R203" s="18">
        <f t="shared" si="7"/>
        <v>0</v>
      </c>
      <c r="S203" s="18">
        <f t="shared" si="8"/>
        <v>0</v>
      </c>
      <c r="T203" s="18">
        <f t="shared" si="9"/>
        <v>0</v>
      </c>
      <c r="U203" s="18">
        <f t="shared" si="10"/>
        <v>0</v>
      </c>
      <c r="Z203" s="3" t="s">
        <v>134</v>
      </c>
      <c r="AA203" s="10">
        <f t="shared" ref="AA203:CJ203" si="63">IF(AA$151=$Z203,1,IF(LEFT(AA$151,7) = LEFT($Z203,7),-1,0.5))</f>
        <v>0.5</v>
      </c>
      <c r="AB203" s="10">
        <f t="shared" si="63"/>
        <v>0.5</v>
      </c>
      <c r="AC203" s="10">
        <f t="shared" si="63"/>
        <v>0.5</v>
      </c>
      <c r="AD203" s="10">
        <f t="shared" si="63"/>
        <v>0.5</v>
      </c>
      <c r="AE203" s="10">
        <f t="shared" si="63"/>
        <v>0.5</v>
      </c>
      <c r="AF203" s="10">
        <f t="shared" si="63"/>
        <v>0.5</v>
      </c>
      <c r="AG203" s="10">
        <f t="shared" si="63"/>
        <v>0.5</v>
      </c>
      <c r="AH203" s="10">
        <f t="shared" si="63"/>
        <v>0.5</v>
      </c>
      <c r="AI203" s="10">
        <f t="shared" si="63"/>
        <v>0.5</v>
      </c>
      <c r="AJ203" s="10">
        <f t="shared" si="63"/>
        <v>0.5</v>
      </c>
      <c r="AK203" s="10">
        <f t="shared" si="63"/>
        <v>0.5</v>
      </c>
      <c r="AL203" s="10">
        <f t="shared" si="63"/>
        <v>0.5</v>
      </c>
      <c r="AM203" s="10">
        <f t="shared" si="63"/>
        <v>0.5</v>
      </c>
      <c r="AN203" s="10">
        <f t="shared" si="63"/>
        <v>0.5</v>
      </c>
      <c r="AO203" s="10">
        <f t="shared" si="63"/>
        <v>0.5</v>
      </c>
      <c r="AP203" s="10">
        <f t="shared" si="63"/>
        <v>0.5</v>
      </c>
      <c r="AQ203" s="10">
        <f t="shared" si="63"/>
        <v>0.5</v>
      </c>
      <c r="AR203" s="10">
        <f t="shared" si="63"/>
        <v>0.5</v>
      </c>
      <c r="AS203" s="10">
        <f t="shared" si="63"/>
        <v>0.5</v>
      </c>
      <c r="AT203" s="10">
        <f t="shared" si="63"/>
        <v>0.5</v>
      </c>
      <c r="AU203" s="10">
        <f t="shared" si="63"/>
        <v>0.5</v>
      </c>
      <c r="AV203" s="10">
        <f t="shared" si="63"/>
        <v>0.5</v>
      </c>
      <c r="AW203" s="10">
        <f t="shared" si="63"/>
        <v>0.5</v>
      </c>
      <c r="AX203" s="10">
        <f t="shared" si="63"/>
        <v>0.5</v>
      </c>
      <c r="AY203" s="10">
        <f t="shared" si="63"/>
        <v>0.5</v>
      </c>
      <c r="AZ203" s="10">
        <f t="shared" si="63"/>
        <v>0.5</v>
      </c>
      <c r="BA203" s="10">
        <f t="shared" si="63"/>
        <v>0.5</v>
      </c>
      <c r="BB203" s="10">
        <f t="shared" si="63"/>
        <v>0.5</v>
      </c>
      <c r="BC203" s="10">
        <f t="shared" si="63"/>
        <v>0.5</v>
      </c>
      <c r="BD203" s="10">
        <f t="shared" si="63"/>
        <v>0.5</v>
      </c>
      <c r="BE203" s="10">
        <f t="shared" si="63"/>
        <v>0.5</v>
      </c>
      <c r="BF203" s="10">
        <f t="shared" si="63"/>
        <v>0.5</v>
      </c>
      <c r="BG203" s="10">
        <f t="shared" si="63"/>
        <v>0.5</v>
      </c>
      <c r="BH203" s="10">
        <f t="shared" si="63"/>
        <v>0.5</v>
      </c>
      <c r="BI203" s="10">
        <f t="shared" si="63"/>
        <v>0.5</v>
      </c>
      <c r="BJ203" s="10">
        <f t="shared" si="63"/>
        <v>0.5</v>
      </c>
      <c r="BK203" s="10">
        <f t="shared" si="63"/>
        <v>0.5</v>
      </c>
      <c r="BL203" s="10">
        <f t="shared" si="63"/>
        <v>0.5</v>
      </c>
      <c r="BM203" s="10">
        <f t="shared" si="63"/>
        <v>0.5</v>
      </c>
      <c r="BN203" s="10">
        <f t="shared" si="63"/>
        <v>0.5</v>
      </c>
      <c r="BO203" s="10">
        <f t="shared" si="63"/>
        <v>0.5</v>
      </c>
      <c r="BP203" s="10">
        <f t="shared" si="63"/>
        <v>0.5</v>
      </c>
      <c r="BQ203" s="10">
        <f t="shared" si="63"/>
        <v>0.5</v>
      </c>
      <c r="BR203" s="10">
        <f t="shared" si="63"/>
        <v>0.5</v>
      </c>
      <c r="BS203" s="10">
        <f t="shared" si="63"/>
        <v>0.5</v>
      </c>
      <c r="BT203" s="10">
        <f t="shared" si="63"/>
        <v>0.5</v>
      </c>
      <c r="BU203" s="10">
        <f t="shared" si="63"/>
        <v>-1</v>
      </c>
      <c r="BV203" s="10">
        <f t="shared" si="63"/>
        <v>-1</v>
      </c>
      <c r="BW203" s="10">
        <f t="shared" si="63"/>
        <v>-1</v>
      </c>
      <c r="BX203" s="10">
        <f t="shared" si="63"/>
        <v>-1</v>
      </c>
      <c r="BY203" s="10">
        <f t="shared" si="63"/>
        <v>-1</v>
      </c>
      <c r="BZ203" s="10">
        <f t="shared" si="63"/>
        <v>1</v>
      </c>
      <c r="CA203" s="10">
        <f t="shared" si="63"/>
        <v>-1</v>
      </c>
      <c r="CB203" s="10">
        <f t="shared" si="63"/>
        <v>0.5</v>
      </c>
      <c r="CC203" s="10">
        <f t="shared" si="63"/>
        <v>0.5</v>
      </c>
      <c r="CD203" s="10">
        <f t="shared" si="63"/>
        <v>0.5</v>
      </c>
      <c r="CE203" s="10">
        <f t="shared" si="63"/>
        <v>0.5</v>
      </c>
      <c r="CF203" s="10">
        <f t="shared" si="63"/>
        <v>0.5</v>
      </c>
      <c r="CG203" s="10">
        <f t="shared" si="63"/>
        <v>0.5</v>
      </c>
      <c r="CH203" s="10">
        <f t="shared" si="63"/>
        <v>0.5</v>
      </c>
      <c r="CI203" s="10">
        <f t="shared" si="63"/>
        <v>0.5</v>
      </c>
      <c r="CJ203" s="10">
        <f t="shared" si="63"/>
        <v>0.5</v>
      </c>
    </row>
    <row r="204" spans="1:88" ht="15">
      <c r="A204" s="12">
        <v>211</v>
      </c>
      <c r="B204" s="12" t="s">
        <v>121</v>
      </c>
      <c r="C204" s="12" t="s">
        <v>131</v>
      </c>
      <c r="D204" s="12" t="s">
        <v>12</v>
      </c>
      <c r="E204" s="12" t="s">
        <v>17</v>
      </c>
      <c r="F204" s="12" t="s">
        <v>130</v>
      </c>
      <c r="G204" s="14">
        <v>19</v>
      </c>
      <c r="H204" s="12" t="s">
        <v>397</v>
      </c>
      <c r="I204" s="14">
        <v>291</v>
      </c>
      <c r="J204" s="15">
        <v>48</v>
      </c>
      <c r="K204" s="17">
        <f t="shared" si="0"/>
        <v>0.39583333333333331</v>
      </c>
      <c r="L204" s="18">
        <f t="shared" si="1"/>
        <v>0</v>
      </c>
      <c r="M204" s="18">
        <f t="shared" si="2"/>
        <v>0</v>
      </c>
      <c r="N204" s="19">
        <f t="shared" si="3"/>
        <v>0</v>
      </c>
      <c r="O204" s="18">
        <f t="shared" si="4"/>
        <v>1</v>
      </c>
      <c r="P204" s="18">
        <f t="shared" si="5"/>
        <v>0</v>
      </c>
      <c r="Q204" s="18">
        <f t="shared" si="6"/>
        <v>0</v>
      </c>
      <c r="R204" s="18">
        <f t="shared" si="7"/>
        <v>0</v>
      </c>
      <c r="S204" s="18">
        <f t="shared" si="8"/>
        <v>0</v>
      </c>
      <c r="T204" s="18">
        <f t="shared" si="9"/>
        <v>0</v>
      </c>
      <c r="U204" s="18">
        <f t="shared" si="10"/>
        <v>0</v>
      </c>
      <c r="Z204" s="3" t="s">
        <v>393</v>
      </c>
      <c r="AA204" s="10">
        <f t="shared" ref="AA204:CJ204" si="64">IF(AA$151=$Z204,1,IF(LEFT(AA$151,7) = LEFT($Z204,7),-1,0.5))</f>
        <v>0.5</v>
      </c>
      <c r="AB204" s="10">
        <f t="shared" si="64"/>
        <v>0.5</v>
      </c>
      <c r="AC204" s="10">
        <f t="shared" si="64"/>
        <v>0.5</v>
      </c>
      <c r="AD204" s="10">
        <f t="shared" si="64"/>
        <v>0.5</v>
      </c>
      <c r="AE204" s="10">
        <f t="shared" si="64"/>
        <v>0.5</v>
      </c>
      <c r="AF204" s="10">
        <f t="shared" si="64"/>
        <v>0.5</v>
      </c>
      <c r="AG204" s="10">
        <f t="shared" si="64"/>
        <v>0.5</v>
      </c>
      <c r="AH204" s="10">
        <f t="shared" si="64"/>
        <v>0.5</v>
      </c>
      <c r="AI204" s="10">
        <f t="shared" si="64"/>
        <v>0.5</v>
      </c>
      <c r="AJ204" s="10">
        <f t="shared" si="64"/>
        <v>0.5</v>
      </c>
      <c r="AK204" s="10">
        <f t="shared" si="64"/>
        <v>0.5</v>
      </c>
      <c r="AL204" s="10">
        <f t="shared" si="64"/>
        <v>0.5</v>
      </c>
      <c r="AM204" s="10">
        <f t="shared" si="64"/>
        <v>0.5</v>
      </c>
      <c r="AN204" s="10">
        <f t="shared" si="64"/>
        <v>0.5</v>
      </c>
      <c r="AO204" s="10">
        <f t="shared" si="64"/>
        <v>0.5</v>
      </c>
      <c r="AP204" s="10">
        <f t="shared" si="64"/>
        <v>0.5</v>
      </c>
      <c r="AQ204" s="10">
        <f t="shared" si="64"/>
        <v>0.5</v>
      </c>
      <c r="AR204" s="10">
        <f t="shared" si="64"/>
        <v>0.5</v>
      </c>
      <c r="AS204" s="10">
        <f t="shared" si="64"/>
        <v>0.5</v>
      </c>
      <c r="AT204" s="10">
        <f t="shared" si="64"/>
        <v>0.5</v>
      </c>
      <c r="AU204" s="10">
        <f t="shared" si="64"/>
        <v>0.5</v>
      </c>
      <c r="AV204" s="10">
        <f t="shared" si="64"/>
        <v>0.5</v>
      </c>
      <c r="AW204" s="10">
        <f t="shared" si="64"/>
        <v>0.5</v>
      </c>
      <c r="AX204" s="10">
        <f t="shared" si="64"/>
        <v>0.5</v>
      </c>
      <c r="AY204" s="10">
        <f t="shared" si="64"/>
        <v>0.5</v>
      </c>
      <c r="AZ204" s="10">
        <f t="shared" si="64"/>
        <v>0.5</v>
      </c>
      <c r="BA204" s="10">
        <f t="shared" si="64"/>
        <v>0.5</v>
      </c>
      <c r="BB204" s="10">
        <f t="shared" si="64"/>
        <v>0.5</v>
      </c>
      <c r="BC204" s="10">
        <f t="shared" si="64"/>
        <v>0.5</v>
      </c>
      <c r="BD204" s="10">
        <f t="shared" si="64"/>
        <v>0.5</v>
      </c>
      <c r="BE204" s="10">
        <f t="shared" si="64"/>
        <v>0.5</v>
      </c>
      <c r="BF204" s="10">
        <f t="shared" si="64"/>
        <v>0.5</v>
      </c>
      <c r="BG204" s="10">
        <f t="shared" si="64"/>
        <v>0.5</v>
      </c>
      <c r="BH204" s="10">
        <f t="shared" si="64"/>
        <v>0.5</v>
      </c>
      <c r="BI204" s="10">
        <f t="shared" si="64"/>
        <v>0.5</v>
      </c>
      <c r="BJ204" s="10">
        <f t="shared" si="64"/>
        <v>0.5</v>
      </c>
      <c r="BK204" s="10">
        <f t="shared" si="64"/>
        <v>0.5</v>
      </c>
      <c r="BL204" s="10">
        <f t="shared" si="64"/>
        <v>0.5</v>
      </c>
      <c r="BM204" s="10">
        <f t="shared" si="64"/>
        <v>0.5</v>
      </c>
      <c r="BN204" s="10">
        <f t="shared" si="64"/>
        <v>0.5</v>
      </c>
      <c r="BO204" s="10">
        <f t="shared" si="64"/>
        <v>0.5</v>
      </c>
      <c r="BP204" s="10">
        <f t="shared" si="64"/>
        <v>0.5</v>
      </c>
      <c r="BQ204" s="10">
        <f t="shared" si="64"/>
        <v>0.5</v>
      </c>
      <c r="BR204" s="10">
        <f t="shared" si="64"/>
        <v>0.5</v>
      </c>
      <c r="BS204" s="10">
        <f t="shared" si="64"/>
        <v>0.5</v>
      </c>
      <c r="BT204" s="10">
        <f t="shared" si="64"/>
        <v>0.5</v>
      </c>
      <c r="BU204" s="10">
        <f t="shared" si="64"/>
        <v>-1</v>
      </c>
      <c r="BV204" s="10">
        <f t="shared" si="64"/>
        <v>-1</v>
      </c>
      <c r="BW204" s="10">
        <f t="shared" si="64"/>
        <v>-1</v>
      </c>
      <c r="BX204" s="10">
        <f t="shared" si="64"/>
        <v>-1</v>
      </c>
      <c r="BY204" s="10">
        <f t="shared" si="64"/>
        <v>-1</v>
      </c>
      <c r="BZ204" s="10">
        <f t="shared" si="64"/>
        <v>-1</v>
      </c>
      <c r="CA204" s="10">
        <f t="shared" si="64"/>
        <v>1</v>
      </c>
      <c r="CB204" s="10">
        <f t="shared" si="64"/>
        <v>0.5</v>
      </c>
      <c r="CC204" s="10">
        <f t="shared" si="64"/>
        <v>0.5</v>
      </c>
      <c r="CD204" s="10">
        <f t="shared" si="64"/>
        <v>0.5</v>
      </c>
      <c r="CE204" s="10">
        <f t="shared" si="64"/>
        <v>0.5</v>
      </c>
      <c r="CF204" s="10">
        <f t="shared" si="64"/>
        <v>0.5</v>
      </c>
      <c r="CG204" s="10">
        <f t="shared" si="64"/>
        <v>0.5</v>
      </c>
      <c r="CH204" s="10">
        <f t="shared" si="64"/>
        <v>0.5</v>
      </c>
      <c r="CI204" s="10">
        <f t="shared" si="64"/>
        <v>0.5</v>
      </c>
      <c r="CJ204" s="10">
        <f t="shared" si="64"/>
        <v>0.5</v>
      </c>
    </row>
    <row r="205" spans="1:88" ht="15">
      <c r="A205" s="15">
        <v>212</v>
      </c>
      <c r="B205" s="12" t="s">
        <v>121</v>
      </c>
      <c r="C205" s="12" t="s">
        <v>133</v>
      </c>
      <c r="D205" s="12" t="s">
        <v>17</v>
      </c>
      <c r="E205" s="12" t="s">
        <v>18</v>
      </c>
      <c r="F205" s="12" t="s">
        <v>134</v>
      </c>
      <c r="G205" s="14">
        <v>18</v>
      </c>
      <c r="H205" s="12" t="s">
        <v>397</v>
      </c>
      <c r="I205" s="14">
        <v>291</v>
      </c>
      <c r="J205" s="15">
        <v>48</v>
      </c>
      <c r="K205" s="17">
        <f t="shared" si="0"/>
        <v>0.375</v>
      </c>
      <c r="L205" s="18">
        <f t="shared" si="1"/>
        <v>0</v>
      </c>
      <c r="M205" s="18">
        <f t="shared" si="2"/>
        <v>0</v>
      </c>
      <c r="N205" s="19">
        <f t="shared" si="3"/>
        <v>0</v>
      </c>
      <c r="O205" s="18">
        <f t="shared" si="4"/>
        <v>1</v>
      </c>
      <c r="P205" s="18">
        <f t="shared" si="5"/>
        <v>0</v>
      </c>
      <c r="Q205" s="18">
        <f t="shared" si="6"/>
        <v>0</v>
      </c>
      <c r="R205" s="18">
        <f t="shared" si="7"/>
        <v>0</v>
      </c>
      <c r="S205" s="18">
        <f t="shared" si="8"/>
        <v>0</v>
      </c>
      <c r="T205" s="18">
        <f t="shared" si="9"/>
        <v>0</v>
      </c>
      <c r="U205" s="18">
        <f t="shared" si="10"/>
        <v>0</v>
      </c>
      <c r="Z205" s="3" t="s">
        <v>368</v>
      </c>
      <c r="AA205" s="10">
        <f t="shared" ref="AA205:CJ205" si="65">IF(AA$151=$Z205,1,IF(LEFT(AA$151,7) = LEFT($Z205,7),-1,0.5))</f>
        <v>0.5</v>
      </c>
      <c r="AB205" s="10">
        <f t="shared" si="65"/>
        <v>0.5</v>
      </c>
      <c r="AC205" s="10">
        <f t="shared" si="65"/>
        <v>0.5</v>
      </c>
      <c r="AD205" s="10">
        <f t="shared" si="65"/>
        <v>0.5</v>
      </c>
      <c r="AE205" s="10">
        <f t="shared" si="65"/>
        <v>0.5</v>
      </c>
      <c r="AF205" s="10">
        <f t="shared" si="65"/>
        <v>0.5</v>
      </c>
      <c r="AG205" s="10">
        <f t="shared" si="65"/>
        <v>0.5</v>
      </c>
      <c r="AH205" s="10">
        <f t="shared" si="65"/>
        <v>0.5</v>
      </c>
      <c r="AI205" s="10">
        <f t="shared" si="65"/>
        <v>0.5</v>
      </c>
      <c r="AJ205" s="10">
        <f t="shared" si="65"/>
        <v>0.5</v>
      </c>
      <c r="AK205" s="10">
        <f t="shared" si="65"/>
        <v>0.5</v>
      </c>
      <c r="AL205" s="10">
        <f t="shared" si="65"/>
        <v>0.5</v>
      </c>
      <c r="AM205" s="10">
        <f t="shared" si="65"/>
        <v>0.5</v>
      </c>
      <c r="AN205" s="10">
        <f t="shared" si="65"/>
        <v>0.5</v>
      </c>
      <c r="AO205" s="10">
        <f t="shared" si="65"/>
        <v>0.5</v>
      </c>
      <c r="AP205" s="10">
        <f t="shared" si="65"/>
        <v>0.5</v>
      </c>
      <c r="AQ205" s="10">
        <f t="shared" si="65"/>
        <v>0.5</v>
      </c>
      <c r="AR205" s="10">
        <f t="shared" si="65"/>
        <v>0.5</v>
      </c>
      <c r="AS205" s="10">
        <f t="shared" si="65"/>
        <v>0.5</v>
      </c>
      <c r="AT205" s="10">
        <f t="shared" si="65"/>
        <v>0.5</v>
      </c>
      <c r="AU205" s="10">
        <f t="shared" si="65"/>
        <v>0.5</v>
      </c>
      <c r="AV205" s="10">
        <f t="shared" si="65"/>
        <v>0.5</v>
      </c>
      <c r="AW205" s="10">
        <f t="shared" si="65"/>
        <v>0.5</v>
      </c>
      <c r="AX205" s="10">
        <f t="shared" si="65"/>
        <v>0.5</v>
      </c>
      <c r="AY205" s="10">
        <f t="shared" si="65"/>
        <v>0.5</v>
      </c>
      <c r="AZ205" s="10">
        <f t="shared" si="65"/>
        <v>0.5</v>
      </c>
      <c r="BA205" s="10">
        <f t="shared" si="65"/>
        <v>0.5</v>
      </c>
      <c r="BB205" s="10">
        <f t="shared" si="65"/>
        <v>0.5</v>
      </c>
      <c r="BC205" s="10">
        <f t="shared" si="65"/>
        <v>0.5</v>
      </c>
      <c r="BD205" s="10">
        <f t="shared" si="65"/>
        <v>0.5</v>
      </c>
      <c r="BE205" s="10">
        <f t="shared" si="65"/>
        <v>0.5</v>
      </c>
      <c r="BF205" s="10">
        <f t="shared" si="65"/>
        <v>0.5</v>
      </c>
      <c r="BG205" s="10">
        <f t="shared" si="65"/>
        <v>0.5</v>
      </c>
      <c r="BH205" s="10">
        <f t="shared" si="65"/>
        <v>0.5</v>
      </c>
      <c r="BI205" s="10">
        <f t="shared" si="65"/>
        <v>0.5</v>
      </c>
      <c r="BJ205" s="10">
        <f t="shared" si="65"/>
        <v>0.5</v>
      </c>
      <c r="BK205" s="10">
        <f t="shared" si="65"/>
        <v>0.5</v>
      </c>
      <c r="BL205" s="10">
        <f t="shared" si="65"/>
        <v>0.5</v>
      </c>
      <c r="BM205" s="10">
        <f t="shared" si="65"/>
        <v>0.5</v>
      </c>
      <c r="BN205" s="10">
        <f t="shared" si="65"/>
        <v>0.5</v>
      </c>
      <c r="BO205" s="10">
        <f t="shared" si="65"/>
        <v>0.5</v>
      </c>
      <c r="BP205" s="10">
        <f t="shared" si="65"/>
        <v>0.5</v>
      </c>
      <c r="BQ205" s="10">
        <f t="shared" si="65"/>
        <v>0.5</v>
      </c>
      <c r="BR205" s="10">
        <f t="shared" si="65"/>
        <v>0.5</v>
      </c>
      <c r="BS205" s="10">
        <f t="shared" si="65"/>
        <v>0.5</v>
      </c>
      <c r="BT205" s="10">
        <f t="shared" si="65"/>
        <v>0.5</v>
      </c>
      <c r="BU205" s="10">
        <f t="shared" si="65"/>
        <v>0.5</v>
      </c>
      <c r="BV205" s="10">
        <f t="shared" si="65"/>
        <v>0.5</v>
      </c>
      <c r="BW205" s="10">
        <f t="shared" si="65"/>
        <v>0.5</v>
      </c>
      <c r="BX205" s="10">
        <f t="shared" si="65"/>
        <v>0.5</v>
      </c>
      <c r="BY205" s="10">
        <f t="shared" si="65"/>
        <v>0.5</v>
      </c>
      <c r="BZ205" s="10">
        <f t="shared" si="65"/>
        <v>0.5</v>
      </c>
      <c r="CA205" s="10">
        <f t="shared" si="65"/>
        <v>0.5</v>
      </c>
      <c r="CB205" s="10">
        <f t="shared" si="65"/>
        <v>1</v>
      </c>
      <c r="CC205" s="10">
        <f t="shared" si="65"/>
        <v>0.5</v>
      </c>
      <c r="CD205" s="10">
        <f t="shared" si="65"/>
        <v>0.5</v>
      </c>
      <c r="CE205" s="10">
        <f t="shared" si="65"/>
        <v>0.5</v>
      </c>
      <c r="CF205" s="10">
        <f t="shared" si="65"/>
        <v>0.5</v>
      </c>
      <c r="CG205" s="10">
        <f t="shared" si="65"/>
        <v>0.5</v>
      </c>
      <c r="CH205" s="10">
        <f t="shared" si="65"/>
        <v>0.5</v>
      </c>
      <c r="CI205" s="10">
        <f t="shared" si="65"/>
        <v>0.5</v>
      </c>
      <c r="CJ205" s="10">
        <f t="shared" si="65"/>
        <v>0.5</v>
      </c>
    </row>
    <row r="206" spans="1:88" ht="15">
      <c r="A206" s="15">
        <v>213</v>
      </c>
      <c r="B206" s="12" t="s">
        <v>121</v>
      </c>
      <c r="C206" s="12" t="s">
        <v>392</v>
      </c>
      <c r="D206" s="12" t="s">
        <v>18</v>
      </c>
      <c r="E206" s="12" t="s">
        <v>22</v>
      </c>
      <c r="F206" s="12" t="s">
        <v>393</v>
      </c>
      <c r="G206" s="14">
        <v>24</v>
      </c>
      <c r="H206" s="12" t="s">
        <v>397</v>
      </c>
      <c r="I206" s="14">
        <v>291</v>
      </c>
      <c r="J206" s="15">
        <v>48</v>
      </c>
      <c r="K206" s="17">
        <f t="shared" si="0"/>
        <v>0.5</v>
      </c>
      <c r="L206" s="18">
        <f t="shared" si="1"/>
        <v>0</v>
      </c>
      <c r="M206" s="18">
        <f t="shared" si="2"/>
        <v>0</v>
      </c>
      <c r="N206" s="19">
        <f t="shared" si="3"/>
        <v>0</v>
      </c>
      <c r="O206" s="18">
        <f t="shared" si="4"/>
        <v>1</v>
      </c>
      <c r="P206" s="18">
        <f t="shared" si="5"/>
        <v>0</v>
      </c>
      <c r="Q206" s="18">
        <f t="shared" si="6"/>
        <v>0</v>
      </c>
      <c r="R206" s="18">
        <f t="shared" si="7"/>
        <v>0</v>
      </c>
      <c r="S206" s="18">
        <f t="shared" si="8"/>
        <v>0</v>
      </c>
      <c r="T206" s="18">
        <f t="shared" si="9"/>
        <v>0</v>
      </c>
      <c r="U206" s="18">
        <f t="shared" si="10"/>
        <v>0</v>
      </c>
      <c r="Z206" s="3" t="s">
        <v>137</v>
      </c>
      <c r="AA206" s="10">
        <f t="shared" ref="AA206:CJ206" si="66">IF(AA$151=$Z206,1,IF(LEFT(AA$151,7) = LEFT($Z206,7),-1,0.5))</f>
        <v>0.5</v>
      </c>
      <c r="AB206" s="10">
        <f t="shared" si="66"/>
        <v>0.5</v>
      </c>
      <c r="AC206" s="10">
        <f t="shared" si="66"/>
        <v>0.5</v>
      </c>
      <c r="AD206" s="10">
        <f t="shared" si="66"/>
        <v>0.5</v>
      </c>
      <c r="AE206" s="10">
        <f t="shared" si="66"/>
        <v>0.5</v>
      </c>
      <c r="AF206" s="10">
        <f t="shared" si="66"/>
        <v>0.5</v>
      </c>
      <c r="AG206" s="10">
        <f t="shared" si="66"/>
        <v>0.5</v>
      </c>
      <c r="AH206" s="10">
        <f t="shared" si="66"/>
        <v>0.5</v>
      </c>
      <c r="AI206" s="10">
        <f t="shared" si="66"/>
        <v>0.5</v>
      </c>
      <c r="AJ206" s="10">
        <f t="shared" si="66"/>
        <v>0.5</v>
      </c>
      <c r="AK206" s="10">
        <f t="shared" si="66"/>
        <v>0.5</v>
      </c>
      <c r="AL206" s="10">
        <f t="shared" si="66"/>
        <v>0.5</v>
      </c>
      <c r="AM206" s="10">
        <f t="shared" si="66"/>
        <v>0.5</v>
      </c>
      <c r="AN206" s="10">
        <f t="shared" si="66"/>
        <v>0.5</v>
      </c>
      <c r="AO206" s="10">
        <f t="shared" si="66"/>
        <v>0.5</v>
      </c>
      <c r="AP206" s="10">
        <f t="shared" si="66"/>
        <v>0.5</v>
      </c>
      <c r="AQ206" s="10">
        <f t="shared" si="66"/>
        <v>0.5</v>
      </c>
      <c r="AR206" s="10">
        <f t="shared" si="66"/>
        <v>0.5</v>
      </c>
      <c r="AS206" s="10">
        <f t="shared" si="66"/>
        <v>0.5</v>
      </c>
      <c r="AT206" s="10">
        <f t="shared" si="66"/>
        <v>0.5</v>
      </c>
      <c r="AU206" s="10">
        <f t="shared" si="66"/>
        <v>0.5</v>
      </c>
      <c r="AV206" s="10">
        <f t="shared" si="66"/>
        <v>0.5</v>
      </c>
      <c r="AW206" s="10">
        <f t="shared" si="66"/>
        <v>0.5</v>
      </c>
      <c r="AX206" s="10">
        <f t="shared" si="66"/>
        <v>0.5</v>
      </c>
      <c r="AY206" s="10">
        <f t="shared" si="66"/>
        <v>0.5</v>
      </c>
      <c r="AZ206" s="10">
        <f t="shared" si="66"/>
        <v>0.5</v>
      </c>
      <c r="BA206" s="10">
        <f t="shared" si="66"/>
        <v>0.5</v>
      </c>
      <c r="BB206" s="10">
        <f t="shared" si="66"/>
        <v>0.5</v>
      </c>
      <c r="BC206" s="10">
        <f t="shared" si="66"/>
        <v>0.5</v>
      </c>
      <c r="BD206" s="10">
        <f t="shared" si="66"/>
        <v>0.5</v>
      </c>
      <c r="BE206" s="10">
        <f t="shared" si="66"/>
        <v>0.5</v>
      </c>
      <c r="BF206" s="10">
        <f t="shared" si="66"/>
        <v>0.5</v>
      </c>
      <c r="BG206" s="10">
        <f t="shared" si="66"/>
        <v>0.5</v>
      </c>
      <c r="BH206" s="10">
        <f t="shared" si="66"/>
        <v>0.5</v>
      </c>
      <c r="BI206" s="10">
        <f t="shared" si="66"/>
        <v>0.5</v>
      </c>
      <c r="BJ206" s="10">
        <f t="shared" si="66"/>
        <v>0.5</v>
      </c>
      <c r="BK206" s="10">
        <f t="shared" si="66"/>
        <v>0.5</v>
      </c>
      <c r="BL206" s="10">
        <f t="shared" si="66"/>
        <v>0.5</v>
      </c>
      <c r="BM206" s="10">
        <f t="shared" si="66"/>
        <v>0.5</v>
      </c>
      <c r="BN206" s="10">
        <f t="shared" si="66"/>
        <v>0.5</v>
      </c>
      <c r="BO206" s="10">
        <f t="shared" si="66"/>
        <v>0.5</v>
      </c>
      <c r="BP206" s="10">
        <f t="shared" si="66"/>
        <v>0.5</v>
      </c>
      <c r="BQ206" s="10">
        <f t="shared" si="66"/>
        <v>0.5</v>
      </c>
      <c r="BR206" s="10">
        <f t="shared" si="66"/>
        <v>0.5</v>
      </c>
      <c r="BS206" s="10">
        <f t="shared" si="66"/>
        <v>0.5</v>
      </c>
      <c r="BT206" s="10">
        <f t="shared" si="66"/>
        <v>0.5</v>
      </c>
      <c r="BU206" s="10">
        <f t="shared" si="66"/>
        <v>0.5</v>
      </c>
      <c r="BV206" s="10">
        <f t="shared" si="66"/>
        <v>0.5</v>
      </c>
      <c r="BW206" s="10">
        <f t="shared" si="66"/>
        <v>0.5</v>
      </c>
      <c r="BX206" s="10">
        <f t="shared" si="66"/>
        <v>0.5</v>
      </c>
      <c r="BY206" s="10">
        <f t="shared" si="66"/>
        <v>0.5</v>
      </c>
      <c r="BZ206" s="10">
        <f t="shared" si="66"/>
        <v>0.5</v>
      </c>
      <c r="CA206" s="10">
        <f t="shared" si="66"/>
        <v>0.5</v>
      </c>
      <c r="CB206" s="10">
        <f t="shared" si="66"/>
        <v>0.5</v>
      </c>
      <c r="CC206" s="10">
        <f t="shared" si="66"/>
        <v>1</v>
      </c>
      <c r="CD206" s="10">
        <f t="shared" si="66"/>
        <v>0.5</v>
      </c>
      <c r="CE206" s="10">
        <f t="shared" si="66"/>
        <v>0.5</v>
      </c>
      <c r="CF206" s="10">
        <f t="shared" si="66"/>
        <v>0.5</v>
      </c>
      <c r="CG206" s="10">
        <f t="shared" si="66"/>
        <v>0.5</v>
      </c>
      <c r="CH206" s="10">
        <f t="shared" si="66"/>
        <v>0.5</v>
      </c>
      <c r="CI206" s="10">
        <f t="shared" si="66"/>
        <v>0.5</v>
      </c>
      <c r="CJ206" s="10">
        <f t="shared" si="66"/>
        <v>0.5</v>
      </c>
    </row>
    <row r="207" spans="1:88" ht="15">
      <c r="A207" s="12">
        <v>214</v>
      </c>
      <c r="B207" s="12" t="s">
        <v>366</v>
      </c>
      <c r="C207" s="12" t="s">
        <v>367</v>
      </c>
      <c r="D207" s="12" t="s">
        <v>12</v>
      </c>
      <c r="E207" s="12" t="s">
        <v>17</v>
      </c>
      <c r="F207" s="12" t="s">
        <v>368</v>
      </c>
      <c r="G207" s="14">
        <v>17</v>
      </c>
      <c r="H207" s="12" t="s">
        <v>397</v>
      </c>
      <c r="I207" s="14">
        <v>292</v>
      </c>
      <c r="J207" s="15">
        <v>48</v>
      </c>
      <c r="K207" s="17">
        <f t="shared" si="0"/>
        <v>0.35416666666666669</v>
      </c>
      <c r="L207" s="18">
        <f t="shared" si="1"/>
        <v>0</v>
      </c>
      <c r="M207" s="18">
        <f t="shared" si="2"/>
        <v>0</v>
      </c>
      <c r="N207" s="19">
        <f t="shared" si="3"/>
        <v>0</v>
      </c>
      <c r="O207" s="18">
        <f t="shared" si="4"/>
        <v>1</v>
      </c>
      <c r="P207" s="18">
        <f t="shared" si="5"/>
        <v>0</v>
      </c>
      <c r="Q207" s="18">
        <f t="shared" si="6"/>
        <v>0</v>
      </c>
      <c r="R207" s="18">
        <f t="shared" si="7"/>
        <v>0</v>
      </c>
      <c r="S207" s="18">
        <f t="shared" si="8"/>
        <v>0</v>
      </c>
      <c r="T207" s="18">
        <f t="shared" si="9"/>
        <v>0</v>
      </c>
      <c r="U207" s="18">
        <f t="shared" si="10"/>
        <v>0</v>
      </c>
      <c r="Z207" s="3" t="s">
        <v>331</v>
      </c>
      <c r="AA207" s="10">
        <f t="shared" ref="AA207:CJ207" si="67">IF(AA$151=$Z207,1,IF(LEFT(AA$151,7) = LEFT($Z207,7),-1,0.5))</f>
        <v>0.5</v>
      </c>
      <c r="AB207" s="10">
        <f t="shared" si="67"/>
        <v>0.5</v>
      </c>
      <c r="AC207" s="10">
        <f t="shared" si="67"/>
        <v>0.5</v>
      </c>
      <c r="AD207" s="10">
        <f t="shared" si="67"/>
        <v>0.5</v>
      </c>
      <c r="AE207" s="10">
        <f t="shared" si="67"/>
        <v>0.5</v>
      </c>
      <c r="AF207" s="10">
        <f t="shared" si="67"/>
        <v>0.5</v>
      </c>
      <c r="AG207" s="10">
        <f t="shared" si="67"/>
        <v>0.5</v>
      </c>
      <c r="AH207" s="10">
        <f t="shared" si="67"/>
        <v>0.5</v>
      </c>
      <c r="AI207" s="10">
        <f t="shared" si="67"/>
        <v>0.5</v>
      </c>
      <c r="AJ207" s="10">
        <f t="shared" si="67"/>
        <v>0.5</v>
      </c>
      <c r="AK207" s="10">
        <f t="shared" si="67"/>
        <v>0.5</v>
      </c>
      <c r="AL207" s="10">
        <f t="shared" si="67"/>
        <v>0.5</v>
      </c>
      <c r="AM207" s="10">
        <f t="shared" si="67"/>
        <v>0.5</v>
      </c>
      <c r="AN207" s="10">
        <f t="shared" si="67"/>
        <v>0.5</v>
      </c>
      <c r="AO207" s="10">
        <f t="shared" si="67"/>
        <v>0.5</v>
      </c>
      <c r="AP207" s="10">
        <f t="shared" si="67"/>
        <v>0.5</v>
      </c>
      <c r="AQ207" s="10">
        <f t="shared" si="67"/>
        <v>0.5</v>
      </c>
      <c r="AR207" s="10">
        <f t="shared" si="67"/>
        <v>0.5</v>
      </c>
      <c r="AS207" s="10">
        <f t="shared" si="67"/>
        <v>0.5</v>
      </c>
      <c r="AT207" s="10">
        <f t="shared" si="67"/>
        <v>0.5</v>
      </c>
      <c r="AU207" s="10">
        <f t="shared" si="67"/>
        <v>0.5</v>
      </c>
      <c r="AV207" s="10">
        <f t="shared" si="67"/>
        <v>0.5</v>
      </c>
      <c r="AW207" s="10">
        <f t="shared" si="67"/>
        <v>0.5</v>
      </c>
      <c r="AX207" s="10">
        <f t="shared" si="67"/>
        <v>0.5</v>
      </c>
      <c r="AY207" s="10">
        <f t="shared" si="67"/>
        <v>0.5</v>
      </c>
      <c r="AZ207" s="10">
        <f t="shared" si="67"/>
        <v>0.5</v>
      </c>
      <c r="BA207" s="10">
        <f t="shared" si="67"/>
        <v>0.5</v>
      </c>
      <c r="BB207" s="10">
        <f t="shared" si="67"/>
        <v>0.5</v>
      </c>
      <c r="BC207" s="10">
        <f t="shared" si="67"/>
        <v>0.5</v>
      </c>
      <c r="BD207" s="10">
        <f t="shared" si="67"/>
        <v>0.5</v>
      </c>
      <c r="BE207" s="10">
        <f t="shared" si="67"/>
        <v>0.5</v>
      </c>
      <c r="BF207" s="10">
        <f t="shared" si="67"/>
        <v>0.5</v>
      </c>
      <c r="BG207" s="10">
        <f t="shared" si="67"/>
        <v>0.5</v>
      </c>
      <c r="BH207" s="10">
        <f t="shared" si="67"/>
        <v>0.5</v>
      </c>
      <c r="BI207" s="10">
        <f t="shared" si="67"/>
        <v>0.5</v>
      </c>
      <c r="BJ207" s="10">
        <f t="shared" si="67"/>
        <v>0.5</v>
      </c>
      <c r="BK207" s="10">
        <f t="shared" si="67"/>
        <v>0.5</v>
      </c>
      <c r="BL207" s="10">
        <f t="shared" si="67"/>
        <v>0.5</v>
      </c>
      <c r="BM207" s="10">
        <f t="shared" si="67"/>
        <v>0.5</v>
      </c>
      <c r="BN207" s="10">
        <f t="shared" si="67"/>
        <v>0.5</v>
      </c>
      <c r="BO207" s="10">
        <f t="shared" si="67"/>
        <v>0.5</v>
      </c>
      <c r="BP207" s="10">
        <f t="shared" si="67"/>
        <v>0.5</v>
      </c>
      <c r="BQ207" s="10">
        <f t="shared" si="67"/>
        <v>0.5</v>
      </c>
      <c r="BR207" s="10">
        <f t="shared" si="67"/>
        <v>0.5</v>
      </c>
      <c r="BS207" s="10">
        <f t="shared" si="67"/>
        <v>0.5</v>
      </c>
      <c r="BT207" s="10">
        <f t="shared" si="67"/>
        <v>0.5</v>
      </c>
      <c r="BU207" s="10">
        <f t="shared" si="67"/>
        <v>0.5</v>
      </c>
      <c r="BV207" s="10">
        <f t="shared" si="67"/>
        <v>0.5</v>
      </c>
      <c r="BW207" s="10">
        <f t="shared" si="67"/>
        <v>0.5</v>
      </c>
      <c r="BX207" s="10">
        <f t="shared" si="67"/>
        <v>0.5</v>
      </c>
      <c r="BY207" s="10">
        <f t="shared" si="67"/>
        <v>0.5</v>
      </c>
      <c r="BZ207" s="10">
        <f t="shared" si="67"/>
        <v>0.5</v>
      </c>
      <c r="CA207" s="10">
        <f t="shared" si="67"/>
        <v>0.5</v>
      </c>
      <c r="CB207" s="10">
        <f t="shared" si="67"/>
        <v>0.5</v>
      </c>
      <c r="CC207" s="10">
        <f t="shared" si="67"/>
        <v>0.5</v>
      </c>
      <c r="CD207" s="10">
        <f t="shared" si="67"/>
        <v>1</v>
      </c>
      <c r="CE207" s="10">
        <f t="shared" si="67"/>
        <v>0.5</v>
      </c>
      <c r="CF207" s="10">
        <f t="shared" si="67"/>
        <v>0.5</v>
      </c>
      <c r="CG207" s="10">
        <f t="shared" si="67"/>
        <v>0.5</v>
      </c>
      <c r="CH207" s="10">
        <f t="shared" si="67"/>
        <v>0.5</v>
      </c>
      <c r="CI207" s="10">
        <f t="shared" si="67"/>
        <v>0.5</v>
      </c>
      <c r="CJ207" s="10">
        <f t="shared" si="67"/>
        <v>0.5</v>
      </c>
    </row>
    <row r="208" spans="1:88" ht="15">
      <c r="A208" s="15">
        <v>215</v>
      </c>
      <c r="B208" s="12" t="s">
        <v>320</v>
      </c>
      <c r="C208" s="12" t="s">
        <v>321</v>
      </c>
      <c r="D208" s="12" t="s">
        <v>12</v>
      </c>
      <c r="E208" s="12" t="s">
        <v>17</v>
      </c>
      <c r="F208" s="12" t="s">
        <v>323</v>
      </c>
      <c r="G208" s="14">
        <v>66</v>
      </c>
      <c r="H208" s="12" t="s">
        <v>397</v>
      </c>
      <c r="I208" s="14">
        <v>311</v>
      </c>
      <c r="J208" s="15">
        <v>78</v>
      </c>
      <c r="K208" s="17">
        <f t="shared" si="0"/>
        <v>0.84615384615384615</v>
      </c>
      <c r="L208" s="18">
        <f t="shared" si="1"/>
        <v>0</v>
      </c>
      <c r="M208" s="18">
        <f t="shared" si="2"/>
        <v>0</v>
      </c>
      <c r="N208" s="19">
        <f t="shared" si="3"/>
        <v>0</v>
      </c>
      <c r="O208" s="18">
        <f t="shared" si="4"/>
        <v>0</v>
      </c>
      <c r="P208" s="18">
        <f t="shared" si="5"/>
        <v>0</v>
      </c>
      <c r="Q208" s="18">
        <f t="shared" si="6"/>
        <v>1</v>
      </c>
      <c r="R208" s="18">
        <f t="shared" si="7"/>
        <v>0</v>
      </c>
      <c r="S208" s="18">
        <f t="shared" si="8"/>
        <v>0</v>
      </c>
      <c r="T208" s="18">
        <f t="shared" si="9"/>
        <v>0</v>
      </c>
      <c r="U208" s="18">
        <f t="shared" si="10"/>
        <v>0</v>
      </c>
      <c r="Z208" s="3" t="s">
        <v>334</v>
      </c>
      <c r="AA208" s="10">
        <f t="shared" ref="AA208:CJ208" si="68">IF(AA$151=$Z208,1,IF(LEFT(AA$151,7) = LEFT($Z208,7),-1,0.5))</f>
        <v>0.5</v>
      </c>
      <c r="AB208" s="10">
        <f t="shared" si="68"/>
        <v>0.5</v>
      </c>
      <c r="AC208" s="10">
        <f t="shared" si="68"/>
        <v>0.5</v>
      </c>
      <c r="AD208" s="10">
        <f t="shared" si="68"/>
        <v>0.5</v>
      </c>
      <c r="AE208" s="10">
        <f t="shared" si="68"/>
        <v>0.5</v>
      </c>
      <c r="AF208" s="10">
        <f t="shared" si="68"/>
        <v>0.5</v>
      </c>
      <c r="AG208" s="10">
        <f t="shared" si="68"/>
        <v>0.5</v>
      </c>
      <c r="AH208" s="10">
        <f t="shared" si="68"/>
        <v>0.5</v>
      </c>
      <c r="AI208" s="10">
        <f t="shared" si="68"/>
        <v>0.5</v>
      </c>
      <c r="AJ208" s="10">
        <f t="shared" si="68"/>
        <v>0.5</v>
      </c>
      <c r="AK208" s="10">
        <f t="shared" si="68"/>
        <v>0.5</v>
      </c>
      <c r="AL208" s="10">
        <f t="shared" si="68"/>
        <v>0.5</v>
      </c>
      <c r="AM208" s="10">
        <f t="shared" si="68"/>
        <v>0.5</v>
      </c>
      <c r="AN208" s="10">
        <f t="shared" si="68"/>
        <v>0.5</v>
      </c>
      <c r="AO208" s="10">
        <f t="shared" si="68"/>
        <v>0.5</v>
      </c>
      <c r="AP208" s="10">
        <f t="shared" si="68"/>
        <v>0.5</v>
      </c>
      <c r="AQ208" s="10">
        <f t="shared" si="68"/>
        <v>0.5</v>
      </c>
      <c r="AR208" s="10">
        <f t="shared" si="68"/>
        <v>0.5</v>
      </c>
      <c r="AS208" s="10">
        <f t="shared" si="68"/>
        <v>0.5</v>
      </c>
      <c r="AT208" s="10">
        <f t="shared" si="68"/>
        <v>0.5</v>
      </c>
      <c r="AU208" s="10">
        <f t="shared" si="68"/>
        <v>0.5</v>
      </c>
      <c r="AV208" s="10">
        <f t="shared" si="68"/>
        <v>0.5</v>
      </c>
      <c r="AW208" s="10">
        <f t="shared" si="68"/>
        <v>0.5</v>
      </c>
      <c r="AX208" s="10">
        <f t="shared" si="68"/>
        <v>0.5</v>
      </c>
      <c r="AY208" s="10">
        <f t="shared" si="68"/>
        <v>0.5</v>
      </c>
      <c r="AZ208" s="10">
        <f t="shared" si="68"/>
        <v>0.5</v>
      </c>
      <c r="BA208" s="10">
        <f t="shared" si="68"/>
        <v>0.5</v>
      </c>
      <c r="BB208" s="10">
        <f t="shared" si="68"/>
        <v>0.5</v>
      </c>
      <c r="BC208" s="10">
        <f t="shared" si="68"/>
        <v>0.5</v>
      </c>
      <c r="BD208" s="10">
        <f t="shared" si="68"/>
        <v>0.5</v>
      </c>
      <c r="BE208" s="10">
        <f t="shared" si="68"/>
        <v>0.5</v>
      </c>
      <c r="BF208" s="10">
        <f t="shared" si="68"/>
        <v>0.5</v>
      </c>
      <c r="BG208" s="10">
        <f t="shared" si="68"/>
        <v>0.5</v>
      </c>
      <c r="BH208" s="10">
        <f t="shared" si="68"/>
        <v>0.5</v>
      </c>
      <c r="BI208" s="10">
        <f t="shared" si="68"/>
        <v>0.5</v>
      </c>
      <c r="BJ208" s="10">
        <f t="shared" si="68"/>
        <v>0.5</v>
      </c>
      <c r="BK208" s="10">
        <f t="shared" si="68"/>
        <v>0.5</v>
      </c>
      <c r="BL208" s="10">
        <f t="shared" si="68"/>
        <v>0.5</v>
      </c>
      <c r="BM208" s="10">
        <f t="shared" si="68"/>
        <v>0.5</v>
      </c>
      <c r="BN208" s="10">
        <f t="shared" si="68"/>
        <v>0.5</v>
      </c>
      <c r="BO208" s="10">
        <f t="shared" si="68"/>
        <v>0.5</v>
      </c>
      <c r="BP208" s="10">
        <f t="shared" si="68"/>
        <v>0.5</v>
      </c>
      <c r="BQ208" s="10">
        <f t="shared" si="68"/>
        <v>0.5</v>
      </c>
      <c r="BR208" s="10">
        <f t="shared" si="68"/>
        <v>0.5</v>
      </c>
      <c r="BS208" s="10">
        <f t="shared" si="68"/>
        <v>0.5</v>
      </c>
      <c r="BT208" s="10">
        <f t="shared" si="68"/>
        <v>0.5</v>
      </c>
      <c r="BU208" s="10">
        <f t="shared" si="68"/>
        <v>0.5</v>
      </c>
      <c r="BV208" s="10">
        <f t="shared" si="68"/>
        <v>0.5</v>
      </c>
      <c r="BW208" s="10">
        <f t="shared" si="68"/>
        <v>0.5</v>
      </c>
      <c r="BX208" s="10">
        <f t="shared" si="68"/>
        <v>0.5</v>
      </c>
      <c r="BY208" s="10">
        <f t="shared" si="68"/>
        <v>0.5</v>
      </c>
      <c r="BZ208" s="10">
        <f t="shared" si="68"/>
        <v>0.5</v>
      </c>
      <c r="CA208" s="10">
        <f t="shared" si="68"/>
        <v>0.5</v>
      </c>
      <c r="CB208" s="10">
        <f t="shared" si="68"/>
        <v>0.5</v>
      </c>
      <c r="CC208" s="10">
        <f t="shared" si="68"/>
        <v>0.5</v>
      </c>
      <c r="CD208" s="10">
        <f t="shared" si="68"/>
        <v>0.5</v>
      </c>
      <c r="CE208" s="10">
        <f t="shared" si="68"/>
        <v>1</v>
      </c>
      <c r="CF208" s="10">
        <f t="shared" si="68"/>
        <v>0.5</v>
      </c>
      <c r="CG208" s="10">
        <f t="shared" si="68"/>
        <v>0.5</v>
      </c>
      <c r="CH208" s="10">
        <f t="shared" si="68"/>
        <v>0.5</v>
      </c>
      <c r="CI208" s="10">
        <f t="shared" si="68"/>
        <v>0.5</v>
      </c>
      <c r="CJ208" s="10">
        <f t="shared" si="68"/>
        <v>0.5</v>
      </c>
    </row>
    <row r="209" spans="1:93" ht="15">
      <c r="A209" s="15">
        <v>216</v>
      </c>
      <c r="B209" s="12" t="s">
        <v>370</v>
      </c>
      <c r="C209" s="12" t="s">
        <v>321</v>
      </c>
      <c r="D209" s="12" t="s">
        <v>22</v>
      </c>
      <c r="E209" s="12" t="s">
        <v>45</v>
      </c>
      <c r="F209" s="12" t="s">
        <v>331</v>
      </c>
      <c r="G209" s="14">
        <v>50</v>
      </c>
      <c r="H209" s="12" t="s">
        <v>397</v>
      </c>
      <c r="I209" s="14">
        <v>325</v>
      </c>
      <c r="J209" s="15">
        <v>60</v>
      </c>
      <c r="K209" s="17">
        <f t="shared" si="0"/>
        <v>0.83333333333333337</v>
      </c>
      <c r="L209" s="18">
        <f t="shared" si="1"/>
        <v>0</v>
      </c>
      <c r="M209" s="18">
        <f t="shared" si="2"/>
        <v>0</v>
      </c>
      <c r="N209" s="19">
        <f t="shared" si="3"/>
        <v>0</v>
      </c>
      <c r="O209" s="18">
        <f t="shared" si="4"/>
        <v>0</v>
      </c>
      <c r="P209" s="18">
        <f t="shared" si="5"/>
        <v>1</v>
      </c>
      <c r="Q209" s="18">
        <f t="shared" si="6"/>
        <v>0</v>
      </c>
      <c r="R209" s="18">
        <f t="shared" si="7"/>
        <v>0</v>
      </c>
      <c r="S209" s="18">
        <f t="shared" si="8"/>
        <v>0</v>
      </c>
      <c r="T209" s="18">
        <f t="shared" si="9"/>
        <v>0</v>
      </c>
      <c r="U209" s="18">
        <f t="shared" si="10"/>
        <v>0</v>
      </c>
      <c r="Z209" s="3" t="s">
        <v>340</v>
      </c>
      <c r="AA209" s="10">
        <f t="shared" ref="AA209:CJ209" si="69">IF(AA$151=$Z209,1,IF(LEFT(AA$151,7) = LEFT($Z209,7),-1,0.5))</f>
        <v>0.5</v>
      </c>
      <c r="AB209" s="10">
        <f t="shared" si="69"/>
        <v>0.5</v>
      </c>
      <c r="AC209" s="10">
        <f t="shared" si="69"/>
        <v>0.5</v>
      </c>
      <c r="AD209" s="10">
        <f t="shared" si="69"/>
        <v>0.5</v>
      </c>
      <c r="AE209" s="10">
        <f t="shared" si="69"/>
        <v>0.5</v>
      </c>
      <c r="AF209" s="10">
        <f t="shared" si="69"/>
        <v>0.5</v>
      </c>
      <c r="AG209" s="10">
        <f t="shared" si="69"/>
        <v>0.5</v>
      </c>
      <c r="AH209" s="10">
        <f t="shared" si="69"/>
        <v>0.5</v>
      </c>
      <c r="AI209" s="10">
        <f t="shared" si="69"/>
        <v>0.5</v>
      </c>
      <c r="AJ209" s="10">
        <f t="shared" si="69"/>
        <v>0.5</v>
      </c>
      <c r="AK209" s="10">
        <f t="shared" si="69"/>
        <v>0.5</v>
      </c>
      <c r="AL209" s="10">
        <f t="shared" si="69"/>
        <v>0.5</v>
      </c>
      <c r="AM209" s="10">
        <f t="shared" si="69"/>
        <v>0.5</v>
      </c>
      <c r="AN209" s="10">
        <f t="shared" si="69"/>
        <v>0.5</v>
      </c>
      <c r="AO209" s="10">
        <f t="shared" si="69"/>
        <v>0.5</v>
      </c>
      <c r="AP209" s="10">
        <f t="shared" si="69"/>
        <v>0.5</v>
      </c>
      <c r="AQ209" s="10">
        <f t="shared" si="69"/>
        <v>0.5</v>
      </c>
      <c r="AR209" s="10">
        <f t="shared" si="69"/>
        <v>0.5</v>
      </c>
      <c r="AS209" s="10">
        <f t="shared" si="69"/>
        <v>0.5</v>
      </c>
      <c r="AT209" s="10">
        <f t="shared" si="69"/>
        <v>0.5</v>
      </c>
      <c r="AU209" s="10">
        <f t="shared" si="69"/>
        <v>0.5</v>
      </c>
      <c r="AV209" s="10">
        <f t="shared" si="69"/>
        <v>0.5</v>
      </c>
      <c r="AW209" s="10">
        <f t="shared" si="69"/>
        <v>0.5</v>
      </c>
      <c r="AX209" s="10">
        <f t="shared" si="69"/>
        <v>0.5</v>
      </c>
      <c r="AY209" s="10">
        <f t="shared" si="69"/>
        <v>0.5</v>
      </c>
      <c r="AZ209" s="10">
        <f t="shared" si="69"/>
        <v>0.5</v>
      </c>
      <c r="BA209" s="10">
        <f t="shared" si="69"/>
        <v>0.5</v>
      </c>
      <c r="BB209" s="10">
        <f t="shared" si="69"/>
        <v>0.5</v>
      </c>
      <c r="BC209" s="10">
        <f t="shared" si="69"/>
        <v>0.5</v>
      </c>
      <c r="BD209" s="10">
        <f t="shared" si="69"/>
        <v>0.5</v>
      </c>
      <c r="BE209" s="10">
        <f t="shared" si="69"/>
        <v>0.5</v>
      </c>
      <c r="BF209" s="10">
        <f t="shared" si="69"/>
        <v>0.5</v>
      </c>
      <c r="BG209" s="10">
        <f t="shared" si="69"/>
        <v>0.5</v>
      </c>
      <c r="BH209" s="10">
        <f t="shared" si="69"/>
        <v>0.5</v>
      </c>
      <c r="BI209" s="10">
        <f t="shared" si="69"/>
        <v>0.5</v>
      </c>
      <c r="BJ209" s="10">
        <f t="shared" si="69"/>
        <v>0.5</v>
      </c>
      <c r="BK209" s="10">
        <f t="shared" si="69"/>
        <v>0.5</v>
      </c>
      <c r="BL209" s="10">
        <f t="shared" si="69"/>
        <v>0.5</v>
      </c>
      <c r="BM209" s="10">
        <f t="shared" si="69"/>
        <v>0.5</v>
      </c>
      <c r="BN209" s="10">
        <f t="shared" si="69"/>
        <v>0.5</v>
      </c>
      <c r="BO209" s="10">
        <f t="shared" si="69"/>
        <v>0.5</v>
      </c>
      <c r="BP209" s="10">
        <f t="shared" si="69"/>
        <v>0.5</v>
      </c>
      <c r="BQ209" s="10">
        <f t="shared" si="69"/>
        <v>0.5</v>
      </c>
      <c r="BR209" s="10">
        <f t="shared" si="69"/>
        <v>0.5</v>
      </c>
      <c r="BS209" s="10">
        <f t="shared" si="69"/>
        <v>0.5</v>
      </c>
      <c r="BT209" s="10">
        <f t="shared" si="69"/>
        <v>0.5</v>
      </c>
      <c r="BU209" s="10">
        <f t="shared" si="69"/>
        <v>0.5</v>
      </c>
      <c r="BV209" s="10">
        <f t="shared" si="69"/>
        <v>0.5</v>
      </c>
      <c r="BW209" s="10">
        <f t="shared" si="69"/>
        <v>0.5</v>
      </c>
      <c r="BX209" s="10">
        <f t="shared" si="69"/>
        <v>0.5</v>
      </c>
      <c r="BY209" s="10">
        <f t="shared" si="69"/>
        <v>0.5</v>
      </c>
      <c r="BZ209" s="10">
        <f t="shared" si="69"/>
        <v>0.5</v>
      </c>
      <c r="CA209" s="10">
        <f t="shared" si="69"/>
        <v>0.5</v>
      </c>
      <c r="CB209" s="10">
        <f t="shared" si="69"/>
        <v>0.5</v>
      </c>
      <c r="CC209" s="10">
        <f t="shared" si="69"/>
        <v>0.5</v>
      </c>
      <c r="CD209" s="10">
        <f t="shared" si="69"/>
        <v>0.5</v>
      </c>
      <c r="CE209" s="10">
        <f t="shared" si="69"/>
        <v>0.5</v>
      </c>
      <c r="CF209" s="10">
        <f t="shared" si="69"/>
        <v>1</v>
      </c>
      <c r="CG209" s="10">
        <f t="shared" si="69"/>
        <v>-1</v>
      </c>
      <c r="CH209" s="10">
        <f t="shared" si="69"/>
        <v>0.5</v>
      </c>
      <c r="CI209" s="10">
        <f t="shared" si="69"/>
        <v>0.5</v>
      </c>
      <c r="CJ209" s="10">
        <f t="shared" si="69"/>
        <v>0.5</v>
      </c>
    </row>
    <row r="210" spans="1:93" ht="15">
      <c r="A210" s="12">
        <v>217</v>
      </c>
      <c r="B210" s="12" t="s">
        <v>338</v>
      </c>
      <c r="C210" s="12" t="s">
        <v>339</v>
      </c>
      <c r="D210" s="12" t="s">
        <v>12</v>
      </c>
      <c r="E210" s="12" t="s">
        <v>17</v>
      </c>
      <c r="F210" s="12" t="s">
        <v>371</v>
      </c>
      <c r="G210" s="14">
        <v>11</v>
      </c>
      <c r="H210" s="12" t="s">
        <v>397</v>
      </c>
      <c r="I210" s="14">
        <v>397</v>
      </c>
      <c r="J210" s="15">
        <v>14</v>
      </c>
      <c r="K210" s="17">
        <f t="shared" si="0"/>
        <v>0.7857142857142857</v>
      </c>
      <c r="L210" s="18">
        <f t="shared" si="1"/>
        <v>0</v>
      </c>
      <c r="M210" s="18">
        <f t="shared" si="2"/>
        <v>1</v>
      </c>
      <c r="N210" s="19">
        <f t="shared" si="3"/>
        <v>0</v>
      </c>
      <c r="O210" s="18">
        <f t="shared" si="4"/>
        <v>0</v>
      </c>
      <c r="P210" s="18">
        <f t="shared" si="5"/>
        <v>0</v>
      </c>
      <c r="Q210" s="18">
        <f t="shared" si="6"/>
        <v>0</v>
      </c>
      <c r="R210" s="18">
        <f t="shared" si="7"/>
        <v>0</v>
      </c>
      <c r="S210" s="18">
        <f t="shared" si="8"/>
        <v>0</v>
      </c>
      <c r="T210" s="18">
        <f t="shared" si="9"/>
        <v>0</v>
      </c>
      <c r="U210" s="18">
        <f t="shared" si="10"/>
        <v>0</v>
      </c>
      <c r="Z210" s="3" t="s">
        <v>341</v>
      </c>
      <c r="AA210" s="10">
        <f t="shared" ref="AA210:CJ210" si="70">IF(AA$151=$Z210,1,IF(LEFT(AA$151,7) = LEFT($Z210,7),-1,0.5))</f>
        <v>0.5</v>
      </c>
      <c r="AB210" s="10">
        <f t="shared" si="70"/>
        <v>0.5</v>
      </c>
      <c r="AC210" s="10">
        <f t="shared" si="70"/>
        <v>0.5</v>
      </c>
      <c r="AD210" s="10">
        <f t="shared" si="70"/>
        <v>0.5</v>
      </c>
      <c r="AE210" s="10">
        <f t="shared" si="70"/>
        <v>0.5</v>
      </c>
      <c r="AF210" s="10">
        <f t="shared" si="70"/>
        <v>0.5</v>
      </c>
      <c r="AG210" s="10">
        <f t="shared" si="70"/>
        <v>0.5</v>
      </c>
      <c r="AH210" s="10">
        <f t="shared" si="70"/>
        <v>0.5</v>
      </c>
      <c r="AI210" s="10">
        <f t="shared" si="70"/>
        <v>0.5</v>
      </c>
      <c r="AJ210" s="10">
        <f t="shared" si="70"/>
        <v>0.5</v>
      </c>
      <c r="AK210" s="10">
        <f t="shared" si="70"/>
        <v>0.5</v>
      </c>
      <c r="AL210" s="10">
        <f t="shared" si="70"/>
        <v>0.5</v>
      </c>
      <c r="AM210" s="10">
        <f t="shared" si="70"/>
        <v>0.5</v>
      </c>
      <c r="AN210" s="10">
        <f t="shared" si="70"/>
        <v>0.5</v>
      </c>
      <c r="AO210" s="10">
        <f t="shared" si="70"/>
        <v>0.5</v>
      </c>
      <c r="AP210" s="10">
        <f t="shared" si="70"/>
        <v>0.5</v>
      </c>
      <c r="AQ210" s="10">
        <f t="shared" si="70"/>
        <v>0.5</v>
      </c>
      <c r="AR210" s="10">
        <f t="shared" si="70"/>
        <v>0.5</v>
      </c>
      <c r="AS210" s="10">
        <f t="shared" si="70"/>
        <v>0.5</v>
      </c>
      <c r="AT210" s="10">
        <f t="shared" si="70"/>
        <v>0.5</v>
      </c>
      <c r="AU210" s="10">
        <f t="shared" si="70"/>
        <v>0.5</v>
      </c>
      <c r="AV210" s="10">
        <f t="shared" si="70"/>
        <v>0.5</v>
      </c>
      <c r="AW210" s="10">
        <f t="shared" si="70"/>
        <v>0.5</v>
      </c>
      <c r="AX210" s="10">
        <f t="shared" si="70"/>
        <v>0.5</v>
      </c>
      <c r="AY210" s="10">
        <f t="shared" si="70"/>
        <v>0.5</v>
      </c>
      <c r="AZ210" s="10">
        <f t="shared" si="70"/>
        <v>0.5</v>
      </c>
      <c r="BA210" s="10">
        <f t="shared" si="70"/>
        <v>0.5</v>
      </c>
      <c r="BB210" s="10">
        <f t="shared" si="70"/>
        <v>0.5</v>
      </c>
      <c r="BC210" s="10">
        <f t="shared" si="70"/>
        <v>0.5</v>
      </c>
      <c r="BD210" s="10">
        <f t="shared" si="70"/>
        <v>0.5</v>
      </c>
      <c r="BE210" s="10">
        <f t="shared" si="70"/>
        <v>0.5</v>
      </c>
      <c r="BF210" s="10">
        <f t="shared" si="70"/>
        <v>0.5</v>
      </c>
      <c r="BG210" s="10">
        <f t="shared" si="70"/>
        <v>0.5</v>
      </c>
      <c r="BH210" s="10">
        <f t="shared" si="70"/>
        <v>0.5</v>
      </c>
      <c r="BI210" s="10">
        <f t="shared" si="70"/>
        <v>0.5</v>
      </c>
      <c r="BJ210" s="10">
        <f t="shared" si="70"/>
        <v>0.5</v>
      </c>
      <c r="BK210" s="10">
        <f t="shared" si="70"/>
        <v>0.5</v>
      </c>
      <c r="BL210" s="10">
        <f t="shared" si="70"/>
        <v>0.5</v>
      </c>
      <c r="BM210" s="10">
        <f t="shared" si="70"/>
        <v>0.5</v>
      </c>
      <c r="BN210" s="10">
        <f t="shared" si="70"/>
        <v>0.5</v>
      </c>
      <c r="BO210" s="10">
        <f t="shared" si="70"/>
        <v>0.5</v>
      </c>
      <c r="BP210" s="10">
        <f t="shared" si="70"/>
        <v>0.5</v>
      </c>
      <c r="BQ210" s="10">
        <f t="shared" si="70"/>
        <v>0.5</v>
      </c>
      <c r="BR210" s="10">
        <f t="shared" si="70"/>
        <v>0.5</v>
      </c>
      <c r="BS210" s="10">
        <f t="shared" si="70"/>
        <v>0.5</v>
      </c>
      <c r="BT210" s="10">
        <f t="shared" si="70"/>
        <v>0.5</v>
      </c>
      <c r="BU210" s="10">
        <f t="shared" si="70"/>
        <v>0.5</v>
      </c>
      <c r="BV210" s="10">
        <f t="shared" si="70"/>
        <v>0.5</v>
      </c>
      <c r="BW210" s="10">
        <f t="shared" si="70"/>
        <v>0.5</v>
      </c>
      <c r="BX210" s="10">
        <f t="shared" si="70"/>
        <v>0.5</v>
      </c>
      <c r="BY210" s="10">
        <f t="shared" si="70"/>
        <v>0.5</v>
      </c>
      <c r="BZ210" s="10">
        <f t="shared" si="70"/>
        <v>0.5</v>
      </c>
      <c r="CA210" s="10">
        <f t="shared" si="70"/>
        <v>0.5</v>
      </c>
      <c r="CB210" s="10">
        <f t="shared" si="70"/>
        <v>0.5</v>
      </c>
      <c r="CC210" s="10">
        <f t="shared" si="70"/>
        <v>0.5</v>
      </c>
      <c r="CD210" s="10">
        <f t="shared" si="70"/>
        <v>0.5</v>
      </c>
      <c r="CE210" s="10">
        <f t="shared" si="70"/>
        <v>0.5</v>
      </c>
      <c r="CF210" s="10">
        <f t="shared" si="70"/>
        <v>-1</v>
      </c>
      <c r="CG210" s="10">
        <f t="shared" si="70"/>
        <v>1</v>
      </c>
      <c r="CH210" s="10">
        <f t="shared" si="70"/>
        <v>0.5</v>
      </c>
      <c r="CI210" s="10">
        <f t="shared" si="70"/>
        <v>0.5</v>
      </c>
      <c r="CJ210" s="10">
        <f t="shared" si="70"/>
        <v>0.5</v>
      </c>
    </row>
    <row r="211" spans="1:93" ht="15">
      <c r="A211" s="15">
        <v>218</v>
      </c>
      <c r="B211" s="12" t="s">
        <v>338</v>
      </c>
      <c r="C211" s="12" t="s">
        <v>339</v>
      </c>
      <c r="D211" s="12" t="s">
        <v>18</v>
      </c>
      <c r="E211" s="12" t="s">
        <v>22</v>
      </c>
      <c r="F211" s="12" t="s">
        <v>372</v>
      </c>
      <c r="G211" s="14">
        <v>14</v>
      </c>
      <c r="H211" s="12" t="s">
        <v>397</v>
      </c>
      <c r="I211" s="14">
        <v>397</v>
      </c>
      <c r="J211" s="15">
        <v>14</v>
      </c>
      <c r="K211" s="17">
        <f t="shared" si="0"/>
        <v>1</v>
      </c>
      <c r="L211" s="18">
        <f t="shared" si="1"/>
        <v>0</v>
      </c>
      <c r="M211" s="18">
        <f t="shared" si="2"/>
        <v>1</v>
      </c>
      <c r="N211" s="19">
        <f t="shared" si="3"/>
        <v>0</v>
      </c>
      <c r="O211" s="18">
        <f t="shared" si="4"/>
        <v>0</v>
      </c>
      <c r="P211" s="18">
        <f t="shared" si="5"/>
        <v>0</v>
      </c>
      <c r="Q211" s="18">
        <f t="shared" si="6"/>
        <v>0</v>
      </c>
      <c r="R211" s="18">
        <f t="shared" si="7"/>
        <v>0</v>
      </c>
      <c r="S211" s="18">
        <f t="shared" si="8"/>
        <v>0</v>
      </c>
      <c r="T211" s="18">
        <f t="shared" si="9"/>
        <v>0</v>
      </c>
      <c r="U211" s="18">
        <f t="shared" si="10"/>
        <v>0</v>
      </c>
      <c r="Z211" s="3" t="s">
        <v>430</v>
      </c>
      <c r="AA211" s="10">
        <f t="shared" ref="AA211:CJ211" si="71">IF(AA$151=$Z211,1,IF(LEFT(AA$151,7) = LEFT($Z211,7),-1,0.5))</f>
        <v>0.5</v>
      </c>
      <c r="AB211" s="10">
        <f t="shared" si="71"/>
        <v>0.5</v>
      </c>
      <c r="AC211" s="10">
        <f t="shared" si="71"/>
        <v>0.5</v>
      </c>
      <c r="AD211" s="10">
        <f t="shared" si="71"/>
        <v>0.5</v>
      </c>
      <c r="AE211" s="10">
        <f t="shared" si="71"/>
        <v>0.5</v>
      </c>
      <c r="AF211" s="10">
        <f t="shared" si="71"/>
        <v>0.5</v>
      </c>
      <c r="AG211" s="10">
        <f t="shared" si="71"/>
        <v>0.5</v>
      </c>
      <c r="AH211" s="10">
        <f t="shared" si="71"/>
        <v>0.5</v>
      </c>
      <c r="AI211" s="10">
        <f t="shared" si="71"/>
        <v>0.5</v>
      </c>
      <c r="AJ211" s="10">
        <f t="shared" si="71"/>
        <v>0.5</v>
      </c>
      <c r="AK211" s="10">
        <f t="shared" si="71"/>
        <v>0.5</v>
      </c>
      <c r="AL211" s="10">
        <f t="shared" si="71"/>
        <v>0.5</v>
      </c>
      <c r="AM211" s="10">
        <f t="shared" si="71"/>
        <v>0.5</v>
      </c>
      <c r="AN211" s="10">
        <f t="shared" si="71"/>
        <v>0.5</v>
      </c>
      <c r="AO211" s="10">
        <f t="shared" si="71"/>
        <v>0.5</v>
      </c>
      <c r="AP211" s="10">
        <f t="shared" si="71"/>
        <v>0.5</v>
      </c>
      <c r="AQ211" s="10">
        <f t="shared" si="71"/>
        <v>0.5</v>
      </c>
      <c r="AR211" s="10">
        <f t="shared" si="71"/>
        <v>0.5</v>
      </c>
      <c r="AS211" s="10">
        <f t="shared" si="71"/>
        <v>0.5</v>
      </c>
      <c r="AT211" s="10">
        <f t="shared" si="71"/>
        <v>0.5</v>
      </c>
      <c r="AU211" s="10">
        <f t="shared" si="71"/>
        <v>0.5</v>
      </c>
      <c r="AV211" s="10">
        <f t="shared" si="71"/>
        <v>0.5</v>
      </c>
      <c r="AW211" s="10">
        <f t="shared" si="71"/>
        <v>0.5</v>
      </c>
      <c r="AX211" s="10">
        <f t="shared" si="71"/>
        <v>0.5</v>
      </c>
      <c r="AY211" s="10">
        <f t="shared" si="71"/>
        <v>0.5</v>
      </c>
      <c r="AZ211" s="10">
        <f t="shared" si="71"/>
        <v>0.5</v>
      </c>
      <c r="BA211" s="10">
        <f t="shared" si="71"/>
        <v>0.5</v>
      </c>
      <c r="BB211" s="10">
        <f t="shared" si="71"/>
        <v>0.5</v>
      </c>
      <c r="BC211" s="10">
        <f t="shared" si="71"/>
        <v>0.5</v>
      </c>
      <c r="BD211" s="10">
        <f t="shared" si="71"/>
        <v>0.5</v>
      </c>
      <c r="BE211" s="10">
        <f t="shared" si="71"/>
        <v>0.5</v>
      </c>
      <c r="BF211" s="10">
        <f t="shared" si="71"/>
        <v>0.5</v>
      </c>
      <c r="BG211" s="10">
        <f t="shared" si="71"/>
        <v>0.5</v>
      </c>
      <c r="BH211" s="10">
        <f t="shared" si="71"/>
        <v>0.5</v>
      </c>
      <c r="BI211" s="10">
        <f t="shared" si="71"/>
        <v>0.5</v>
      </c>
      <c r="BJ211" s="10">
        <f t="shared" si="71"/>
        <v>0.5</v>
      </c>
      <c r="BK211" s="10">
        <f t="shared" si="71"/>
        <v>0.5</v>
      </c>
      <c r="BL211" s="10">
        <f t="shared" si="71"/>
        <v>0.5</v>
      </c>
      <c r="BM211" s="10">
        <f t="shared" si="71"/>
        <v>0.5</v>
      </c>
      <c r="BN211" s="10">
        <f t="shared" si="71"/>
        <v>0.5</v>
      </c>
      <c r="BO211" s="10">
        <f t="shared" si="71"/>
        <v>0.5</v>
      </c>
      <c r="BP211" s="10">
        <f t="shared" si="71"/>
        <v>0.5</v>
      </c>
      <c r="BQ211" s="10">
        <f t="shared" si="71"/>
        <v>0.5</v>
      </c>
      <c r="BR211" s="10">
        <f t="shared" si="71"/>
        <v>0.5</v>
      </c>
      <c r="BS211" s="10">
        <f t="shared" si="71"/>
        <v>0.5</v>
      </c>
      <c r="BT211" s="10">
        <f t="shared" si="71"/>
        <v>0.5</v>
      </c>
      <c r="BU211" s="10">
        <f t="shared" si="71"/>
        <v>0.5</v>
      </c>
      <c r="BV211" s="10">
        <f t="shared" si="71"/>
        <v>0.5</v>
      </c>
      <c r="BW211" s="10">
        <f t="shared" si="71"/>
        <v>0.5</v>
      </c>
      <c r="BX211" s="10">
        <f t="shared" si="71"/>
        <v>0.5</v>
      </c>
      <c r="BY211" s="10">
        <f t="shared" si="71"/>
        <v>0.5</v>
      </c>
      <c r="BZ211" s="10">
        <f t="shared" si="71"/>
        <v>0.5</v>
      </c>
      <c r="CA211" s="10">
        <f t="shared" si="71"/>
        <v>0.5</v>
      </c>
      <c r="CB211" s="10">
        <f t="shared" si="71"/>
        <v>0.5</v>
      </c>
      <c r="CC211" s="10">
        <f t="shared" si="71"/>
        <v>0.5</v>
      </c>
      <c r="CD211" s="10">
        <f t="shared" si="71"/>
        <v>0.5</v>
      </c>
      <c r="CE211" s="10">
        <f t="shared" si="71"/>
        <v>0.5</v>
      </c>
      <c r="CF211" s="10">
        <f t="shared" si="71"/>
        <v>0.5</v>
      </c>
      <c r="CG211" s="10">
        <f t="shared" si="71"/>
        <v>0.5</v>
      </c>
      <c r="CH211" s="10">
        <f t="shared" si="71"/>
        <v>1</v>
      </c>
      <c r="CI211" s="10">
        <f t="shared" si="71"/>
        <v>-1</v>
      </c>
      <c r="CJ211" s="10">
        <f t="shared" si="71"/>
        <v>0.5</v>
      </c>
    </row>
    <row r="212" spans="1:93" ht="15">
      <c r="A212" s="15">
        <v>219</v>
      </c>
      <c r="B212" s="12" t="s">
        <v>140</v>
      </c>
      <c r="C212" s="12" t="s">
        <v>342</v>
      </c>
      <c r="D212" s="12" t="s">
        <v>22</v>
      </c>
      <c r="E212" s="12" t="s">
        <v>45</v>
      </c>
      <c r="F212" s="12" t="s">
        <v>142</v>
      </c>
      <c r="G212" s="14">
        <v>59</v>
      </c>
      <c r="H212" s="12" t="s">
        <v>397</v>
      </c>
      <c r="I212" s="14">
        <v>415</v>
      </c>
      <c r="J212" s="15">
        <v>60</v>
      </c>
      <c r="K212" s="17">
        <f t="shared" si="0"/>
        <v>0.98333333333333328</v>
      </c>
      <c r="L212" s="18">
        <f t="shared" si="1"/>
        <v>0</v>
      </c>
      <c r="M212" s="18">
        <f t="shared" si="2"/>
        <v>0</v>
      </c>
      <c r="N212" s="19">
        <f t="shared" si="3"/>
        <v>0</v>
      </c>
      <c r="O212" s="18">
        <f t="shared" si="4"/>
        <v>0</v>
      </c>
      <c r="P212" s="18">
        <f t="shared" si="5"/>
        <v>1</v>
      </c>
      <c r="Q212" s="18">
        <f t="shared" si="6"/>
        <v>0</v>
      </c>
      <c r="R212" s="18">
        <f t="shared" si="7"/>
        <v>0</v>
      </c>
      <c r="S212" s="18">
        <f t="shared" si="8"/>
        <v>0</v>
      </c>
      <c r="T212" s="18">
        <f t="shared" si="9"/>
        <v>0</v>
      </c>
      <c r="U212" s="18">
        <f t="shared" si="10"/>
        <v>0</v>
      </c>
      <c r="Z212" s="3" t="s">
        <v>431</v>
      </c>
      <c r="AA212" s="10">
        <f t="shared" ref="AA212:CJ212" si="72">IF(AA$151=$Z212,1,IF(LEFT(AA$151,7) = LEFT($Z212,7),-1,0.5))</f>
        <v>0.5</v>
      </c>
      <c r="AB212" s="10">
        <f t="shared" si="72"/>
        <v>0.5</v>
      </c>
      <c r="AC212" s="10">
        <f t="shared" si="72"/>
        <v>0.5</v>
      </c>
      <c r="AD212" s="10">
        <f t="shared" si="72"/>
        <v>0.5</v>
      </c>
      <c r="AE212" s="10">
        <f t="shared" si="72"/>
        <v>0.5</v>
      </c>
      <c r="AF212" s="10">
        <f t="shared" si="72"/>
        <v>0.5</v>
      </c>
      <c r="AG212" s="10">
        <f t="shared" si="72"/>
        <v>0.5</v>
      </c>
      <c r="AH212" s="10">
        <f t="shared" si="72"/>
        <v>0.5</v>
      </c>
      <c r="AI212" s="10">
        <f t="shared" si="72"/>
        <v>0.5</v>
      </c>
      <c r="AJ212" s="10">
        <f t="shared" si="72"/>
        <v>0.5</v>
      </c>
      <c r="AK212" s="10">
        <f t="shared" si="72"/>
        <v>0.5</v>
      </c>
      <c r="AL212" s="10">
        <f t="shared" si="72"/>
        <v>0.5</v>
      </c>
      <c r="AM212" s="10">
        <f t="shared" si="72"/>
        <v>0.5</v>
      </c>
      <c r="AN212" s="10">
        <f t="shared" si="72"/>
        <v>0.5</v>
      </c>
      <c r="AO212" s="10">
        <f t="shared" si="72"/>
        <v>0.5</v>
      </c>
      <c r="AP212" s="10">
        <f t="shared" si="72"/>
        <v>0.5</v>
      </c>
      <c r="AQ212" s="10">
        <f t="shared" si="72"/>
        <v>0.5</v>
      </c>
      <c r="AR212" s="10">
        <f t="shared" si="72"/>
        <v>0.5</v>
      </c>
      <c r="AS212" s="10">
        <f t="shared" si="72"/>
        <v>0.5</v>
      </c>
      <c r="AT212" s="10">
        <f t="shared" si="72"/>
        <v>0.5</v>
      </c>
      <c r="AU212" s="10">
        <f t="shared" si="72"/>
        <v>0.5</v>
      </c>
      <c r="AV212" s="10">
        <f t="shared" si="72"/>
        <v>0.5</v>
      </c>
      <c r="AW212" s="10">
        <f t="shared" si="72"/>
        <v>0.5</v>
      </c>
      <c r="AX212" s="10">
        <f t="shared" si="72"/>
        <v>0.5</v>
      </c>
      <c r="AY212" s="10">
        <f t="shared" si="72"/>
        <v>0.5</v>
      </c>
      <c r="AZ212" s="10">
        <f t="shared" si="72"/>
        <v>0.5</v>
      </c>
      <c r="BA212" s="10">
        <f t="shared" si="72"/>
        <v>0.5</v>
      </c>
      <c r="BB212" s="10">
        <f t="shared" si="72"/>
        <v>0.5</v>
      </c>
      <c r="BC212" s="10">
        <f t="shared" si="72"/>
        <v>0.5</v>
      </c>
      <c r="BD212" s="10">
        <f t="shared" si="72"/>
        <v>0.5</v>
      </c>
      <c r="BE212" s="10">
        <f t="shared" si="72"/>
        <v>0.5</v>
      </c>
      <c r="BF212" s="10">
        <f t="shared" si="72"/>
        <v>0.5</v>
      </c>
      <c r="BG212" s="10">
        <f t="shared" si="72"/>
        <v>0.5</v>
      </c>
      <c r="BH212" s="10">
        <f t="shared" si="72"/>
        <v>0.5</v>
      </c>
      <c r="BI212" s="10">
        <f t="shared" si="72"/>
        <v>0.5</v>
      </c>
      <c r="BJ212" s="10">
        <f t="shared" si="72"/>
        <v>0.5</v>
      </c>
      <c r="BK212" s="10">
        <f t="shared" si="72"/>
        <v>0.5</v>
      </c>
      <c r="BL212" s="10">
        <f t="shared" si="72"/>
        <v>0.5</v>
      </c>
      <c r="BM212" s="10">
        <f t="shared" si="72"/>
        <v>0.5</v>
      </c>
      <c r="BN212" s="10">
        <f t="shared" si="72"/>
        <v>0.5</v>
      </c>
      <c r="BO212" s="10">
        <f t="shared" si="72"/>
        <v>0.5</v>
      </c>
      <c r="BP212" s="10">
        <f t="shared" si="72"/>
        <v>0.5</v>
      </c>
      <c r="BQ212" s="10">
        <f t="shared" si="72"/>
        <v>0.5</v>
      </c>
      <c r="BR212" s="10">
        <f t="shared" si="72"/>
        <v>0.5</v>
      </c>
      <c r="BS212" s="10">
        <f t="shared" si="72"/>
        <v>0.5</v>
      </c>
      <c r="BT212" s="10">
        <f t="shared" si="72"/>
        <v>0.5</v>
      </c>
      <c r="BU212" s="10">
        <f t="shared" si="72"/>
        <v>0.5</v>
      </c>
      <c r="BV212" s="10">
        <f t="shared" si="72"/>
        <v>0.5</v>
      </c>
      <c r="BW212" s="10">
        <f t="shared" si="72"/>
        <v>0.5</v>
      </c>
      <c r="BX212" s="10">
        <f t="shared" si="72"/>
        <v>0.5</v>
      </c>
      <c r="BY212" s="10">
        <f t="shared" si="72"/>
        <v>0.5</v>
      </c>
      <c r="BZ212" s="10">
        <f t="shared" si="72"/>
        <v>0.5</v>
      </c>
      <c r="CA212" s="10">
        <f t="shared" si="72"/>
        <v>0.5</v>
      </c>
      <c r="CB212" s="10">
        <f t="shared" si="72"/>
        <v>0.5</v>
      </c>
      <c r="CC212" s="10">
        <f t="shared" si="72"/>
        <v>0.5</v>
      </c>
      <c r="CD212" s="10">
        <f t="shared" si="72"/>
        <v>0.5</v>
      </c>
      <c r="CE212" s="10">
        <f t="shared" si="72"/>
        <v>0.5</v>
      </c>
      <c r="CF212" s="10">
        <f t="shared" si="72"/>
        <v>0.5</v>
      </c>
      <c r="CG212" s="10">
        <f t="shared" si="72"/>
        <v>0.5</v>
      </c>
      <c r="CH212" s="10">
        <f t="shared" si="72"/>
        <v>-1</v>
      </c>
      <c r="CI212" s="10">
        <f t="shared" si="72"/>
        <v>1</v>
      </c>
      <c r="CJ212" s="10">
        <f t="shared" si="72"/>
        <v>0.5</v>
      </c>
    </row>
    <row r="213" spans="1:93" ht="15">
      <c r="Z213" s="3" t="s">
        <v>142</v>
      </c>
      <c r="AA213" s="10">
        <f t="shared" ref="AA213:CJ213" si="73">IF(AA$151=$Z213,1,IF(LEFT(AA$151,7) = LEFT($Z213,7),-1,0.5))</f>
        <v>0.5</v>
      </c>
      <c r="AB213" s="10">
        <f t="shared" si="73"/>
        <v>0.5</v>
      </c>
      <c r="AC213" s="10">
        <f t="shared" si="73"/>
        <v>0.5</v>
      </c>
      <c r="AD213" s="10">
        <f t="shared" si="73"/>
        <v>0.5</v>
      </c>
      <c r="AE213" s="10">
        <f t="shared" si="73"/>
        <v>0.5</v>
      </c>
      <c r="AF213" s="10">
        <f t="shared" si="73"/>
        <v>0.5</v>
      </c>
      <c r="AG213" s="10">
        <f t="shared" si="73"/>
        <v>0.5</v>
      </c>
      <c r="AH213" s="10">
        <f t="shared" si="73"/>
        <v>0.5</v>
      </c>
      <c r="AI213" s="10">
        <f t="shared" si="73"/>
        <v>0.5</v>
      </c>
      <c r="AJ213" s="10">
        <f t="shared" si="73"/>
        <v>0.5</v>
      </c>
      <c r="AK213" s="10">
        <f t="shared" si="73"/>
        <v>0.5</v>
      </c>
      <c r="AL213" s="10">
        <f t="shared" si="73"/>
        <v>0.5</v>
      </c>
      <c r="AM213" s="10">
        <f t="shared" si="73"/>
        <v>0.5</v>
      </c>
      <c r="AN213" s="10">
        <f t="shared" si="73"/>
        <v>0.5</v>
      </c>
      <c r="AO213" s="10">
        <f t="shared" si="73"/>
        <v>0.5</v>
      </c>
      <c r="AP213" s="10">
        <f t="shared" si="73"/>
        <v>0.5</v>
      </c>
      <c r="AQ213" s="10">
        <f t="shared" si="73"/>
        <v>0.5</v>
      </c>
      <c r="AR213" s="10">
        <f t="shared" si="73"/>
        <v>0.5</v>
      </c>
      <c r="AS213" s="10">
        <f t="shared" si="73"/>
        <v>0.5</v>
      </c>
      <c r="AT213" s="10">
        <f t="shared" si="73"/>
        <v>0.5</v>
      </c>
      <c r="AU213" s="10">
        <f t="shared" si="73"/>
        <v>0.5</v>
      </c>
      <c r="AV213" s="10">
        <f t="shared" si="73"/>
        <v>0.5</v>
      </c>
      <c r="AW213" s="10">
        <f t="shared" si="73"/>
        <v>0.5</v>
      </c>
      <c r="AX213" s="10">
        <f t="shared" si="73"/>
        <v>0.5</v>
      </c>
      <c r="AY213" s="10">
        <f t="shared" si="73"/>
        <v>0.5</v>
      </c>
      <c r="AZ213" s="10">
        <f t="shared" si="73"/>
        <v>0.5</v>
      </c>
      <c r="BA213" s="10">
        <f t="shared" si="73"/>
        <v>0.5</v>
      </c>
      <c r="BB213" s="10">
        <f t="shared" si="73"/>
        <v>0.5</v>
      </c>
      <c r="BC213" s="10">
        <f t="shared" si="73"/>
        <v>0.5</v>
      </c>
      <c r="BD213" s="10">
        <f t="shared" si="73"/>
        <v>0.5</v>
      </c>
      <c r="BE213" s="10">
        <f t="shared" si="73"/>
        <v>0.5</v>
      </c>
      <c r="BF213" s="10">
        <f t="shared" si="73"/>
        <v>0.5</v>
      </c>
      <c r="BG213" s="10">
        <f t="shared" si="73"/>
        <v>0.5</v>
      </c>
      <c r="BH213" s="10">
        <f t="shared" si="73"/>
        <v>0.5</v>
      </c>
      <c r="BI213" s="10">
        <f t="shared" si="73"/>
        <v>0.5</v>
      </c>
      <c r="BJ213" s="10">
        <f t="shared" si="73"/>
        <v>0.5</v>
      </c>
      <c r="BK213" s="10">
        <f t="shared" si="73"/>
        <v>0.5</v>
      </c>
      <c r="BL213" s="10">
        <f t="shared" si="73"/>
        <v>0.5</v>
      </c>
      <c r="BM213" s="10">
        <f t="shared" si="73"/>
        <v>0.5</v>
      </c>
      <c r="BN213" s="10">
        <f t="shared" si="73"/>
        <v>0.5</v>
      </c>
      <c r="BO213" s="10">
        <f t="shared" si="73"/>
        <v>0.5</v>
      </c>
      <c r="BP213" s="10">
        <f t="shared" si="73"/>
        <v>0.5</v>
      </c>
      <c r="BQ213" s="10">
        <f t="shared" si="73"/>
        <v>0.5</v>
      </c>
      <c r="BR213" s="10">
        <f t="shared" si="73"/>
        <v>0.5</v>
      </c>
      <c r="BS213" s="10">
        <f t="shared" si="73"/>
        <v>0.5</v>
      </c>
      <c r="BT213" s="10">
        <f t="shared" si="73"/>
        <v>0.5</v>
      </c>
      <c r="BU213" s="10">
        <f t="shared" si="73"/>
        <v>0.5</v>
      </c>
      <c r="BV213" s="10">
        <f t="shared" si="73"/>
        <v>0.5</v>
      </c>
      <c r="BW213" s="10">
        <f t="shared" si="73"/>
        <v>0.5</v>
      </c>
      <c r="BX213" s="10">
        <f t="shared" si="73"/>
        <v>0.5</v>
      </c>
      <c r="BY213" s="10">
        <f t="shared" si="73"/>
        <v>0.5</v>
      </c>
      <c r="BZ213" s="10">
        <f t="shared" si="73"/>
        <v>0.5</v>
      </c>
      <c r="CA213" s="10">
        <f t="shared" si="73"/>
        <v>0.5</v>
      </c>
      <c r="CB213" s="10">
        <f t="shared" si="73"/>
        <v>0.5</v>
      </c>
      <c r="CC213" s="10">
        <f t="shared" si="73"/>
        <v>0.5</v>
      </c>
      <c r="CD213" s="10">
        <f t="shared" si="73"/>
        <v>0.5</v>
      </c>
      <c r="CE213" s="10">
        <f t="shared" si="73"/>
        <v>0.5</v>
      </c>
      <c r="CF213" s="10">
        <f t="shared" si="73"/>
        <v>0.5</v>
      </c>
      <c r="CG213" s="10">
        <f t="shared" si="73"/>
        <v>0.5</v>
      </c>
      <c r="CH213" s="10">
        <f t="shared" si="73"/>
        <v>0.5</v>
      </c>
      <c r="CI213" s="10">
        <f t="shared" si="73"/>
        <v>0.5</v>
      </c>
      <c r="CJ213" s="10">
        <f t="shared" si="73"/>
        <v>1</v>
      </c>
    </row>
    <row r="214" spans="1:93" ht="15">
      <c r="Z214" s="3"/>
      <c r="AA214" s="10"/>
    </row>
    <row r="215" spans="1:93" ht="15">
      <c r="Z215" s="3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M215" s="5" t="s">
        <v>450</v>
      </c>
    </row>
    <row r="216" spans="1:93" ht="15">
      <c r="S216" s="10" t="s">
        <v>13</v>
      </c>
      <c r="T216" s="10" t="s">
        <v>19</v>
      </c>
      <c r="U216" s="10" t="s">
        <v>23</v>
      </c>
      <c r="W216" s="21" t="s">
        <v>443</v>
      </c>
      <c r="X216" s="21" t="s">
        <v>438</v>
      </c>
      <c r="Z216" s="3"/>
      <c r="AA216" s="3" t="s">
        <v>13</v>
      </c>
      <c r="AB216" s="3" t="s">
        <v>19</v>
      </c>
      <c r="AC216" s="3" t="s">
        <v>23</v>
      </c>
      <c r="AD216" s="3" t="s">
        <v>27</v>
      </c>
      <c r="AE216" s="3" t="s">
        <v>33</v>
      </c>
      <c r="AF216" s="3" t="s">
        <v>46</v>
      </c>
      <c r="AG216" s="3" t="s">
        <v>53</v>
      </c>
      <c r="AH216" s="3" t="s">
        <v>57</v>
      </c>
      <c r="AI216" s="3" t="s">
        <v>170</v>
      </c>
      <c r="AJ216" s="3" t="s">
        <v>68</v>
      </c>
      <c r="AK216" s="3" t="s">
        <v>241</v>
      </c>
      <c r="AL216" s="3" t="s">
        <v>72</v>
      </c>
      <c r="AM216" s="3" t="s">
        <v>73</v>
      </c>
      <c r="AN216" s="3" t="s">
        <v>74</v>
      </c>
      <c r="AO216" s="3" t="s">
        <v>75</v>
      </c>
      <c r="AP216" s="3" t="s">
        <v>184</v>
      </c>
      <c r="AQ216" s="3" t="s">
        <v>186</v>
      </c>
      <c r="AR216" s="3" t="s">
        <v>250</v>
      </c>
      <c r="AS216" s="3" t="s">
        <v>188</v>
      </c>
      <c r="AT216" s="3" t="s">
        <v>220</v>
      </c>
      <c r="AU216" s="3" t="s">
        <v>230</v>
      </c>
      <c r="AV216" s="3" t="s">
        <v>419</v>
      </c>
      <c r="AW216" s="3" t="s">
        <v>86</v>
      </c>
      <c r="AX216" s="3" t="s">
        <v>405</v>
      </c>
      <c r="AY216" s="3" t="s">
        <v>421</v>
      </c>
      <c r="AZ216" s="3" t="s">
        <v>251</v>
      </c>
      <c r="BA216" s="3" t="s">
        <v>98</v>
      </c>
      <c r="BB216" s="3" t="s">
        <v>99</v>
      </c>
      <c r="BC216" s="3" t="s">
        <v>265</v>
      </c>
      <c r="BD216" s="3" t="s">
        <v>357</v>
      </c>
      <c r="BE216" s="3" t="s">
        <v>202</v>
      </c>
      <c r="BF216" s="3" t="s">
        <v>272</v>
      </c>
      <c r="BG216" s="3" t="s">
        <v>378</v>
      </c>
      <c r="BH216" s="3" t="s">
        <v>379</v>
      </c>
      <c r="BI216" s="3" t="s">
        <v>105</v>
      </c>
      <c r="BJ216" s="3" t="s">
        <v>106</v>
      </c>
      <c r="BK216" s="3" t="s">
        <v>109</v>
      </c>
      <c r="BL216" s="3" t="s">
        <v>412</v>
      </c>
      <c r="BM216" s="3" t="s">
        <v>285</v>
      </c>
      <c r="BN216" s="3" t="s">
        <v>113</v>
      </c>
      <c r="BO216" s="3" t="s">
        <v>361</v>
      </c>
      <c r="BP216" s="3" t="s">
        <v>269</v>
      </c>
      <c r="BQ216" s="3" t="s">
        <v>301</v>
      </c>
      <c r="BR216" s="3" t="s">
        <v>116</v>
      </c>
      <c r="BS216" s="3" t="s">
        <v>117</v>
      </c>
      <c r="BT216" s="3" t="s">
        <v>119</v>
      </c>
      <c r="BU216" s="3" t="s">
        <v>211</v>
      </c>
      <c r="BV216" s="3" t="s">
        <v>124</v>
      </c>
      <c r="BW216" s="3" t="s">
        <v>126</v>
      </c>
      <c r="BX216" s="3" t="s">
        <v>128</v>
      </c>
      <c r="BY216" s="3" t="s">
        <v>130</v>
      </c>
      <c r="BZ216" s="3" t="s">
        <v>134</v>
      </c>
      <c r="CA216" s="3" t="s">
        <v>393</v>
      </c>
      <c r="CB216" s="3" t="s">
        <v>368</v>
      </c>
      <c r="CC216" s="3" t="s">
        <v>137</v>
      </c>
      <c r="CD216" s="3" t="s">
        <v>331</v>
      </c>
      <c r="CE216" s="3" t="s">
        <v>334</v>
      </c>
      <c r="CF216" s="3" t="s">
        <v>340</v>
      </c>
      <c r="CG216" s="3" t="s">
        <v>341</v>
      </c>
      <c r="CH216" s="3" t="s">
        <v>430</v>
      </c>
      <c r="CI216" s="3" t="s">
        <v>431</v>
      </c>
      <c r="CJ216" s="3" t="s">
        <v>142</v>
      </c>
      <c r="CK216" s="23" t="s">
        <v>435</v>
      </c>
      <c r="CO216" s="73" t="s">
        <v>447</v>
      </c>
    </row>
    <row r="217" spans="1:93" ht="15">
      <c r="A217" s="2" t="s">
        <v>0</v>
      </c>
      <c r="B217" s="2" t="s">
        <v>1</v>
      </c>
      <c r="C217" s="2" t="s">
        <v>2</v>
      </c>
      <c r="D217" s="2" t="s">
        <v>5</v>
      </c>
      <c r="E217" s="2" t="s">
        <v>6</v>
      </c>
      <c r="F217" s="2" t="s">
        <v>7</v>
      </c>
      <c r="G217" s="8" t="s">
        <v>31</v>
      </c>
      <c r="H217" s="9">
        <v>43824</v>
      </c>
      <c r="I217" s="8" t="s">
        <v>36</v>
      </c>
      <c r="J217" s="8" t="s">
        <v>37</v>
      </c>
      <c r="K217" s="8" t="s">
        <v>38</v>
      </c>
      <c r="L217" s="8" t="s">
        <v>39</v>
      </c>
      <c r="M217" s="8" t="s">
        <v>40</v>
      </c>
      <c r="N217" s="8" t="s">
        <v>41</v>
      </c>
      <c r="O217" s="8" t="s">
        <v>42</v>
      </c>
      <c r="P217" s="8" t="s">
        <v>43</v>
      </c>
      <c r="S217" s="30" t="s">
        <v>437</v>
      </c>
      <c r="T217" s="10" t="s">
        <v>437</v>
      </c>
      <c r="U217" s="10" t="s">
        <v>437</v>
      </c>
      <c r="W217" s="37" t="s">
        <v>204</v>
      </c>
      <c r="X217" s="64">
        <v>40</v>
      </c>
      <c r="Z217" s="71" t="s">
        <v>204</v>
      </c>
      <c r="AA217" s="76">
        <v>0</v>
      </c>
      <c r="AB217" s="76">
        <v>0</v>
      </c>
      <c r="AC217" s="76">
        <v>0</v>
      </c>
      <c r="AD217" s="76">
        <v>0</v>
      </c>
      <c r="AE217" s="76">
        <v>0</v>
      </c>
      <c r="AF217" s="76">
        <v>0</v>
      </c>
      <c r="AG217" s="76">
        <v>0</v>
      </c>
      <c r="AH217" s="76">
        <v>0</v>
      </c>
      <c r="AI217" s="76">
        <v>0</v>
      </c>
      <c r="AJ217" s="76">
        <v>0</v>
      </c>
      <c r="AK217" s="76">
        <v>0</v>
      </c>
      <c r="AL217" s="76">
        <v>0</v>
      </c>
      <c r="AM217" s="76">
        <v>0</v>
      </c>
      <c r="AN217" s="76">
        <v>0</v>
      </c>
      <c r="AO217" s="76">
        <v>0</v>
      </c>
      <c r="AP217" s="76">
        <v>0</v>
      </c>
      <c r="AQ217" s="76">
        <v>0</v>
      </c>
      <c r="AR217" s="76">
        <v>0</v>
      </c>
      <c r="AS217" s="76">
        <v>0</v>
      </c>
      <c r="AT217" s="76">
        <v>0</v>
      </c>
      <c r="AU217" s="76">
        <v>0</v>
      </c>
      <c r="AV217" s="76">
        <v>0</v>
      </c>
      <c r="AW217" s="76">
        <v>0</v>
      </c>
      <c r="AX217" s="76">
        <v>0</v>
      </c>
      <c r="AY217" s="76">
        <v>0</v>
      </c>
      <c r="AZ217" s="76">
        <v>0</v>
      </c>
      <c r="BA217" s="76">
        <v>0</v>
      </c>
      <c r="BB217" s="76">
        <v>0</v>
      </c>
      <c r="BC217" s="76">
        <v>0</v>
      </c>
      <c r="BD217" s="76">
        <v>0</v>
      </c>
      <c r="BE217" s="76">
        <v>0</v>
      </c>
      <c r="BF217" s="76">
        <v>0</v>
      </c>
      <c r="BG217" s="76">
        <v>0</v>
      </c>
      <c r="BH217" s="76">
        <v>0</v>
      </c>
      <c r="BI217" s="76">
        <v>0</v>
      </c>
      <c r="BJ217" s="76">
        <v>0</v>
      </c>
      <c r="BK217" s="76">
        <v>0</v>
      </c>
      <c r="BL217" s="76">
        <v>0</v>
      </c>
      <c r="BM217" s="76">
        <v>0</v>
      </c>
      <c r="BN217" s="76">
        <v>0</v>
      </c>
      <c r="BO217" s="76">
        <v>0</v>
      </c>
      <c r="BP217" s="76">
        <v>0</v>
      </c>
      <c r="BQ217" s="76">
        <v>0</v>
      </c>
      <c r="BR217" s="76">
        <v>0</v>
      </c>
      <c r="BS217" s="76">
        <v>0</v>
      </c>
      <c r="BT217" s="76">
        <v>0</v>
      </c>
      <c r="BU217" s="76">
        <v>0</v>
      </c>
      <c r="BV217" s="76">
        <v>0</v>
      </c>
      <c r="BW217" s="76">
        <v>0</v>
      </c>
      <c r="BX217" s="76">
        <v>0</v>
      </c>
      <c r="BY217" s="76">
        <v>0</v>
      </c>
      <c r="BZ217" s="76">
        <v>0</v>
      </c>
      <c r="CA217" s="76">
        <v>0</v>
      </c>
      <c r="CB217" s="76">
        <v>0</v>
      </c>
      <c r="CC217" s="76">
        <v>0</v>
      </c>
      <c r="CD217" s="76">
        <v>0</v>
      </c>
      <c r="CE217" s="76">
        <v>0</v>
      </c>
      <c r="CF217" s="76">
        <v>0</v>
      </c>
      <c r="CG217" s="76">
        <v>0</v>
      </c>
      <c r="CH217" s="76">
        <v>0</v>
      </c>
      <c r="CI217" s="76">
        <v>0</v>
      </c>
      <c r="CJ217" s="76">
        <v>0</v>
      </c>
      <c r="CK217" s="48">
        <f t="shared" ref="CK217:CK248" si="74">SUM(AA217:CJ217)</f>
        <v>0</v>
      </c>
      <c r="CM217" s="60">
        <f>2*SUM(AC217:CJ217)</f>
        <v>0</v>
      </c>
      <c r="CN217" s="59" t="s">
        <v>441</v>
      </c>
      <c r="CO217" s="58">
        <v>14</v>
      </c>
    </row>
    <row r="218" spans="1:93" ht="15">
      <c r="A218" s="12" t="s">
        <v>13</v>
      </c>
      <c r="B218" s="14" t="str">
        <f>LEFT(A218,7)</f>
        <v>STAT101</v>
      </c>
      <c r="C218" s="12"/>
      <c r="D218" s="14">
        <v>101</v>
      </c>
      <c r="E218" s="15">
        <v>120</v>
      </c>
      <c r="F218" s="52"/>
      <c r="G218" s="18">
        <f t="shared" ref="G218:G279" si="75">IF(E218&lt;=12,1,0)</f>
        <v>0</v>
      </c>
      <c r="H218" s="18">
        <f t="shared" ref="H218:H279" si="76">IF(AND(E218&lt;=25,E218&gt;12),1,0)</f>
        <v>0</v>
      </c>
      <c r="I218" s="19">
        <f t="shared" ref="I218:I279" si="77">IF(AND(E218&gt;25,E218&lt;=40),1,0)</f>
        <v>0</v>
      </c>
      <c r="J218" s="18">
        <f t="shared" ref="J218:J279" si="78">IF(AND(E218&lt;=50, E218&gt;40),1,0)</f>
        <v>0</v>
      </c>
      <c r="K218" s="18">
        <f t="shared" ref="K218:K279" si="79">IF(AND(E218&gt;50,E218&lt;=60),1,0)</f>
        <v>0</v>
      </c>
      <c r="L218" s="18">
        <f t="shared" ref="L218:L279" si="80">IF(AND(E218&lt;=78,E218&gt;60), 1, 0)</f>
        <v>0</v>
      </c>
      <c r="M218" s="18">
        <f t="shared" ref="M218:M279" si="81">IF(AND(E218&gt;78,E218&lt;=100),1,0)</f>
        <v>0</v>
      </c>
      <c r="N218" s="18">
        <f t="shared" ref="N218:N279" si="82">IF(AND(E218&lt;=123, E218&gt;100),1, 0)</f>
        <v>1</v>
      </c>
      <c r="O218" s="18">
        <f t="shared" ref="O218:O279" si="83">IF(E218&gt;=150,0,IF(E218&gt;=123,1,0))</f>
        <v>0</v>
      </c>
      <c r="P218" s="18">
        <f t="shared" ref="P218:P279" si="84">IF(E218&gt;=150,1,0)</f>
        <v>0</v>
      </c>
      <c r="Q218" s="3"/>
      <c r="W218" s="37" t="s">
        <v>212</v>
      </c>
      <c r="X218" s="64">
        <v>40</v>
      </c>
      <c r="Z218" s="71" t="s">
        <v>212</v>
      </c>
      <c r="AA218" s="76">
        <v>0</v>
      </c>
      <c r="AB218" s="76">
        <v>0</v>
      </c>
      <c r="AC218" s="76">
        <v>0</v>
      </c>
      <c r="AD218" s="76">
        <v>0</v>
      </c>
      <c r="AE218" s="76">
        <v>0</v>
      </c>
      <c r="AF218" s="76">
        <v>0</v>
      </c>
      <c r="AG218" s="76">
        <v>0</v>
      </c>
      <c r="AH218" s="76">
        <v>0</v>
      </c>
      <c r="AI218" s="76">
        <v>0</v>
      </c>
      <c r="AJ218" s="76">
        <v>0</v>
      </c>
      <c r="AK218" s="76">
        <v>0</v>
      </c>
      <c r="AL218" s="76">
        <v>0</v>
      </c>
      <c r="AM218" s="76">
        <v>0</v>
      </c>
      <c r="AN218" s="76">
        <v>0</v>
      </c>
      <c r="AO218" s="76">
        <v>0</v>
      </c>
      <c r="AP218" s="76">
        <v>0</v>
      </c>
      <c r="AQ218" s="76">
        <v>0</v>
      </c>
      <c r="AR218" s="76">
        <v>0</v>
      </c>
      <c r="AS218" s="76">
        <v>0</v>
      </c>
      <c r="AT218" s="76">
        <v>0</v>
      </c>
      <c r="AU218" s="76">
        <v>0</v>
      </c>
      <c r="AV218" s="76">
        <v>0</v>
      </c>
      <c r="AW218" s="76">
        <v>0</v>
      </c>
      <c r="AX218" s="76">
        <v>0</v>
      </c>
      <c r="AY218" s="76">
        <v>0</v>
      </c>
      <c r="AZ218" s="76">
        <v>0</v>
      </c>
      <c r="BA218" s="76">
        <v>0</v>
      </c>
      <c r="BB218" s="76">
        <v>0</v>
      </c>
      <c r="BC218" s="76">
        <v>0</v>
      </c>
      <c r="BD218" s="76">
        <v>0</v>
      </c>
      <c r="BE218" s="76">
        <v>0</v>
      </c>
      <c r="BF218" s="76">
        <v>0</v>
      </c>
      <c r="BG218" s="76">
        <v>0</v>
      </c>
      <c r="BH218" s="76">
        <v>0</v>
      </c>
      <c r="BI218" s="76">
        <v>0</v>
      </c>
      <c r="BJ218" s="76">
        <v>0</v>
      </c>
      <c r="BK218" s="76">
        <v>0</v>
      </c>
      <c r="BL218" s="76">
        <v>0</v>
      </c>
      <c r="BM218" s="76">
        <v>0</v>
      </c>
      <c r="BN218" s="76">
        <v>0</v>
      </c>
      <c r="BO218" s="76">
        <v>0</v>
      </c>
      <c r="BP218" s="76">
        <v>0</v>
      </c>
      <c r="BQ218" s="76">
        <v>0</v>
      </c>
      <c r="BR218" s="76">
        <v>0</v>
      </c>
      <c r="BS218" s="76">
        <v>0</v>
      </c>
      <c r="BT218" s="76">
        <v>0</v>
      </c>
      <c r="BU218" s="76">
        <v>0</v>
      </c>
      <c r="BV218" s="76">
        <v>0</v>
      </c>
      <c r="BW218" s="76">
        <v>0</v>
      </c>
      <c r="BX218" s="76">
        <v>0</v>
      </c>
      <c r="BY218" s="76">
        <v>0</v>
      </c>
      <c r="BZ218" s="76">
        <v>0</v>
      </c>
      <c r="CA218" s="76">
        <v>0</v>
      </c>
      <c r="CB218" s="76">
        <v>0</v>
      </c>
      <c r="CC218" s="76">
        <v>0</v>
      </c>
      <c r="CD218" s="76">
        <v>0</v>
      </c>
      <c r="CE218" s="76">
        <v>0</v>
      </c>
      <c r="CF218" s="76">
        <v>0</v>
      </c>
      <c r="CG218" s="76">
        <v>0</v>
      </c>
      <c r="CH218" s="76">
        <v>0</v>
      </c>
      <c r="CI218" s="76">
        <v>0</v>
      </c>
      <c r="CJ218" s="76">
        <v>0</v>
      </c>
      <c r="CK218" s="48">
        <f t="shared" si="74"/>
        <v>0</v>
      </c>
      <c r="CM218" s="60">
        <f t="shared" ref="CM218:CM271" si="85">2*SUM(AC218:CJ218)</f>
        <v>0</v>
      </c>
      <c r="CN218" s="59" t="s">
        <v>441</v>
      </c>
      <c r="CO218" s="58">
        <v>14</v>
      </c>
    </row>
    <row r="219" spans="1:93" ht="15">
      <c r="A219" s="12" t="s">
        <v>19</v>
      </c>
      <c r="B219" s="14" t="str">
        <f t="shared" ref="B219:B279" si="86">LEFT(A219,7)</f>
        <v>STAT101</v>
      </c>
      <c r="C219" s="12"/>
      <c r="D219" s="14">
        <v>101</v>
      </c>
      <c r="E219" s="15">
        <v>120</v>
      </c>
      <c r="F219" s="52"/>
      <c r="G219" s="18">
        <f t="shared" si="75"/>
        <v>0</v>
      </c>
      <c r="H219" s="18">
        <f t="shared" si="76"/>
        <v>0</v>
      </c>
      <c r="I219" s="19">
        <f t="shared" si="77"/>
        <v>0</v>
      </c>
      <c r="J219" s="18">
        <f t="shared" si="78"/>
        <v>0</v>
      </c>
      <c r="K219" s="18">
        <f t="shared" si="79"/>
        <v>0</v>
      </c>
      <c r="L219" s="18">
        <f t="shared" si="80"/>
        <v>0</v>
      </c>
      <c r="M219" s="18">
        <f t="shared" si="81"/>
        <v>0</v>
      </c>
      <c r="N219" s="18">
        <f t="shared" si="82"/>
        <v>1</v>
      </c>
      <c r="O219" s="18">
        <f t="shared" si="83"/>
        <v>0</v>
      </c>
      <c r="P219" s="18">
        <f t="shared" si="84"/>
        <v>0</v>
      </c>
      <c r="Q219" s="3"/>
      <c r="W219" s="37" t="s">
        <v>216</v>
      </c>
      <c r="X219" s="64">
        <v>60</v>
      </c>
      <c r="Z219" s="71" t="s">
        <v>216</v>
      </c>
      <c r="AA219" s="76">
        <v>0</v>
      </c>
      <c r="AB219" s="76">
        <v>0</v>
      </c>
      <c r="AC219" s="76">
        <v>0</v>
      </c>
      <c r="AD219" s="76">
        <v>0</v>
      </c>
      <c r="AE219" s="76">
        <v>0</v>
      </c>
      <c r="AF219" s="76">
        <v>0</v>
      </c>
      <c r="AG219" s="76">
        <v>0</v>
      </c>
      <c r="AH219" s="76">
        <v>0</v>
      </c>
      <c r="AI219" s="76">
        <v>0</v>
      </c>
      <c r="AJ219" s="76">
        <v>0</v>
      </c>
      <c r="AK219" s="76">
        <v>0</v>
      </c>
      <c r="AL219" s="76">
        <v>0</v>
      </c>
      <c r="AM219" s="76">
        <v>0</v>
      </c>
      <c r="AN219" s="76">
        <v>0</v>
      </c>
      <c r="AO219" s="76">
        <v>0</v>
      </c>
      <c r="AP219" s="76">
        <v>0</v>
      </c>
      <c r="AQ219" s="76">
        <v>0</v>
      </c>
      <c r="AR219" s="76">
        <v>0</v>
      </c>
      <c r="AS219" s="76">
        <v>0</v>
      </c>
      <c r="AT219" s="76">
        <v>0</v>
      </c>
      <c r="AU219" s="76">
        <v>0</v>
      </c>
      <c r="AV219" s="76">
        <v>0</v>
      </c>
      <c r="AW219" s="76">
        <v>0</v>
      </c>
      <c r="AX219" s="76">
        <v>0</v>
      </c>
      <c r="AY219" s="76">
        <v>0</v>
      </c>
      <c r="AZ219" s="76">
        <v>0</v>
      </c>
      <c r="BA219" s="76">
        <v>0</v>
      </c>
      <c r="BB219" s="76">
        <v>0</v>
      </c>
      <c r="BC219" s="76">
        <v>0</v>
      </c>
      <c r="BD219" s="76">
        <v>0</v>
      </c>
      <c r="BE219" s="76">
        <v>0</v>
      </c>
      <c r="BF219" s="76">
        <v>0</v>
      </c>
      <c r="BG219" s="76">
        <v>0</v>
      </c>
      <c r="BH219" s="76">
        <v>0</v>
      </c>
      <c r="BI219" s="76">
        <v>0</v>
      </c>
      <c r="BJ219" s="76">
        <v>0</v>
      </c>
      <c r="BK219" s="76">
        <v>0</v>
      </c>
      <c r="BL219" s="76">
        <v>0</v>
      </c>
      <c r="BM219" s="76">
        <v>0</v>
      </c>
      <c r="BN219" s="76">
        <v>0</v>
      </c>
      <c r="BO219" s="76">
        <v>0</v>
      </c>
      <c r="BP219" s="76">
        <v>0</v>
      </c>
      <c r="BQ219" s="76">
        <v>0</v>
      </c>
      <c r="BR219" s="76">
        <v>0</v>
      </c>
      <c r="BS219" s="76">
        <v>0</v>
      </c>
      <c r="BT219" s="76">
        <v>0</v>
      </c>
      <c r="BU219" s="76">
        <v>0</v>
      </c>
      <c r="BV219" s="76">
        <v>0</v>
      </c>
      <c r="BW219" s="76">
        <v>0</v>
      </c>
      <c r="BX219" s="76">
        <v>0</v>
      </c>
      <c r="BY219" s="76">
        <v>0</v>
      </c>
      <c r="BZ219" s="76">
        <v>0</v>
      </c>
      <c r="CA219" s="76">
        <v>0</v>
      </c>
      <c r="CB219" s="76">
        <v>0</v>
      </c>
      <c r="CC219" s="76">
        <v>0</v>
      </c>
      <c r="CD219" s="76">
        <v>0</v>
      </c>
      <c r="CE219" s="76">
        <v>0</v>
      </c>
      <c r="CF219" s="76">
        <v>0</v>
      </c>
      <c r="CG219" s="76">
        <v>0</v>
      </c>
      <c r="CH219" s="76">
        <v>0</v>
      </c>
      <c r="CI219" s="76">
        <v>0</v>
      </c>
      <c r="CJ219" s="76">
        <v>0</v>
      </c>
      <c r="CK219" s="48">
        <f t="shared" si="74"/>
        <v>0</v>
      </c>
      <c r="CM219" s="60">
        <f t="shared" si="85"/>
        <v>0</v>
      </c>
      <c r="CN219" s="59" t="s">
        <v>441</v>
      </c>
      <c r="CO219" s="58">
        <v>14</v>
      </c>
    </row>
    <row r="220" spans="1:93" ht="15">
      <c r="A220" s="12" t="s">
        <v>23</v>
      </c>
      <c r="B220" s="14" t="str">
        <f t="shared" si="86"/>
        <v>STAT101</v>
      </c>
      <c r="C220" s="12"/>
      <c r="D220" s="14">
        <v>101</v>
      </c>
      <c r="E220" s="15">
        <v>120</v>
      </c>
      <c r="F220" s="52"/>
      <c r="G220" s="18">
        <f t="shared" si="75"/>
        <v>0</v>
      </c>
      <c r="H220" s="18">
        <f t="shared" si="76"/>
        <v>0</v>
      </c>
      <c r="I220" s="19">
        <f t="shared" si="77"/>
        <v>0</v>
      </c>
      <c r="J220" s="18">
        <f t="shared" si="78"/>
        <v>0</v>
      </c>
      <c r="K220" s="18">
        <f t="shared" si="79"/>
        <v>0</v>
      </c>
      <c r="L220" s="18">
        <f t="shared" si="80"/>
        <v>0</v>
      </c>
      <c r="M220" s="18">
        <f t="shared" si="81"/>
        <v>0</v>
      </c>
      <c r="N220" s="18">
        <f t="shared" si="82"/>
        <v>1</v>
      </c>
      <c r="O220" s="18">
        <f t="shared" si="83"/>
        <v>0</v>
      </c>
      <c r="P220" s="18">
        <f t="shared" si="84"/>
        <v>0</v>
      </c>
      <c r="Q220" s="3"/>
      <c r="W220" s="37" t="s">
        <v>226</v>
      </c>
      <c r="X220" s="64">
        <v>60</v>
      </c>
      <c r="Z220" s="71" t="s">
        <v>226</v>
      </c>
      <c r="AA220" s="76">
        <v>0</v>
      </c>
      <c r="AB220" s="76">
        <v>0</v>
      </c>
      <c r="AC220" s="76">
        <v>0</v>
      </c>
      <c r="AD220" s="76">
        <v>0</v>
      </c>
      <c r="AE220" s="76">
        <v>0</v>
      </c>
      <c r="AF220" s="76">
        <v>0</v>
      </c>
      <c r="AG220" s="76">
        <v>0</v>
      </c>
      <c r="AH220" s="76">
        <v>0</v>
      </c>
      <c r="AI220" s="76">
        <v>0</v>
      </c>
      <c r="AJ220" s="76">
        <v>0</v>
      </c>
      <c r="AK220" s="76">
        <v>0</v>
      </c>
      <c r="AL220" s="76">
        <v>0</v>
      </c>
      <c r="AM220" s="76">
        <v>0</v>
      </c>
      <c r="AN220" s="76">
        <v>0</v>
      </c>
      <c r="AO220" s="76">
        <v>0</v>
      </c>
      <c r="AP220" s="76">
        <v>0</v>
      </c>
      <c r="AQ220" s="76">
        <v>0</v>
      </c>
      <c r="AR220" s="76">
        <v>0</v>
      </c>
      <c r="AS220" s="76">
        <v>0</v>
      </c>
      <c r="AT220" s="76">
        <v>0</v>
      </c>
      <c r="AU220" s="76">
        <v>0</v>
      </c>
      <c r="AV220" s="76">
        <v>0</v>
      </c>
      <c r="AW220" s="76">
        <v>0</v>
      </c>
      <c r="AX220" s="76">
        <v>0</v>
      </c>
      <c r="AY220" s="76">
        <v>0</v>
      </c>
      <c r="AZ220" s="76">
        <v>0</v>
      </c>
      <c r="BA220" s="76">
        <v>0</v>
      </c>
      <c r="BB220" s="76">
        <v>0</v>
      </c>
      <c r="BC220" s="76">
        <v>0</v>
      </c>
      <c r="BD220" s="76">
        <v>0</v>
      </c>
      <c r="BE220" s="76">
        <v>0</v>
      </c>
      <c r="BF220" s="76">
        <v>0</v>
      </c>
      <c r="BG220" s="76">
        <v>0</v>
      </c>
      <c r="BH220" s="76">
        <v>0</v>
      </c>
      <c r="BI220" s="76">
        <v>0</v>
      </c>
      <c r="BJ220" s="76">
        <v>0</v>
      </c>
      <c r="BK220" s="76">
        <v>0</v>
      </c>
      <c r="BL220" s="76">
        <v>0</v>
      </c>
      <c r="BM220" s="76">
        <v>0</v>
      </c>
      <c r="BN220" s="76">
        <v>0</v>
      </c>
      <c r="BO220" s="76">
        <v>0</v>
      </c>
      <c r="BP220" s="76">
        <v>0</v>
      </c>
      <c r="BQ220" s="76">
        <v>0</v>
      </c>
      <c r="BR220" s="76">
        <v>0</v>
      </c>
      <c r="BS220" s="76">
        <v>0</v>
      </c>
      <c r="BT220" s="76">
        <v>0</v>
      </c>
      <c r="BU220" s="76">
        <v>0</v>
      </c>
      <c r="BV220" s="76">
        <v>0</v>
      </c>
      <c r="BW220" s="76">
        <v>0</v>
      </c>
      <c r="BX220" s="76">
        <v>0</v>
      </c>
      <c r="BY220" s="76">
        <v>0</v>
      </c>
      <c r="BZ220" s="76">
        <v>0</v>
      </c>
      <c r="CA220" s="76">
        <v>0</v>
      </c>
      <c r="CB220" s="76">
        <v>0</v>
      </c>
      <c r="CC220" s="76">
        <v>0</v>
      </c>
      <c r="CD220" s="76">
        <v>0</v>
      </c>
      <c r="CE220" s="76">
        <v>0</v>
      </c>
      <c r="CF220" s="76">
        <v>0</v>
      </c>
      <c r="CG220" s="76">
        <v>0</v>
      </c>
      <c r="CH220" s="76">
        <v>0</v>
      </c>
      <c r="CI220" s="76">
        <v>0</v>
      </c>
      <c r="CJ220" s="76">
        <v>0</v>
      </c>
      <c r="CK220" s="48">
        <f t="shared" si="74"/>
        <v>0</v>
      </c>
      <c r="CM220" s="60">
        <f t="shared" si="85"/>
        <v>0</v>
      </c>
      <c r="CN220" s="59" t="s">
        <v>441</v>
      </c>
      <c r="CO220" s="58">
        <v>14</v>
      </c>
    </row>
    <row r="221" spans="1:93" ht="15">
      <c r="A221" s="12" t="s">
        <v>27</v>
      </c>
      <c r="B221" s="14" t="str">
        <f t="shared" si="86"/>
        <v>STAT102</v>
      </c>
      <c r="C221" s="12"/>
      <c r="D221" s="14">
        <v>102</v>
      </c>
      <c r="E221" s="15">
        <v>150</v>
      </c>
      <c r="F221" s="52"/>
      <c r="G221" s="18">
        <f t="shared" si="75"/>
        <v>0</v>
      </c>
      <c r="H221" s="18">
        <f t="shared" si="76"/>
        <v>0</v>
      </c>
      <c r="I221" s="19">
        <f t="shared" si="77"/>
        <v>0</v>
      </c>
      <c r="J221" s="18">
        <f t="shared" si="78"/>
        <v>0</v>
      </c>
      <c r="K221" s="18">
        <f t="shared" si="79"/>
        <v>0</v>
      </c>
      <c r="L221" s="18">
        <f t="shared" si="80"/>
        <v>0</v>
      </c>
      <c r="M221" s="18">
        <f t="shared" si="81"/>
        <v>0</v>
      </c>
      <c r="N221" s="18">
        <f t="shared" si="82"/>
        <v>0</v>
      </c>
      <c r="O221" s="18">
        <f t="shared" si="83"/>
        <v>0</v>
      </c>
      <c r="P221" s="18">
        <f t="shared" si="84"/>
        <v>1</v>
      </c>
      <c r="Q221" s="3"/>
      <c r="W221" s="37" t="s">
        <v>233</v>
      </c>
      <c r="X221" s="64">
        <v>60</v>
      </c>
      <c r="Z221" s="71" t="s">
        <v>233</v>
      </c>
      <c r="AA221" s="76">
        <v>0</v>
      </c>
      <c r="AB221" s="76">
        <v>0</v>
      </c>
      <c r="AC221" s="76">
        <v>0</v>
      </c>
      <c r="AD221" s="76">
        <v>0</v>
      </c>
      <c r="AE221" s="76">
        <v>0</v>
      </c>
      <c r="AF221" s="76">
        <v>0</v>
      </c>
      <c r="AG221" s="76">
        <v>0</v>
      </c>
      <c r="AH221" s="76">
        <v>0</v>
      </c>
      <c r="AI221" s="76">
        <v>0</v>
      </c>
      <c r="AJ221" s="76">
        <v>0</v>
      </c>
      <c r="AK221" s="76">
        <v>0</v>
      </c>
      <c r="AL221" s="76">
        <v>0</v>
      </c>
      <c r="AM221" s="76">
        <v>0</v>
      </c>
      <c r="AN221" s="76">
        <v>0</v>
      </c>
      <c r="AO221" s="76">
        <v>0</v>
      </c>
      <c r="AP221" s="76">
        <v>0</v>
      </c>
      <c r="AQ221" s="76">
        <v>0</v>
      </c>
      <c r="AR221" s="76">
        <v>0</v>
      </c>
      <c r="AS221" s="76">
        <v>0</v>
      </c>
      <c r="AT221" s="76">
        <v>0</v>
      </c>
      <c r="AU221" s="76">
        <v>0</v>
      </c>
      <c r="AV221" s="76">
        <v>0</v>
      </c>
      <c r="AW221" s="76">
        <v>0</v>
      </c>
      <c r="AX221" s="76">
        <v>0</v>
      </c>
      <c r="AY221" s="76">
        <v>0</v>
      </c>
      <c r="AZ221" s="76">
        <v>0</v>
      </c>
      <c r="BA221" s="76">
        <v>0</v>
      </c>
      <c r="BB221" s="76">
        <v>0</v>
      </c>
      <c r="BC221" s="76">
        <v>0</v>
      </c>
      <c r="BD221" s="76">
        <v>0</v>
      </c>
      <c r="BE221" s="76">
        <v>0</v>
      </c>
      <c r="BF221" s="76">
        <v>0</v>
      </c>
      <c r="BG221" s="76">
        <v>0</v>
      </c>
      <c r="BH221" s="76">
        <v>0</v>
      </c>
      <c r="BI221" s="76">
        <v>0</v>
      </c>
      <c r="BJ221" s="76">
        <v>0</v>
      </c>
      <c r="BK221" s="76">
        <v>0</v>
      </c>
      <c r="BL221" s="76">
        <v>0</v>
      </c>
      <c r="BM221" s="76">
        <v>0</v>
      </c>
      <c r="BN221" s="76">
        <v>0</v>
      </c>
      <c r="BO221" s="76">
        <v>0</v>
      </c>
      <c r="BP221" s="76">
        <v>0</v>
      </c>
      <c r="BQ221" s="76">
        <v>0</v>
      </c>
      <c r="BR221" s="76">
        <v>0</v>
      </c>
      <c r="BS221" s="76">
        <v>0</v>
      </c>
      <c r="BT221" s="76">
        <v>0</v>
      </c>
      <c r="BU221" s="76">
        <v>0</v>
      </c>
      <c r="BV221" s="76">
        <v>0</v>
      </c>
      <c r="BW221" s="76">
        <v>0</v>
      </c>
      <c r="BX221" s="76">
        <v>0</v>
      </c>
      <c r="BY221" s="76">
        <v>0</v>
      </c>
      <c r="BZ221" s="76">
        <v>0</v>
      </c>
      <c r="CA221" s="76">
        <v>0</v>
      </c>
      <c r="CB221" s="76">
        <v>0</v>
      </c>
      <c r="CC221" s="76">
        <v>0</v>
      </c>
      <c r="CD221" s="76">
        <v>0</v>
      </c>
      <c r="CE221" s="76">
        <v>0</v>
      </c>
      <c r="CF221" s="76">
        <v>0</v>
      </c>
      <c r="CG221" s="76">
        <v>0</v>
      </c>
      <c r="CH221" s="76">
        <v>0</v>
      </c>
      <c r="CI221" s="76">
        <v>0</v>
      </c>
      <c r="CJ221" s="76">
        <v>0</v>
      </c>
      <c r="CK221" s="48">
        <f t="shared" si="74"/>
        <v>0</v>
      </c>
      <c r="CM221" s="60">
        <f t="shared" si="85"/>
        <v>0</v>
      </c>
      <c r="CN221" s="59" t="s">
        <v>441</v>
      </c>
      <c r="CO221" s="58">
        <v>14</v>
      </c>
    </row>
    <row r="222" spans="1:93" ht="15">
      <c r="A222" s="12" t="s">
        <v>33</v>
      </c>
      <c r="B222" s="14" t="str">
        <f t="shared" si="86"/>
        <v>STAT102</v>
      </c>
      <c r="C222" s="12"/>
      <c r="D222" s="14">
        <v>102</v>
      </c>
      <c r="E222" s="15">
        <v>150</v>
      </c>
      <c r="F222" s="52"/>
      <c r="G222" s="18">
        <f t="shared" si="75"/>
        <v>0</v>
      </c>
      <c r="H222" s="18">
        <f t="shared" si="76"/>
        <v>0</v>
      </c>
      <c r="I222" s="19">
        <f t="shared" si="77"/>
        <v>0</v>
      </c>
      <c r="J222" s="18">
        <f t="shared" si="78"/>
        <v>0</v>
      </c>
      <c r="K222" s="18">
        <f t="shared" si="79"/>
        <v>0</v>
      </c>
      <c r="L222" s="18">
        <f t="shared" si="80"/>
        <v>0</v>
      </c>
      <c r="M222" s="18">
        <f t="shared" si="81"/>
        <v>0</v>
      </c>
      <c r="N222" s="18">
        <f t="shared" si="82"/>
        <v>0</v>
      </c>
      <c r="O222" s="18">
        <f t="shared" si="83"/>
        <v>0</v>
      </c>
      <c r="P222" s="18">
        <f t="shared" si="84"/>
        <v>1</v>
      </c>
      <c r="Q222" s="3"/>
      <c r="W222" s="37" t="s">
        <v>236</v>
      </c>
      <c r="X222" s="64">
        <v>60</v>
      </c>
      <c r="Z222" s="71" t="s">
        <v>236</v>
      </c>
      <c r="AA222" s="76">
        <v>0</v>
      </c>
      <c r="AB222" s="76">
        <v>0</v>
      </c>
      <c r="AC222" s="76">
        <v>0</v>
      </c>
      <c r="AD222" s="76">
        <v>0</v>
      </c>
      <c r="AE222" s="76">
        <v>0</v>
      </c>
      <c r="AF222" s="76">
        <v>0</v>
      </c>
      <c r="AG222" s="76">
        <v>0</v>
      </c>
      <c r="AH222" s="76">
        <v>0</v>
      </c>
      <c r="AI222" s="76">
        <v>0</v>
      </c>
      <c r="AJ222" s="76">
        <v>0</v>
      </c>
      <c r="AK222" s="76">
        <v>0</v>
      </c>
      <c r="AL222" s="76">
        <v>0</v>
      </c>
      <c r="AM222" s="76">
        <v>0</v>
      </c>
      <c r="AN222" s="76">
        <v>0</v>
      </c>
      <c r="AO222" s="76">
        <v>0</v>
      </c>
      <c r="AP222" s="76">
        <v>0</v>
      </c>
      <c r="AQ222" s="76">
        <v>0</v>
      </c>
      <c r="AR222" s="76">
        <v>0</v>
      </c>
      <c r="AS222" s="76">
        <v>0</v>
      </c>
      <c r="AT222" s="76">
        <v>0</v>
      </c>
      <c r="AU222" s="76">
        <v>0</v>
      </c>
      <c r="AV222" s="76">
        <v>0</v>
      </c>
      <c r="AW222" s="76">
        <v>0</v>
      </c>
      <c r="AX222" s="76">
        <v>0</v>
      </c>
      <c r="AY222" s="76">
        <v>0</v>
      </c>
      <c r="AZ222" s="76">
        <v>0</v>
      </c>
      <c r="BA222" s="76">
        <v>0</v>
      </c>
      <c r="BB222" s="76">
        <v>0</v>
      </c>
      <c r="BC222" s="76">
        <v>0</v>
      </c>
      <c r="BD222" s="76">
        <v>0</v>
      </c>
      <c r="BE222" s="76">
        <v>0</v>
      </c>
      <c r="BF222" s="76">
        <v>0</v>
      </c>
      <c r="BG222" s="76">
        <v>0</v>
      </c>
      <c r="BH222" s="76">
        <v>0</v>
      </c>
      <c r="BI222" s="76">
        <v>0</v>
      </c>
      <c r="BJ222" s="76">
        <v>0</v>
      </c>
      <c r="BK222" s="76">
        <v>0</v>
      </c>
      <c r="BL222" s="76">
        <v>0</v>
      </c>
      <c r="BM222" s="76">
        <v>0</v>
      </c>
      <c r="BN222" s="76">
        <v>0</v>
      </c>
      <c r="BO222" s="76">
        <v>0</v>
      </c>
      <c r="BP222" s="76">
        <v>0</v>
      </c>
      <c r="BQ222" s="76">
        <v>0</v>
      </c>
      <c r="BR222" s="76">
        <v>0</v>
      </c>
      <c r="BS222" s="76">
        <v>0</v>
      </c>
      <c r="BT222" s="76">
        <v>0</v>
      </c>
      <c r="BU222" s="76">
        <v>0</v>
      </c>
      <c r="BV222" s="76">
        <v>0</v>
      </c>
      <c r="BW222" s="76">
        <v>0</v>
      </c>
      <c r="BX222" s="76">
        <v>0</v>
      </c>
      <c r="BY222" s="76">
        <v>0</v>
      </c>
      <c r="BZ222" s="76">
        <v>0</v>
      </c>
      <c r="CA222" s="76">
        <v>0</v>
      </c>
      <c r="CB222" s="76">
        <v>0</v>
      </c>
      <c r="CC222" s="76">
        <v>0</v>
      </c>
      <c r="CD222" s="76">
        <v>0</v>
      </c>
      <c r="CE222" s="76">
        <v>0</v>
      </c>
      <c r="CF222" s="76">
        <v>0</v>
      </c>
      <c r="CG222" s="76">
        <v>0</v>
      </c>
      <c r="CH222" s="76">
        <v>0</v>
      </c>
      <c r="CI222" s="76">
        <v>0</v>
      </c>
      <c r="CJ222" s="76">
        <v>0</v>
      </c>
      <c r="CK222" s="48">
        <f t="shared" si="74"/>
        <v>0</v>
      </c>
      <c r="CM222" s="60">
        <f t="shared" si="85"/>
        <v>0</v>
      </c>
      <c r="CN222" s="59" t="s">
        <v>441</v>
      </c>
      <c r="CO222" s="58">
        <v>14</v>
      </c>
    </row>
    <row r="223" spans="1:93" ht="15">
      <c r="A223" s="12" t="s">
        <v>46</v>
      </c>
      <c r="B223" s="14" t="str">
        <f t="shared" si="86"/>
        <v>STAT102</v>
      </c>
      <c r="C223" s="12"/>
      <c r="D223" s="14">
        <v>102</v>
      </c>
      <c r="E223" s="15">
        <v>150</v>
      </c>
      <c r="F223" s="52"/>
      <c r="G223" s="18">
        <f t="shared" si="75"/>
        <v>0</v>
      </c>
      <c r="H223" s="18">
        <f t="shared" si="76"/>
        <v>0</v>
      </c>
      <c r="I223" s="19">
        <f t="shared" si="77"/>
        <v>0</v>
      </c>
      <c r="J223" s="18">
        <f t="shared" si="78"/>
        <v>0</v>
      </c>
      <c r="K223" s="18">
        <f t="shared" si="79"/>
        <v>0</v>
      </c>
      <c r="L223" s="18">
        <f t="shared" si="80"/>
        <v>0</v>
      </c>
      <c r="M223" s="18">
        <f t="shared" si="81"/>
        <v>0</v>
      </c>
      <c r="N223" s="18">
        <f t="shared" si="82"/>
        <v>0</v>
      </c>
      <c r="O223" s="18">
        <f t="shared" si="83"/>
        <v>0</v>
      </c>
      <c r="P223" s="18">
        <f t="shared" si="84"/>
        <v>1</v>
      </c>
      <c r="Q223" s="3"/>
      <c r="W223" s="37" t="s">
        <v>245</v>
      </c>
      <c r="X223" s="64">
        <v>60</v>
      </c>
      <c r="Z223" s="71" t="s">
        <v>245</v>
      </c>
      <c r="AA223" s="76">
        <v>0</v>
      </c>
      <c r="AB223" s="76">
        <v>0</v>
      </c>
      <c r="AC223" s="76">
        <v>0</v>
      </c>
      <c r="AD223" s="76">
        <v>0</v>
      </c>
      <c r="AE223" s="76">
        <v>0</v>
      </c>
      <c r="AF223" s="76">
        <v>0</v>
      </c>
      <c r="AG223" s="76">
        <v>0</v>
      </c>
      <c r="AH223" s="76">
        <v>0</v>
      </c>
      <c r="AI223" s="76">
        <v>0</v>
      </c>
      <c r="AJ223" s="76">
        <v>0</v>
      </c>
      <c r="AK223" s="76">
        <v>0</v>
      </c>
      <c r="AL223" s="76">
        <v>0</v>
      </c>
      <c r="AM223" s="76">
        <v>0</v>
      </c>
      <c r="AN223" s="76">
        <v>0</v>
      </c>
      <c r="AO223" s="76">
        <v>0</v>
      </c>
      <c r="AP223" s="76">
        <v>0</v>
      </c>
      <c r="AQ223" s="76">
        <v>0</v>
      </c>
      <c r="AR223" s="76">
        <v>0</v>
      </c>
      <c r="AS223" s="76">
        <v>0</v>
      </c>
      <c r="AT223" s="76">
        <v>0</v>
      </c>
      <c r="AU223" s="76">
        <v>0</v>
      </c>
      <c r="AV223" s="76">
        <v>0</v>
      </c>
      <c r="AW223" s="76">
        <v>0</v>
      </c>
      <c r="AX223" s="76">
        <v>0</v>
      </c>
      <c r="AY223" s="76">
        <v>0</v>
      </c>
      <c r="AZ223" s="76">
        <v>0</v>
      </c>
      <c r="BA223" s="76">
        <v>0</v>
      </c>
      <c r="BB223" s="76">
        <v>0</v>
      </c>
      <c r="BC223" s="76">
        <v>0</v>
      </c>
      <c r="BD223" s="76">
        <v>0</v>
      </c>
      <c r="BE223" s="76">
        <v>0</v>
      </c>
      <c r="BF223" s="76">
        <v>0</v>
      </c>
      <c r="BG223" s="76">
        <v>0</v>
      </c>
      <c r="BH223" s="76">
        <v>0</v>
      </c>
      <c r="BI223" s="76">
        <v>0</v>
      </c>
      <c r="BJ223" s="76">
        <v>0</v>
      </c>
      <c r="BK223" s="76">
        <v>0</v>
      </c>
      <c r="BL223" s="76">
        <v>0</v>
      </c>
      <c r="BM223" s="76">
        <v>0</v>
      </c>
      <c r="BN223" s="76">
        <v>0</v>
      </c>
      <c r="BO223" s="76">
        <v>0</v>
      </c>
      <c r="BP223" s="76">
        <v>0</v>
      </c>
      <c r="BQ223" s="76">
        <v>0</v>
      </c>
      <c r="BR223" s="76">
        <v>0</v>
      </c>
      <c r="BS223" s="76">
        <v>0</v>
      </c>
      <c r="BT223" s="76">
        <v>0</v>
      </c>
      <c r="BU223" s="76">
        <v>0</v>
      </c>
      <c r="BV223" s="76">
        <v>0</v>
      </c>
      <c r="BW223" s="76">
        <v>0</v>
      </c>
      <c r="BX223" s="76">
        <v>0</v>
      </c>
      <c r="BY223" s="76">
        <v>0</v>
      </c>
      <c r="BZ223" s="76">
        <v>0</v>
      </c>
      <c r="CA223" s="76">
        <v>0</v>
      </c>
      <c r="CB223" s="76">
        <v>0</v>
      </c>
      <c r="CC223" s="76">
        <v>0</v>
      </c>
      <c r="CD223" s="76">
        <v>0</v>
      </c>
      <c r="CE223" s="76">
        <v>0</v>
      </c>
      <c r="CF223" s="76">
        <v>0</v>
      </c>
      <c r="CG223" s="76">
        <v>0</v>
      </c>
      <c r="CH223" s="76">
        <v>0</v>
      </c>
      <c r="CI223" s="76">
        <v>0</v>
      </c>
      <c r="CJ223" s="76">
        <v>0</v>
      </c>
      <c r="CK223" s="48">
        <f t="shared" si="74"/>
        <v>0</v>
      </c>
      <c r="CM223" s="60">
        <f t="shared" si="85"/>
        <v>0</v>
      </c>
      <c r="CN223" s="59" t="s">
        <v>441</v>
      </c>
      <c r="CO223" s="58">
        <v>14</v>
      </c>
    </row>
    <row r="224" spans="1:93" ht="15">
      <c r="A224" s="12" t="s">
        <v>53</v>
      </c>
      <c r="B224" s="14" t="str">
        <f t="shared" si="86"/>
        <v>STAT111</v>
      </c>
      <c r="C224" s="12"/>
      <c r="D224" s="14">
        <v>111</v>
      </c>
      <c r="E224" s="15">
        <v>148</v>
      </c>
      <c r="F224" s="52"/>
      <c r="G224" s="18">
        <f t="shared" si="75"/>
        <v>0</v>
      </c>
      <c r="H224" s="18">
        <f t="shared" si="76"/>
        <v>0</v>
      </c>
      <c r="I224" s="19">
        <f t="shared" si="77"/>
        <v>0</v>
      </c>
      <c r="J224" s="18">
        <f t="shared" si="78"/>
        <v>0</v>
      </c>
      <c r="K224" s="18">
        <f t="shared" si="79"/>
        <v>0</v>
      </c>
      <c r="L224" s="18">
        <f t="shared" si="80"/>
        <v>0</v>
      </c>
      <c r="M224" s="18">
        <f t="shared" si="81"/>
        <v>0</v>
      </c>
      <c r="N224" s="18">
        <f t="shared" si="82"/>
        <v>0</v>
      </c>
      <c r="O224" s="18">
        <f t="shared" si="83"/>
        <v>1</v>
      </c>
      <c r="P224" s="18">
        <f t="shared" si="84"/>
        <v>0</v>
      </c>
      <c r="Q224" s="3"/>
      <c r="W224" s="37" t="s">
        <v>254</v>
      </c>
      <c r="X224" s="64">
        <v>60</v>
      </c>
      <c r="Z224" s="71" t="s">
        <v>254</v>
      </c>
      <c r="AA224" s="76">
        <v>0</v>
      </c>
      <c r="AB224" s="76">
        <v>0</v>
      </c>
      <c r="AC224" s="76">
        <v>0</v>
      </c>
      <c r="AD224" s="76">
        <v>0</v>
      </c>
      <c r="AE224" s="76">
        <v>0</v>
      </c>
      <c r="AF224" s="76">
        <v>0</v>
      </c>
      <c r="AG224" s="76">
        <v>0</v>
      </c>
      <c r="AH224" s="76">
        <v>0</v>
      </c>
      <c r="AI224" s="76">
        <v>0</v>
      </c>
      <c r="AJ224" s="76">
        <v>0</v>
      </c>
      <c r="AK224" s="76">
        <v>0</v>
      </c>
      <c r="AL224" s="76">
        <v>0</v>
      </c>
      <c r="AM224" s="76">
        <v>0</v>
      </c>
      <c r="AN224" s="76">
        <v>0</v>
      </c>
      <c r="AO224" s="76">
        <v>0</v>
      </c>
      <c r="AP224" s="76">
        <v>0</v>
      </c>
      <c r="AQ224" s="76">
        <v>0</v>
      </c>
      <c r="AR224" s="76">
        <v>0</v>
      </c>
      <c r="AS224" s="76">
        <v>0</v>
      </c>
      <c r="AT224" s="76">
        <v>0</v>
      </c>
      <c r="AU224" s="76">
        <v>0</v>
      </c>
      <c r="AV224" s="76">
        <v>0</v>
      </c>
      <c r="AW224" s="76">
        <v>0</v>
      </c>
      <c r="AX224" s="76">
        <v>0</v>
      </c>
      <c r="AY224" s="76">
        <v>0</v>
      </c>
      <c r="AZ224" s="76">
        <v>0</v>
      </c>
      <c r="BA224" s="76">
        <v>0</v>
      </c>
      <c r="BB224" s="76">
        <v>0</v>
      </c>
      <c r="BC224" s="76">
        <v>0</v>
      </c>
      <c r="BD224" s="76">
        <v>0</v>
      </c>
      <c r="BE224" s="76">
        <v>0</v>
      </c>
      <c r="BF224" s="76">
        <v>0</v>
      </c>
      <c r="BG224" s="76">
        <v>0</v>
      </c>
      <c r="BH224" s="76">
        <v>0</v>
      </c>
      <c r="BI224" s="76">
        <v>0</v>
      </c>
      <c r="BJ224" s="76">
        <v>0</v>
      </c>
      <c r="BK224" s="76">
        <v>0</v>
      </c>
      <c r="BL224" s="76">
        <v>0</v>
      </c>
      <c r="BM224" s="76">
        <v>0</v>
      </c>
      <c r="BN224" s="76">
        <v>0</v>
      </c>
      <c r="BO224" s="76">
        <v>0</v>
      </c>
      <c r="BP224" s="76">
        <v>0</v>
      </c>
      <c r="BQ224" s="76">
        <v>0</v>
      </c>
      <c r="BR224" s="76">
        <v>0</v>
      </c>
      <c r="BS224" s="76">
        <v>0</v>
      </c>
      <c r="BT224" s="76">
        <v>0</v>
      </c>
      <c r="BU224" s="76">
        <v>0</v>
      </c>
      <c r="BV224" s="76">
        <v>0</v>
      </c>
      <c r="BW224" s="76">
        <v>0</v>
      </c>
      <c r="BX224" s="76">
        <v>0</v>
      </c>
      <c r="BY224" s="76">
        <v>0</v>
      </c>
      <c r="BZ224" s="76">
        <v>0</v>
      </c>
      <c r="CA224" s="76">
        <v>0</v>
      </c>
      <c r="CB224" s="76">
        <v>0</v>
      </c>
      <c r="CC224" s="76">
        <v>0</v>
      </c>
      <c r="CD224" s="76">
        <v>0</v>
      </c>
      <c r="CE224" s="76">
        <v>0</v>
      </c>
      <c r="CF224" s="76">
        <v>0</v>
      </c>
      <c r="CG224" s="76">
        <v>0</v>
      </c>
      <c r="CH224" s="76">
        <v>0</v>
      </c>
      <c r="CI224" s="76">
        <v>0</v>
      </c>
      <c r="CJ224" s="76">
        <v>0</v>
      </c>
      <c r="CK224" s="48">
        <f t="shared" si="74"/>
        <v>0</v>
      </c>
      <c r="CM224" s="60">
        <f t="shared" si="85"/>
        <v>0</v>
      </c>
      <c r="CN224" s="59" t="s">
        <v>441</v>
      </c>
      <c r="CO224" s="58">
        <v>14</v>
      </c>
    </row>
    <row r="225" spans="1:93" ht="15">
      <c r="A225" s="12" t="s">
        <v>57</v>
      </c>
      <c r="B225" s="14" t="str">
        <f t="shared" si="86"/>
        <v>STAT111</v>
      </c>
      <c r="C225" s="12"/>
      <c r="D225" s="14">
        <v>111</v>
      </c>
      <c r="E225" s="15">
        <v>148</v>
      </c>
      <c r="F225" s="52"/>
      <c r="G225" s="18">
        <f t="shared" si="75"/>
        <v>0</v>
      </c>
      <c r="H225" s="18">
        <f t="shared" si="76"/>
        <v>0</v>
      </c>
      <c r="I225" s="19">
        <f t="shared" si="77"/>
        <v>0</v>
      </c>
      <c r="J225" s="18">
        <f t="shared" si="78"/>
        <v>0</v>
      </c>
      <c r="K225" s="18">
        <f t="shared" si="79"/>
        <v>0</v>
      </c>
      <c r="L225" s="18">
        <f t="shared" si="80"/>
        <v>0</v>
      </c>
      <c r="M225" s="18">
        <f t="shared" si="81"/>
        <v>0</v>
      </c>
      <c r="N225" s="18">
        <f t="shared" si="82"/>
        <v>0</v>
      </c>
      <c r="O225" s="18">
        <f t="shared" si="83"/>
        <v>1</v>
      </c>
      <c r="P225" s="18">
        <f t="shared" si="84"/>
        <v>0</v>
      </c>
      <c r="Q225" s="3"/>
      <c r="W225" s="37" t="s">
        <v>261</v>
      </c>
      <c r="X225" s="64">
        <v>60</v>
      </c>
      <c r="Z225" s="71" t="s">
        <v>261</v>
      </c>
      <c r="AA225" s="76">
        <v>0</v>
      </c>
      <c r="AB225" s="76">
        <v>0</v>
      </c>
      <c r="AC225" s="76">
        <v>0</v>
      </c>
      <c r="AD225" s="76">
        <v>0</v>
      </c>
      <c r="AE225" s="76">
        <v>0</v>
      </c>
      <c r="AF225" s="76">
        <v>0</v>
      </c>
      <c r="AG225" s="76">
        <v>0</v>
      </c>
      <c r="AH225" s="76">
        <v>0</v>
      </c>
      <c r="AI225" s="76">
        <v>0</v>
      </c>
      <c r="AJ225" s="76">
        <v>0</v>
      </c>
      <c r="AK225" s="76">
        <v>0</v>
      </c>
      <c r="AL225" s="76">
        <v>0</v>
      </c>
      <c r="AM225" s="76">
        <v>0</v>
      </c>
      <c r="AN225" s="76">
        <v>0</v>
      </c>
      <c r="AO225" s="76">
        <v>0</v>
      </c>
      <c r="AP225" s="76">
        <v>0</v>
      </c>
      <c r="AQ225" s="76">
        <v>0</v>
      </c>
      <c r="AR225" s="76">
        <v>0</v>
      </c>
      <c r="AS225" s="76">
        <v>0</v>
      </c>
      <c r="AT225" s="76">
        <v>0</v>
      </c>
      <c r="AU225" s="76">
        <v>0</v>
      </c>
      <c r="AV225" s="76">
        <v>0</v>
      </c>
      <c r="AW225" s="76">
        <v>0</v>
      </c>
      <c r="AX225" s="76">
        <v>0</v>
      </c>
      <c r="AY225" s="76">
        <v>0</v>
      </c>
      <c r="AZ225" s="76">
        <v>0</v>
      </c>
      <c r="BA225" s="76">
        <v>0</v>
      </c>
      <c r="BB225" s="76">
        <v>0</v>
      </c>
      <c r="BC225" s="76">
        <v>0</v>
      </c>
      <c r="BD225" s="76">
        <v>0</v>
      </c>
      <c r="BE225" s="76">
        <v>0</v>
      </c>
      <c r="BF225" s="76">
        <v>0</v>
      </c>
      <c r="BG225" s="76">
        <v>0</v>
      </c>
      <c r="BH225" s="76">
        <v>0</v>
      </c>
      <c r="BI225" s="76">
        <v>0</v>
      </c>
      <c r="BJ225" s="76">
        <v>0</v>
      </c>
      <c r="BK225" s="76">
        <v>0</v>
      </c>
      <c r="BL225" s="76">
        <v>0</v>
      </c>
      <c r="BM225" s="76">
        <v>0</v>
      </c>
      <c r="BN225" s="76">
        <v>0</v>
      </c>
      <c r="BO225" s="76">
        <v>0</v>
      </c>
      <c r="BP225" s="76">
        <v>0</v>
      </c>
      <c r="BQ225" s="76">
        <v>0</v>
      </c>
      <c r="BR225" s="76">
        <v>0</v>
      </c>
      <c r="BS225" s="76">
        <v>0</v>
      </c>
      <c r="BT225" s="76">
        <v>0</v>
      </c>
      <c r="BU225" s="76">
        <v>0</v>
      </c>
      <c r="BV225" s="76">
        <v>0</v>
      </c>
      <c r="BW225" s="76">
        <v>0</v>
      </c>
      <c r="BX225" s="76">
        <v>0</v>
      </c>
      <c r="BY225" s="76">
        <v>0</v>
      </c>
      <c r="BZ225" s="76">
        <v>0</v>
      </c>
      <c r="CA225" s="76">
        <v>0</v>
      </c>
      <c r="CB225" s="76">
        <v>0</v>
      </c>
      <c r="CC225" s="76">
        <v>0</v>
      </c>
      <c r="CD225" s="76">
        <v>0</v>
      </c>
      <c r="CE225" s="76">
        <v>0</v>
      </c>
      <c r="CF225" s="76">
        <v>0</v>
      </c>
      <c r="CG225" s="76">
        <v>0</v>
      </c>
      <c r="CH225" s="76">
        <v>0</v>
      </c>
      <c r="CI225" s="76">
        <v>0</v>
      </c>
      <c r="CJ225" s="76">
        <v>0</v>
      </c>
      <c r="CK225" s="48">
        <f t="shared" si="74"/>
        <v>0</v>
      </c>
      <c r="CM225" s="60">
        <f t="shared" si="85"/>
        <v>0</v>
      </c>
      <c r="CN225" s="59" t="s">
        <v>441</v>
      </c>
      <c r="CO225" s="58">
        <v>14</v>
      </c>
    </row>
    <row r="226" spans="1:93" ht="15">
      <c r="A226" s="12" t="s">
        <v>170</v>
      </c>
      <c r="B226" s="14" t="str">
        <f t="shared" si="86"/>
        <v>STAT112</v>
      </c>
      <c r="C226" s="12"/>
      <c r="D226" s="14">
        <v>112</v>
      </c>
      <c r="E226" s="15">
        <v>60</v>
      </c>
      <c r="F226" s="52"/>
      <c r="G226" s="18">
        <f t="shared" si="75"/>
        <v>0</v>
      </c>
      <c r="H226" s="18">
        <f t="shared" si="76"/>
        <v>0</v>
      </c>
      <c r="I226" s="19">
        <f t="shared" si="77"/>
        <v>0</v>
      </c>
      <c r="J226" s="18">
        <f t="shared" si="78"/>
        <v>0</v>
      </c>
      <c r="K226" s="18">
        <f t="shared" si="79"/>
        <v>1</v>
      </c>
      <c r="L226" s="18">
        <f t="shared" si="80"/>
        <v>0</v>
      </c>
      <c r="M226" s="18">
        <f t="shared" si="81"/>
        <v>0</v>
      </c>
      <c r="N226" s="18">
        <f t="shared" si="82"/>
        <v>0</v>
      </c>
      <c r="O226" s="18">
        <f t="shared" si="83"/>
        <v>0</v>
      </c>
      <c r="P226" s="18">
        <f t="shared" si="84"/>
        <v>0</v>
      </c>
      <c r="Q226" s="3"/>
      <c r="W226" s="37" t="s">
        <v>266</v>
      </c>
      <c r="X226" s="65">
        <v>25</v>
      </c>
      <c r="Z226" s="71" t="s">
        <v>266</v>
      </c>
      <c r="AA226" s="76">
        <v>0</v>
      </c>
      <c r="AB226" s="76">
        <v>0</v>
      </c>
      <c r="AC226" s="76">
        <v>0</v>
      </c>
      <c r="AD226" s="76">
        <v>0</v>
      </c>
      <c r="AE226" s="76">
        <v>0</v>
      </c>
      <c r="AF226" s="76">
        <v>0</v>
      </c>
      <c r="AG226" s="76">
        <v>0</v>
      </c>
      <c r="AH226" s="76">
        <v>0</v>
      </c>
      <c r="AI226" s="76">
        <v>0</v>
      </c>
      <c r="AJ226" s="76">
        <v>0</v>
      </c>
      <c r="AK226" s="76">
        <v>0</v>
      </c>
      <c r="AL226" s="76">
        <v>0</v>
      </c>
      <c r="AM226" s="76">
        <v>0</v>
      </c>
      <c r="AN226" s="76">
        <v>0</v>
      </c>
      <c r="AO226" s="76">
        <v>0</v>
      </c>
      <c r="AP226" s="76">
        <v>0</v>
      </c>
      <c r="AQ226" s="76">
        <v>0</v>
      </c>
      <c r="AR226" s="76">
        <v>0</v>
      </c>
      <c r="AS226" s="76">
        <v>0</v>
      </c>
      <c r="AT226" s="76">
        <v>0</v>
      </c>
      <c r="AU226" s="76">
        <v>0</v>
      </c>
      <c r="AV226" s="76">
        <v>0</v>
      </c>
      <c r="AW226" s="76">
        <v>0</v>
      </c>
      <c r="AX226" s="76">
        <v>0</v>
      </c>
      <c r="AY226" s="76">
        <v>0</v>
      </c>
      <c r="AZ226" s="76">
        <v>0</v>
      </c>
      <c r="BA226" s="76">
        <v>0</v>
      </c>
      <c r="BB226" s="76">
        <v>0</v>
      </c>
      <c r="BC226" s="76">
        <v>0</v>
      </c>
      <c r="BD226" s="76">
        <v>0</v>
      </c>
      <c r="BE226" s="76">
        <v>0</v>
      </c>
      <c r="BF226" s="76">
        <v>0</v>
      </c>
      <c r="BG226" s="76">
        <v>0</v>
      </c>
      <c r="BH226" s="76">
        <v>0</v>
      </c>
      <c r="BI226" s="76">
        <v>0</v>
      </c>
      <c r="BJ226" s="76">
        <v>0</v>
      </c>
      <c r="BK226" s="76">
        <v>0</v>
      </c>
      <c r="BL226" s="76">
        <v>0</v>
      </c>
      <c r="BM226" s="76">
        <v>0</v>
      </c>
      <c r="BN226" s="76">
        <v>0</v>
      </c>
      <c r="BO226" s="76">
        <v>0</v>
      </c>
      <c r="BP226" s="76">
        <v>0</v>
      </c>
      <c r="BQ226" s="76">
        <v>0</v>
      </c>
      <c r="BR226" s="76">
        <v>0</v>
      </c>
      <c r="BS226" s="76">
        <v>0</v>
      </c>
      <c r="BT226" s="76">
        <v>0</v>
      </c>
      <c r="BU226" s="76">
        <v>0</v>
      </c>
      <c r="BV226" s="76">
        <v>0</v>
      </c>
      <c r="BW226" s="76">
        <v>0</v>
      </c>
      <c r="BX226" s="76">
        <v>0</v>
      </c>
      <c r="BY226" s="76">
        <v>0</v>
      </c>
      <c r="BZ226" s="76">
        <v>0</v>
      </c>
      <c r="CA226" s="76">
        <v>0</v>
      </c>
      <c r="CB226" s="76">
        <v>0</v>
      </c>
      <c r="CC226" s="76">
        <v>0</v>
      </c>
      <c r="CD226" s="76">
        <v>0</v>
      </c>
      <c r="CE226" s="76">
        <v>0</v>
      </c>
      <c r="CF226" s="76">
        <v>0</v>
      </c>
      <c r="CG226" s="76">
        <v>0</v>
      </c>
      <c r="CH226" s="76">
        <v>0</v>
      </c>
      <c r="CI226" s="76">
        <v>0</v>
      </c>
      <c r="CJ226" s="76">
        <v>0</v>
      </c>
      <c r="CK226" s="48">
        <f t="shared" si="74"/>
        <v>0</v>
      </c>
      <c r="CM226" s="60">
        <f t="shared" si="85"/>
        <v>0</v>
      </c>
      <c r="CN226" s="59" t="s">
        <v>441</v>
      </c>
      <c r="CO226" s="58">
        <v>14</v>
      </c>
    </row>
    <row r="227" spans="1:93" ht="15">
      <c r="A227" s="12" t="s">
        <v>67</v>
      </c>
      <c r="B227" s="14" t="str">
        <f t="shared" si="86"/>
        <v>STAT405</v>
      </c>
      <c r="C227" s="12"/>
      <c r="D227" s="14">
        <v>405</v>
      </c>
      <c r="E227" s="15">
        <v>35</v>
      </c>
      <c r="F227" s="52"/>
      <c r="G227" s="18">
        <f t="shared" si="75"/>
        <v>0</v>
      </c>
      <c r="H227" s="18">
        <f t="shared" si="76"/>
        <v>0</v>
      </c>
      <c r="I227" s="19">
        <f t="shared" si="77"/>
        <v>1</v>
      </c>
      <c r="J227" s="18">
        <f t="shared" si="78"/>
        <v>0</v>
      </c>
      <c r="K227" s="18">
        <f t="shared" si="79"/>
        <v>0</v>
      </c>
      <c r="L227" s="18">
        <f t="shared" si="80"/>
        <v>0</v>
      </c>
      <c r="M227" s="18">
        <f t="shared" si="81"/>
        <v>0</v>
      </c>
      <c r="N227" s="18">
        <f t="shared" si="82"/>
        <v>0</v>
      </c>
      <c r="O227" s="18">
        <f t="shared" si="83"/>
        <v>0</v>
      </c>
      <c r="P227" s="18">
        <f t="shared" si="84"/>
        <v>0</v>
      </c>
      <c r="Q227" s="3"/>
      <c r="W227" s="37" t="s">
        <v>273</v>
      </c>
      <c r="X227" s="64">
        <v>123</v>
      </c>
      <c r="Z227" s="71" t="s">
        <v>273</v>
      </c>
      <c r="AA227" s="76">
        <v>0</v>
      </c>
      <c r="AB227" s="76">
        <v>0</v>
      </c>
      <c r="AC227" s="76">
        <v>0</v>
      </c>
      <c r="AD227" s="76">
        <v>0</v>
      </c>
      <c r="AE227" s="76">
        <v>0</v>
      </c>
      <c r="AF227" s="76">
        <v>0</v>
      </c>
      <c r="AG227" s="76">
        <v>0</v>
      </c>
      <c r="AH227" s="76">
        <v>0</v>
      </c>
      <c r="AI227" s="76">
        <v>0</v>
      </c>
      <c r="AJ227" s="76">
        <v>0</v>
      </c>
      <c r="AK227" s="76">
        <v>0</v>
      </c>
      <c r="AL227" s="76">
        <v>0</v>
      </c>
      <c r="AM227" s="76">
        <v>0</v>
      </c>
      <c r="AN227" s="76">
        <v>0</v>
      </c>
      <c r="AO227" s="76">
        <v>0</v>
      </c>
      <c r="AP227" s="76">
        <v>0</v>
      </c>
      <c r="AQ227" s="76">
        <v>0</v>
      </c>
      <c r="AR227" s="76">
        <v>0</v>
      </c>
      <c r="AS227" s="76">
        <v>0</v>
      </c>
      <c r="AT227" s="76">
        <v>0</v>
      </c>
      <c r="AU227" s="76">
        <v>0</v>
      </c>
      <c r="AV227" s="76">
        <v>0</v>
      </c>
      <c r="AW227" s="76">
        <v>0</v>
      </c>
      <c r="AX227" s="76">
        <v>0</v>
      </c>
      <c r="AY227" s="76">
        <v>0</v>
      </c>
      <c r="AZ227" s="76">
        <v>0</v>
      </c>
      <c r="BA227" s="76">
        <v>0</v>
      </c>
      <c r="BB227" s="76">
        <v>0</v>
      </c>
      <c r="BC227" s="76">
        <v>0</v>
      </c>
      <c r="BD227" s="76">
        <v>0</v>
      </c>
      <c r="BE227" s="76">
        <v>0</v>
      </c>
      <c r="BF227" s="76">
        <v>0</v>
      </c>
      <c r="BG227" s="76">
        <v>0</v>
      </c>
      <c r="BH227" s="76">
        <v>0</v>
      </c>
      <c r="BI227" s="76">
        <v>0</v>
      </c>
      <c r="BJ227" s="76">
        <v>0</v>
      </c>
      <c r="BK227" s="76">
        <v>0</v>
      </c>
      <c r="BL227" s="76">
        <v>0</v>
      </c>
      <c r="BM227" s="76">
        <v>0</v>
      </c>
      <c r="BN227" s="76">
        <v>0</v>
      </c>
      <c r="BO227" s="76">
        <v>0</v>
      </c>
      <c r="BP227" s="76">
        <v>0</v>
      </c>
      <c r="BQ227" s="76">
        <v>0</v>
      </c>
      <c r="BR227" s="76">
        <v>0</v>
      </c>
      <c r="BS227" s="76">
        <v>0</v>
      </c>
      <c r="BT227" s="76">
        <v>0</v>
      </c>
      <c r="BU227" s="76">
        <v>0</v>
      </c>
      <c r="BV227" s="76">
        <v>0</v>
      </c>
      <c r="BW227" s="76">
        <v>0</v>
      </c>
      <c r="BX227" s="76">
        <v>0</v>
      </c>
      <c r="BY227" s="76">
        <v>0</v>
      </c>
      <c r="BZ227" s="76">
        <v>0</v>
      </c>
      <c r="CA227" s="76">
        <v>0</v>
      </c>
      <c r="CB227" s="76">
        <v>0</v>
      </c>
      <c r="CC227" s="76">
        <v>0</v>
      </c>
      <c r="CD227" s="76">
        <v>0</v>
      </c>
      <c r="CE227" s="76">
        <v>0</v>
      </c>
      <c r="CF227" s="76">
        <v>0</v>
      </c>
      <c r="CG227" s="76">
        <v>0</v>
      </c>
      <c r="CH227" s="76">
        <v>0</v>
      </c>
      <c r="CI227" s="76">
        <v>0</v>
      </c>
      <c r="CJ227" s="76">
        <v>0</v>
      </c>
      <c r="CK227" s="48">
        <f t="shared" si="74"/>
        <v>0</v>
      </c>
      <c r="CM227" s="60">
        <f t="shared" si="85"/>
        <v>0</v>
      </c>
      <c r="CN227" s="59" t="s">
        <v>441</v>
      </c>
      <c r="CO227" s="58">
        <v>14</v>
      </c>
    </row>
    <row r="228" spans="1:93" ht="15">
      <c r="A228" s="12" t="s">
        <v>191</v>
      </c>
      <c r="B228" s="14" t="str">
        <f t="shared" si="86"/>
        <v>STAT405</v>
      </c>
      <c r="C228" s="12"/>
      <c r="D228" s="14">
        <v>405</v>
      </c>
      <c r="E228" s="15">
        <v>35</v>
      </c>
      <c r="F228" s="52"/>
      <c r="G228" s="18">
        <f t="shared" si="75"/>
        <v>0</v>
      </c>
      <c r="H228" s="18">
        <f t="shared" si="76"/>
        <v>0</v>
      </c>
      <c r="I228" s="19">
        <f t="shared" si="77"/>
        <v>1</v>
      </c>
      <c r="J228" s="18">
        <f t="shared" si="78"/>
        <v>0</v>
      </c>
      <c r="K228" s="18">
        <f t="shared" si="79"/>
        <v>0</v>
      </c>
      <c r="L228" s="18">
        <f t="shared" si="80"/>
        <v>0</v>
      </c>
      <c r="M228" s="18">
        <f t="shared" si="81"/>
        <v>0</v>
      </c>
      <c r="N228" s="18">
        <f t="shared" si="82"/>
        <v>0</v>
      </c>
      <c r="O228" s="18">
        <f t="shared" si="83"/>
        <v>0</v>
      </c>
      <c r="P228" s="18">
        <f t="shared" si="84"/>
        <v>0</v>
      </c>
      <c r="Q228" s="3"/>
      <c r="W228" s="37" t="s">
        <v>277</v>
      </c>
      <c r="X228" s="64">
        <v>25</v>
      </c>
      <c r="Z228" s="71" t="s">
        <v>277</v>
      </c>
      <c r="AA228" s="76">
        <v>0</v>
      </c>
      <c r="AB228" s="76">
        <v>0</v>
      </c>
      <c r="AC228" s="76">
        <v>0</v>
      </c>
      <c r="AD228" s="76">
        <v>0</v>
      </c>
      <c r="AE228" s="76">
        <v>0</v>
      </c>
      <c r="AF228" s="76">
        <v>0</v>
      </c>
      <c r="AG228" s="76">
        <v>0</v>
      </c>
      <c r="AH228" s="76">
        <v>0</v>
      </c>
      <c r="AI228" s="76">
        <v>0</v>
      </c>
      <c r="AJ228" s="76">
        <v>0</v>
      </c>
      <c r="AK228" s="76">
        <v>0</v>
      </c>
      <c r="AL228" s="76">
        <v>0</v>
      </c>
      <c r="AM228" s="76">
        <v>0</v>
      </c>
      <c r="AN228" s="76">
        <v>0</v>
      </c>
      <c r="AO228" s="76">
        <v>0</v>
      </c>
      <c r="AP228" s="76">
        <v>0</v>
      </c>
      <c r="AQ228" s="76">
        <v>0</v>
      </c>
      <c r="AR228" s="76">
        <v>0</v>
      </c>
      <c r="AS228" s="76">
        <v>0</v>
      </c>
      <c r="AT228" s="76">
        <v>0</v>
      </c>
      <c r="AU228" s="76">
        <v>0</v>
      </c>
      <c r="AV228" s="76">
        <v>0</v>
      </c>
      <c r="AW228" s="76">
        <v>0</v>
      </c>
      <c r="AX228" s="76">
        <v>0</v>
      </c>
      <c r="AY228" s="76">
        <v>0</v>
      </c>
      <c r="AZ228" s="76">
        <v>0</v>
      </c>
      <c r="BA228" s="76">
        <v>0</v>
      </c>
      <c r="BB228" s="76">
        <v>0</v>
      </c>
      <c r="BC228" s="76">
        <v>0</v>
      </c>
      <c r="BD228" s="76">
        <v>0</v>
      </c>
      <c r="BE228" s="76">
        <v>0</v>
      </c>
      <c r="BF228" s="76">
        <v>0</v>
      </c>
      <c r="BG228" s="76">
        <v>0</v>
      </c>
      <c r="BH228" s="76">
        <v>0</v>
      </c>
      <c r="BI228" s="76">
        <v>0</v>
      </c>
      <c r="BJ228" s="76">
        <v>0</v>
      </c>
      <c r="BK228" s="76">
        <v>0</v>
      </c>
      <c r="BL228" s="76">
        <v>0</v>
      </c>
      <c r="BM228" s="76">
        <v>0</v>
      </c>
      <c r="BN228" s="76">
        <v>0</v>
      </c>
      <c r="BO228" s="76">
        <v>0</v>
      </c>
      <c r="BP228" s="76">
        <v>0</v>
      </c>
      <c r="BQ228" s="76">
        <v>0</v>
      </c>
      <c r="BR228" s="76">
        <v>0</v>
      </c>
      <c r="BS228" s="76">
        <v>0</v>
      </c>
      <c r="BT228" s="76">
        <v>0</v>
      </c>
      <c r="BU228" s="76">
        <v>0</v>
      </c>
      <c r="BV228" s="76">
        <v>0</v>
      </c>
      <c r="BW228" s="76">
        <v>0</v>
      </c>
      <c r="BX228" s="76">
        <v>0</v>
      </c>
      <c r="BY228" s="76">
        <v>0</v>
      </c>
      <c r="BZ228" s="76">
        <v>0</v>
      </c>
      <c r="CA228" s="76">
        <v>0</v>
      </c>
      <c r="CB228" s="76">
        <v>0</v>
      </c>
      <c r="CC228" s="76">
        <v>0</v>
      </c>
      <c r="CD228" s="76">
        <v>0</v>
      </c>
      <c r="CE228" s="76">
        <v>0</v>
      </c>
      <c r="CF228" s="76">
        <v>0</v>
      </c>
      <c r="CG228" s="76">
        <v>0</v>
      </c>
      <c r="CH228" s="76">
        <v>0</v>
      </c>
      <c r="CI228" s="76">
        <v>0</v>
      </c>
      <c r="CJ228" s="76">
        <v>0</v>
      </c>
      <c r="CK228" s="48">
        <f t="shared" si="74"/>
        <v>0</v>
      </c>
      <c r="CM228" s="60">
        <f t="shared" si="85"/>
        <v>0</v>
      </c>
      <c r="CN228" s="59" t="s">
        <v>441</v>
      </c>
      <c r="CO228" s="58">
        <v>14</v>
      </c>
    </row>
    <row r="229" spans="1:93" ht="15">
      <c r="A229" s="12" t="s">
        <v>72</v>
      </c>
      <c r="B229" s="14" t="str">
        <f t="shared" si="86"/>
        <v>STAT422</v>
      </c>
      <c r="C229" s="12"/>
      <c r="D229" s="14">
        <v>422</v>
      </c>
      <c r="E229" s="15">
        <v>35</v>
      </c>
      <c r="F229" s="52"/>
      <c r="G229" s="18">
        <f t="shared" si="75"/>
        <v>0</v>
      </c>
      <c r="H229" s="18">
        <f t="shared" si="76"/>
        <v>0</v>
      </c>
      <c r="I229" s="19">
        <f t="shared" si="77"/>
        <v>1</v>
      </c>
      <c r="J229" s="18">
        <f t="shared" si="78"/>
        <v>0</v>
      </c>
      <c r="K229" s="18">
        <f t="shared" si="79"/>
        <v>0</v>
      </c>
      <c r="L229" s="18">
        <f t="shared" si="80"/>
        <v>0</v>
      </c>
      <c r="M229" s="18">
        <f t="shared" si="81"/>
        <v>0</v>
      </c>
      <c r="N229" s="18">
        <f t="shared" si="82"/>
        <v>0</v>
      </c>
      <c r="O229" s="18">
        <f t="shared" si="83"/>
        <v>0</v>
      </c>
      <c r="P229" s="18">
        <f t="shared" si="84"/>
        <v>0</v>
      </c>
      <c r="Q229" s="3"/>
      <c r="W229" s="37" t="s">
        <v>282</v>
      </c>
      <c r="X229" s="64">
        <v>25</v>
      </c>
      <c r="Z229" s="71" t="s">
        <v>282</v>
      </c>
      <c r="AA229" s="76">
        <v>0</v>
      </c>
      <c r="AB229" s="76">
        <v>0</v>
      </c>
      <c r="AC229" s="76">
        <v>0</v>
      </c>
      <c r="AD229" s="76">
        <v>0</v>
      </c>
      <c r="AE229" s="76">
        <v>0</v>
      </c>
      <c r="AF229" s="76">
        <v>0</v>
      </c>
      <c r="AG229" s="76">
        <v>0</v>
      </c>
      <c r="AH229" s="76">
        <v>0</v>
      </c>
      <c r="AI229" s="76">
        <v>0</v>
      </c>
      <c r="AJ229" s="76">
        <v>0</v>
      </c>
      <c r="AK229" s="76">
        <v>0</v>
      </c>
      <c r="AL229" s="76">
        <v>0</v>
      </c>
      <c r="AM229" s="76">
        <v>0</v>
      </c>
      <c r="AN229" s="76">
        <v>0</v>
      </c>
      <c r="AO229" s="76">
        <v>0</v>
      </c>
      <c r="AP229" s="76">
        <v>0</v>
      </c>
      <c r="AQ229" s="76">
        <v>0</v>
      </c>
      <c r="AR229" s="76">
        <v>0</v>
      </c>
      <c r="AS229" s="76">
        <v>0</v>
      </c>
      <c r="AT229" s="76">
        <v>0</v>
      </c>
      <c r="AU229" s="76">
        <v>0</v>
      </c>
      <c r="AV229" s="76">
        <v>0</v>
      </c>
      <c r="AW229" s="76">
        <v>0</v>
      </c>
      <c r="AX229" s="76">
        <v>0</v>
      </c>
      <c r="AY229" s="76">
        <v>0</v>
      </c>
      <c r="AZ229" s="76">
        <v>0</v>
      </c>
      <c r="BA229" s="76">
        <v>0</v>
      </c>
      <c r="BB229" s="76">
        <v>0</v>
      </c>
      <c r="BC229" s="76">
        <v>0</v>
      </c>
      <c r="BD229" s="76">
        <v>0</v>
      </c>
      <c r="BE229" s="76">
        <v>0</v>
      </c>
      <c r="BF229" s="76">
        <v>0</v>
      </c>
      <c r="BG229" s="76">
        <v>0</v>
      </c>
      <c r="BH229" s="76">
        <v>0</v>
      </c>
      <c r="BI229" s="76">
        <v>0</v>
      </c>
      <c r="BJ229" s="76">
        <v>0</v>
      </c>
      <c r="BK229" s="76">
        <v>0</v>
      </c>
      <c r="BL229" s="76">
        <v>0</v>
      </c>
      <c r="BM229" s="76">
        <v>0</v>
      </c>
      <c r="BN229" s="76">
        <v>0</v>
      </c>
      <c r="BO229" s="76">
        <v>0</v>
      </c>
      <c r="BP229" s="76">
        <v>0</v>
      </c>
      <c r="BQ229" s="76">
        <v>0</v>
      </c>
      <c r="BR229" s="76">
        <v>0</v>
      </c>
      <c r="BS229" s="76">
        <v>0</v>
      </c>
      <c r="BT229" s="76">
        <v>0</v>
      </c>
      <c r="BU229" s="76">
        <v>0</v>
      </c>
      <c r="BV229" s="76">
        <v>0</v>
      </c>
      <c r="BW229" s="76">
        <v>0</v>
      </c>
      <c r="BX229" s="76">
        <v>0</v>
      </c>
      <c r="BY229" s="76">
        <v>0</v>
      </c>
      <c r="BZ229" s="76">
        <v>0</v>
      </c>
      <c r="CA229" s="76">
        <v>0</v>
      </c>
      <c r="CB229" s="76">
        <v>0</v>
      </c>
      <c r="CC229" s="76">
        <v>0</v>
      </c>
      <c r="CD229" s="76">
        <v>0</v>
      </c>
      <c r="CE229" s="76">
        <v>0</v>
      </c>
      <c r="CF229" s="76">
        <v>0</v>
      </c>
      <c r="CG229" s="76">
        <v>0</v>
      </c>
      <c r="CH229" s="76">
        <v>0</v>
      </c>
      <c r="CI229" s="76">
        <v>0</v>
      </c>
      <c r="CJ229" s="76">
        <v>0</v>
      </c>
      <c r="CK229" s="48">
        <f t="shared" si="74"/>
        <v>0</v>
      </c>
      <c r="CM229" s="60">
        <f t="shared" si="85"/>
        <v>0</v>
      </c>
      <c r="CN229" s="59" t="s">
        <v>441</v>
      </c>
      <c r="CO229" s="58">
        <v>14</v>
      </c>
    </row>
    <row r="230" spans="1:93" ht="15">
      <c r="A230" s="12" t="s">
        <v>73</v>
      </c>
      <c r="B230" s="14" t="str">
        <f t="shared" si="86"/>
        <v>STAT422</v>
      </c>
      <c r="C230" s="12"/>
      <c r="D230" s="14">
        <v>422</v>
      </c>
      <c r="E230" s="15">
        <v>35</v>
      </c>
      <c r="F230" s="52"/>
      <c r="G230" s="18">
        <f t="shared" si="75"/>
        <v>0</v>
      </c>
      <c r="H230" s="18">
        <f t="shared" si="76"/>
        <v>0</v>
      </c>
      <c r="I230" s="19">
        <f t="shared" si="77"/>
        <v>1</v>
      </c>
      <c r="J230" s="18">
        <f t="shared" si="78"/>
        <v>0</v>
      </c>
      <c r="K230" s="18">
        <f t="shared" si="79"/>
        <v>0</v>
      </c>
      <c r="L230" s="18">
        <f t="shared" si="80"/>
        <v>0</v>
      </c>
      <c r="M230" s="18">
        <f t="shared" si="81"/>
        <v>0</v>
      </c>
      <c r="N230" s="18">
        <f t="shared" si="82"/>
        <v>0</v>
      </c>
      <c r="O230" s="18">
        <f t="shared" si="83"/>
        <v>0</v>
      </c>
      <c r="P230" s="18">
        <f t="shared" si="84"/>
        <v>0</v>
      </c>
      <c r="Q230" s="3"/>
      <c r="W230" s="37" t="s">
        <v>286</v>
      </c>
      <c r="X230" s="64">
        <v>123</v>
      </c>
      <c r="Z230" s="71" t="s">
        <v>286</v>
      </c>
      <c r="AA230" s="76">
        <v>0</v>
      </c>
      <c r="AB230" s="76">
        <v>0</v>
      </c>
      <c r="AC230" s="76">
        <v>0</v>
      </c>
      <c r="AD230" s="76">
        <v>0</v>
      </c>
      <c r="AE230" s="76">
        <v>0</v>
      </c>
      <c r="AF230" s="76">
        <v>0</v>
      </c>
      <c r="AG230" s="76">
        <v>0</v>
      </c>
      <c r="AH230" s="76">
        <v>0</v>
      </c>
      <c r="AI230" s="76">
        <v>0</v>
      </c>
      <c r="AJ230" s="76">
        <v>0</v>
      </c>
      <c r="AK230" s="76">
        <v>0</v>
      </c>
      <c r="AL230" s="76">
        <v>0</v>
      </c>
      <c r="AM230" s="76">
        <v>0</v>
      </c>
      <c r="AN230" s="76">
        <v>0</v>
      </c>
      <c r="AO230" s="76">
        <v>0</v>
      </c>
      <c r="AP230" s="76">
        <v>0</v>
      </c>
      <c r="AQ230" s="76">
        <v>0</v>
      </c>
      <c r="AR230" s="76">
        <v>0</v>
      </c>
      <c r="AS230" s="76">
        <v>0</v>
      </c>
      <c r="AT230" s="76">
        <v>0</v>
      </c>
      <c r="AU230" s="76">
        <v>0</v>
      </c>
      <c r="AV230" s="76">
        <v>0</v>
      </c>
      <c r="AW230" s="76">
        <v>0</v>
      </c>
      <c r="AX230" s="76">
        <v>0</v>
      </c>
      <c r="AY230" s="76">
        <v>0</v>
      </c>
      <c r="AZ230" s="76">
        <v>0</v>
      </c>
      <c r="BA230" s="76">
        <v>0</v>
      </c>
      <c r="BB230" s="76">
        <v>0</v>
      </c>
      <c r="BC230" s="76">
        <v>0</v>
      </c>
      <c r="BD230" s="76">
        <v>0</v>
      </c>
      <c r="BE230" s="76">
        <v>0</v>
      </c>
      <c r="BF230" s="76">
        <v>0</v>
      </c>
      <c r="BG230" s="76">
        <v>0</v>
      </c>
      <c r="BH230" s="76">
        <v>0</v>
      </c>
      <c r="BI230" s="76">
        <v>0</v>
      </c>
      <c r="BJ230" s="76">
        <v>0</v>
      </c>
      <c r="BK230" s="76">
        <v>0</v>
      </c>
      <c r="BL230" s="76">
        <v>0</v>
      </c>
      <c r="BM230" s="76">
        <v>0</v>
      </c>
      <c r="BN230" s="76">
        <v>0</v>
      </c>
      <c r="BO230" s="76">
        <v>0</v>
      </c>
      <c r="BP230" s="76">
        <v>0</v>
      </c>
      <c r="BQ230" s="76">
        <v>0</v>
      </c>
      <c r="BR230" s="76">
        <v>0</v>
      </c>
      <c r="BS230" s="76">
        <v>0</v>
      </c>
      <c r="BT230" s="76">
        <v>0</v>
      </c>
      <c r="BU230" s="76">
        <v>0</v>
      </c>
      <c r="BV230" s="76">
        <v>0</v>
      </c>
      <c r="BW230" s="76">
        <v>0</v>
      </c>
      <c r="BX230" s="76">
        <v>0</v>
      </c>
      <c r="BY230" s="76">
        <v>0</v>
      </c>
      <c r="BZ230" s="76">
        <v>0</v>
      </c>
      <c r="CA230" s="76">
        <v>0</v>
      </c>
      <c r="CB230" s="76">
        <v>0</v>
      </c>
      <c r="CC230" s="76">
        <v>0</v>
      </c>
      <c r="CD230" s="76">
        <v>0</v>
      </c>
      <c r="CE230" s="76">
        <v>0</v>
      </c>
      <c r="CF230" s="76">
        <v>0</v>
      </c>
      <c r="CG230" s="76">
        <v>0</v>
      </c>
      <c r="CH230" s="76">
        <v>0</v>
      </c>
      <c r="CI230" s="76">
        <v>0</v>
      </c>
      <c r="CJ230" s="76">
        <v>0</v>
      </c>
      <c r="CK230" s="48">
        <f t="shared" si="74"/>
        <v>0</v>
      </c>
      <c r="CM230" s="60">
        <f t="shared" si="85"/>
        <v>0</v>
      </c>
      <c r="CN230" s="59" t="s">
        <v>441</v>
      </c>
      <c r="CO230" s="58">
        <v>14</v>
      </c>
    </row>
    <row r="231" spans="1:93" ht="15">
      <c r="A231" s="12" t="s">
        <v>74</v>
      </c>
      <c r="B231" s="14" t="str">
        <f t="shared" si="86"/>
        <v>STAT422</v>
      </c>
      <c r="C231" s="12"/>
      <c r="D231" s="14">
        <v>422</v>
      </c>
      <c r="E231" s="35">
        <v>35</v>
      </c>
      <c r="F231" s="52"/>
      <c r="G231" s="18">
        <f t="shared" si="75"/>
        <v>0</v>
      </c>
      <c r="H231" s="18">
        <f t="shared" si="76"/>
        <v>0</v>
      </c>
      <c r="I231" s="19">
        <f t="shared" si="77"/>
        <v>1</v>
      </c>
      <c r="J231" s="18">
        <f t="shared" si="78"/>
        <v>0</v>
      </c>
      <c r="K231" s="18">
        <f t="shared" si="79"/>
        <v>0</v>
      </c>
      <c r="L231" s="18">
        <f t="shared" si="80"/>
        <v>0</v>
      </c>
      <c r="M231" s="18">
        <f t="shared" si="81"/>
        <v>0</v>
      </c>
      <c r="N231" s="18">
        <f t="shared" si="82"/>
        <v>0</v>
      </c>
      <c r="O231" s="18">
        <f t="shared" si="83"/>
        <v>0</v>
      </c>
      <c r="P231" s="18">
        <f t="shared" si="84"/>
        <v>0</v>
      </c>
      <c r="Q231" s="3"/>
      <c r="W231" s="37" t="s">
        <v>291</v>
      </c>
      <c r="X231" s="64">
        <v>40</v>
      </c>
      <c r="Z231" s="71" t="s">
        <v>291</v>
      </c>
      <c r="AA231" s="76">
        <v>0</v>
      </c>
      <c r="AB231" s="76">
        <v>0</v>
      </c>
      <c r="AC231" s="76">
        <v>0</v>
      </c>
      <c r="AD231" s="76">
        <v>0</v>
      </c>
      <c r="AE231" s="76">
        <v>0</v>
      </c>
      <c r="AF231" s="76">
        <v>0</v>
      </c>
      <c r="AG231" s="76">
        <v>0</v>
      </c>
      <c r="AH231" s="76">
        <v>0</v>
      </c>
      <c r="AI231" s="76">
        <v>0</v>
      </c>
      <c r="AJ231" s="76">
        <v>0</v>
      </c>
      <c r="AK231" s="76">
        <v>0</v>
      </c>
      <c r="AL231" s="76">
        <v>0</v>
      </c>
      <c r="AM231" s="76">
        <v>0</v>
      </c>
      <c r="AN231" s="76">
        <v>0</v>
      </c>
      <c r="AO231" s="76">
        <v>0</v>
      </c>
      <c r="AP231" s="76">
        <v>0</v>
      </c>
      <c r="AQ231" s="76">
        <v>0</v>
      </c>
      <c r="AR231" s="76">
        <v>0</v>
      </c>
      <c r="AS231" s="76">
        <v>0</v>
      </c>
      <c r="AT231" s="76">
        <v>0</v>
      </c>
      <c r="AU231" s="76">
        <v>0</v>
      </c>
      <c r="AV231" s="76">
        <v>0</v>
      </c>
      <c r="AW231" s="76">
        <v>0</v>
      </c>
      <c r="AX231" s="76">
        <v>0</v>
      </c>
      <c r="AY231" s="76">
        <v>0</v>
      </c>
      <c r="AZ231" s="76">
        <v>0</v>
      </c>
      <c r="BA231" s="76">
        <v>0</v>
      </c>
      <c r="BB231" s="76">
        <v>0</v>
      </c>
      <c r="BC231" s="76">
        <v>0</v>
      </c>
      <c r="BD231" s="76">
        <v>0</v>
      </c>
      <c r="BE231" s="76">
        <v>0</v>
      </c>
      <c r="BF231" s="76">
        <v>0</v>
      </c>
      <c r="BG231" s="76">
        <v>0</v>
      </c>
      <c r="BH231" s="76">
        <v>0</v>
      </c>
      <c r="BI231" s="76">
        <v>0</v>
      </c>
      <c r="BJ231" s="76">
        <v>0</v>
      </c>
      <c r="BK231" s="76">
        <v>0</v>
      </c>
      <c r="BL231" s="76">
        <v>0</v>
      </c>
      <c r="BM231" s="76">
        <v>0</v>
      </c>
      <c r="BN231" s="76">
        <v>0</v>
      </c>
      <c r="BO231" s="76">
        <v>0</v>
      </c>
      <c r="BP231" s="76">
        <v>0</v>
      </c>
      <c r="BQ231" s="76">
        <v>0</v>
      </c>
      <c r="BR231" s="76">
        <v>0</v>
      </c>
      <c r="BS231" s="76">
        <v>0</v>
      </c>
      <c r="BT231" s="76">
        <v>0</v>
      </c>
      <c r="BU231" s="76">
        <v>0</v>
      </c>
      <c r="BV231" s="76">
        <v>0</v>
      </c>
      <c r="BW231" s="76">
        <v>0</v>
      </c>
      <c r="BX231" s="76">
        <v>0</v>
      </c>
      <c r="BY231" s="76">
        <v>0</v>
      </c>
      <c r="BZ231" s="76">
        <v>0</v>
      </c>
      <c r="CA231" s="76">
        <v>0</v>
      </c>
      <c r="CB231" s="76">
        <v>0</v>
      </c>
      <c r="CC231" s="76">
        <v>0</v>
      </c>
      <c r="CD231" s="76">
        <v>0</v>
      </c>
      <c r="CE231" s="76">
        <v>0</v>
      </c>
      <c r="CF231" s="76">
        <v>0</v>
      </c>
      <c r="CG231" s="76">
        <v>0</v>
      </c>
      <c r="CH231" s="76">
        <v>0</v>
      </c>
      <c r="CI231" s="76">
        <v>0</v>
      </c>
      <c r="CJ231" s="76">
        <v>0</v>
      </c>
      <c r="CK231" s="48">
        <f t="shared" si="74"/>
        <v>0</v>
      </c>
      <c r="CM231" s="60">
        <f t="shared" si="85"/>
        <v>0</v>
      </c>
      <c r="CN231" s="59" t="s">
        <v>441</v>
      </c>
      <c r="CO231" s="58">
        <v>14</v>
      </c>
    </row>
    <row r="232" spans="1:93" ht="15">
      <c r="A232" s="12" t="s">
        <v>75</v>
      </c>
      <c r="B232" s="14" t="str">
        <f t="shared" si="86"/>
        <v>STAT422</v>
      </c>
      <c r="C232" s="12"/>
      <c r="D232" s="14">
        <v>422</v>
      </c>
      <c r="E232" s="35">
        <v>35</v>
      </c>
      <c r="F232" s="52"/>
      <c r="G232" s="18">
        <f t="shared" si="75"/>
        <v>0</v>
      </c>
      <c r="H232" s="18">
        <f t="shared" si="76"/>
        <v>0</v>
      </c>
      <c r="I232" s="19">
        <f t="shared" si="77"/>
        <v>1</v>
      </c>
      <c r="J232" s="18">
        <f t="shared" si="78"/>
        <v>0</v>
      </c>
      <c r="K232" s="18">
        <f t="shared" si="79"/>
        <v>0</v>
      </c>
      <c r="L232" s="18">
        <f t="shared" si="80"/>
        <v>0</v>
      </c>
      <c r="M232" s="18">
        <f t="shared" si="81"/>
        <v>0</v>
      </c>
      <c r="N232" s="18">
        <f t="shared" si="82"/>
        <v>0</v>
      </c>
      <c r="O232" s="18">
        <f t="shared" si="83"/>
        <v>0</v>
      </c>
      <c r="P232" s="18">
        <f t="shared" si="84"/>
        <v>0</v>
      </c>
      <c r="Q232" s="3"/>
      <c r="W232" s="37" t="s">
        <v>293</v>
      </c>
      <c r="X232" s="64">
        <v>40</v>
      </c>
      <c r="Z232" s="71" t="s">
        <v>293</v>
      </c>
      <c r="AA232" s="76">
        <v>0</v>
      </c>
      <c r="AB232" s="76">
        <v>0</v>
      </c>
      <c r="AC232" s="76">
        <v>0</v>
      </c>
      <c r="AD232" s="76">
        <v>0</v>
      </c>
      <c r="AE232" s="76">
        <v>0</v>
      </c>
      <c r="AF232" s="76">
        <v>0</v>
      </c>
      <c r="AG232" s="76">
        <v>0</v>
      </c>
      <c r="AH232" s="76">
        <v>0</v>
      </c>
      <c r="AI232" s="76">
        <v>0</v>
      </c>
      <c r="AJ232" s="76">
        <v>0</v>
      </c>
      <c r="AK232" s="76">
        <v>0</v>
      </c>
      <c r="AL232" s="76">
        <v>0</v>
      </c>
      <c r="AM232" s="76">
        <v>0</v>
      </c>
      <c r="AN232" s="76">
        <v>0</v>
      </c>
      <c r="AO232" s="76">
        <v>0</v>
      </c>
      <c r="AP232" s="76">
        <v>0</v>
      </c>
      <c r="AQ232" s="76">
        <v>0</v>
      </c>
      <c r="AR232" s="76">
        <v>0</v>
      </c>
      <c r="AS232" s="76">
        <v>0</v>
      </c>
      <c r="AT232" s="76">
        <v>0</v>
      </c>
      <c r="AU232" s="76">
        <v>0</v>
      </c>
      <c r="AV232" s="76">
        <v>0</v>
      </c>
      <c r="AW232" s="76">
        <v>0</v>
      </c>
      <c r="AX232" s="76">
        <v>0</v>
      </c>
      <c r="AY232" s="76">
        <v>0</v>
      </c>
      <c r="AZ232" s="76">
        <v>0</v>
      </c>
      <c r="BA232" s="76">
        <v>0</v>
      </c>
      <c r="BB232" s="76">
        <v>0</v>
      </c>
      <c r="BC232" s="76">
        <v>0</v>
      </c>
      <c r="BD232" s="76">
        <v>0</v>
      </c>
      <c r="BE232" s="76">
        <v>0</v>
      </c>
      <c r="BF232" s="76">
        <v>0</v>
      </c>
      <c r="BG232" s="76">
        <v>0</v>
      </c>
      <c r="BH232" s="76">
        <v>0</v>
      </c>
      <c r="BI232" s="76">
        <v>0</v>
      </c>
      <c r="BJ232" s="76">
        <v>0</v>
      </c>
      <c r="BK232" s="76">
        <v>0</v>
      </c>
      <c r="BL232" s="76">
        <v>0</v>
      </c>
      <c r="BM232" s="76">
        <v>0</v>
      </c>
      <c r="BN232" s="76">
        <v>0</v>
      </c>
      <c r="BO232" s="76">
        <v>0</v>
      </c>
      <c r="BP232" s="76">
        <v>0</v>
      </c>
      <c r="BQ232" s="76">
        <v>0</v>
      </c>
      <c r="BR232" s="76">
        <v>0</v>
      </c>
      <c r="BS232" s="76">
        <v>0</v>
      </c>
      <c r="BT232" s="76">
        <v>0</v>
      </c>
      <c r="BU232" s="76">
        <v>0</v>
      </c>
      <c r="BV232" s="76">
        <v>0</v>
      </c>
      <c r="BW232" s="76">
        <v>0</v>
      </c>
      <c r="BX232" s="76">
        <v>0</v>
      </c>
      <c r="BY232" s="76">
        <v>0</v>
      </c>
      <c r="BZ232" s="76">
        <v>0</v>
      </c>
      <c r="CA232" s="76">
        <v>0</v>
      </c>
      <c r="CB232" s="76">
        <v>0</v>
      </c>
      <c r="CC232" s="76">
        <v>0</v>
      </c>
      <c r="CD232" s="76">
        <v>0</v>
      </c>
      <c r="CE232" s="76">
        <v>0</v>
      </c>
      <c r="CF232" s="76">
        <v>0</v>
      </c>
      <c r="CG232" s="76">
        <v>0</v>
      </c>
      <c r="CH232" s="76">
        <v>0</v>
      </c>
      <c r="CI232" s="76">
        <v>0</v>
      </c>
      <c r="CJ232" s="76">
        <v>0</v>
      </c>
      <c r="CK232" s="48">
        <f t="shared" si="74"/>
        <v>0</v>
      </c>
      <c r="CM232" s="60">
        <f t="shared" si="85"/>
        <v>0</v>
      </c>
      <c r="CN232" s="59" t="s">
        <v>441</v>
      </c>
      <c r="CO232" s="58">
        <v>14</v>
      </c>
    </row>
    <row r="233" spans="1:93" ht="15">
      <c r="A233" s="12" t="s">
        <v>184</v>
      </c>
      <c r="B233" s="14" t="str">
        <f t="shared" si="86"/>
        <v>STAT430</v>
      </c>
      <c r="C233" s="12"/>
      <c r="D233" s="14">
        <v>430</v>
      </c>
      <c r="E233" s="35">
        <v>75</v>
      </c>
      <c r="F233" s="52"/>
      <c r="G233" s="18">
        <f t="shared" si="75"/>
        <v>0</v>
      </c>
      <c r="H233" s="18">
        <f t="shared" si="76"/>
        <v>0</v>
      </c>
      <c r="I233" s="19">
        <f t="shared" si="77"/>
        <v>0</v>
      </c>
      <c r="J233" s="18">
        <f t="shared" si="78"/>
        <v>0</v>
      </c>
      <c r="K233" s="18">
        <f t="shared" si="79"/>
        <v>0</v>
      </c>
      <c r="L233" s="18">
        <f t="shared" si="80"/>
        <v>1</v>
      </c>
      <c r="M233" s="18">
        <f t="shared" si="81"/>
        <v>0</v>
      </c>
      <c r="N233" s="18">
        <f t="shared" si="82"/>
        <v>0</v>
      </c>
      <c r="O233" s="18">
        <f t="shared" si="83"/>
        <v>0</v>
      </c>
      <c r="P233" s="18">
        <f t="shared" si="84"/>
        <v>0</v>
      </c>
      <c r="Q233" s="3"/>
      <c r="W233" s="37" t="s">
        <v>297</v>
      </c>
      <c r="X233" s="64">
        <v>25</v>
      </c>
      <c r="Z233" s="71" t="s">
        <v>297</v>
      </c>
      <c r="AA233" s="76">
        <v>0</v>
      </c>
      <c r="AB233" s="76">
        <v>0</v>
      </c>
      <c r="AC233" s="76">
        <v>0</v>
      </c>
      <c r="AD233" s="76">
        <v>0</v>
      </c>
      <c r="AE233" s="76">
        <v>0</v>
      </c>
      <c r="AF233" s="76">
        <v>0</v>
      </c>
      <c r="AG233" s="76">
        <v>0</v>
      </c>
      <c r="AH233" s="76">
        <v>0</v>
      </c>
      <c r="AI233" s="76">
        <v>0</v>
      </c>
      <c r="AJ233" s="76">
        <v>0</v>
      </c>
      <c r="AK233" s="76">
        <v>0</v>
      </c>
      <c r="AL233" s="76">
        <v>0</v>
      </c>
      <c r="AM233" s="76">
        <v>0</v>
      </c>
      <c r="AN233" s="76">
        <v>0</v>
      </c>
      <c r="AO233" s="76">
        <v>0</v>
      </c>
      <c r="AP233" s="76">
        <v>0</v>
      </c>
      <c r="AQ233" s="76">
        <v>0</v>
      </c>
      <c r="AR233" s="76">
        <v>0</v>
      </c>
      <c r="AS233" s="76">
        <v>0</v>
      </c>
      <c r="AT233" s="76">
        <v>0</v>
      </c>
      <c r="AU233" s="76">
        <v>0</v>
      </c>
      <c r="AV233" s="76">
        <v>0</v>
      </c>
      <c r="AW233" s="76">
        <v>0</v>
      </c>
      <c r="AX233" s="76">
        <v>0</v>
      </c>
      <c r="AY233" s="76">
        <v>0</v>
      </c>
      <c r="AZ233" s="76">
        <v>0</v>
      </c>
      <c r="BA233" s="76">
        <v>0</v>
      </c>
      <c r="BB233" s="76">
        <v>0</v>
      </c>
      <c r="BC233" s="76">
        <v>0</v>
      </c>
      <c r="BD233" s="76">
        <v>0</v>
      </c>
      <c r="BE233" s="76">
        <v>0</v>
      </c>
      <c r="BF233" s="76">
        <v>0</v>
      </c>
      <c r="BG233" s="76">
        <v>0</v>
      </c>
      <c r="BH233" s="76">
        <v>0</v>
      </c>
      <c r="BI233" s="76">
        <v>0</v>
      </c>
      <c r="BJ233" s="76">
        <v>0</v>
      </c>
      <c r="BK233" s="76">
        <v>0</v>
      </c>
      <c r="BL233" s="76">
        <v>0</v>
      </c>
      <c r="BM233" s="76">
        <v>0</v>
      </c>
      <c r="BN233" s="76">
        <v>0</v>
      </c>
      <c r="BO233" s="76">
        <v>0</v>
      </c>
      <c r="BP233" s="76">
        <v>0</v>
      </c>
      <c r="BQ233" s="76">
        <v>0</v>
      </c>
      <c r="BR233" s="76">
        <v>0</v>
      </c>
      <c r="BS233" s="76">
        <v>0</v>
      </c>
      <c r="BT233" s="76">
        <v>0</v>
      </c>
      <c r="BU233" s="76">
        <v>0</v>
      </c>
      <c r="BV233" s="76">
        <v>0</v>
      </c>
      <c r="BW233" s="76">
        <v>0</v>
      </c>
      <c r="BX233" s="76">
        <v>0</v>
      </c>
      <c r="BY233" s="76">
        <v>0</v>
      </c>
      <c r="BZ233" s="76">
        <v>0</v>
      </c>
      <c r="CA233" s="76">
        <v>0</v>
      </c>
      <c r="CB233" s="76">
        <v>0</v>
      </c>
      <c r="CC233" s="76">
        <v>0</v>
      </c>
      <c r="CD233" s="76">
        <v>0</v>
      </c>
      <c r="CE233" s="76">
        <v>0</v>
      </c>
      <c r="CF233" s="76">
        <v>0</v>
      </c>
      <c r="CG233" s="76">
        <v>0</v>
      </c>
      <c r="CH233" s="76">
        <v>0</v>
      </c>
      <c r="CI233" s="76">
        <v>0</v>
      </c>
      <c r="CJ233" s="76">
        <v>0</v>
      </c>
      <c r="CK233" s="48">
        <f t="shared" si="74"/>
        <v>0</v>
      </c>
      <c r="CM233" s="60">
        <f t="shared" si="85"/>
        <v>0</v>
      </c>
      <c r="CN233" s="59" t="s">
        <v>441</v>
      </c>
      <c r="CO233" s="58">
        <v>14</v>
      </c>
    </row>
    <row r="234" spans="1:93" ht="15">
      <c r="A234" s="12" t="s">
        <v>186</v>
      </c>
      <c r="B234" s="14" t="str">
        <f t="shared" si="86"/>
        <v>STAT430</v>
      </c>
      <c r="C234" s="12"/>
      <c r="D234" s="14">
        <v>430</v>
      </c>
      <c r="E234" s="35">
        <v>75</v>
      </c>
      <c r="F234" s="52"/>
      <c r="G234" s="18">
        <f t="shared" si="75"/>
        <v>0</v>
      </c>
      <c r="H234" s="18">
        <f t="shared" si="76"/>
        <v>0</v>
      </c>
      <c r="I234" s="19">
        <f t="shared" si="77"/>
        <v>0</v>
      </c>
      <c r="J234" s="18">
        <f t="shared" si="78"/>
        <v>0</v>
      </c>
      <c r="K234" s="18">
        <f t="shared" si="79"/>
        <v>0</v>
      </c>
      <c r="L234" s="18">
        <f t="shared" si="80"/>
        <v>1</v>
      </c>
      <c r="M234" s="18">
        <f t="shared" si="81"/>
        <v>0</v>
      </c>
      <c r="N234" s="18">
        <f t="shared" si="82"/>
        <v>0</v>
      </c>
      <c r="O234" s="18">
        <f t="shared" si="83"/>
        <v>0</v>
      </c>
      <c r="P234" s="18">
        <f t="shared" si="84"/>
        <v>0</v>
      </c>
      <c r="Q234" s="3"/>
      <c r="W234" s="37" t="s">
        <v>302</v>
      </c>
      <c r="X234" s="64">
        <v>299</v>
      </c>
      <c r="Z234" s="71" t="s">
        <v>302</v>
      </c>
      <c r="AA234" s="76">
        <v>0</v>
      </c>
      <c r="AB234" s="76">
        <v>0</v>
      </c>
      <c r="AC234" s="76">
        <v>0</v>
      </c>
      <c r="AD234" s="76">
        <v>0</v>
      </c>
      <c r="AE234" s="76">
        <v>0</v>
      </c>
      <c r="AF234" s="76">
        <v>0</v>
      </c>
      <c r="AG234" s="76">
        <v>0</v>
      </c>
      <c r="AH234" s="76">
        <v>0</v>
      </c>
      <c r="AI234" s="76">
        <v>0</v>
      </c>
      <c r="AJ234" s="76">
        <v>0</v>
      </c>
      <c r="AK234" s="76">
        <v>0</v>
      </c>
      <c r="AL234" s="76">
        <v>0</v>
      </c>
      <c r="AM234" s="76">
        <v>0</v>
      </c>
      <c r="AN234" s="76">
        <v>0</v>
      </c>
      <c r="AO234" s="76">
        <v>0</v>
      </c>
      <c r="AP234" s="76">
        <v>0</v>
      </c>
      <c r="AQ234" s="76">
        <v>0</v>
      </c>
      <c r="AR234" s="76">
        <v>0</v>
      </c>
      <c r="AS234" s="76">
        <v>0</v>
      </c>
      <c r="AT234" s="76">
        <v>0</v>
      </c>
      <c r="AU234" s="76">
        <v>0</v>
      </c>
      <c r="AV234" s="76">
        <v>0</v>
      </c>
      <c r="AW234" s="76">
        <v>0</v>
      </c>
      <c r="AX234" s="76">
        <v>0</v>
      </c>
      <c r="AY234" s="76">
        <v>0</v>
      </c>
      <c r="AZ234" s="76">
        <v>0</v>
      </c>
      <c r="BA234" s="76">
        <v>0</v>
      </c>
      <c r="BB234" s="76">
        <v>0</v>
      </c>
      <c r="BC234" s="76">
        <v>0</v>
      </c>
      <c r="BD234" s="76">
        <v>0</v>
      </c>
      <c r="BE234" s="76">
        <v>0</v>
      </c>
      <c r="BF234" s="76">
        <v>0</v>
      </c>
      <c r="BG234" s="76">
        <v>0</v>
      </c>
      <c r="BH234" s="76">
        <v>0</v>
      </c>
      <c r="BI234" s="76">
        <v>0</v>
      </c>
      <c r="BJ234" s="76">
        <v>0</v>
      </c>
      <c r="BK234" s="76">
        <v>0</v>
      </c>
      <c r="BL234" s="76">
        <v>0</v>
      </c>
      <c r="BM234" s="76">
        <v>0</v>
      </c>
      <c r="BN234" s="76">
        <v>0</v>
      </c>
      <c r="BO234" s="76">
        <v>0</v>
      </c>
      <c r="BP234" s="76">
        <v>0</v>
      </c>
      <c r="BQ234" s="76">
        <v>0</v>
      </c>
      <c r="BR234" s="76">
        <v>0</v>
      </c>
      <c r="BS234" s="76">
        <v>0</v>
      </c>
      <c r="BT234" s="76">
        <v>0</v>
      </c>
      <c r="BU234" s="76">
        <v>0</v>
      </c>
      <c r="BV234" s="76">
        <v>0</v>
      </c>
      <c r="BW234" s="76">
        <v>0</v>
      </c>
      <c r="BX234" s="76">
        <v>0</v>
      </c>
      <c r="BY234" s="76">
        <v>0</v>
      </c>
      <c r="BZ234" s="76">
        <v>0</v>
      </c>
      <c r="CA234" s="76">
        <v>0</v>
      </c>
      <c r="CB234" s="76">
        <v>0</v>
      </c>
      <c r="CC234" s="76">
        <v>0</v>
      </c>
      <c r="CD234" s="76">
        <v>0</v>
      </c>
      <c r="CE234" s="76">
        <v>0</v>
      </c>
      <c r="CF234" s="76">
        <v>0</v>
      </c>
      <c r="CG234" s="76">
        <v>0</v>
      </c>
      <c r="CH234" s="76">
        <v>0</v>
      </c>
      <c r="CI234" s="76">
        <v>0</v>
      </c>
      <c r="CJ234" s="76">
        <v>0</v>
      </c>
      <c r="CK234" s="48">
        <f t="shared" si="74"/>
        <v>0</v>
      </c>
      <c r="CM234" s="60">
        <f t="shared" si="85"/>
        <v>0</v>
      </c>
      <c r="CN234" s="59" t="s">
        <v>441</v>
      </c>
      <c r="CO234" s="58">
        <v>14</v>
      </c>
    </row>
    <row r="235" spans="1:93" ht="15">
      <c r="A235" s="12" t="s">
        <v>250</v>
      </c>
      <c r="B235" s="14" t="str">
        <f t="shared" si="86"/>
        <v>STAT430</v>
      </c>
      <c r="C235" s="12"/>
      <c r="D235" s="14">
        <v>430</v>
      </c>
      <c r="E235" s="35">
        <v>75</v>
      </c>
      <c r="F235" s="52"/>
      <c r="G235" s="18">
        <f t="shared" si="75"/>
        <v>0</v>
      </c>
      <c r="H235" s="18">
        <f t="shared" si="76"/>
        <v>0</v>
      </c>
      <c r="I235" s="19">
        <f t="shared" si="77"/>
        <v>0</v>
      </c>
      <c r="J235" s="18">
        <f t="shared" si="78"/>
        <v>0</v>
      </c>
      <c r="K235" s="18">
        <f t="shared" si="79"/>
        <v>0</v>
      </c>
      <c r="L235" s="18">
        <f t="shared" si="80"/>
        <v>1</v>
      </c>
      <c r="M235" s="18">
        <f t="shared" si="81"/>
        <v>0</v>
      </c>
      <c r="N235" s="18">
        <f t="shared" si="82"/>
        <v>0</v>
      </c>
      <c r="O235" s="18">
        <f t="shared" si="83"/>
        <v>0</v>
      </c>
      <c r="P235" s="18">
        <f t="shared" si="84"/>
        <v>0</v>
      </c>
      <c r="Q235" s="3"/>
      <c r="W235" s="37" t="s">
        <v>309</v>
      </c>
      <c r="X235" s="64">
        <v>60</v>
      </c>
      <c r="Z235" s="71" t="s">
        <v>309</v>
      </c>
      <c r="AA235" s="76">
        <v>0</v>
      </c>
      <c r="AB235" s="76">
        <v>0</v>
      </c>
      <c r="AC235" s="76">
        <v>0</v>
      </c>
      <c r="AD235" s="76">
        <v>0</v>
      </c>
      <c r="AE235" s="76">
        <v>0</v>
      </c>
      <c r="AF235" s="76">
        <v>0</v>
      </c>
      <c r="AG235" s="76">
        <v>0</v>
      </c>
      <c r="AH235" s="76">
        <v>0</v>
      </c>
      <c r="AI235" s="76">
        <v>0</v>
      </c>
      <c r="AJ235" s="76">
        <v>0</v>
      </c>
      <c r="AK235" s="76">
        <v>0</v>
      </c>
      <c r="AL235" s="76">
        <v>0</v>
      </c>
      <c r="AM235" s="76">
        <v>0</v>
      </c>
      <c r="AN235" s="76">
        <v>0</v>
      </c>
      <c r="AO235" s="76">
        <v>0</v>
      </c>
      <c r="AP235" s="76">
        <v>0</v>
      </c>
      <c r="AQ235" s="76">
        <v>0</v>
      </c>
      <c r="AR235" s="76">
        <v>0</v>
      </c>
      <c r="AS235" s="76">
        <v>0</v>
      </c>
      <c r="AT235" s="76">
        <v>0</v>
      </c>
      <c r="AU235" s="76">
        <v>0</v>
      </c>
      <c r="AV235" s="76">
        <v>0</v>
      </c>
      <c r="AW235" s="76">
        <v>0</v>
      </c>
      <c r="AX235" s="76">
        <v>0</v>
      </c>
      <c r="AY235" s="76">
        <v>0</v>
      </c>
      <c r="AZ235" s="76">
        <v>0</v>
      </c>
      <c r="BA235" s="76">
        <v>0</v>
      </c>
      <c r="BB235" s="76">
        <v>0</v>
      </c>
      <c r="BC235" s="76">
        <v>0</v>
      </c>
      <c r="BD235" s="76">
        <v>0</v>
      </c>
      <c r="BE235" s="76">
        <v>0</v>
      </c>
      <c r="BF235" s="76">
        <v>0</v>
      </c>
      <c r="BG235" s="76">
        <v>0</v>
      </c>
      <c r="BH235" s="76">
        <v>0</v>
      </c>
      <c r="BI235" s="76">
        <v>0</v>
      </c>
      <c r="BJ235" s="76">
        <v>0</v>
      </c>
      <c r="BK235" s="76">
        <v>0</v>
      </c>
      <c r="BL235" s="76">
        <v>0</v>
      </c>
      <c r="BM235" s="76">
        <v>0</v>
      </c>
      <c r="BN235" s="76">
        <v>0</v>
      </c>
      <c r="BO235" s="76">
        <v>0</v>
      </c>
      <c r="BP235" s="76">
        <v>0</v>
      </c>
      <c r="BQ235" s="76">
        <v>0</v>
      </c>
      <c r="BR235" s="76">
        <v>0</v>
      </c>
      <c r="BS235" s="76">
        <v>0</v>
      </c>
      <c r="BT235" s="76">
        <v>0</v>
      </c>
      <c r="BU235" s="76">
        <v>0</v>
      </c>
      <c r="BV235" s="76">
        <v>0</v>
      </c>
      <c r="BW235" s="76">
        <v>0</v>
      </c>
      <c r="BX235" s="76">
        <v>0</v>
      </c>
      <c r="BY235" s="76">
        <v>0</v>
      </c>
      <c r="BZ235" s="76">
        <v>0</v>
      </c>
      <c r="CA235" s="76">
        <v>0</v>
      </c>
      <c r="CB235" s="76">
        <v>0</v>
      </c>
      <c r="CC235" s="76">
        <v>0</v>
      </c>
      <c r="CD235" s="76">
        <v>0</v>
      </c>
      <c r="CE235" s="76">
        <v>0</v>
      </c>
      <c r="CF235" s="76">
        <v>0</v>
      </c>
      <c r="CG235" s="76">
        <v>0</v>
      </c>
      <c r="CH235" s="76">
        <v>0</v>
      </c>
      <c r="CI235" s="76">
        <v>0</v>
      </c>
      <c r="CJ235" s="76">
        <v>0</v>
      </c>
      <c r="CK235" s="48">
        <f t="shared" si="74"/>
        <v>0</v>
      </c>
      <c r="CM235" s="60">
        <f t="shared" si="85"/>
        <v>0</v>
      </c>
      <c r="CN235" s="59" t="s">
        <v>441</v>
      </c>
      <c r="CO235" s="58">
        <v>14</v>
      </c>
    </row>
    <row r="236" spans="1:93" ht="15">
      <c r="A236" s="12" t="s">
        <v>188</v>
      </c>
      <c r="B236" s="14" t="str">
        <f t="shared" si="86"/>
        <v>STAT430</v>
      </c>
      <c r="C236" s="12"/>
      <c r="D236" s="14">
        <v>430</v>
      </c>
      <c r="E236" s="35">
        <v>75</v>
      </c>
      <c r="F236" s="52"/>
      <c r="G236" s="18">
        <f t="shared" si="75"/>
        <v>0</v>
      </c>
      <c r="H236" s="18">
        <f t="shared" si="76"/>
        <v>0</v>
      </c>
      <c r="I236" s="19">
        <f t="shared" si="77"/>
        <v>0</v>
      </c>
      <c r="J236" s="18">
        <f t="shared" si="78"/>
        <v>0</v>
      </c>
      <c r="K236" s="18">
        <f t="shared" si="79"/>
        <v>0</v>
      </c>
      <c r="L236" s="18">
        <f t="shared" si="80"/>
        <v>1</v>
      </c>
      <c r="M236" s="18">
        <f t="shared" si="81"/>
        <v>0</v>
      </c>
      <c r="N236" s="18">
        <f t="shared" si="82"/>
        <v>0</v>
      </c>
      <c r="O236" s="18">
        <f t="shared" si="83"/>
        <v>0</v>
      </c>
      <c r="P236" s="18">
        <f t="shared" si="84"/>
        <v>0</v>
      </c>
      <c r="Q236" s="3"/>
      <c r="W236" s="37" t="s">
        <v>315</v>
      </c>
      <c r="X236" s="64">
        <v>78</v>
      </c>
      <c r="Z236" s="71" t="s">
        <v>315</v>
      </c>
      <c r="AA236" s="76">
        <v>0</v>
      </c>
      <c r="AB236" s="76">
        <v>0</v>
      </c>
      <c r="AC236" s="76">
        <v>0</v>
      </c>
      <c r="AD236" s="76">
        <v>0</v>
      </c>
      <c r="AE236" s="76">
        <v>0</v>
      </c>
      <c r="AF236" s="76">
        <v>0</v>
      </c>
      <c r="AG236" s="76">
        <v>0</v>
      </c>
      <c r="AH236" s="76">
        <v>0</v>
      </c>
      <c r="AI236" s="76">
        <v>0</v>
      </c>
      <c r="AJ236" s="76">
        <v>0</v>
      </c>
      <c r="AK236" s="76">
        <v>0</v>
      </c>
      <c r="AL236" s="76">
        <v>0</v>
      </c>
      <c r="AM236" s="76">
        <v>0</v>
      </c>
      <c r="AN236" s="76">
        <v>0</v>
      </c>
      <c r="AO236" s="76">
        <v>0</v>
      </c>
      <c r="AP236" s="76">
        <v>0</v>
      </c>
      <c r="AQ236" s="76">
        <v>0</v>
      </c>
      <c r="AR236" s="76">
        <v>0</v>
      </c>
      <c r="AS236" s="76">
        <v>0</v>
      </c>
      <c r="AT236" s="76">
        <v>0</v>
      </c>
      <c r="AU236" s="76">
        <v>0</v>
      </c>
      <c r="AV236" s="76">
        <v>0</v>
      </c>
      <c r="AW236" s="76">
        <v>0</v>
      </c>
      <c r="AX236" s="76">
        <v>0</v>
      </c>
      <c r="AY236" s="76">
        <v>0</v>
      </c>
      <c r="AZ236" s="76">
        <v>0</v>
      </c>
      <c r="BA236" s="76">
        <v>0</v>
      </c>
      <c r="BB236" s="76">
        <v>0</v>
      </c>
      <c r="BC236" s="76">
        <v>0</v>
      </c>
      <c r="BD236" s="76">
        <v>0</v>
      </c>
      <c r="BE236" s="76">
        <v>0</v>
      </c>
      <c r="BF236" s="76">
        <v>0</v>
      </c>
      <c r="BG236" s="76">
        <v>0</v>
      </c>
      <c r="BH236" s="76">
        <v>0</v>
      </c>
      <c r="BI236" s="76">
        <v>0</v>
      </c>
      <c r="BJ236" s="76">
        <v>0</v>
      </c>
      <c r="BK236" s="76">
        <v>0</v>
      </c>
      <c r="BL236" s="76">
        <v>0</v>
      </c>
      <c r="BM236" s="76">
        <v>0</v>
      </c>
      <c r="BN236" s="76">
        <v>0</v>
      </c>
      <c r="BO236" s="76">
        <v>0</v>
      </c>
      <c r="BP236" s="76">
        <v>0</v>
      </c>
      <c r="BQ236" s="76">
        <v>0</v>
      </c>
      <c r="BR236" s="76">
        <v>0</v>
      </c>
      <c r="BS236" s="76">
        <v>0</v>
      </c>
      <c r="BT236" s="76">
        <v>0</v>
      </c>
      <c r="BU236" s="76">
        <v>0</v>
      </c>
      <c r="BV236" s="76">
        <v>0</v>
      </c>
      <c r="BW236" s="76">
        <v>0</v>
      </c>
      <c r="BX236" s="76">
        <v>0</v>
      </c>
      <c r="BY236" s="76">
        <v>0</v>
      </c>
      <c r="BZ236" s="76">
        <v>0</v>
      </c>
      <c r="CA236" s="76">
        <v>0</v>
      </c>
      <c r="CB236" s="76">
        <v>0</v>
      </c>
      <c r="CC236" s="76">
        <v>0</v>
      </c>
      <c r="CD236" s="76">
        <v>0</v>
      </c>
      <c r="CE236" s="76">
        <v>0</v>
      </c>
      <c r="CF236" s="76">
        <v>0</v>
      </c>
      <c r="CG236" s="76">
        <v>0</v>
      </c>
      <c r="CH236" s="76">
        <v>0</v>
      </c>
      <c r="CI236" s="76">
        <v>0</v>
      </c>
      <c r="CJ236" s="76">
        <v>0</v>
      </c>
      <c r="CK236" s="48">
        <f t="shared" si="74"/>
        <v>0</v>
      </c>
      <c r="CM236" s="60">
        <f t="shared" si="85"/>
        <v>0</v>
      </c>
      <c r="CN236" s="59" t="s">
        <v>441</v>
      </c>
      <c r="CO236" s="58">
        <v>14</v>
      </c>
    </row>
    <row r="237" spans="1:93" ht="15">
      <c r="A237" s="12" t="s">
        <v>220</v>
      </c>
      <c r="B237" s="14" t="str">
        <f t="shared" si="86"/>
        <v>STAT431</v>
      </c>
      <c r="C237" s="12"/>
      <c r="D237" s="14">
        <v>431</v>
      </c>
      <c r="E237" s="35">
        <v>60</v>
      </c>
      <c r="F237" s="52"/>
      <c r="G237" s="18">
        <f t="shared" si="75"/>
        <v>0</v>
      </c>
      <c r="H237" s="18">
        <f t="shared" si="76"/>
        <v>0</v>
      </c>
      <c r="I237" s="19">
        <f t="shared" si="77"/>
        <v>0</v>
      </c>
      <c r="J237" s="18">
        <f t="shared" si="78"/>
        <v>0</v>
      </c>
      <c r="K237" s="18">
        <f t="shared" si="79"/>
        <v>1</v>
      </c>
      <c r="L237" s="18">
        <f t="shared" si="80"/>
        <v>0</v>
      </c>
      <c r="M237" s="18">
        <f t="shared" si="81"/>
        <v>0</v>
      </c>
      <c r="N237" s="18">
        <f t="shared" si="82"/>
        <v>0</v>
      </c>
      <c r="O237" s="18">
        <f t="shared" si="83"/>
        <v>0</v>
      </c>
      <c r="P237" s="18">
        <f t="shared" si="84"/>
        <v>0</v>
      </c>
      <c r="Q237" s="3"/>
      <c r="W237" s="37" t="s">
        <v>318</v>
      </c>
      <c r="X237" s="64">
        <v>100</v>
      </c>
      <c r="Z237" s="71" t="s">
        <v>318</v>
      </c>
      <c r="AA237" s="76">
        <v>0</v>
      </c>
      <c r="AB237" s="76">
        <v>0</v>
      </c>
      <c r="AC237" s="76">
        <v>0</v>
      </c>
      <c r="AD237" s="76">
        <v>0</v>
      </c>
      <c r="AE237" s="76">
        <v>0</v>
      </c>
      <c r="AF237" s="76">
        <v>0</v>
      </c>
      <c r="AG237" s="76">
        <v>0</v>
      </c>
      <c r="AH237" s="76">
        <v>0</v>
      </c>
      <c r="AI237" s="76">
        <v>0</v>
      </c>
      <c r="AJ237" s="76">
        <v>0</v>
      </c>
      <c r="AK237" s="76">
        <v>0</v>
      </c>
      <c r="AL237" s="76">
        <v>0</v>
      </c>
      <c r="AM237" s="76">
        <v>0</v>
      </c>
      <c r="AN237" s="76">
        <v>0</v>
      </c>
      <c r="AO237" s="76">
        <v>0</v>
      </c>
      <c r="AP237" s="76">
        <v>0</v>
      </c>
      <c r="AQ237" s="76">
        <v>0</v>
      </c>
      <c r="AR237" s="76">
        <v>0</v>
      </c>
      <c r="AS237" s="76">
        <v>0</v>
      </c>
      <c r="AT237" s="76">
        <v>0</v>
      </c>
      <c r="AU237" s="76">
        <v>0</v>
      </c>
      <c r="AV237" s="76">
        <v>0</v>
      </c>
      <c r="AW237" s="76">
        <v>0</v>
      </c>
      <c r="AX237" s="76">
        <v>0</v>
      </c>
      <c r="AY237" s="76">
        <v>0</v>
      </c>
      <c r="AZ237" s="76">
        <v>0</v>
      </c>
      <c r="BA237" s="76">
        <v>0</v>
      </c>
      <c r="BB237" s="76">
        <v>0</v>
      </c>
      <c r="BC237" s="76">
        <v>0</v>
      </c>
      <c r="BD237" s="76">
        <v>0</v>
      </c>
      <c r="BE237" s="76">
        <v>0</v>
      </c>
      <c r="BF237" s="76">
        <v>0</v>
      </c>
      <c r="BG237" s="76">
        <v>0</v>
      </c>
      <c r="BH237" s="76">
        <v>0</v>
      </c>
      <c r="BI237" s="76">
        <v>0</v>
      </c>
      <c r="BJ237" s="76">
        <v>0</v>
      </c>
      <c r="BK237" s="76">
        <v>0</v>
      </c>
      <c r="BL237" s="76">
        <v>0</v>
      </c>
      <c r="BM237" s="76">
        <v>0</v>
      </c>
      <c r="BN237" s="76">
        <v>0</v>
      </c>
      <c r="BO237" s="76">
        <v>0</v>
      </c>
      <c r="BP237" s="76">
        <v>0</v>
      </c>
      <c r="BQ237" s="76">
        <v>0</v>
      </c>
      <c r="BR237" s="76">
        <v>0</v>
      </c>
      <c r="BS237" s="76">
        <v>0</v>
      </c>
      <c r="BT237" s="76">
        <v>0</v>
      </c>
      <c r="BU237" s="76">
        <v>0</v>
      </c>
      <c r="BV237" s="76">
        <v>0</v>
      </c>
      <c r="BW237" s="76">
        <v>0</v>
      </c>
      <c r="BX237" s="76">
        <v>0</v>
      </c>
      <c r="BY237" s="76">
        <v>0</v>
      </c>
      <c r="BZ237" s="76">
        <v>0</v>
      </c>
      <c r="CA237" s="76">
        <v>0</v>
      </c>
      <c r="CB237" s="76">
        <v>0</v>
      </c>
      <c r="CC237" s="76">
        <v>0</v>
      </c>
      <c r="CD237" s="76">
        <v>0</v>
      </c>
      <c r="CE237" s="76">
        <v>0</v>
      </c>
      <c r="CF237" s="76">
        <v>0</v>
      </c>
      <c r="CG237" s="76">
        <v>0</v>
      </c>
      <c r="CH237" s="76">
        <v>0</v>
      </c>
      <c r="CI237" s="76">
        <v>0</v>
      </c>
      <c r="CJ237" s="76">
        <v>0</v>
      </c>
      <c r="CK237" s="48">
        <f t="shared" si="74"/>
        <v>0</v>
      </c>
      <c r="CM237" s="60">
        <f t="shared" si="85"/>
        <v>0</v>
      </c>
      <c r="CN237" s="59" t="s">
        <v>441</v>
      </c>
      <c r="CO237" s="58">
        <v>14</v>
      </c>
    </row>
    <row r="238" spans="1:93" ht="15">
      <c r="A238" s="12" t="s">
        <v>230</v>
      </c>
      <c r="B238" s="14" t="str">
        <f t="shared" si="86"/>
        <v>STAT431</v>
      </c>
      <c r="C238" s="12"/>
      <c r="D238" s="14">
        <v>431</v>
      </c>
      <c r="E238" s="35">
        <v>60</v>
      </c>
      <c r="F238" s="52"/>
      <c r="G238" s="18">
        <f t="shared" si="75"/>
        <v>0</v>
      </c>
      <c r="H238" s="18">
        <f t="shared" si="76"/>
        <v>0</v>
      </c>
      <c r="I238" s="19">
        <f t="shared" si="77"/>
        <v>0</v>
      </c>
      <c r="J238" s="18">
        <f t="shared" si="78"/>
        <v>0</v>
      </c>
      <c r="K238" s="18">
        <f t="shared" si="79"/>
        <v>1</v>
      </c>
      <c r="L238" s="18">
        <f t="shared" si="80"/>
        <v>0</v>
      </c>
      <c r="M238" s="18">
        <f t="shared" si="81"/>
        <v>0</v>
      </c>
      <c r="N238" s="18">
        <f t="shared" si="82"/>
        <v>0</v>
      </c>
      <c r="O238" s="18">
        <f t="shared" si="83"/>
        <v>0</v>
      </c>
      <c r="P238" s="18">
        <f t="shared" si="84"/>
        <v>0</v>
      </c>
      <c r="Q238" s="3"/>
      <c r="W238" s="37" t="s">
        <v>322</v>
      </c>
      <c r="X238" s="64">
        <v>78</v>
      </c>
      <c r="Z238" s="71" t="s">
        <v>322</v>
      </c>
      <c r="AA238" s="76">
        <v>0</v>
      </c>
      <c r="AB238" s="76">
        <v>0</v>
      </c>
      <c r="AC238" s="76">
        <v>0</v>
      </c>
      <c r="AD238" s="76">
        <v>0</v>
      </c>
      <c r="AE238" s="76">
        <v>0</v>
      </c>
      <c r="AF238" s="76">
        <v>0</v>
      </c>
      <c r="AG238" s="76">
        <v>0</v>
      </c>
      <c r="AH238" s="76">
        <v>0</v>
      </c>
      <c r="AI238" s="76">
        <v>0</v>
      </c>
      <c r="AJ238" s="76">
        <v>0</v>
      </c>
      <c r="AK238" s="76">
        <v>0</v>
      </c>
      <c r="AL238" s="76">
        <v>0</v>
      </c>
      <c r="AM238" s="76">
        <v>0</v>
      </c>
      <c r="AN238" s="76">
        <v>0</v>
      </c>
      <c r="AO238" s="76">
        <v>0</v>
      </c>
      <c r="AP238" s="76">
        <v>0</v>
      </c>
      <c r="AQ238" s="76">
        <v>0</v>
      </c>
      <c r="AR238" s="76">
        <v>0</v>
      </c>
      <c r="AS238" s="76">
        <v>0</v>
      </c>
      <c r="AT238" s="76">
        <v>0</v>
      </c>
      <c r="AU238" s="76">
        <v>0</v>
      </c>
      <c r="AV238" s="76">
        <v>0</v>
      </c>
      <c r="AW238" s="76">
        <v>0</v>
      </c>
      <c r="AX238" s="76">
        <v>0</v>
      </c>
      <c r="AY238" s="76">
        <v>0</v>
      </c>
      <c r="AZ238" s="76">
        <v>0</v>
      </c>
      <c r="BA238" s="76">
        <v>0</v>
      </c>
      <c r="BB238" s="76">
        <v>0</v>
      </c>
      <c r="BC238" s="76">
        <v>0</v>
      </c>
      <c r="BD238" s="76">
        <v>0</v>
      </c>
      <c r="BE238" s="76">
        <v>0</v>
      </c>
      <c r="BF238" s="76">
        <v>0</v>
      </c>
      <c r="BG238" s="76">
        <v>0</v>
      </c>
      <c r="BH238" s="76">
        <v>0</v>
      </c>
      <c r="BI238" s="76">
        <v>0</v>
      </c>
      <c r="BJ238" s="76">
        <v>0</v>
      </c>
      <c r="BK238" s="76">
        <v>0</v>
      </c>
      <c r="BL238" s="76">
        <v>0</v>
      </c>
      <c r="BM238" s="76">
        <v>0</v>
      </c>
      <c r="BN238" s="76">
        <v>0</v>
      </c>
      <c r="BO238" s="76">
        <v>0</v>
      </c>
      <c r="BP238" s="76">
        <v>0</v>
      </c>
      <c r="BQ238" s="76">
        <v>0</v>
      </c>
      <c r="BR238" s="76">
        <v>0</v>
      </c>
      <c r="BS238" s="76">
        <v>0</v>
      </c>
      <c r="BT238" s="76">
        <v>0</v>
      </c>
      <c r="BU238" s="76">
        <v>0</v>
      </c>
      <c r="BV238" s="76">
        <v>0</v>
      </c>
      <c r="BW238" s="76">
        <v>0</v>
      </c>
      <c r="BX238" s="76">
        <v>0</v>
      </c>
      <c r="BY238" s="76">
        <v>0</v>
      </c>
      <c r="BZ238" s="76">
        <v>0</v>
      </c>
      <c r="CA238" s="76">
        <v>0</v>
      </c>
      <c r="CB238" s="76">
        <v>0</v>
      </c>
      <c r="CC238" s="76">
        <v>0</v>
      </c>
      <c r="CD238" s="76">
        <v>0</v>
      </c>
      <c r="CE238" s="76">
        <v>0</v>
      </c>
      <c r="CF238" s="76">
        <v>0</v>
      </c>
      <c r="CG238" s="76">
        <v>0</v>
      </c>
      <c r="CH238" s="76">
        <v>0</v>
      </c>
      <c r="CI238" s="76">
        <v>0</v>
      </c>
      <c r="CJ238" s="76">
        <v>0</v>
      </c>
      <c r="CK238" s="48">
        <f t="shared" si="74"/>
        <v>0</v>
      </c>
      <c r="CM238" s="60">
        <f t="shared" si="85"/>
        <v>0</v>
      </c>
      <c r="CN238" s="59" t="s">
        <v>441</v>
      </c>
      <c r="CO238" s="58">
        <v>14</v>
      </c>
    </row>
    <row r="239" spans="1:93" ht="15">
      <c r="A239" s="12" t="s">
        <v>419</v>
      </c>
      <c r="B239" s="14" t="str">
        <f t="shared" si="86"/>
        <v>STAT433</v>
      </c>
      <c r="C239" s="12"/>
      <c r="D239" s="14">
        <v>433</v>
      </c>
      <c r="E239" s="14">
        <v>49</v>
      </c>
      <c r="F239" s="52"/>
      <c r="G239" s="18">
        <f t="shared" si="75"/>
        <v>0</v>
      </c>
      <c r="H239" s="18">
        <f t="shared" si="76"/>
        <v>0</v>
      </c>
      <c r="I239" s="19">
        <f t="shared" si="77"/>
        <v>0</v>
      </c>
      <c r="J239" s="18">
        <f t="shared" si="78"/>
        <v>1</v>
      </c>
      <c r="K239" s="18">
        <f t="shared" si="79"/>
        <v>0</v>
      </c>
      <c r="L239" s="18">
        <f t="shared" si="80"/>
        <v>0</v>
      </c>
      <c r="M239" s="18">
        <f t="shared" si="81"/>
        <v>0</v>
      </c>
      <c r="N239" s="18">
        <f t="shared" si="82"/>
        <v>0</v>
      </c>
      <c r="O239" s="18">
        <f t="shared" si="83"/>
        <v>0</v>
      </c>
      <c r="P239" s="18">
        <f t="shared" si="84"/>
        <v>0</v>
      </c>
      <c r="Q239" s="3"/>
      <c r="W239" s="37" t="s">
        <v>328</v>
      </c>
      <c r="X239" s="64">
        <v>40</v>
      </c>
      <c r="Z239" s="71" t="s">
        <v>328</v>
      </c>
      <c r="AA239" s="76">
        <v>0</v>
      </c>
      <c r="AB239" s="76">
        <v>0</v>
      </c>
      <c r="AC239" s="76">
        <v>0</v>
      </c>
      <c r="AD239" s="76">
        <v>0</v>
      </c>
      <c r="AE239" s="76">
        <v>0</v>
      </c>
      <c r="AF239" s="76">
        <v>0</v>
      </c>
      <c r="AG239" s="76">
        <v>0</v>
      </c>
      <c r="AH239" s="76">
        <v>0</v>
      </c>
      <c r="AI239" s="76">
        <v>0</v>
      </c>
      <c r="AJ239" s="76">
        <v>0</v>
      </c>
      <c r="AK239" s="76">
        <v>0</v>
      </c>
      <c r="AL239" s="76">
        <v>0</v>
      </c>
      <c r="AM239" s="76">
        <v>0</v>
      </c>
      <c r="AN239" s="76">
        <v>0</v>
      </c>
      <c r="AO239" s="76">
        <v>0</v>
      </c>
      <c r="AP239" s="76">
        <v>0</v>
      </c>
      <c r="AQ239" s="76">
        <v>0</v>
      </c>
      <c r="AR239" s="76">
        <v>0</v>
      </c>
      <c r="AS239" s="76">
        <v>0</v>
      </c>
      <c r="AT239" s="76">
        <v>0</v>
      </c>
      <c r="AU239" s="76">
        <v>0</v>
      </c>
      <c r="AV239" s="76">
        <v>0</v>
      </c>
      <c r="AW239" s="76">
        <v>0</v>
      </c>
      <c r="AX239" s="76">
        <v>0</v>
      </c>
      <c r="AY239" s="76">
        <v>0</v>
      </c>
      <c r="AZ239" s="76">
        <v>0</v>
      </c>
      <c r="BA239" s="76">
        <v>0</v>
      </c>
      <c r="BB239" s="76">
        <v>0</v>
      </c>
      <c r="BC239" s="76">
        <v>0</v>
      </c>
      <c r="BD239" s="76">
        <v>0</v>
      </c>
      <c r="BE239" s="76">
        <v>0</v>
      </c>
      <c r="BF239" s="76">
        <v>0</v>
      </c>
      <c r="BG239" s="76">
        <v>0</v>
      </c>
      <c r="BH239" s="76">
        <v>0</v>
      </c>
      <c r="BI239" s="76">
        <v>0</v>
      </c>
      <c r="BJ239" s="76">
        <v>0</v>
      </c>
      <c r="BK239" s="76">
        <v>0</v>
      </c>
      <c r="BL239" s="76">
        <v>0</v>
      </c>
      <c r="BM239" s="76">
        <v>0</v>
      </c>
      <c r="BN239" s="76">
        <v>0</v>
      </c>
      <c r="BO239" s="76">
        <v>0</v>
      </c>
      <c r="BP239" s="76">
        <v>0</v>
      </c>
      <c r="BQ239" s="76">
        <v>0</v>
      </c>
      <c r="BR239" s="76">
        <v>0</v>
      </c>
      <c r="BS239" s="76">
        <v>0</v>
      </c>
      <c r="BT239" s="76">
        <v>0</v>
      </c>
      <c r="BU239" s="76">
        <v>0</v>
      </c>
      <c r="BV239" s="76">
        <v>0</v>
      </c>
      <c r="BW239" s="76">
        <v>0</v>
      </c>
      <c r="BX239" s="76">
        <v>0</v>
      </c>
      <c r="BY239" s="76">
        <v>0</v>
      </c>
      <c r="BZ239" s="76">
        <v>0</v>
      </c>
      <c r="CA239" s="76">
        <v>0</v>
      </c>
      <c r="CB239" s="76">
        <v>0</v>
      </c>
      <c r="CC239" s="76">
        <v>0</v>
      </c>
      <c r="CD239" s="76">
        <v>0</v>
      </c>
      <c r="CE239" s="76">
        <v>0</v>
      </c>
      <c r="CF239" s="76">
        <v>0</v>
      </c>
      <c r="CG239" s="76">
        <v>0</v>
      </c>
      <c r="CH239" s="76">
        <v>0</v>
      </c>
      <c r="CI239" s="76">
        <v>0</v>
      </c>
      <c r="CJ239" s="76">
        <v>0</v>
      </c>
      <c r="CK239" s="48">
        <f t="shared" si="74"/>
        <v>0</v>
      </c>
      <c r="CM239" s="60">
        <f t="shared" si="85"/>
        <v>0</v>
      </c>
      <c r="CN239" s="59" t="s">
        <v>441</v>
      </c>
      <c r="CO239" s="58">
        <v>14</v>
      </c>
    </row>
    <row r="240" spans="1:93" ht="15">
      <c r="A240" s="12" t="s">
        <v>86</v>
      </c>
      <c r="B240" s="14" t="str">
        <f t="shared" si="86"/>
        <v>STAT435</v>
      </c>
      <c r="C240" s="12"/>
      <c r="D240" s="14">
        <v>435</v>
      </c>
      <c r="E240" s="35">
        <v>43</v>
      </c>
      <c r="F240" s="52"/>
      <c r="G240" s="18">
        <f t="shared" si="75"/>
        <v>0</v>
      </c>
      <c r="H240" s="18">
        <f t="shared" si="76"/>
        <v>0</v>
      </c>
      <c r="I240" s="19">
        <f t="shared" si="77"/>
        <v>0</v>
      </c>
      <c r="J240" s="18">
        <f t="shared" si="78"/>
        <v>1</v>
      </c>
      <c r="K240" s="18">
        <f t="shared" si="79"/>
        <v>0</v>
      </c>
      <c r="L240" s="18">
        <f t="shared" si="80"/>
        <v>0</v>
      </c>
      <c r="M240" s="18">
        <f t="shared" si="81"/>
        <v>0</v>
      </c>
      <c r="N240" s="18">
        <f t="shared" si="82"/>
        <v>0</v>
      </c>
      <c r="O240" s="18">
        <f t="shared" si="83"/>
        <v>0</v>
      </c>
      <c r="P240" s="18">
        <f t="shared" si="84"/>
        <v>0</v>
      </c>
      <c r="Q240" s="3"/>
      <c r="W240" s="37" t="s">
        <v>335</v>
      </c>
      <c r="X240" s="64">
        <v>40</v>
      </c>
      <c r="Z240" s="71" t="s">
        <v>335</v>
      </c>
      <c r="AA240" s="76">
        <v>0</v>
      </c>
      <c r="AB240" s="76">
        <v>0</v>
      </c>
      <c r="AC240" s="76">
        <v>0</v>
      </c>
      <c r="AD240" s="76">
        <v>0</v>
      </c>
      <c r="AE240" s="76">
        <v>0</v>
      </c>
      <c r="AF240" s="76">
        <v>0</v>
      </c>
      <c r="AG240" s="76">
        <v>0</v>
      </c>
      <c r="AH240" s="76">
        <v>0</v>
      </c>
      <c r="AI240" s="76">
        <v>0</v>
      </c>
      <c r="AJ240" s="76">
        <v>0</v>
      </c>
      <c r="AK240" s="76">
        <v>0</v>
      </c>
      <c r="AL240" s="76">
        <v>0</v>
      </c>
      <c r="AM240" s="76">
        <v>0</v>
      </c>
      <c r="AN240" s="76">
        <v>0</v>
      </c>
      <c r="AO240" s="76">
        <v>0</v>
      </c>
      <c r="AP240" s="76">
        <v>0</v>
      </c>
      <c r="AQ240" s="76">
        <v>0</v>
      </c>
      <c r="AR240" s="76">
        <v>0</v>
      </c>
      <c r="AS240" s="76">
        <v>0</v>
      </c>
      <c r="AT240" s="76">
        <v>0</v>
      </c>
      <c r="AU240" s="76">
        <v>0</v>
      </c>
      <c r="AV240" s="76">
        <v>0</v>
      </c>
      <c r="AW240" s="76">
        <v>0</v>
      </c>
      <c r="AX240" s="76">
        <v>0</v>
      </c>
      <c r="AY240" s="76">
        <v>0</v>
      </c>
      <c r="AZ240" s="76">
        <v>0</v>
      </c>
      <c r="BA240" s="76">
        <v>0</v>
      </c>
      <c r="BB240" s="76">
        <v>0</v>
      </c>
      <c r="BC240" s="76">
        <v>0</v>
      </c>
      <c r="BD240" s="76">
        <v>0</v>
      </c>
      <c r="BE240" s="76">
        <v>0</v>
      </c>
      <c r="BF240" s="76">
        <v>0</v>
      </c>
      <c r="BG240" s="76">
        <v>0</v>
      </c>
      <c r="BH240" s="76">
        <v>0</v>
      </c>
      <c r="BI240" s="76">
        <v>0</v>
      </c>
      <c r="BJ240" s="76">
        <v>0</v>
      </c>
      <c r="BK240" s="76">
        <v>0</v>
      </c>
      <c r="BL240" s="76">
        <v>0</v>
      </c>
      <c r="BM240" s="76">
        <v>0</v>
      </c>
      <c r="BN240" s="76">
        <v>0</v>
      </c>
      <c r="BO240" s="76">
        <v>0</v>
      </c>
      <c r="BP240" s="76">
        <v>0</v>
      </c>
      <c r="BQ240" s="76">
        <v>0</v>
      </c>
      <c r="BR240" s="76">
        <v>0</v>
      </c>
      <c r="BS240" s="76">
        <v>0</v>
      </c>
      <c r="BT240" s="76">
        <v>0</v>
      </c>
      <c r="BU240" s="76">
        <v>0</v>
      </c>
      <c r="BV240" s="76">
        <v>0</v>
      </c>
      <c r="BW240" s="76">
        <v>0</v>
      </c>
      <c r="BX240" s="76">
        <v>0</v>
      </c>
      <c r="BY240" s="76">
        <v>0</v>
      </c>
      <c r="BZ240" s="76">
        <v>0</v>
      </c>
      <c r="CA240" s="76">
        <v>0</v>
      </c>
      <c r="CB240" s="76">
        <v>0</v>
      </c>
      <c r="CC240" s="76">
        <v>0</v>
      </c>
      <c r="CD240" s="76">
        <v>0</v>
      </c>
      <c r="CE240" s="76">
        <v>0</v>
      </c>
      <c r="CF240" s="76">
        <v>0</v>
      </c>
      <c r="CG240" s="76">
        <v>0</v>
      </c>
      <c r="CH240" s="76">
        <v>0</v>
      </c>
      <c r="CI240" s="76">
        <v>0</v>
      </c>
      <c r="CJ240" s="76">
        <v>0</v>
      </c>
      <c r="CK240" s="48">
        <f t="shared" si="74"/>
        <v>0</v>
      </c>
      <c r="CM240" s="60">
        <f t="shared" si="85"/>
        <v>0</v>
      </c>
      <c r="CN240" s="59" t="s">
        <v>441</v>
      </c>
      <c r="CO240" s="58">
        <v>14</v>
      </c>
    </row>
    <row r="241" spans="1:93" ht="15">
      <c r="A241" s="12" t="s">
        <v>405</v>
      </c>
      <c r="B241" s="14" t="str">
        <f t="shared" si="86"/>
        <v>STAT442</v>
      </c>
      <c r="C241" s="12"/>
      <c r="D241" s="14">
        <v>442</v>
      </c>
      <c r="E241" s="35">
        <v>70</v>
      </c>
      <c r="F241" s="52"/>
      <c r="G241" s="18">
        <f t="shared" si="75"/>
        <v>0</v>
      </c>
      <c r="H241" s="18">
        <f t="shared" si="76"/>
        <v>0</v>
      </c>
      <c r="I241" s="19">
        <f t="shared" si="77"/>
        <v>0</v>
      </c>
      <c r="J241" s="18">
        <f t="shared" si="78"/>
        <v>0</v>
      </c>
      <c r="K241" s="18">
        <f t="shared" si="79"/>
        <v>0</v>
      </c>
      <c r="L241" s="18">
        <f t="shared" si="80"/>
        <v>1</v>
      </c>
      <c r="M241" s="18">
        <f t="shared" si="81"/>
        <v>0</v>
      </c>
      <c r="N241" s="18">
        <f t="shared" si="82"/>
        <v>0</v>
      </c>
      <c r="O241" s="18">
        <f t="shared" si="83"/>
        <v>0</v>
      </c>
      <c r="P241" s="18">
        <f t="shared" si="84"/>
        <v>0</v>
      </c>
      <c r="Q241" s="3"/>
      <c r="W241" s="37" t="s">
        <v>343</v>
      </c>
      <c r="X241" s="64">
        <v>40</v>
      </c>
      <c r="Z241" s="71" t="s">
        <v>343</v>
      </c>
      <c r="AA241" s="76">
        <v>0</v>
      </c>
      <c r="AB241" s="76">
        <v>0</v>
      </c>
      <c r="AC241" s="76">
        <v>0</v>
      </c>
      <c r="AD241" s="76">
        <v>0</v>
      </c>
      <c r="AE241" s="76">
        <v>0</v>
      </c>
      <c r="AF241" s="76">
        <v>0</v>
      </c>
      <c r="AG241" s="76">
        <v>0</v>
      </c>
      <c r="AH241" s="76">
        <v>0</v>
      </c>
      <c r="AI241" s="76">
        <v>0</v>
      </c>
      <c r="AJ241" s="76">
        <v>0</v>
      </c>
      <c r="AK241" s="76">
        <v>0</v>
      </c>
      <c r="AL241" s="76">
        <v>0</v>
      </c>
      <c r="AM241" s="76">
        <v>0</v>
      </c>
      <c r="AN241" s="76">
        <v>0</v>
      </c>
      <c r="AO241" s="76">
        <v>0</v>
      </c>
      <c r="AP241" s="76">
        <v>0</v>
      </c>
      <c r="AQ241" s="76">
        <v>0</v>
      </c>
      <c r="AR241" s="76">
        <v>0</v>
      </c>
      <c r="AS241" s="76">
        <v>0</v>
      </c>
      <c r="AT241" s="76">
        <v>0</v>
      </c>
      <c r="AU241" s="76">
        <v>0</v>
      </c>
      <c r="AV241" s="76">
        <v>0</v>
      </c>
      <c r="AW241" s="76">
        <v>0</v>
      </c>
      <c r="AX241" s="76">
        <v>0</v>
      </c>
      <c r="AY241" s="76">
        <v>0</v>
      </c>
      <c r="AZ241" s="76">
        <v>0</v>
      </c>
      <c r="BA241" s="76">
        <v>0</v>
      </c>
      <c r="BB241" s="76">
        <v>0</v>
      </c>
      <c r="BC241" s="76">
        <v>0</v>
      </c>
      <c r="BD241" s="76">
        <v>0</v>
      </c>
      <c r="BE241" s="76">
        <v>0</v>
      </c>
      <c r="BF241" s="76">
        <v>0</v>
      </c>
      <c r="BG241" s="76">
        <v>0</v>
      </c>
      <c r="BH241" s="76">
        <v>0</v>
      </c>
      <c r="BI241" s="76">
        <v>0</v>
      </c>
      <c r="BJ241" s="76">
        <v>0</v>
      </c>
      <c r="BK241" s="76">
        <v>0</v>
      </c>
      <c r="BL241" s="76">
        <v>0</v>
      </c>
      <c r="BM241" s="76">
        <v>0</v>
      </c>
      <c r="BN241" s="76">
        <v>0</v>
      </c>
      <c r="BO241" s="76">
        <v>0</v>
      </c>
      <c r="BP241" s="76">
        <v>0</v>
      </c>
      <c r="BQ241" s="76">
        <v>0</v>
      </c>
      <c r="BR241" s="76">
        <v>0</v>
      </c>
      <c r="BS241" s="76">
        <v>0</v>
      </c>
      <c r="BT241" s="76">
        <v>0</v>
      </c>
      <c r="BU241" s="76">
        <v>0</v>
      </c>
      <c r="BV241" s="76">
        <v>0</v>
      </c>
      <c r="BW241" s="76">
        <v>0</v>
      </c>
      <c r="BX241" s="76">
        <v>0</v>
      </c>
      <c r="BY241" s="76">
        <v>0</v>
      </c>
      <c r="BZ241" s="76">
        <v>0</v>
      </c>
      <c r="CA241" s="76">
        <v>0</v>
      </c>
      <c r="CB241" s="76">
        <v>0</v>
      </c>
      <c r="CC241" s="76">
        <v>0</v>
      </c>
      <c r="CD241" s="76">
        <v>0</v>
      </c>
      <c r="CE241" s="76">
        <v>0</v>
      </c>
      <c r="CF241" s="76">
        <v>0</v>
      </c>
      <c r="CG241" s="76">
        <v>0</v>
      </c>
      <c r="CH241" s="76">
        <v>0</v>
      </c>
      <c r="CI241" s="76">
        <v>0</v>
      </c>
      <c r="CJ241" s="76">
        <v>0</v>
      </c>
      <c r="CK241" s="48">
        <f t="shared" si="74"/>
        <v>0</v>
      </c>
      <c r="CM241" s="60">
        <f t="shared" si="85"/>
        <v>0</v>
      </c>
      <c r="CN241" s="59" t="s">
        <v>441</v>
      </c>
      <c r="CO241" s="58">
        <v>14</v>
      </c>
    </row>
    <row r="242" spans="1:93" ht="15">
      <c r="A242" s="12" t="s">
        <v>421</v>
      </c>
      <c r="B242" s="14" t="str">
        <f t="shared" si="86"/>
        <v>STAT442</v>
      </c>
      <c r="C242" s="12"/>
      <c r="D242" s="14">
        <v>442</v>
      </c>
      <c r="E242" s="35">
        <v>70</v>
      </c>
      <c r="F242" s="52"/>
      <c r="G242" s="18">
        <f t="shared" si="75"/>
        <v>0</v>
      </c>
      <c r="H242" s="18">
        <f t="shared" si="76"/>
        <v>0</v>
      </c>
      <c r="I242" s="19">
        <f t="shared" si="77"/>
        <v>0</v>
      </c>
      <c r="J242" s="18">
        <f t="shared" si="78"/>
        <v>0</v>
      </c>
      <c r="K242" s="18">
        <f t="shared" si="79"/>
        <v>0</v>
      </c>
      <c r="L242" s="18">
        <f t="shared" si="80"/>
        <v>1</v>
      </c>
      <c r="M242" s="18">
        <f t="shared" si="81"/>
        <v>0</v>
      </c>
      <c r="N242" s="18">
        <f t="shared" si="82"/>
        <v>0</v>
      </c>
      <c r="O242" s="18">
        <f t="shared" si="83"/>
        <v>0</v>
      </c>
      <c r="P242" s="18">
        <f t="shared" si="84"/>
        <v>0</v>
      </c>
      <c r="Q242" s="3"/>
      <c r="W242" s="37" t="s">
        <v>346</v>
      </c>
      <c r="X242" s="64">
        <v>40</v>
      </c>
      <c r="Z242" s="71" t="s">
        <v>346</v>
      </c>
      <c r="AA242" s="76">
        <v>0</v>
      </c>
      <c r="AB242" s="76">
        <v>0</v>
      </c>
      <c r="AC242" s="76">
        <v>0</v>
      </c>
      <c r="AD242" s="76">
        <v>0</v>
      </c>
      <c r="AE242" s="76">
        <v>0</v>
      </c>
      <c r="AF242" s="76">
        <v>0</v>
      </c>
      <c r="AG242" s="76">
        <v>0</v>
      </c>
      <c r="AH242" s="76">
        <v>0</v>
      </c>
      <c r="AI242" s="76">
        <v>0</v>
      </c>
      <c r="AJ242" s="76">
        <v>0</v>
      </c>
      <c r="AK242" s="76">
        <v>0</v>
      </c>
      <c r="AL242" s="76">
        <v>0</v>
      </c>
      <c r="AM242" s="76">
        <v>0</v>
      </c>
      <c r="AN242" s="76">
        <v>0</v>
      </c>
      <c r="AO242" s="76">
        <v>0</v>
      </c>
      <c r="AP242" s="76">
        <v>0</v>
      </c>
      <c r="AQ242" s="76">
        <v>0</v>
      </c>
      <c r="AR242" s="76">
        <v>0</v>
      </c>
      <c r="AS242" s="76">
        <v>0</v>
      </c>
      <c r="AT242" s="76">
        <v>0</v>
      </c>
      <c r="AU242" s="76">
        <v>0</v>
      </c>
      <c r="AV242" s="76">
        <v>0</v>
      </c>
      <c r="AW242" s="76">
        <v>0</v>
      </c>
      <c r="AX242" s="76">
        <v>0</v>
      </c>
      <c r="AY242" s="76">
        <v>0</v>
      </c>
      <c r="AZ242" s="76">
        <v>0</v>
      </c>
      <c r="BA242" s="76">
        <v>0</v>
      </c>
      <c r="BB242" s="76">
        <v>0</v>
      </c>
      <c r="BC242" s="76">
        <v>0</v>
      </c>
      <c r="BD242" s="76">
        <v>0</v>
      </c>
      <c r="BE242" s="76">
        <v>0</v>
      </c>
      <c r="BF242" s="76">
        <v>0</v>
      </c>
      <c r="BG242" s="76">
        <v>0</v>
      </c>
      <c r="BH242" s="76">
        <v>0</v>
      </c>
      <c r="BI242" s="76">
        <v>0</v>
      </c>
      <c r="BJ242" s="76">
        <v>0</v>
      </c>
      <c r="BK242" s="76">
        <v>0</v>
      </c>
      <c r="BL242" s="76">
        <v>0</v>
      </c>
      <c r="BM242" s="76">
        <v>0</v>
      </c>
      <c r="BN242" s="76">
        <v>0</v>
      </c>
      <c r="BO242" s="76">
        <v>0</v>
      </c>
      <c r="BP242" s="76">
        <v>0</v>
      </c>
      <c r="BQ242" s="76">
        <v>0</v>
      </c>
      <c r="BR242" s="76">
        <v>0</v>
      </c>
      <c r="BS242" s="76">
        <v>0</v>
      </c>
      <c r="BT242" s="76">
        <v>0</v>
      </c>
      <c r="BU242" s="76">
        <v>0</v>
      </c>
      <c r="BV242" s="76">
        <v>0</v>
      </c>
      <c r="BW242" s="76">
        <v>0</v>
      </c>
      <c r="BX242" s="76">
        <v>0</v>
      </c>
      <c r="BY242" s="76">
        <v>0</v>
      </c>
      <c r="BZ242" s="76">
        <v>0</v>
      </c>
      <c r="CA242" s="76">
        <v>0</v>
      </c>
      <c r="CB242" s="76">
        <v>0</v>
      </c>
      <c r="CC242" s="76">
        <v>0</v>
      </c>
      <c r="CD242" s="76">
        <v>0</v>
      </c>
      <c r="CE242" s="76">
        <v>0</v>
      </c>
      <c r="CF242" s="76">
        <v>0</v>
      </c>
      <c r="CG242" s="76">
        <v>0</v>
      </c>
      <c r="CH242" s="76">
        <v>0</v>
      </c>
      <c r="CI242" s="76">
        <v>0</v>
      </c>
      <c r="CJ242" s="76">
        <v>0</v>
      </c>
      <c r="CK242" s="48">
        <f t="shared" si="74"/>
        <v>0</v>
      </c>
      <c r="CM242" s="60">
        <f t="shared" si="85"/>
        <v>0</v>
      </c>
      <c r="CN242" s="59" t="s">
        <v>441</v>
      </c>
      <c r="CO242" s="58">
        <v>14</v>
      </c>
    </row>
    <row r="243" spans="1:93" ht="15">
      <c r="A243" s="12" t="s">
        <v>251</v>
      </c>
      <c r="B243" s="14" t="str">
        <f t="shared" si="86"/>
        <v>STAT452</v>
      </c>
      <c r="C243" s="12"/>
      <c r="D243" s="14">
        <v>452</v>
      </c>
      <c r="E243" s="35">
        <v>20</v>
      </c>
      <c r="F243" s="52"/>
      <c r="G243" s="18">
        <f t="shared" si="75"/>
        <v>0</v>
      </c>
      <c r="H243" s="18">
        <f t="shared" si="76"/>
        <v>1</v>
      </c>
      <c r="I243" s="19">
        <f t="shared" si="77"/>
        <v>0</v>
      </c>
      <c r="J243" s="18">
        <f t="shared" si="78"/>
        <v>0</v>
      </c>
      <c r="K243" s="18">
        <f t="shared" si="79"/>
        <v>0</v>
      </c>
      <c r="L243" s="18">
        <f t="shared" si="80"/>
        <v>0</v>
      </c>
      <c r="M243" s="18">
        <f t="shared" si="81"/>
        <v>0</v>
      </c>
      <c r="N243" s="18">
        <f t="shared" si="82"/>
        <v>0</v>
      </c>
      <c r="O243" s="18">
        <f t="shared" si="83"/>
        <v>0</v>
      </c>
      <c r="P243" s="18">
        <f t="shared" si="84"/>
        <v>0</v>
      </c>
      <c r="Q243" s="3"/>
      <c r="W243" s="37" t="s">
        <v>355</v>
      </c>
      <c r="X243" s="64">
        <v>78</v>
      </c>
      <c r="Z243" s="71" t="s">
        <v>355</v>
      </c>
      <c r="AA243" s="76">
        <v>0</v>
      </c>
      <c r="AB243" s="76">
        <v>0</v>
      </c>
      <c r="AC243" s="76">
        <v>0</v>
      </c>
      <c r="AD243" s="76">
        <v>0</v>
      </c>
      <c r="AE243" s="76">
        <v>0</v>
      </c>
      <c r="AF243" s="76">
        <v>0</v>
      </c>
      <c r="AG243" s="76">
        <v>0</v>
      </c>
      <c r="AH243" s="76">
        <v>0</v>
      </c>
      <c r="AI243" s="76">
        <v>0</v>
      </c>
      <c r="AJ243" s="76">
        <v>0</v>
      </c>
      <c r="AK243" s="76">
        <v>0</v>
      </c>
      <c r="AL243" s="76">
        <v>0</v>
      </c>
      <c r="AM243" s="76">
        <v>0</v>
      </c>
      <c r="AN243" s="76">
        <v>0</v>
      </c>
      <c r="AO243" s="76">
        <v>0</v>
      </c>
      <c r="AP243" s="76">
        <v>0</v>
      </c>
      <c r="AQ243" s="76">
        <v>0</v>
      </c>
      <c r="AR243" s="76">
        <v>0</v>
      </c>
      <c r="AS243" s="76">
        <v>0</v>
      </c>
      <c r="AT243" s="76">
        <v>0</v>
      </c>
      <c r="AU243" s="76">
        <v>0</v>
      </c>
      <c r="AV243" s="76">
        <v>0</v>
      </c>
      <c r="AW243" s="76">
        <v>0</v>
      </c>
      <c r="AX243" s="76">
        <v>0</v>
      </c>
      <c r="AY243" s="76">
        <v>0</v>
      </c>
      <c r="AZ243" s="76">
        <v>0</v>
      </c>
      <c r="BA243" s="76">
        <v>0</v>
      </c>
      <c r="BB243" s="76">
        <v>0</v>
      </c>
      <c r="BC243" s="76">
        <v>0</v>
      </c>
      <c r="BD243" s="76">
        <v>0</v>
      </c>
      <c r="BE243" s="76">
        <v>0</v>
      </c>
      <c r="BF243" s="76">
        <v>0</v>
      </c>
      <c r="BG243" s="76">
        <v>0</v>
      </c>
      <c r="BH243" s="76">
        <v>0</v>
      </c>
      <c r="BI243" s="76">
        <v>0</v>
      </c>
      <c r="BJ243" s="76">
        <v>0</v>
      </c>
      <c r="BK243" s="76">
        <v>0</v>
      </c>
      <c r="BL243" s="76">
        <v>0</v>
      </c>
      <c r="BM243" s="76">
        <v>0</v>
      </c>
      <c r="BN243" s="76">
        <v>0</v>
      </c>
      <c r="BO243" s="76">
        <v>0</v>
      </c>
      <c r="BP243" s="76">
        <v>0</v>
      </c>
      <c r="BQ243" s="76">
        <v>0</v>
      </c>
      <c r="BR243" s="76">
        <v>0</v>
      </c>
      <c r="BS243" s="76">
        <v>0</v>
      </c>
      <c r="BT243" s="76">
        <v>0</v>
      </c>
      <c r="BU243" s="76">
        <v>0</v>
      </c>
      <c r="BV243" s="76">
        <v>0</v>
      </c>
      <c r="BW243" s="76">
        <v>0</v>
      </c>
      <c r="BX243" s="76">
        <v>0</v>
      </c>
      <c r="BY243" s="76">
        <v>0</v>
      </c>
      <c r="BZ243" s="76">
        <v>0</v>
      </c>
      <c r="CA243" s="76">
        <v>0</v>
      </c>
      <c r="CB243" s="76">
        <v>0</v>
      </c>
      <c r="CC243" s="76">
        <v>0</v>
      </c>
      <c r="CD243" s="76">
        <v>0</v>
      </c>
      <c r="CE243" s="76">
        <v>0</v>
      </c>
      <c r="CF243" s="76">
        <v>0</v>
      </c>
      <c r="CG243" s="76">
        <v>0</v>
      </c>
      <c r="CH243" s="76">
        <v>0</v>
      </c>
      <c r="CI243" s="76">
        <v>0</v>
      </c>
      <c r="CJ243" s="76">
        <v>0</v>
      </c>
      <c r="CK243" s="48">
        <f t="shared" si="74"/>
        <v>0</v>
      </c>
      <c r="CM243" s="60">
        <f t="shared" si="85"/>
        <v>0</v>
      </c>
      <c r="CN243" s="59" t="s">
        <v>441</v>
      </c>
      <c r="CO243" s="58">
        <v>14</v>
      </c>
    </row>
    <row r="244" spans="1:93" ht="15">
      <c r="A244" s="12" t="s">
        <v>98</v>
      </c>
      <c r="B244" s="14" t="str">
        <f t="shared" si="86"/>
        <v>STAT471</v>
      </c>
      <c r="C244" s="12"/>
      <c r="D244" s="14">
        <v>471</v>
      </c>
      <c r="E244" s="35">
        <v>30</v>
      </c>
      <c r="F244" s="52"/>
      <c r="G244" s="18">
        <f t="shared" si="75"/>
        <v>0</v>
      </c>
      <c r="H244" s="18">
        <f t="shared" si="76"/>
        <v>0</v>
      </c>
      <c r="I244" s="19">
        <f t="shared" si="77"/>
        <v>1</v>
      </c>
      <c r="J244" s="18">
        <f t="shared" si="78"/>
        <v>0</v>
      </c>
      <c r="K244" s="18">
        <f t="shared" si="79"/>
        <v>0</v>
      </c>
      <c r="L244" s="18">
        <f t="shared" si="80"/>
        <v>0</v>
      </c>
      <c r="M244" s="18">
        <f t="shared" si="81"/>
        <v>0</v>
      </c>
      <c r="N244" s="18">
        <f t="shared" si="82"/>
        <v>0</v>
      </c>
      <c r="O244" s="18">
        <f t="shared" si="83"/>
        <v>0</v>
      </c>
      <c r="P244" s="18">
        <f t="shared" si="84"/>
        <v>0</v>
      </c>
      <c r="Q244" s="3"/>
      <c r="W244" s="37" t="s">
        <v>359</v>
      </c>
      <c r="X244" s="64">
        <v>78</v>
      </c>
      <c r="Z244" s="71" t="s">
        <v>359</v>
      </c>
      <c r="AA244" s="76">
        <v>0</v>
      </c>
      <c r="AB244" s="76">
        <v>0</v>
      </c>
      <c r="AC244" s="76">
        <v>0</v>
      </c>
      <c r="AD244" s="76">
        <v>0</v>
      </c>
      <c r="AE244" s="76">
        <v>0</v>
      </c>
      <c r="AF244" s="76">
        <v>0</v>
      </c>
      <c r="AG244" s="76">
        <v>0</v>
      </c>
      <c r="AH244" s="76">
        <v>0</v>
      </c>
      <c r="AI244" s="76">
        <v>0</v>
      </c>
      <c r="AJ244" s="76">
        <v>0</v>
      </c>
      <c r="AK244" s="76">
        <v>0</v>
      </c>
      <c r="AL244" s="76">
        <v>0</v>
      </c>
      <c r="AM244" s="76">
        <v>0</v>
      </c>
      <c r="AN244" s="76">
        <v>0</v>
      </c>
      <c r="AO244" s="76">
        <v>0</v>
      </c>
      <c r="AP244" s="76">
        <v>0</v>
      </c>
      <c r="AQ244" s="76">
        <v>0</v>
      </c>
      <c r="AR244" s="76">
        <v>0</v>
      </c>
      <c r="AS244" s="76">
        <v>0</v>
      </c>
      <c r="AT244" s="76">
        <v>0</v>
      </c>
      <c r="AU244" s="76">
        <v>0</v>
      </c>
      <c r="AV244" s="76">
        <v>0</v>
      </c>
      <c r="AW244" s="76">
        <v>0</v>
      </c>
      <c r="AX244" s="76">
        <v>0</v>
      </c>
      <c r="AY244" s="76">
        <v>0</v>
      </c>
      <c r="AZ244" s="76">
        <v>0</v>
      </c>
      <c r="BA244" s="76">
        <v>0</v>
      </c>
      <c r="BB244" s="76">
        <v>0</v>
      </c>
      <c r="BC244" s="76">
        <v>0</v>
      </c>
      <c r="BD244" s="76">
        <v>0</v>
      </c>
      <c r="BE244" s="76">
        <v>0</v>
      </c>
      <c r="BF244" s="76">
        <v>0</v>
      </c>
      <c r="BG244" s="76">
        <v>0</v>
      </c>
      <c r="BH244" s="76">
        <v>0</v>
      </c>
      <c r="BI244" s="76">
        <v>0</v>
      </c>
      <c r="BJ244" s="76">
        <v>0</v>
      </c>
      <c r="BK244" s="76">
        <v>0</v>
      </c>
      <c r="BL244" s="76">
        <v>0</v>
      </c>
      <c r="BM244" s="76">
        <v>0</v>
      </c>
      <c r="BN244" s="76">
        <v>0</v>
      </c>
      <c r="BO244" s="76">
        <v>0</v>
      </c>
      <c r="BP244" s="76">
        <v>0</v>
      </c>
      <c r="BQ244" s="76">
        <v>0</v>
      </c>
      <c r="BR244" s="76">
        <v>0</v>
      </c>
      <c r="BS244" s="76">
        <v>0</v>
      </c>
      <c r="BT244" s="76">
        <v>0</v>
      </c>
      <c r="BU244" s="76">
        <v>0</v>
      </c>
      <c r="BV244" s="76">
        <v>0</v>
      </c>
      <c r="BW244" s="76">
        <v>0</v>
      </c>
      <c r="BX244" s="76">
        <v>0</v>
      </c>
      <c r="BY244" s="76">
        <v>0</v>
      </c>
      <c r="BZ244" s="76">
        <v>0</v>
      </c>
      <c r="CA244" s="76">
        <v>0</v>
      </c>
      <c r="CB244" s="76">
        <v>0</v>
      </c>
      <c r="CC244" s="76">
        <v>0</v>
      </c>
      <c r="CD244" s="76">
        <v>0</v>
      </c>
      <c r="CE244" s="76">
        <v>0</v>
      </c>
      <c r="CF244" s="76">
        <v>0</v>
      </c>
      <c r="CG244" s="76">
        <v>0</v>
      </c>
      <c r="CH244" s="76">
        <v>0</v>
      </c>
      <c r="CI244" s="76">
        <v>0</v>
      </c>
      <c r="CJ244" s="76">
        <v>0</v>
      </c>
      <c r="CK244" s="48">
        <f t="shared" si="74"/>
        <v>0</v>
      </c>
      <c r="CM244" s="60">
        <f t="shared" si="85"/>
        <v>0</v>
      </c>
      <c r="CN244" s="59" t="s">
        <v>441</v>
      </c>
      <c r="CO244" s="58">
        <v>14</v>
      </c>
    </row>
    <row r="245" spans="1:93" ht="15">
      <c r="A245" s="12" t="s">
        <v>99</v>
      </c>
      <c r="B245" s="14" t="str">
        <f t="shared" si="86"/>
        <v>STAT471</v>
      </c>
      <c r="C245" s="12"/>
      <c r="D245" s="14">
        <v>471</v>
      </c>
      <c r="E245" s="35">
        <v>30</v>
      </c>
      <c r="F245" s="52"/>
      <c r="G245" s="18">
        <f t="shared" si="75"/>
        <v>0</v>
      </c>
      <c r="H245" s="18">
        <f t="shared" si="76"/>
        <v>0</v>
      </c>
      <c r="I245" s="19">
        <f t="shared" si="77"/>
        <v>1</v>
      </c>
      <c r="J245" s="18">
        <f t="shared" si="78"/>
        <v>0</v>
      </c>
      <c r="K245" s="18">
        <f t="shared" si="79"/>
        <v>0</v>
      </c>
      <c r="L245" s="18">
        <f t="shared" si="80"/>
        <v>0</v>
      </c>
      <c r="M245" s="18">
        <f t="shared" si="81"/>
        <v>0</v>
      </c>
      <c r="N245" s="18">
        <f t="shared" si="82"/>
        <v>0</v>
      </c>
      <c r="O245" s="18">
        <f t="shared" si="83"/>
        <v>0</v>
      </c>
      <c r="P245" s="18">
        <f t="shared" si="84"/>
        <v>0</v>
      </c>
      <c r="Q245" s="3"/>
      <c r="W245" s="37" t="s">
        <v>364</v>
      </c>
      <c r="X245" s="64">
        <v>78</v>
      </c>
      <c r="Z245" s="71" t="s">
        <v>364</v>
      </c>
      <c r="AA245" s="76">
        <v>0</v>
      </c>
      <c r="AB245" s="76">
        <v>0</v>
      </c>
      <c r="AC245" s="76">
        <v>0</v>
      </c>
      <c r="AD245" s="76">
        <v>0</v>
      </c>
      <c r="AE245" s="76">
        <v>0</v>
      </c>
      <c r="AF245" s="76">
        <v>0</v>
      </c>
      <c r="AG245" s="76">
        <v>0</v>
      </c>
      <c r="AH245" s="76">
        <v>0</v>
      </c>
      <c r="AI245" s="76">
        <v>0</v>
      </c>
      <c r="AJ245" s="76">
        <v>0</v>
      </c>
      <c r="AK245" s="76">
        <v>0</v>
      </c>
      <c r="AL245" s="76">
        <v>0</v>
      </c>
      <c r="AM245" s="76">
        <v>0</v>
      </c>
      <c r="AN245" s="76">
        <v>0</v>
      </c>
      <c r="AO245" s="76">
        <v>0</v>
      </c>
      <c r="AP245" s="76">
        <v>0</v>
      </c>
      <c r="AQ245" s="76">
        <v>0</v>
      </c>
      <c r="AR245" s="76">
        <v>0</v>
      </c>
      <c r="AS245" s="76">
        <v>0</v>
      </c>
      <c r="AT245" s="76">
        <v>0</v>
      </c>
      <c r="AU245" s="76">
        <v>0</v>
      </c>
      <c r="AV245" s="76">
        <v>0</v>
      </c>
      <c r="AW245" s="76">
        <v>0</v>
      </c>
      <c r="AX245" s="76">
        <v>0</v>
      </c>
      <c r="AY245" s="76">
        <v>0</v>
      </c>
      <c r="AZ245" s="76">
        <v>0</v>
      </c>
      <c r="BA245" s="76">
        <v>0</v>
      </c>
      <c r="BB245" s="76">
        <v>0</v>
      </c>
      <c r="BC245" s="76">
        <v>0</v>
      </c>
      <c r="BD245" s="76">
        <v>0</v>
      </c>
      <c r="BE245" s="76">
        <v>0</v>
      </c>
      <c r="BF245" s="76">
        <v>0</v>
      </c>
      <c r="BG245" s="76">
        <v>0</v>
      </c>
      <c r="BH245" s="76">
        <v>0</v>
      </c>
      <c r="BI245" s="76">
        <v>0</v>
      </c>
      <c r="BJ245" s="76">
        <v>0</v>
      </c>
      <c r="BK245" s="76">
        <v>0</v>
      </c>
      <c r="BL245" s="76">
        <v>0</v>
      </c>
      <c r="BM245" s="76">
        <v>0</v>
      </c>
      <c r="BN245" s="76">
        <v>0</v>
      </c>
      <c r="BO245" s="76">
        <v>0</v>
      </c>
      <c r="BP245" s="76">
        <v>0</v>
      </c>
      <c r="BQ245" s="76">
        <v>0</v>
      </c>
      <c r="BR245" s="76">
        <v>0</v>
      </c>
      <c r="BS245" s="76">
        <v>0</v>
      </c>
      <c r="BT245" s="76">
        <v>0</v>
      </c>
      <c r="BU245" s="76">
        <v>0</v>
      </c>
      <c r="BV245" s="76">
        <v>0</v>
      </c>
      <c r="BW245" s="76">
        <v>0</v>
      </c>
      <c r="BX245" s="76">
        <v>0</v>
      </c>
      <c r="BY245" s="76">
        <v>0</v>
      </c>
      <c r="BZ245" s="76">
        <v>0</v>
      </c>
      <c r="CA245" s="76">
        <v>0</v>
      </c>
      <c r="CB245" s="76">
        <v>0</v>
      </c>
      <c r="CC245" s="76">
        <v>0</v>
      </c>
      <c r="CD245" s="76">
        <v>0</v>
      </c>
      <c r="CE245" s="76">
        <v>0</v>
      </c>
      <c r="CF245" s="76">
        <v>0</v>
      </c>
      <c r="CG245" s="76">
        <v>0</v>
      </c>
      <c r="CH245" s="76">
        <v>0</v>
      </c>
      <c r="CI245" s="76">
        <v>0</v>
      </c>
      <c r="CJ245" s="76">
        <v>0</v>
      </c>
      <c r="CK245" s="48">
        <f t="shared" si="74"/>
        <v>0</v>
      </c>
      <c r="CM245" s="60">
        <f t="shared" si="85"/>
        <v>0</v>
      </c>
      <c r="CN245" s="59" t="s">
        <v>441</v>
      </c>
      <c r="CO245" s="58">
        <v>14</v>
      </c>
    </row>
    <row r="246" spans="1:93" ht="15">
      <c r="A246" s="12" t="s">
        <v>265</v>
      </c>
      <c r="B246" s="14" t="str">
        <f t="shared" si="86"/>
        <v>STAT474</v>
      </c>
      <c r="C246" s="12"/>
      <c r="D246" s="14">
        <v>474</v>
      </c>
      <c r="E246" s="35">
        <v>10</v>
      </c>
      <c r="F246" s="52"/>
      <c r="G246" s="18">
        <f t="shared" si="75"/>
        <v>1</v>
      </c>
      <c r="H246" s="18">
        <f t="shared" si="76"/>
        <v>0</v>
      </c>
      <c r="I246" s="19">
        <f t="shared" si="77"/>
        <v>0</v>
      </c>
      <c r="J246" s="18">
        <f t="shared" si="78"/>
        <v>0</v>
      </c>
      <c r="K246" s="18">
        <f t="shared" si="79"/>
        <v>0</v>
      </c>
      <c r="L246" s="18">
        <f t="shared" si="80"/>
        <v>0</v>
      </c>
      <c r="M246" s="18">
        <f t="shared" si="81"/>
        <v>0</v>
      </c>
      <c r="N246" s="18">
        <f t="shared" si="82"/>
        <v>0</v>
      </c>
      <c r="O246" s="18">
        <f t="shared" si="83"/>
        <v>0</v>
      </c>
      <c r="P246" s="18">
        <f t="shared" si="84"/>
        <v>0</v>
      </c>
      <c r="Q246" s="3"/>
      <c r="W246" s="37" t="s">
        <v>383</v>
      </c>
      <c r="X246" s="64">
        <v>78</v>
      </c>
      <c r="Z246" s="71" t="s">
        <v>383</v>
      </c>
      <c r="AA246" s="76">
        <v>0</v>
      </c>
      <c r="AB246" s="76">
        <v>0</v>
      </c>
      <c r="AC246" s="76">
        <v>0</v>
      </c>
      <c r="AD246" s="76">
        <v>0</v>
      </c>
      <c r="AE246" s="76">
        <v>0</v>
      </c>
      <c r="AF246" s="76">
        <v>0</v>
      </c>
      <c r="AG246" s="76">
        <v>0</v>
      </c>
      <c r="AH246" s="76">
        <v>0</v>
      </c>
      <c r="AI246" s="76">
        <v>0</v>
      </c>
      <c r="AJ246" s="76">
        <v>0</v>
      </c>
      <c r="AK246" s="76">
        <v>0</v>
      </c>
      <c r="AL246" s="76">
        <v>0</v>
      </c>
      <c r="AM246" s="76">
        <v>0</v>
      </c>
      <c r="AN246" s="76">
        <v>0</v>
      </c>
      <c r="AO246" s="76">
        <v>0</v>
      </c>
      <c r="AP246" s="76">
        <v>0</v>
      </c>
      <c r="AQ246" s="76">
        <v>0</v>
      </c>
      <c r="AR246" s="76">
        <v>0</v>
      </c>
      <c r="AS246" s="76">
        <v>0</v>
      </c>
      <c r="AT246" s="76">
        <v>0</v>
      </c>
      <c r="AU246" s="76">
        <v>0</v>
      </c>
      <c r="AV246" s="76">
        <v>0</v>
      </c>
      <c r="AW246" s="76">
        <v>0</v>
      </c>
      <c r="AX246" s="76">
        <v>0</v>
      </c>
      <c r="AY246" s="76">
        <v>0</v>
      </c>
      <c r="AZ246" s="76">
        <v>0</v>
      </c>
      <c r="BA246" s="76">
        <v>0</v>
      </c>
      <c r="BB246" s="76">
        <v>0</v>
      </c>
      <c r="BC246" s="76">
        <v>0</v>
      </c>
      <c r="BD246" s="76">
        <v>0</v>
      </c>
      <c r="BE246" s="76">
        <v>0</v>
      </c>
      <c r="BF246" s="76">
        <v>0</v>
      </c>
      <c r="BG246" s="76">
        <v>0</v>
      </c>
      <c r="BH246" s="76">
        <v>0</v>
      </c>
      <c r="BI246" s="76">
        <v>0</v>
      </c>
      <c r="BJ246" s="76">
        <v>0</v>
      </c>
      <c r="BK246" s="76">
        <v>0</v>
      </c>
      <c r="BL246" s="76">
        <v>0</v>
      </c>
      <c r="BM246" s="76">
        <v>0</v>
      </c>
      <c r="BN246" s="76">
        <v>0</v>
      </c>
      <c r="BO246" s="76">
        <v>0</v>
      </c>
      <c r="BP246" s="76">
        <v>0</v>
      </c>
      <c r="BQ246" s="76">
        <v>0</v>
      </c>
      <c r="BR246" s="76">
        <v>0</v>
      </c>
      <c r="BS246" s="76">
        <v>0</v>
      </c>
      <c r="BT246" s="76">
        <v>0</v>
      </c>
      <c r="BU246" s="76">
        <v>0</v>
      </c>
      <c r="BV246" s="76">
        <v>0</v>
      </c>
      <c r="BW246" s="76">
        <v>0</v>
      </c>
      <c r="BX246" s="76">
        <v>0</v>
      </c>
      <c r="BY246" s="76">
        <v>0</v>
      </c>
      <c r="BZ246" s="76">
        <v>0</v>
      </c>
      <c r="CA246" s="76">
        <v>0</v>
      </c>
      <c r="CB246" s="76">
        <v>0</v>
      </c>
      <c r="CC246" s="76">
        <v>0</v>
      </c>
      <c r="CD246" s="76">
        <v>0</v>
      </c>
      <c r="CE246" s="76">
        <v>0</v>
      </c>
      <c r="CF246" s="76">
        <v>0</v>
      </c>
      <c r="CG246" s="76">
        <v>0</v>
      </c>
      <c r="CH246" s="76">
        <v>0</v>
      </c>
      <c r="CI246" s="76">
        <v>0</v>
      </c>
      <c r="CJ246" s="76">
        <v>0</v>
      </c>
      <c r="CK246" s="48">
        <f t="shared" si="74"/>
        <v>0</v>
      </c>
      <c r="CM246" s="60">
        <f t="shared" si="85"/>
        <v>0</v>
      </c>
      <c r="CN246" s="59" t="s">
        <v>441</v>
      </c>
      <c r="CO246" s="58">
        <v>14</v>
      </c>
    </row>
    <row r="247" spans="1:93" ht="15">
      <c r="A247" s="12" t="s">
        <v>357</v>
      </c>
      <c r="B247" s="14" t="str">
        <f t="shared" si="86"/>
        <v>STAT474</v>
      </c>
      <c r="C247" s="12"/>
      <c r="D247" s="14">
        <v>474</v>
      </c>
      <c r="E247" s="35">
        <v>10</v>
      </c>
      <c r="F247" s="52"/>
      <c r="G247" s="18">
        <f t="shared" si="75"/>
        <v>1</v>
      </c>
      <c r="H247" s="18">
        <f t="shared" si="76"/>
        <v>0</v>
      </c>
      <c r="I247" s="19">
        <f t="shared" si="77"/>
        <v>0</v>
      </c>
      <c r="J247" s="18">
        <f t="shared" si="78"/>
        <v>0</v>
      </c>
      <c r="K247" s="18">
        <f t="shared" si="79"/>
        <v>0</v>
      </c>
      <c r="L247" s="18">
        <f t="shared" si="80"/>
        <v>0</v>
      </c>
      <c r="M247" s="18">
        <f t="shared" si="81"/>
        <v>0</v>
      </c>
      <c r="N247" s="18">
        <f t="shared" si="82"/>
        <v>0</v>
      </c>
      <c r="O247" s="18">
        <f t="shared" si="83"/>
        <v>0</v>
      </c>
      <c r="P247" s="18">
        <f t="shared" si="84"/>
        <v>0</v>
      </c>
      <c r="Q247" s="3"/>
      <c r="W247" s="37" t="s">
        <v>390</v>
      </c>
      <c r="X247" s="64">
        <v>78</v>
      </c>
      <c r="Z247" s="71" t="s">
        <v>390</v>
      </c>
      <c r="AA247" s="76">
        <v>0</v>
      </c>
      <c r="AB247" s="76">
        <v>0</v>
      </c>
      <c r="AC247" s="76">
        <v>0</v>
      </c>
      <c r="AD247" s="76">
        <v>0</v>
      </c>
      <c r="AE247" s="76">
        <v>0</v>
      </c>
      <c r="AF247" s="76">
        <v>0</v>
      </c>
      <c r="AG247" s="76">
        <v>0</v>
      </c>
      <c r="AH247" s="76">
        <v>0</v>
      </c>
      <c r="AI247" s="76">
        <v>0</v>
      </c>
      <c r="AJ247" s="76">
        <v>0</v>
      </c>
      <c r="AK247" s="76">
        <v>0</v>
      </c>
      <c r="AL247" s="76">
        <v>0</v>
      </c>
      <c r="AM247" s="76">
        <v>0</v>
      </c>
      <c r="AN247" s="76">
        <v>0</v>
      </c>
      <c r="AO247" s="76">
        <v>0</v>
      </c>
      <c r="AP247" s="76">
        <v>0</v>
      </c>
      <c r="AQ247" s="76">
        <v>0</v>
      </c>
      <c r="AR247" s="76">
        <v>0</v>
      </c>
      <c r="AS247" s="76">
        <v>0</v>
      </c>
      <c r="AT247" s="76">
        <v>0</v>
      </c>
      <c r="AU247" s="76">
        <v>0</v>
      </c>
      <c r="AV247" s="76">
        <v>0</v>
      </c>
      <c r="AW247" s="76">
        <v>0</v>
      </c>
      <c r="AX247" s="76">
        <v>0</v>
      </c>
      <c r="AY247" s="76">
        <v>0</v>
      </c>
      <c r="AZ247" s="76">
        <v>0</v>
      </c>
      <c r="BA247" s="76">
        <v>0</v>
      </c>
      <c r="BB247" s="76">
        <v>0</v>
      </c>
      <c r="BC247" s="76">
        <v>0</v>
      </c>
      <c r="BD247" s="76">
        <v>0</v>
      </c>
      <c r="BE247" s="76">
        <v>0</v>
      </c>
      <c r="BF247" s="76">
        <v>0</v>
      </c>
      <c r="BG247" s="76">
        <v>0</v>
      </c>
      <c r="BH247" s="76">
        <v>0</v>
      </c>
      <c r="BI247" s="76">
        <v>0</v>
      </c>
      <c r="BJ247" s="76">
        <v>0</v>
      </c>
      <c r="BK247" s="76">
        <v>0</v>
      </c>
      <c r="BL247" s="76">
        <v>0</v>
      </c>
      <c r="BM247" s="76">
        <v>0</v>
      </c>
      <c r="BN247" s="76">
        <v>0</v>
      </c>
      <c r="BO247" s="76">
        <v>0</v>
      </c>
      <c r="BP247" s="76">
        <v>0</v>
      </c>
      <c r="BQ247" s="76">
        <v>0</v>
      </c>
      <c r="BR247" s="76">
        <v>0</v>
      </c>
      <c r="BS247" s="76">
        <v>0</v>
      </c>
      <c r="BT247" s="76">
        <v>0</v>
      </c>
      <c r="BU247" s="76">
        <v>0</v>
      </c>
      <c r="BV247" s="76">
        <v>0</v>
      </c>
      <c r="BW247" s="76">
        <v>0</v>
      </c>
      <c r="BX247" s="76">
        <v>0</v>
      </c>
      <c r="BY247" s="76">
        <v>0</v>
      </c>
      <c r="BZ247" s="76">
        <v>0</v>
      </c>
      <c r="CA247" s="76">
        <v>0</v>
      </c>
      <c r="CB247" s="76">
        <v>0</v>
      </c>
      <c r="CC247" s="76">
        <v>0</v>
      </c>
      <c r="CD247" s="76">
        <v>0</v>
      </c>
      <c r="CE247" s="76">
        <v>0</v>
      </c>
      <c r="CF247" s="76">
        <v>0</v>
      </c>
      <c r="CG247" s="76">
        <v>0</v>
      </c>
      <c r="CH247" s="76">
        <v>0</v>
      </c>
      <c r="CI247" s="76">
        <v>0</v>
      </c>
      <c r="CJ247" s="76">
        <v>0</v>
      </c>
      <c r="CK247" s="48">
        <f t="shared" si="74"/>
        <v>0</v>
      </c>
      <c r="CM247" s="60">
        <f t="shared" si="85"/>
        <v>0</v>
      </c>
      <c r="CN247" s="59" t="s">
        <v>441</v>
      </c>
      <c r="CO247" s="58">
        <v>14</v>
      </c>
    </row>
    <row r="248" spans="1:93" ht="15">
      <c r="A248" s="12" t="s">
        <v>202</v>
      </c>
      <c r="B248" s="14" t="str">
        <f t="shared" si="86"/>
        <v>STAT475</v>
      </c>
      <c r="C248" s="12"/>
      <c r="D248" s="14">
        <v>475</v>
      </c>
      <c r="E248" s="35">
        <v>75</v>
      </c>
      <c r="F248" s="52"/>
      <c r="G248" s="18">
        <f t="shared" si="75"/>
        <v>0</v>
      </c>
      <c r="H248" s="18">
        <f t="shared" si="76"/>
        <v>0</v>
      </c>
      <c r="I248" s="19">
        <f t="shared" si="77"/>
        <v>0</v>
      </c>
      <c r="J248" s="18">
        <f t="shared" si="78"/>
        <v>0</v>
      </c>
      <c r="K248" s="18">
        <f t="shared" si="79"/>
        <v>0</v>
      </c>
      <c r="L248" s="18">
        <f t="shared" si="80"/>
        <v>1</v>
      </c>
      <c r="M248" s="18">
        <f t="shared" si="81"/>
        <v>0</v>
      </c>
      <c r="N248" s="18">
        <f t="shared" si="82"/>
        <v>0</v>
      </c>
      <c r="O248" s="18">
        <f t="shared" si="83"/>
        <v>0</v>
      </c>
      <c r="P248" s="18">
        <f t="shared" si="84"/>
        <v>0</v>
      </c>
      <c r="Q248" s="3"/>
      <c r="W248" s="37" t="s">
        <v>391</v>
      </c>
      <c r="X248" s="64">
        <v>78</v>
      </c>
      <c r="Z248" s="71" t="s">
        <v>391</v>
      </c>
      <c r="AA248" s="76">
        <v>0</v>
      </c>
      <c r="AB248" s="76">
        <v>0</v>
      </c>
      <c r="AC248" s="76">
        <v>0</v>
      </c>
      <c r="AD248" s="76">
        <v>0</v>
      </c>
      <c r="AE248" s="76">
        <v>0</v>
      </c>
      <c r="AF248" s="76">
        <v>0</v>
      </c>
      <c r="AG248" s="76">
        <v>0</v>
      </c>
      <c r="AH248" s="76">
        <v>0</v>
      </c>
      <c r="AI248" s="76">
        <v>0</v>
      </c>
      <c r="AJ248" s="76">
        <v>0</v>
      </c>
      <c r="AK248" s="76">
        <v>0</v>
      </c>
      <c r="AL248" s="76">
        <v>0</v>
      </c>
      <c r="AM248" s="76">
        <v>0</v>
      </c>
      <c r="AN248" s="76">
        <v>0</v>
      </c>
      <c r="AO248" s="76">
        <v>0</v>
      </c>
      <c r="AP248" s="76">
        <v>0</v>
      </c>
      <c r="AQ248" s="76">
        <v>0</v>
      </c>
      <c r="AR248" s="76">
        <v>0</v>
      </c>
      <c r="AS248" s="76">
        <v>0</v>
      </c>
      <c r="AT248" s="76">
        <v>0</v>
      </c>
      <c r="AU248" s="76">
        <v>0</v>
      </c>
      <c r="AV248" s="76">
        <v>0</v>
      </c>
      <c r="AW248" s="76">
        <v>0</v>
      </c>
      <c r="AX248" s="76">
        <v>0</v>
      </c>
      <c r="AY248" s="76">
        <v>0</v>
      </c>
      <c r="AZ248" s="76">
        <v>0</v>
      </c>
      <c r="BA248" s="76">
        <v>0</v>
      </c>
      <c r="BB248" s="76">
        <v>0</v>
      </c>
      <c r="BC248" s="76">
        <v>0</v>
      </c>
      <c r="BD248" s="76">
        <v>0</v>
      </c>
      <c r="BE248" s="76">
        <v>0</v>
      </c>
      <c r="BF248" s="76">
        <v>0</v>
      </c>
      <c r="BG248" s="76">
        <v>0</v>
      </c>
      <c r="BH248" s="76">
        <v>0</v>
      </c>
      <c r="BI248" s="76">
        <v>0</v>
      </c>
      <c r="BJ248" s="76">
        <v>0</v>
      </c>
      <c r="BK248" s="76">
        <v>0</v>
      </c>
      <c r="BL248" s="76">
        <v>0</v>
      </c>
      <c r="BM248" s="76">
        <v>0</v>
      </c>
      <c r="BN248" s="76">
        <v>0</v>
      </c>
      <c r="BO248" s="76">
        <v>0</v>
      </c>
      <c r="BP248" s="76">
        <v>0</v>
      </c>
      <c r="BQ248" s="76">
        <v>0</v>
      </c>
      <c r="BR248" s="76">
        <v>0</v>
      </c>
      <c r="BS248" s="76">
        <v>0</v>
      </c>
      <c r="BT248" s="76">
        <v>0</v>
      </c>
      <c r="BU248" s="76">
        <v>0</v>
      </c>
      <c r="BV248" s="76">
        <v>0</v>
      </c>
      <c r="BW248" s="76">
        <v>0</v>
      </c>
      <c r="BX248" s="76">
        <v>0</v>
      </c>
      <c r="BY248" s="76">
        <v>0</v>
      </c>
      <c r="BZ248" s="76">
        <v>0</v>
      </c>
      <c r="CA248" s="76">
        <v>0</v>
      </c>
      <c r="CB248" s="76">
        <v>0</v>
      </c>
      <c r="CC248" s="76">
        <v>0</v>
      </c>
      <c r="CD248" s="76">
        <v>0</v>
      </c>
      <c r="CE248" s="76">
        <v>0</v>
      </c>
      <c r="CF248" s="76">
        <v>0</v>
      </c>
      <c r="CG248" s="76">
        <v>0</v>
      </c>
      <c r="CH248" s="76">
        <v>0</v>
      </c>
      <c r="CI248" s="76">
        <v>0</v>
      </c>
      <c r="CJ248" s="76">
        <v>0</v>
      </c>
      <c r="CK248" s="48">
        <f t="shared" si="74"/>
        <v>0</v>
      </c>
      <c r="CM248" s="60">
        <f t="shared" si="85"/>
        <v>0</v>
      </c>
      <c r="CN248" s="59" t="s">
        <v>441</v>
      </c>
      <c r="CO248" s="58">
        <v>14</v>
      </c>
    </row>
    <row r="249" spans="1:93" ht="15">
      <c r="A249" s="12" t="s">
        <v>272</v>
      </c>
      <c r="B249" s="14" t="str">
        <f t="shared" si="86"/>
        <v>STAT476</v>
      </c>
      <c r="C249" s="12"/>
      <c r="D249" s="14">
        <v>476</v>
      </c>
      <c r="E249" s="35">
        <v>25</v>
      </c>
      <c r="F249" s="52"/>
      <c r="G249" s="18">
        <f t="shared" si="75"/>
        <v>0</v>
      </c>
      <c r="H249" s="18">
        <f t="shared" si="76"/>
        <v>1</v>
      </c>
      <c r="I249" s="19">
        <f t="shared" si="77"/>
        <v>0</v>
      </c>
      <c r="J249" s="18">
        <f t="shared" si="78"/>
        <v>0</v>
      </c>
      <c r="K249" s="18">
        <f t="shared" si="79"/>
        <v>0</v>
      </c>
      <c r="L249" s="18">
        <f t="shared" si="80"/>
        <v>0</v>
      </c>
      <c r="M249" s="18">
        <f t="shared" si="81"/>
        <v>0</v>
      </c>
      <c r="N249" s="18">
        <f t="shared" si="82"/>
        <v>0</v>
      </c>
      <c r="O249" s="18">
        <f t="shared" si="83"/>
        <v>0</v>
      </c>
      <c r="P249" s="18">
        <f t="shared" si="84"/>
        <v>0</v>
      </c>
      <c r="Q249" s="3"/>
      <c r="W249" s="37" t="s">
        <v>396</v>
      </c>
      <c r="X249" s="64">
        <v>78</v>
      </c>
      <c r="Z249" s="71" t="s">
        <v>396</v>
      </c>
      <c r="AA249" s="76">
        <v>0</v>
      </c>
      <c r="AB249" s="76">
        <v>0</v>
      </c>
      <c r="AC249" s="76">
        <v>0</v>
      </c>
      <c r="AD249" s="76">
        <v>0</v>
      </c>
      <c r="AE249" s="76">
        <v>0</v>
      </c>
      <c r="AF249" s="76">
        <v>0</v>
      </c>
      <c r="AG249" s="76">
        <v>0</v>
      </c>
      <c r="AH249" s="76">
        <v>0</v>
      </c>
      <c r="AI249" s="76">
        <v>0</v>
      </c>
      <c r="AJ249" s="76">
        <v>0</v>
      </c>
      <c r="AK249" s="76">
        <v>0</v>
      </c>
      <c r="AL249" s="76">
        <v>0</v>
      </c>
      <c r="AM249" s="76">
        <v>0</v>
      </c>
      <c r="AN249" s="76">
        <v>0</v>
      </c>
      <c r="AO249" s="76">
        <v>0</v>
      </c>
      <c r="AP249" s="76">
        <v>0</v>
      </c>
      <c r="AQ249" s="76">
        <v>0</v>
      </c>
      <c r="AR249" s="76">
        <v>0</v>
      </c>
      <c r="AS249" s="76">
        <v>0</v>
      </c>
      <c r="AT249" s="76">
        <v>0</v>
      </c>
      <c r="AU249" s="76">
        <v>0</v>
      </c>
      <c r="AV249" s="76">
        <v>0</v>
      </c>
      <c r="AW249" s="76">
        <v>0</v>
      </c>
      <c r="AX249" s="76">
        <v>0</v>
      </c>
      <c r="AY249" s="76">
        <v>0</v>
      </c>
      <c r="AZ249" s="76">
        <v>0</v>
      </c>
      <c r="BA249" s="76">
        <v>0</v>
      </c>
      <c r="BB249" s="76">
        <v>0</v>
      </c>
      <c r="BC249" s="76">
        <v>0</v>
      </c>
      <c r="BD249" s="76">
        <v>0</v>
      </c>
      <c r="BE249" s="76">
        <v>0</v>
      </c>
      <c r="BF249" s="76">
        <v>0</v>
      </c>
      <c r="BG249" s="76">
        <v>0</v>
      </c>
      <c r="BH249" s="76">
        <v>0</v>
      </c>
      <c r="BI249" s="76">
        <v>0</v>
      </c>
      <c r="BJ249" s="76">
        <v>0</v>
      </c>
      <c r="BK249" s="76">
        <v>0</v>
      </c>
      <c r="BL249" s="76">
        <v>0</v>
      </c>
      <c r="BM249" s="76">
        <v>0</v>
      </c>
      <c r="BN249" s="76">
        <v>0</v>
      </c>
      <c r="BO249" s="76">
        <v>0</v>
      </c>
      <c r="BP249" s="76">
        <v>0</v>
      </c>
      <c r="BQ249" s="76">
        <v>0</v>
      </c>
      <c r="BR249" s="76">
        <v>0</v>
      </c>
      <c r="BS249" s="76">
        <v>0</v>
      </c>
      <c r="BT249" s="76">
        <v>0</v>
      </c>
      <c r="BU249" s="76">
        <v>0</v>
      </c>
      <c r="BV249" s="76">
        <v>0</v>
      </c>
      <c r="BW249" s="76">
        <v>0</v>
      </c>
      <c r="BX249" s="76">
        <v>0</v>
      </c>
      <c r="BY249" s="76">
        <v>0</v>
      </c>
      <c r="BZ249" s="76">
        <v>0</v>
      </c>
      <c r="CA249" s="76">
        <v>0</v>
      </c>
      <c r="CB249" s="76">
        <v>0</v>
      </c>
      <c r="CC249" s="76">
        <v>0</v>
      </c>
      <c r="CD249" s="76">
        <v>0</v>
      </c>
      <c r="CE249" s="76">
        <v>0</v>
      </c>
      <c r="CF249" s="76">
        <v>0</v>
      </c>
      <c r="CG249" s="76">
        <v>0</v>
      </c>
      <c r="CH249" s="76">
        <v>0</v>
      </c>
      <c r="CI249" s="76">
        <v>0</v>
      </c>
      <c r="CJ249" s="76">
        <v>0</v>
      </c>
      <c r="CK249" s="48">
        <f t="shared" ref="CK249:CK271" si="87">SUM(AA249:CJ249)</f>
        <v>0</v>
      </c>
      <c r="CM249" s="60">
        <f t="shared" si="85"/>
        <v>0</v>
      </c>
      <c r="CN249" s="59" t="s">
        <v>441</v>
      </c>
      <c r="CO249" s="58">
        <v>14</v>
      </c>
    </row>
    <row r="250" spans="1:93" ht="15">
      <c r="A250" s="12" t="s">
        <v>378</v>
      </c>
      <c r="B250" s="14" t="str">
        <f t="shared" si="86"/>
        <v>STAT476</v>
      </c>
      <c r="C250" s="12"/>
      <c r="D250" s="14">
        <v>476</v>
      </c>
      <c r="E250" s="35">
        <v>25</v>
      </c>
      <c r="F250" s="52"/>
      <c r="G250" s="18">
        <f t="shared" si="75"/>
        <v>0</v>
      </c>
      <c r="H250" s="18">
        <f t="shared" si="76"/>
        <v>1</v>
      </c>
      <c r="I250" s="19">
        <f t="shared" si="77"/>
        <v>0</v>
      </c>
      <c r="J250" s="18">
        <f t="shared" si="78"/>
        <v>0</v>
      </c>
      <c r="K250" s="18">
        <f t="shared" si="79"/>
        <v>0</v>
      </c>
      <c r="L250" s="18">
        <f t="shared" si="80"/>
        <v>0</v>
      </c>
      <c r="M250" s="18">
        <f t="shared" si="81"/>
        <v>0</v>
      </c>
      <c r="N250" s="18">
        <f t="shared" si="82"/>
        <v>0</v>
      </c>
      <c r="O250" s="18">
        <f t="shared" si="83"/>
        <v>0</v>
      </c>
      <c r="P250" s="18">
        <f t="shared" si="84"/>
        <v>0</v>
      </c>
      <c r="Q250" s="3"/>
      <c r="W250" s="29" t="s">
        <v>206</v>
      </c>
      <c r="X250" s="66">
        <v>78</v>
      </c>
      <c r="Z250" s="62" t="s">
        <v>206</v>
      </c>
      <c r="AA250" s="76">
        <v>0</v>
      </c>
      <c r="AB250" s="76">
        <v>0</v>
      </c>
      <c r="AC250" s="76">
        <v>0</v>
      </c>
      <c r="AD250" s="76">
        <v>0</v>
      </c>
      <c r="AE250" s="76">
        <v>0</v>
      </c>
      <c r="AF250" s="76">
        <v>0</v>
      </c>
      <c r="AG250" s="76">
        <v>0</v>
      </c>
      <c r="AH250" s="76">
        <v>0</v>
      </c>
      <c r="AI250" s="76">
        <v>0</v>
      </c>
      <c r="AJ250" s="76">
        <v>0</v>
      </c>
      <c r="AK250" s="76">
        <v>0</v>
      </c>
      <c r="AL250" s="76">
        <v>0</v>
      </c>
      <c r="AM250" s="76">
        <v>0</v>
      </c>
      <c r="AN250" s="76">
        <v>0</v>
      </c>
      <c r="AO250" s="76">
        <v>0</v>
      </c>
      <c r="AP250" s="76">
        <v>0</v>
      </c>
      <c r="AQ250" s="76">
        <v>0</v>
      </c>
      <c r="AR250" s="76">
        <v>0</v>
      </c>
      <c r="AS250" s="76">
        <v>0</v>
      </c>
      <c r="AT250" s="76">
        <v>0</v>
      </c>
      <c r="AU250" s="76">
        <v>0</v>
      </c>
      <c r="AV250" s="76">
        <v>0</v>
      </c>
      <c r="AW250" s="76">
        <v>0</v>
      </c>
      <c r="AX250" s="76">
        <v>0</v>
      </c>
      <c r="AY250" s="76">
        <v>0</v>
      </c>
      <c r="AZ250" s="76">
        <v>0</v>
      </c>
      <c r="BA250" s="76">
        <v>0</v>
      </c>
      <c r="BB250" s="76">
        <v>0</v>
      </c>
      <c r="BC250" s="76">
        <v>0</v>
      </c>
      <c r="BD250" s="76">
        <v>0</v>
      </c>
      <c r="BE250" s="76">
        <v>0</v>
      </c>
      <c r="BF250" s="76">
        <v>0</v>
      </c>
      <c r="BG250" s="76">
        <v>0</v>
      </c>
      <c r="BH250" s="76">
        <v>0</v>
      </c>
      <c r="BI250" s="76">
        <v>0</v>
      </c>
      <c r="BJ250" s="76">
        <v>0</v>
      </c>
      <c r="BK250" s="76">
        <v>0</v>
      </c>
      <c r="BL250" s="76">
        <v>0</v>
      </c>
      <c r="BM250" s="76">
        <v>0</v>
      </c>
      <c r="BN250" s="76">
        <v>0</v>
      </c>
      <c r="BO250" s="76">
        <v>0</v>
      </c>
      <c r="BP250" s="76">
        <v>0</v>
      </c>
      <c r="BQ250" s="76">
        <v>0</v>
      </c>
      <c r="BR250" s="76">
        <v>0</v>
      </c>
      <c r="BS250" s="76">
        <v>0</v>
      </c>
      <c r="BT250" s="76">
        <v>0</v>
      </c>
      <c r="BU250" s="76">
        <v>0</v>
      </c>
      <c r="BV250" s="76">
        <v>0</v>
      </c>
      <c r="BW250" s="76">
        <v>0</v>
      </c>
      <c r="BX250" s="76">
        <v>0</v>
      </c>
      <c r="BY250" s="76">
        <v>0</v>
      </c>
      <c r="BZ250" s="76">
        <v>0</v>
      </c>
      <c r="CA250" s="76">
        <v>0</v>
      </c>
      <c r="CB250" s="76">
        <v>0</v>
      </c>
      <c r="CC250" s="76">
        <v>0</v>
      </c>
      <c r="CD250" s="76">
        <v>0</v>
      </c>
      <c r="CE250" s="76">
        <v>0</v>
      </c>
      <c r="CF250" s="76">
        <v>0</v>
      </c>
      <c r="CG250" s="76">
        <v>0</v>
      </c>
      <c r="CH250" s="76">
        <v>0</v>
      </c>
      <c r="CI250" s="76">
        <v>0</v>
      </c>
      <c r="CJ250" s="76">
        <v>0</v>
      </c>
      <c r="CK250" s="48">
        <f t="shared" si="87"/>
        <v>0</v>
      </c>
      <c r="CM250" s="60">
        <f t="shared" si="85"/>
        <v>0</v>
      </c>
      <c r="CN250" s="59" t="s">
        <v>441</v>
      </c>
      <c r="CO250" s="58">
        <v>14</v>
      </c>
    </row>
    <row r="251" spans="1:93" ht="15">
      <c r="A251" s="12" t="s">
        <v>379</v>
      </c>
      <c r="B251" s="14" t="str">
        <f t="shared" si="86"/>
        <v>STAT476</v>
      </c>
      <c r="C251" s="12"/>
      <c r="D251" s="14">
        <v>476</v>
      </c>
      <c r="E251" s="35">
        <v>25</v>
      </c>
      <c r="F251" s="52"/>
      <c r="G251" s="18">
        <f t="shared" si="75"/>
        <v>0</v>
      </c>
      <c r="H251" s="18">
        <f t="shared" si="76"/>
        <v>1</v>
      </c>
      <c r="I251" s="19">
        <f t="shared" si="77"/>
        <v>0</v>
      </c>
      <c r="J251" s="18">
        <f t="shared" si="78"/>
        <v>0</v>
      </c>
      <c r="K251" s="18">
        <f t="shared" si="79"/>
        <v>0</v>
      </c>
      <c r="L251" s="18">
        <f t="shared" si="80"/>
        <v>0</v>
      </c>
      <c r="M251" s="18">
        <f t="shared" si="81"/>
        <v>0</v>
      </c>
      <c r="N251" s="18">
        <f t="shared" si="82"/>
        <v>0</v>
      </c>
      <c r="O251" s="18">
        <f t="shared" si="83"/>
        <v>0</v>
      </c>
      <c r="P251" s="18">
        <f t="shared" si="84"/>
        <v>0</v>
      </c>
      <c r="Q251" s="3"/>
      <c r="W251" s="29" t="s">
        <v>214</v>
      </c>
      <c r="X251" s="66">
        <v>78</v>
      </c>
      <c r="Z251" s="62" t="s">
        <v>214</v>
      </c>
      <c r="AA251" s="76">
        <v>0</v>
      </c>
      <c r="AB251" s="76">
        <v>0</v>
      </c>
      <c r="AC251" s="76">
        <v>0</v>
      </c>
      <c r="AD251" s="76">
        <v>0</v>
      </c>
      <c r="AE251" s="76">
        <v>0</v>
      </c>
      <c r="AF251" s="76">
        <v>0</v>
      </c>
      <c r="AG251" s="76">
        <v>0</v>
      </c>
      <c r="AH251" s="76">
        <v>0</v>
      </c>
      <c r="AI251" s="76">
        <v>0</v>
      </c>
      <c r="AJ251" s="76">
        <v>0</v>
      </c>
      <c r="AK251" s="76">
        <v>0</v>
      </c>
      <c r="AL251" s="76">
        <v>0</v>
      </c>
      <c r="AM251" s="76">
        <v>0</v>
      </c>
      <c r="AN251" s="76">
        <v>0</v>
      </c>
      <c r="AO251" s="76">
        <v>0</v>
      </c>
      <c r="AP251" s="76">
        <v>0</v>
      </c>
      <c r="AQ251" s="76">
        <v>0</v>
      </c>
      <c r="AR251" s="76">
        <v>0</v>
      </c>
      <c r="AS251" s="76">
        <v>0</v>
      </c>
      <c r="AT251" s="76">
        <v>0</v>
      </c>
      <c r="AU251" s="76">
        <v>0</v>
      </c>
      <c r="AV251" s="76">
        <v>0</v>
      </c>
      <c r="AW251" s="76">
        <v>0</v>
      </c>
      <c r="AX251" s="76">
        <v>0</v>
      </c>
      <c r="AY251" s="76">
        <v>0</v>
      </c>
      <c r="AZ251" s="76">
        <v>0</v>
      </c>
      <c r="BA251" s="76">
        <v>0</v>
      </c>
      <c r="BB251" s="76">
        <v>0</v>
      </c>
      <c r="BC251" s="76">
        <v>0</v>
      </c>
      <c r="BD251" s="76">
        <v>0</v>
      </c>
      <c r="BE251" s="76">
        <v>0</v>
      </c>
      <c r="BF251" s="76">
        <v>0</v>
      </c>
      <c r="BG251" s="76">
        <v>0</v>
      </c>
      <c r="BH251" s="76">
        <v>0</v>
      </c>
      <c r="BI251" s="76">
        <v>0</v>
      </c>
      <c r="BJ251" s="76">
        <v>0</v>
      </c>
      <c r="BK251" s="76">
        <v>0</v>
      </c>
      <c r="BL251" s="76">
        <v>0</v>
      </c>
      <c r="BM251" s="76">
        <v>0</v>
      </c>
      <c r="BN251" s="76">
        <v>0</v>
      </c>
      <c r="BO251" s="76">
        <v>0</v>
      </c>
      <c r="BP251" s="76">
        <v>0</v>
      </c>
      <c r="BQ251" s="76">
        <v>0</v>
      </c>
      <c r="BR251" s="76">
        <v>0</v>
      </c>
      <c r="BS251" s="76">
        <v>0</v>
      </c>
      <c r="BT251" s="76">
        <v>0</v>
      </c>
      <c r="BU251" s="76">
        <v>0</v>
      </c>
      <c r="BV251" s="76">
        <v>0</v>
      </c>
      <c r="BW251" s="76">
        <v>0</v>
      </c>
      <c r="BX251" s="76">
        <v>0</v>
      </c>
      <c r="BY251" s="76">
        <v>0</v>
      </c>
      <c r="BZ251" s="76">
        <v>0</v>
      </c>
      <c r="CA251" s="76">
        <v>0</v>
      </c>
      <c r="CB251" s="76">
        <v>0</v>
      </c>
      <c r="CC251" s="76">
        <v>0</v>
      </c>
      <c r="CD251" s="76">
        <v>0</v>
      </c>
      <c r="CE251" s="76">
        <v>0</v>
      </c>
      <c r="CF251" s="76">
        <v>0</v>
      </c>
      <c r="CG251" s="76">
        <v>0</v>
      </c>
      <c r="CH251" s="76">
        <v>0</v>
      </c>
      <c r="CI251" s="76">
        <v>0</v>
      </c>
      <c r="CJ251" s="76">
        <v>0</v>
      </c>
      <c r="CK251" s="48">
        <f t="shared" si="87"/>
        <v>0</v>
      </c>
      <c r="CM251" s="60">
        <f t="shared" si="85"/>
        <v>0</v>
      </c>
      <c r="CN251" s="59" t="s">
        <v>441</v>
      </c>
      <c r="CO251" s="58">
        <v>14</v>
      </c>
    </row>
    <row r="252" spans="1:93" ht="15">
      <c r="A252" s="12" t="s">
        <v>105</v>
      </c>
      <c r="B252" s="14" t="str">
        <f t="shared" si="86"/>
        <v>OIDD101</v>
      </c>
      <c r="C252" s="12"/>
      <c r="D252" s="14">
        <v>101</v>
      </c>
      <c r="E252" s="35">
        <v>240</v>
      </c>
      <c r="F252" s="52"/>
      <c r="G252" s="18">
        <f t="shared" si="75"/>
        <v>0</v>
      </c>
      <c r="H252" s="18">
        <f t="shared" si="76"/>
        <v>0</v>
      </c>
      <c r="I252" s="19">
        <f t="shared" si="77"/>
        <v>0</v>
      </c>
      <c r="J252" s="18">
        <f t="shared" si="78"/>
        <v>0</v>
      </c>
      <c r="K252" s="18">
        <f t="shared" si="79"/>
        <v>0</v>
      </c>
      <c r="L252" s="18">
        <f t="shared" si="80"/>
        <v>0</v>
      </c>
      <c r="M252" s="18">
        <f t="shared" si="81"/>
        <v>0</v>
      </c>
      <c r="N252" s="18">
        <f t="shared" si="82"/>
        <v>0</v>
      </c>
      <c r="O252" s="18">
        <f t="shared" si="83"/>
        <v>0</v>
      </c>
      <c r="P252" s="18">
        <f t="shared" si="84"/>
        <v>1</v>
      </c>
      <c r="Q252" s="3"/>
      <c r="W252" s="29" t="s">
        <v>218</v>
      </c>
      <c r="X252" s="66">
        <v>78</v>
      </c>
      <c r="Z252" s="62" t="s">
        <v>218</v>
      </c>
      <c r="AA252" s="76">
        <v>0</v>
      </c>
      <c r="AB252" s="76">
        <v>0</v>
      </c>
      <c r="AC252" s="76">
        <v>0</v>
      </c>
      <c r="AD252" s="76">
        <v>0</v>
      </c>
      <c r="AE252" s="76">
        <v>0</v>
      </c>
      <c r="AF252" s="76">
        <v>0</v>
      </c>
      <c r="AG252" s="76">
        <v>0</v>
      </c>
      <c r="AH252" s="76">
        <v>0</v>
      </c>
      <c r="AI252" s="76">
        <v>0</v>
      </c>
      <c r="AJ252" s="76">
        <v>0</v>
      </c>
      <c r="AK252" s="76">
        <v>0</v>
      </c>
      <c r="AL252" s="76">
        <v>0</v>
      </c>
      <c r="AM252" s="76">
        <v>0</v>
      </c>
      <c r="AN252" s="76">
        <v>0</v>
      </c>
      <c r="AO252" s="76">
        <v>0</v>
      </c>
      <c r="AP252" s="76">
        <v>0</v>
      </c>
      <c r="AQ252" s="76">
        <v>0</v>
      </c>
      <c r="AR252" s="76">
        <v>0</v>
      </c>
      <c r="AS252" s="76">
        <v>0</v>
      </c>
      <c r="AT252" s="76">
        <v>0</v>
      </c>
      <c r="AU252" s="76">
        <v>0</v>
      </c>
      <c r="AV252" s="76">
        <v>0</v>
      </c>
      <c r="AW252" s="76">
        <v>0</v>
      </c>
      <c r="AX252" s="76">
        <v>0</v>
      </c>
      <c r="AY252" s="76">
        <v>0</v>
      </c>
      <c r="AZ252" s="76">
        <v>0</v>
      </c>
      <c r="BA252" s="76">
        <v>0</v>
      </c>
      <c r="BB252" s="76">
        <v>0</v>
      </c>
      <c r="BC252" s="76">
        <v>0</v>
      </c>
      <c r="BD252" s="76">
        <v>0</v>
      </c>
      <c r="BE252" s="76">
        <v>0</v>
      </c>
      <c r="BF252" s="76">
        <v>0</v>
      </c>
      <c r="BG252" s="76">
        <v>0</v>
      </c>
      <c r="BH252" s="76">
        <v>0</v>
      </c>
      <c r="BI252" s="76">
        <v>0</v>
      </c>
      <c r="BJ252" s="76">
        <v>0</v>
      </c>
      <c r="BK252" s="76">
        <v>0</v>
      </c>
      <c r="BL252" s="76">
        <v>0</v>
      </c>
      <c r="BM252" s="76">
        <v>0</v>
      </c>
      <c r="BN252" s="76">
        <v>0</v>
      </c>
      <c r="BO252" s="76">
        <v>0</v>
      </c>
      <c r="BP252" s="76">
        <v>0</v>
      </c>
      <c r="BQ252" s="76">
        <v>0</v>
      </c>
      <c r="BR252" s="76">
        <v>0</v>
      </c>
      <c r="BS252" s="76">
        <v>0</v>
      </c>
      <c r="BT252" s="76">
        <v>0</v>
      </c>
      <c r="BU252" s="76">
        <v>0</v>
      </c>
      <c r="BV252" s="76">
        <v>0</v>
      </c>
      <c r="BW252" s="76">
        <v>0</v>
      </c>
      <c r="BX252" s="76">
        <v>0</v>
      </c>
      <c r="BY252" s="76">
        <v>0</v>
      </c>
      <c r="BZ252" s="76">
        <v>0</v>
      </c>
      <c r="CA252" s="76">
        <v>0</v>
      </c>
      <c r="CB252" s="76">
        <v>0</v>
      </c>
      <c r="CC252" s="76">
        <v>0</v>
      </c>
      <c r="CD252" s="76">
        <v>0</v>
      </c>
      <c r="CE252" s="76">
        <v>0</v>
      </c>
      <c r="CF252" s="76">
        <v>0</v>
      </c>
      <c r="CG252" s="76">
        <v>0</v>
      </c>
      <c r="CH252" s="76">
        <v>0</v>
      </c>
      <c r="CI252" s="76">
        <v>0</v>
      </c>
      <c r="CJ252" s="76">
        <v>0</v>
      </c>
      <c r="CK252" s="48">
        <f t="shared" si="87"/>
        <v>0</v>
      </c>
      <c r="CM252" s="60">
        <f t="shared" si="85"/>
        <v>0</v>
      </c>
      <c r="CN252" s="59" t="s">
        <v>441</v>
      </c>
      <c r="CO252" s="58">
        <v>14</v>
      </c>
    </row>
    <row r="253" spans="1:93" ht="15">
      <c r="A253" s="12" t="s">
        <v>106</v>
      </c>
      <c r="B253" s="14" t="str">
        <f t="shared" si="86"/>
        <v>OIDD101</v>
      </c>
      <c r="C253" s="12"/>
      <c r="D253" s="14">
        <v>101</v>
      </c>
      <c r="E253" s="35">
        <v>240</v>
      </c>
      <c r="F253" s="52"/>
      <c r="G253" s="18">
        <f t="shared" si="75"/>
        <v>0</v>
      </c>
      <c r="H253" s="18">
        <f t="shared" si="76"/>
        <v>0</v>
      </c>
      <c r="I253" s="19">
        <f t="shared" si="77"/>
        <v>0</v>
      </c>
      <c r="J253" s="18">
        <f t="shared" si="78"/>
        <v>0</v>
      </c>
      <c r="K253" s="18">
        <f t="shared" si="79"/>
        <v>0</v>
      </c>
      <c r="L253" s="18">
        <f t="shared" si="80"/>
        <v>0</v>
      </c>
      <c r="M253" s="18">
        <f t="shared" si="81"/>
        <v>0</v>
      </c>
      <c r="N253" s="18">
        <f t="shared" si="82"/>
        <v>0</v>
      </c>
      <c r="O253" s="18">
        <f t="shared" si="83"/>
        <v>0</v>
      </c>
      <c r="P253" s="18">
        <f t="shared" si="84"/>
        <v>1</v>
      </c>
      <c r="Q253" s="3"/>
      <c r="W253" s="29" t="s">
        <v>227</v>
      </c>
      <c r="X253" s="66">
        <v>78</v>
      </c>
      <c r="Z253" s="62" t="s">
        <v>227</v>
      </c>
      <c r="AA253" s="76">
        <v>0</v>
      </c>
      <c r="AB253" s="76">
        <v>0</v>
      </c>
      <c r="AC253" s="76">
        <v>0</v>
      </c>
      <c r="AD253" s="76">
        <v>0</v>
      </c>
      <c r="AE253" s="76">
        <v>0</v>
      </c>
      <c r="AF253" s="76">
        <v>0</v>
      </c>
      <c r="AG253" s="76">
        <v>0</v>
      </c>
      <c r="AH253" s="76">
        <v>0</v>
      </c>
      <c r="AI253" s="76">
        <v>0</v>
      </c>
      <c r="AJ253" s="76">
        <v>0</v>
      </c>
      <c r="AK253" s="76">
        <v>0</v>
      </c>
      <c r="AL253" s="76">
        <v>0</v>
      </c>
      <c r="AM253" s="76">
        <v>0</v>
      </c>
      <c r="AN253" s="76">
        <v>0</v>
      </c>
      <c r="AO253" s="76">
        <v>0</v>
      </c>
      <c r="AP253" s="76">
        <v>0</v>
      </c>
      <c r="AQ253" s="76">
        <v>0</v>
      </c>
      <c r="AR253" s="76">
        <v>0</v>
      </c>
      <c r="AS253" s="76">
        <v>0</v>
      </c>
      <c r="AT253" s="76">
        <v>0</v>
      </c>
      <c r="AU253" s="76">
        <v>0</v>
      </c>
      <c r="AV253" s="76">
        <v>0</v>
      </c>
      <c r="AW253" s="76">
        <v>0</v>
      </c>
      <c r="AX253" s="76">
        <v>0</v>
      </c>
      <c r="AY253" s="76">
        <v>0</v>
      </c>
      <c r="AZ253" s="76">
        <v>0</v>
      </c>
      <c r="BA253" s="76">
        <v>0</v>
      </c>
      <c r="BB253" s="76">
        <v>0</v>
      </c>
      <c r="BC253" s="76">
        <v>0</v>
      </c>
      <c r="BD253" s="76">
        <v>0</v>
      </c>
      <c r="BE253" s="76">
        <v>0</v>
      </c>
      <c r="BF253" s="76">
        <v>0</v>
      </c>
      <c r="BG253" s="76">
        <v>0</v>
      </c>
      <c r="BH253" s="76">
        <v>0</v>
      </c>
      <c r="BI253" s="76">
        <v>0</v>
      </c>
      <c r="BJ253" s="76">
        <v>0</v>
      </c>
      <c r="BK253" s="76">
        <v>0</v>
      </c>
      <c r="BL253" s="76">
        <v>0</v>
      </c>
      <c r="BM253" s="76">
        <v>0</v>
      </c>
      <c r="BN253" s="76">
        <v>0</v>
      </c>
      <c r="BO253" s="76">
        <v>0</v>
      </c>
      <c r="BP253" s="76">
        <v>0</v>
      </c>
      <c r="BQ253" s="76">
        <v>0</v>
      </c>
      <c r="BR253" s="76">
        <v>0</v>
      </c>
      <c r="BS253" s="76">
        <v>0</v>
      </c>
      <c r="BT253" s="76">
        <v>0</v>
      </c>
      <c r="BU253" s="76">
        <v>0</v>
      </c>
      <c r="BV253" s="76">
        <v>0</v>
      </c>
      <c r="BW253" s="76">
        <v>0</v>
      </c>
      <c r="BX253" s="76">
        <v>0</v>
      </c>
      <c r="BY253" s="76">
        <v>0</v>
      </c>
      <c r="BZ253" s="76">
        <v>0</v>
      </c>
      <c r="CA253" s="76">
        <v>0</v>
      </c>
      <c r="CB253" s="76">
        <v>0</v>
      </c>
      <c r="CC253" s="76">
        <v>0</v>
      </c>
      <c r="CD253" s="76">
        <v>0</v>
      </c>
      <c r="CE253" s="76">
        <v>0</v>
      </c>
      <c r="CF253" s="76">
        <v>0</v>
      </c>
      <c r="CG253" s="76">
        <v>0</v>
      </c>
      <c r="CH253" s="76">
        <v>0</v>
      </c>
      <c r="CI253" s="76">
        <v>0</v>
      </c>
      <c r="CJ253" s="76">
        <v>0</v>
      </c>
      <c r="CK253" s="48">
        <f t="shared" si="87"/>
        <v>0</v>
      </c>
      <c r="CM253" s="60">
        <f t="shared" si="85"/>
        <v>0</v>
      </c>
      <c r="CN253" s="59" t="s">
        <v>441</v>
      </c>
      <c r="CO253" s="58">
        <v>14</v>
      </c>
    </row>
    <row r="254" spans="1:93" ht="15">
      <c r="A254" s="12" t="s">
        <v>109</v>
      </c>
      <c r="B254" s="14" t="str">
        <f t="shared" si="86"/>
        <v>OIDD105</v>
      </c>
      <c r="C254" s="12"/>
      <c r="D254" s="14">
        <v>105</v>
      </c>
      <c r="E254" s="35">
        <v>60</v>
      </c>
      <c r="F254" s="52"/>
      <c r="G254" s="18">
        <f t="shared" si="75"/>
        <v>0</v>
      </c>
      <c r="H254" s="18">
        <f t="shared" si="76"/>
        <v>0</v>
      </c>
      <c r="I254" s="19">
        <f t="shared" si="77"/>
        <v>0</v>
      </c>
      <c r="J254" s="18">
        <f t="shared" si="78"/>
        <v>0</v>
      </c>
      <c r="K254" s="18">
        <f t="shared" si="79"/>
        <v>1</v>
      </c>
      <c r="L254" s="18">
        <f t="shared" si="80"/>
        <v>0</v>
      </c>
      <c r="M254" s="18">
        <f t="shared" si="81"/>
        <v>0</v>
      </c>
      <c r="N254" s="18">
        <f t="shared" si="82"/>
        <v>0</v>
      </c>
      <c r="O254" s="18">
        <f t="shared" si="83"/>
        <v>0</v>
      </c>
      <c r="P254" s="18">
        <f t="shared" si="84"/>
        <v>0</v>
      </c>
      <c r="Q254" s="3"/>
      <c r="W254" s="29" t="s">
        <v>234</v>
      </c>
      <c r="X254" s="66">
        <v>78</v>
      </c>
      <c r="Z254" s="62" t="s">
        <v>234</v>
      </c>
      <c r="AA254" s="76">
        <v>0</v>
      </c>
      <c r="AB254" s="76">
        <v>0</v>
      </c>
      <c r="AC254" s="76">
        <v>0</v>
      </c>
      <c r="AD254" s="76">
        <v>0</v>
      </c>
      <c r="AE254" s="76">
        <v>0</v>
      </c>
      <c r="AF254" s="76">
        <v>0</v>
      </c>
      <c r="AG254" s="76">
        <v>0</v>
      </c>
      <c r="AH254" s="76">
        <v>0</v>
      </c>
      <c r="AI254" s="76">
        <v>0</v>
      </c>
      <c r="AJ254" s="76">
        <v>0</v>
      </c>
      <c r="AK254" s="76">
        <v>0</v>
      </c>
      <c r="AL254" s="76">
        <v>0</v>
      </c>
      <c r="AM254" s="76">
        <v>0</v>
      </c>
      <c r="AN254" s="76">
        <v>0</v>
      </c>
      <c r="AO254" s="76">
        <v>0</v>
      </c>
      <c r="AP254" s="76">
        <v>0</v>
      </c>
      <c r="AQ254" s="76">
        <v>0</v>
      </c>
      <c r="AR254" s="76">
        <v>0</v>
      </c>
      <c r="AS254" s="76">
        <v>0</v>
      </c>
      <c r="AT254" s="76">
        <v>0</v>
      </c>
      <c r="AU254" s="76">
        <v>0</v>
      </c>
      <c r="AV254" s="76">
        <v>0</v>
      </c>
      <c r="AW254" s="76">
        <v>0</v>
      </c>
      <c r="AX254" s="76">
        <v>0</v>
      </c>
      <c r="AY254" s="76">
        <v>0</v>
      </c>
      <c r="AZ254" s="76">
        <v>0</v>
      </c>
      <c r="BA254" s="76">
        <v>0</v>
      </c>
      <c r="BB254" s="76">
        <v>0</v>
      </c>
      <c r="BC254" s="76">
        <v>0</v>
      </c>
      <c r="BD254" s="76">
        <v>0</v>
      </c>
      <c r="BE254" s="76">
        <v>0</v>
      </c>
      <c r="BF254" s="76">
        <v>0</v>
      </c>
      <c r="BG254" s="76">
        <v>0</v>
      </c>
      <c r="BH254" s="76">
        <v>0</v>
      </c>
      <c r="BI254" s="76">
        <v>0</v>
      </c>
      <c r="BJ254" s="76">
        <v>0</v>
      </c>
      <c r="BK254" s="76">
        <v>0</v>
      </c>
      <c r="BL254" s="76">
        <v>0</v>
      </c>
      <c r="BM254" s="76">
        <v>0</v>
      </c>
      <c r="BN254" s="76">
        <v>0</v>
      </c>
      <c r="BO254" s="76">
        <v>0</v>
      </c>
      <c r="BP254" s="76">
        <v>0</v>
      </c>
      <c r="BQ254" s="76">
        <v>0</v>
      </c>
      <c r="BR254" s="76">
        <v>0</v>
      </c>
      <c r="BS254" s="76">
        <v>0</v>
      </c>
      <c r="BT254" s="76">
        <v>0</v>
      </c>
      <c r="BU254" s="76">
        <v>0</v>
      </c>
      <c r="BV254" s="76">
        <v>0</v>
      </c>
      <c r="BW254" s="76">
        <v>0</v>
      </c>
      <c r="BX254" s="76">
        <v>0</v>
      </c>
      <c r="BY254" s="76">
        <v>0</v>
      </c>
      <c r="BZ254" s="76">
        <v>0</v>
      </c>
      <c r="CA254" s="76">
        <v>0</v>
      </c>
      <c r="CB254" s="76">
        <v>0</v>
      </c>
      <c r="CC254" s="76">
        <v>0</v>
      </c>
      <c r="CD254" s="76">
        <v>0</v>
      </c>
      <c r="CE254" s="76">
        <v>0</v>
      </c>
      <c r="CF254" s="76">
        <v>0</v>
      </c>
      <c r="CG254" s="76">
        <v>0</v>
      </c>
      <c r="CH254" s="76">
        <v>0</v>
      </c>
      <c r="CI254" s="76">
        <v>0</v>
      </c>
      <c r="CJ254" s="76">
        <v>0</v>
      </c>
      <c r="CK254" s="48">
        <f t="shared" si="87"/>
        <v>0</v>
      </c>
      <c r="CM254" s="60">
        <f t="shared" si="85"/>
        <v>0</v>
      </c>
      <c r="CN254" s="59" t="s">
        <v>441</v>
      </c>
      <c r="CO254" s="58">
        <v>14</v>
      </c>
    </row>
    <row r="255" spans="1:93" ht="15">
      <c r="A255" s="12" t="s">
        <v>412</v>
      </c>
      <c r="B255" s="14" t="str">
        <f t="shared" si="86"/>
        <v>OIDD201</v>
      </c>
      <c r="C255" s="12"/>
      <c r="D255" s="14">
        <v>201</v>
      </c>
      <c r="E255" s="35">
        <v>42</v>
      </c>
      <c r="F255" s="52"/>
      <c r="G255" s="18">
        <f t="shared" si="75"/>
        <v>0</v>
      </c>
      <c r="H255" s="18">
        <f t="shared" si="76"/>
        <v>0</v>
      </c>
      <c r="I255" s="19">
        <f t="shared" si="77"/>
        <v>0</v>
      </c>
      <c r="J255" s="18">
        <f t="shared" si="78"/>
        <v>1</v>
      </c>
      <c r="K255" s="18">
        <f t="shared" si="79"/>
        <v>0</v>
      </c>
      <c r="L255" s="18">
        <f t="shared" si="80"/>
        <v>0</v>
      </c>
      <c r="M255" s="18">
        <f t="shared" si="81"/>
        <v>0</v>
      </c>
      <c r="N255" s="18">
        <f t="shared" si="82"/>
        <v>0</v>
      </c>
      <c r="O255" s="18">
        <f t="shared" si="83"/>
        <v>0</v>
      </c>
      <c r="P255" s="18">
        <f t="shared" si="84"/>
        <v>0</v>
      </c>
      <c r="Q255" s="3"/>
      <c r="W255" s="29" t="s">
        <v>237</v>
      </c>
      <c r="X255" s="66">
        <v>78</v>
      </c>
      <c r="Z255" s="62" t="s">
        <v>237</v>
      </c>
      <c r="AA255" s="76">
        <v>0</v>
      </c>
      <c r="AB255" s="76">
        <v>0</v>
      </c>
      <c r="AC255" s="76">
        <v>0</v>
      </c>
      <c r="AD255" s="76">
        <v>0</v>
      </c>
      <c r="AE255" s="76">
        <v>0</v>
      </c>
      <c r="AF255" s="76">
        <v>0</v>
      </c>
      <c r="AG255" s="76">
        <v>0</v>
      </c>
      <c r="AH255" s="76">
        <v>0</v>
      </c>
      <c r="AI255" s="76">
        <v>0</v>
      </c>
      <c r="AJ255" s="76">
        <v>0</v>
      </c>
      <c r="AK255" s="76">
        <v>0</v>
      </c>
      <c r="AL255" s="76">
        <v>0</v>
      </c>
      <c r="AM255" s="76">
        <v>0</v>
      </c>
      <c r="AN255" s="76">
        <v>0</v>
      </c>
      <c r="AO255" s="76">
        <v>0</v>
      </c>
      <c r="AP255" s="76">
        <v>0</v>
      </c>
      <c r="AQ255" s="76">
        <v>0</v>
      </c>
      <c r="AR255" s="76">
        <v>0</v>
      </c>
      <c r="AS255" s="76">
        <v>0</v>
      </c>
      <c r="AT255" s="76">
        <v>0</v>
      </c>
      <c r="AU255" s="76">
        <v>0</v>
      </c>
      <c r="AV255" s="76">
        <v>0</v>
      </c>
      <c r="AW255" s="76">
        <v>0</v>
      </c>
      <c r="AX255" s="76">
        <v>0</v>
      </c>
      <c r="AY255" s="76">
        <v>0</v>
      </c>
      <c r="AZ255" s="76">
        <v>0</v>
      </c>
      <c r="BA255" s="76">
        <v>0</v>
      </c>
      <c r="BB255" s="76">
        <v>0</v>
      </c>
      <c r="BC255" s="76">
        <v>0</v>
      </c>
      <c r="BD255" s="76">
        <v>0</v>
      </c>
      <c r="BE255" s="76">
        <v>0</v>
      </c>
      <c r="BF255" s="76">
        <v>0</v>
      </c>
      <c r="BG255" s="76">
        <v>0</v>
      </c>
      <c r="BH255" s="76">
        <v>0</v>
      </c>
      <c r="BI255" s="76">
        <v>0</v>
      </c>
      <c r="BJ255" s="76">
        <v>0</v>
      </c>
      <c r="BK255" s="76">
        <v>0</v>
      </c>
      <c r="BL255" s="76">
        <v>0</v>
      </c>
      <c r="BM255" s="76">
        <v>0</v>
      </c>
      <c r="BN255" s="76">
        <v>0</v>
      </c>
      <c r="BO255" s="76">
        <v>0</v>
      </c>
      <c r="BP255" s="76">
        <v>0</v>
      </c>
      <c r="BQ255" s="76">
        <v>0</v>
      </c>
      <c r="BR255" s="76">
        <v>0</v>
      </c>
      <c r="BS255" s="76">
        <v>0</v>
      </c>
      <c r="BT255" s="76">
        <v>0</v>
      </c>
      <c r="BU255" s="76">
        <v>0</v>
      </c>
      <c r="BV255" s="76">
        <v>0</v>
      </c>
      <c r="BW255" s="76">
        <v>0</v>
      </c>
      <c r="BX255" s="76">
        <v>0</v>
      </c>
      <c r="BY255" s="76">
        <v>0</v>
      </c>
      <c r="BZ255" s="76">
        <v>0</v>
      </c>
      <c r="CA255" s="76">
        <v>0</v>
      </c>
      <c r="CB255" s="76">
        <v>0</v>
      </c>
      <c r="CC255" s="76">
        <v>0</v>
      </c>
      <c r="CD255" s="76">
        <v>0</v>
      </c>
      <c r="CE255" s="76">
        <v>0</v>
      </c>
      <c r="CF255" s="76">
        <v>0</v>
      </c>
      <c r="CG255" s="76">
        <v>0</v>
      </c>
      <c r="CH255" s="76">
        <v>0</v>
      </c>
      <c r="CI255" s="76">
        <v>0</v>
      </c>
      <c r="CJ255" s="76">
        <v>0</v>
      </c>
      <c r="CK255" s="48">
        <f t="shared" si="87"/>
        <v>0</v>
      </c>
      <c r="CM255" s="60">
        <f t="shared" si="85"/>
        <v>0</v>
      </c>
      <c r="CN255" s="59" t="s">
        <v>441</v>
      </c>
      <c r="CO255" s="58">
        <v>14</v>
      </c>
    </row>
    <row r="256" spans="1:93" ht="15">
      <c r="A256" s="12" t="s">
        <v>285</v>
      </c>
      <c r="B256" s="14" t="str">
        <f t="shared" si="86"/>
        <v>OIDD220</v>
      </c>
      <c r="C256" s="12"/>
      <c r="D256" s="14">
        <v>220</v>
      </c>
      <c r="E256" s="35">
        <v>40</v>
      </c>
      <c r="F256" s="52"/>
      <c r="G256" s="18">
        <f t="shared" si="75"/>
        <v>0</v>
      </c>
      <c r="H256" s="18">
        <f t="shared" si="76"/>
        <v>0</v>
      </c>
      <c r="I256" s="19">
        <f t="shared" si="77"/>
        <v>1</v>
      </c>
      <c r="J256" s="18">
        <f t="shared" si="78"/>
        <v>0</v>
      </c>
      <c r="K256" s="18">
        <f t="shared" si="79"/>
        <v>0</v>
      </c>
      <c r="L256" s="18">
        <f t="shared" si="80"/>
        <v>0</v>
      </c>
      <c r="M256" s="18">
        <f t="shared" si="81"/>
        <v>0</v>
      </c>
      <c r="N256" s="18">
        <f t="shared" si="82"/>
        <v>0</v>
      </c>
      <c r="O256" s="18">
        <f t="shared" si="83"/>
        <v>0</v>
      </c>
      <c r="P256" s="18">
        <f t="shared" si="84"/>
        <v>0</v>
      </c>
      <c r="Q256" s="3"/>
      <c r="W256" s="29" t="s">
        <v>246</v>
      </c>
      <c r="X256" s="66">
        <v>78</v>
      </c>
      <c r="Z256" s="62" t="s">
        <v>246</v>
      </c>
      <c r="AA256" s="76">
        <v>0</v>
      </c>
      <c r="AB256" s="76">
        <v>0</v>
      </c>
      <c r="AC256" s="76">
        <v>0</v>
      </c>
      <c r="AD256" s="76">
        <v>0</v>
      </c>
      <c r="AE256" s="76">
        <v>0</v>
      </c>
      <c r="AF256" s="76">
        <v>0</v>
      </c>
      <c r="AG256" s="76">
        <v>0</v>
      </c>
      <c r="AH256" s="76">
        <v>0</v>
      </c>
      <c r="AI256" s="76">
        <v>0</v>
      </c>
      <c r="AJ256" s="76">
        <v>0</v>
      </c>
      <c r="AK256" s="76">
        <v>0</v>
      </c>
      <c r="AL256" s="76">
        <v>0</v>
      </c>
      <c r="AM256" s="76">
        <v>0</v>
      </c>
      <c r="AN256" s="76">
        <v>0</v>
      </c>
      <c r="AO256" s="76">
        <v>0</v>
      </c>
      <c r="AP256" s="76">
        <v>0</v>
      </c>
      <c r="AQ256" s="76">
        <v>0</v>
      </c>
      <c r="AR256" s="76">
        <v>0</v>
      </c>
      <c r="AS256" s="76">
        <v>0</v>
      </c>
      <c r="AT256" s="76">
        <v>0</v>
      </c>
      <c r="AU256" s="76">
        <v>0</v>
      </c>
      <c r="AV256" s="76">
        <v>0</v>
      </c>
      <c r="AW256" s="76">
        <v>0</v>
      </c>
      <c r="AX256" s="76">
        <v>0</v>
      </c>
      <c r="AY256" s="76">
        <v>0</v>
      </c>
      <c r="AZ256" s="76">
        <v>0</v>
      </c>
      <c r="BA256" s="76">
        <v>0</v>
      </c>
      <c r="BB256" s="76">
        <v>0</v>
      </c>
      <c r="BC256" s="76">
        <v>0</v>
      </c>
      <c r="BD256" s="76">
        <v>0</v>
      </c>
      <c r="BE256" s="76">
        <v>0</v>
      </c>
      <c r="BF256" s="76">
        <v>0</v>
      </c>
      <c r="BG256" s="76">
        <v>0</v>
      </c>
      <c r="BH256" s="76">
        <v>0</v>
      </c>
      <c r="BI256" s="76">
        <v>0</v>
      </c>
      <c r="BJ256" s="76">
        <v>0</v>
      </c>
      <c r="BK256" s="76">
        <v>0</v>
      </c>
      <c r="BL256" s="76">
        <v>0</v>
      </c>
      <c r="BM256" s="76">
        <v>0</v>
      </c>
      <c r="BN256" s="76">
        <v>0</v>
      </c>
      <c r="BO256" s="76">
        <v>0</v>
      </c>
      <c r="BP256" s="76">
        <v>0</v>
      </c>
      <c r="BQ256" s="76">
        <v>0</v>
      </c>
      <c r="BR256" s="76">
        <v>0</v>
      </c>
      <c r="BS256" s="76">
        <v>0</v>
      </c>
      <c r="BT256" s="76">
        <v>0</v>
      </c>
      <c r="BU256" s="76">
        <v>0</v>
      </c>
      <c r="BV256" s="76">
        <v>0</v>
      </c>
      <c r="BW256" s="76">
        <v>0</v>
      </c>
      <c r="BX256" s="76">
        <v>0</v>
      </c>
      <c r="BY256" s="76">
        <v>0</v>
      </c>
      <c r="BZ256" s="76">
        <v>0</v>
      </c>
      <c r="CA256" s="76">
        <v>0</v>
      </c>
      <c r="CB256" s="76">
        <v>0</v>
      </c>
      <c r="CC256" s="76">
        <v>0</v>
      </c>
      <c r="CD256" s="76">
        <v>0</v>
      </c>
      <c r="CE256" s="76">
        <v>0</v>
      </c>
      <c r="CF256" s="76">
        <v>0</v>
      </c>
      <c r="CG256" s="76">
        <v>0</v>
      </c>
      <c r="CH256" s="76">
        <v>0</v>
      </c>
      <c r="CI256" s="76">
        <v>0</v>
      </c>
      <c r="CJ256" s="76">
        <v>0</v>
      </c>
      <c r="CK256" s="48">
        <f t="shared" si="87"/>
        <v>0</v>
      </c>
      <c r="CM256" s="60">
        <f t="shared" si="85"/>
        <v>0</v>
      </c>
      <c r="CN256" s="59" t="s">
        <v>441</v>
      </c>
      <c r="CO256" s="58">
        <v>14</v>
      </c>
    </row>
    <row r="257" spans="1:93" ht="15">
      <c r="A257" s="12" t="s">
        <v>113</v>
      </c>
      <c r="B257" s="14" t="str">
        <f t="shared" si="86"/>
        <v>OIDD222</v>
      </c>
      <c r="C257" s="12"/>
      <c r="D257" s="14">
        <v>222</v>
      </c>
      <c r="E257" s="35">
        <v>60</v>
      </c>
      <c r="F257" s="52"/>
      <c r="G257" s="18">
        <f t="shared" si="75"/>
        <v>0</v>
      </c>
      <c r="H257" s="18">
        <f t="shared" si="76"/>
        <v>0</v>
      </c>
      <c r="I257" s="19">
        <f t="shared" si="77"/>
        <v>0</v>
      </c>
      <c r="J257" s="18">
        <f t="shared" si="78"/>
        <v>0</v>
      </c>
      <c r="K257" s="18">
        <f t="shared" si="79"/>
        <v>1</v>
      </c>
      <c r="L257" s="18">
        <f t="shared" si="80"/>
        <v>0</v>
      </c>
      <c r="M257" s="18">
        <f t="shared" si="81"/>
        <v>0</v>
      </c>
      <c r="N257" s="18">
        <f t="shared" si="82"/>
        <v>0</v>
      </c>
      <c r="O257" s="18">
        <f t="shared" si="83"/>
        <v>0</v>
      </c>
      <c r="P257" s="18">
        <f t="shared" si="84"/>
        <v>0</v>
      </c>
      <c r="Q257" s="3"/>
      <c r="W257" s="29" t="s">
        <v>256</v>
      </c>
      <c r="X257" s="66">
        <v>78</v>
      </c>
      <c r="Z257" s="62" t="s">
        <v>256</v>
      </c>
      <c r="AA257" s="76">
        <v>0</v>
      </c>
      <c r="AB257" s="76">
        <v>0</v>
      </c>
      <c r="AC257" s="76">
        <v>0</v>
      </c>
      <c r="AD257" s="76">
        <v>0</v>
      </c>
      <c r="AE257" s="76">
        <v>0</v>
      </c>
      <c r="AF257" s="76">
        <v>0</v>
      </c>
      <c r="AG257" s="76">
        <v>0</v>
      </c>
      <c r="AH257" s="76">
        <v>0</v>
      </c>
      <c r="AI257" s="76">
        <v>0</v>
      </c>
      <c r="AJ257" s="76">
        <v>0</v>
      </c>
      <c r="AK257" s="76">
        <v>0</v>
      </c>
      <c r="AL257" s="76">
        <v>0</v>
      </c>
      <c r="AM257" s="76">
        <v>0</v>
      </c>
      <c r="AN257" s="76">
        <v>0</v>
      </c>
      <c r="AO257" s="76">
        <v>0</v>
      </c>
      <c r="AP257" s="76">
        <v>0</v>
      </c>
      <c r="AQ257" s="76">
        <v>0</v>
      </c>
      <c r="AR257" s="76">
        <v>0</v>
      </c>
      <c r="AS257" s="76">
        <v>0</v>
      </c>
      <c r="AT257" s="76">
        <v>0</v>
      </c>
      <c r="AU257" s="76">
        <v>0</v>
      </c>
      <c r="AV257" s="76">
        <v>0</v>
      </c>
      <c r="AW257" s="76">
        <v>0</v>
      </c>
      <c r="AX257" s="76">
        <v>0</v>
      </c>
      <c r="AY257" s="76">
        <v>0</v>
      </c>
      <c r="AZ257" s="76">
        <v>0</v>
      </c>
      <c r="BA257" s="76">
        <v>0</v>
      </c>
      <c r="BB257" s="76">
        <v>0</v>
      </c>
      <c r="BC257" s="76">
        <v>0</v>
      </c>
      <c r="BD257" s="76">
        <v>0</v>
      </c>
      <c r="BE257" s="76">
        <v>0</v>
      </c>
      <c r="BF257" s="76">
        <v>0</v>
      </c>
      <c r="BG257" s="76">
        <v>0</v>
      </c>
      <c r="BH257" s="76">
        <v>0</v>
      </c>
      <c r="BI257" s="76">
        <v>0</v>
      </c>
      <c r="BJ257" s="76">
        <v>0</v>
      </c>
      <c r="BK257" s="76">
        <v>0</v>
      </c>
      <c r="BL257" s="76">
        <v>0</v>
      </c>
      <c r="BM257" s="76">
        <v>0</v>
      </c>
      <c r="BN257" s="76">
        <v>0</v>
      </c>
      <c r="BO257" s="76">
        <v>0</v>
      </c>
      <c r="BP257" s="76">
        <v>0</v>
      </c>
      <c r="BQ257" s="76">
        <v>0</v>
      </c>
      <c r="BR257" s="76">
        <v>0</v>
      </c>
      <c r="BS257" s="76">
        <v>0</v>
      </c>
      <c r="BT257" s="76">
        <v>0</v>
      </c>
      <c r="BU257" s="76">
        <v>0</v>
      </c>
      <c r="BV257" s="76">
        <v>0</v>
      </c>
      <c r="BW257" s="76">
        <v>0</v>
      </c>
      <c r="BX257" s="76">
        <v>0</v>
      </c>
      <c r="BY257" s="76">
        <v>0</v>
      </c>
      <c r="BZ257" s="76">
        <v>0</v>
      </c>
      <c r="CA257" s="76">
        <v>0</v>
      </c>
      <c r="CB257" s="76">
        <v>0</v>
      </c>
      <c r="CC257" s="76">
        <v>0</v>
      </c>
      <c r="CD257" s="76">
        <v>0</v>
      </c>
      <c r="CE257" s="76">
        <v>0</v>
      </c>
      <c r="CF257" s="76">
        <v>0</v>
      </c>
      <c r="CG257" s="76">
        <v>0</v>
      </c>
      <c r="CH257" s="76">
        <v>0</v>
      </c>
      <c r="CI257" s="76">
        <v>0</v>
      </c>
      <c r="CJ257" s="76">
        <v>0</v>
      </c>
      <c r="CK257" s="48">
        <f t="shared" si="87"/>
        <v>0</v>
      </c>
      <c r="CM257" s="60">
        <f t="shared" si="85"/>
        <v>0</v>
      </c>
      <c r="CN257" s="59" t="s">
        <v>441</v>
      </c>
      <c r="CO257" s="58">
        <v>14</v>
      </c>
    </row>
    <row r="258" spans="1:93" ht="15">
      <c r="A258" s="12" t="s">
        <v>361</v>
      </c>
      <c r="B258" s="14" t="str">
        <f t="shared" si="86"/>
        <v>OIDD236</v>
      </c>
      <c r="C258" s="12"/>
      <c r="D258" s="14">
        <v>236</v>
      </c>
      <c r="E258" s="35">
        <v>75</v>
      </c>
      <c r="F258" s="52"/>
      <c r="G258" s="18">
        <f t="shared" si="75"/>
        <v>0</v>
      </c>
      <c r="H258" s="18">
        <f t="shared" si="76"/>
        <v>0</v>
      </c>
      <c r="I258" s="19">
        <f t="shared" si="77"/>
        <v>0</v>
      </c>
      <c r="J258" s="18">
        <f t="shared" si="78"/>
        <v>0</v>
      </c>
      <c r="K258" s="18">
        <f t="shared" si="79"/>
        <v>0</v>
      </c>
      <c r="L258" s="18">
        <f t="shared" si="80"/>
        <v>1</v>
      </c>
      <c r="M258" s="18">
        <f t="shared" si="81"/>
        <v>0</v>
      </c>
      <c r="N258" s="18">
        <f t="shared" si="82"/>
        <v>0</v>
      </c>
      <c r="O258" s="18">
        <f t="shared" si="83"/>
        <v>0</v>
      </c>
      <c r="P258" s="18">
        <f t="shared" si="84"/>
        <v>0</v>
      </c>
      <c r="Q258" s="3"/>
      <c r="W258" s="29" t="s">
        <v>262</v>
      </c>
      <c r="X258" s="66">
        <v>78</v>
      </c>
      <c r="Z258" s="62" t="s">
        <v>262</v>
      </c>
      <c r="AA258" s="76">
        <v>0</v>
      </c>
      <c r="AB258" s="76">
        <v>0</v>
      </c>
      <c r="AC258" s="76">
        <v>0</v>
      </c>
      <c r="AD258" s="76">
        <v>0</v>
      </c>
      <c r="AE258" s="76">
        <v>0</v>
      </c>
      <c r="AF258" s="76">
        <v>0</v>
      </c>
      <c r="AG258" s="76">
        <v>0</v>
      </c>
      <c r="AH258" s="76">
        <v>0</v>
      </c>
      <c r="AI258" s="76">
        <v>0</v>
      </c>
      <c r="AJ258" s="76">
        <v>0</v>
      </c>
      <c r="AK258" s="76">
        <v>0</v>
      </c>
      <c r="AL258" s="76">
        <v>0</v>
      </c>
      <c r="AM258" s="76">
        <v>0</v>
      </c>
      <c r="AN258" s="76">
        <v>0</v>
      </c>
      <c r="AO258" s="76">
        <v>0</v>
      </c>
      <c r="AP258" s="76">
        <v>0</v>
      </c>
      <c r="AQ258" s="76">
        <v>0</v>
      </c>
      <c r="AR258" s="76">
        <v>0</v>
      </c>
      <c r="AS258" s="76">
        <v>0</v>
      </c>
      <c r="AT258" s="76">
        <v>0</v>
      </c>
      <c r="AU258" s="76">
        <v>0</v>
      </c>
      <c r="AV258" s="76">
        <v>0</v>
      </c>
      <c r="AW258" s="76">
        <v>0</v>
      </c>
      <c r="AX258" s="76">
        <v>0</v>
      </c>
      <c r="AY258" s="76">
        <v>0</v>
      </c>
      <c r="AZ258" s="76">
        <v>0</v>
      </c>
      <c r="BA258" s="76">
        <v>0</v>
      </c>
      <c r="BB258" s="76">
        <v>0</v>
      </c>
      <c r="BC258" s="76">
        <v>0</v>
      </c>
      <c r="BD258" s="76">
        <v>0</v>
      </c>
      <c r="BE258" s="76">
        <v>0</v>
      </c>
      <c r="BF258" s="76">
        <v>0</v>
      </c>
      <c r="BG258" s="76">
        <v>0</v>
      </c>
      <c r="BH258" s="76">
        <v>0</v>
      </c>
      <c r="BI258" s="76">
        <v>0</v>
      </c>
      <c r="BJ258" s="76">
        <v>0</v>
      </c>
      <c r="BK258" s="76">
        <v>0</v>
      </c>
      <c r="BL258" s="76">
        <v>0</v>
      </c>
      <c r="BM258" s="76">
        <v>0</v>
      </c>
      <c r="BN258" s="76">
        <v>0</v>
      </c>
      <c r="BO258" s="76">
        <v>0</v>
      </c>
      <c r="BP258" s="76">
        <v>0</v>
      </c>
      <c r="BQ258" s="76">
        <v>0</v>
      </c>
      <c r="BR258" s="76">
        <v>0</v>
      </c>
      <c r="BS258" s="76">
        <v>0</v>
      </c>
      <c r="BT258" s="76">
        <v>0</v>
      </c>
      <c r="BU258" s="76">
        <v>0</v>
      </c>
      <c r="BV258" s="76">
        <v>0</v>
      </c>
      <c r="BW258" s="76">
        <v>0</v>
      </c>
      <c r="BX258" s="76">
        <v>0</v>
      </c>
      <c r="BY258" s="76">
        <v>0</v>
      </c>
      <c r="BZ258" s="76">
        <v>0</v>
      </c>
      <c r="CA258" s="76">
        <v>0</v>
      </c>
      <c r="CB258" s="76">
        <v>0</v>
      </c>
      <c r="CC258" s="76">
        <v>0</v>
      </c>
      <c r="CD258" s="76">
        <v>0</v>
      </c>
      <c r="CE258" s="76">
        <v>0</v>
      </c>
      <c r="CF258" s="76">
        <v>0</v>
      </c>
      <c r="CG258" s="76">
        <v>0</v>
      </c>
      <c r="CH258" s="76">
        <v>0</v>
      </c>
      <c r="CI258" s="76">
        <v>0</v>
      </c>
      <c r="CJ258" s="76">
        <v>0</v>
      </c>
      <c r="CK258" s="48">
        <f t="shared" si="87"/>
        <v>0</v>
      </c>
      <c r="CM258" s="60">
        <f t="shared" si="85"/>
        <v>0</v>
      </c>
      <c r="CN258" s="59" t="s">
        <v>441</v>
      </c>
      <c r="CO258" s="58">
        <v>14</v>
      </c>
    </row>
    <row r="259" spans="1:93" ht="15">
      <c r="A259" s="12" t="s">
        <v>269</v>
      </c>
      <c r="B259" s="14" t="str">
        <f t="shared" si="86"/>
        <v>OIDD245</v>
      </c>
      <c r="C259" s="12"/>
      <c r="D259" s="14">
        <v>245</v>
      </c>
      <c r="E259" s="35">
        <v>60</v>
      </c>
      <c r="F259" s="52"/>
      <c r="G259" s="18">
        <f t="shared" si="75"/>
        <v>0</v>
      </c>
      <c r="H259" s="18">
        <f t="shared" si="76"/>
        <v>0</v>
      </c>
      <c r="I259" s="19">
        <f t="shared" si="77"/>
        <v>0</v>
      </c>
      <c r="J259" s="18">
        <f t="shared" si="78"/>
        <v>0</v>
      </c>
      <c r="K259" s="18">
        <f t="shared" si="79"/>
        <v>1</v>
      </c>
      <c r="L259" s="18">
        <f t="shared" si="80"/>
        <v>0</v>
      </c>
      <c r="M259" s="18">
        <f t="shared" si="81"/>
        <v>0</v>
      </c>
      <c r="N259" s="18">
        <f t="shared" si="82"/>
        <v>0</v>
      </c>
      <c r="O259" s="18">
        <f t="shared" si="83"/>
        <v>0</v>
      </c>
      <c r="P259" s="18">
        <f t="shared" si="84"/>
        <v>0</v>
      </c>
      <c r="Q259" s="3"/>
      <c r="W259" s="29" t="s">
        <v>278</v>
      </c>
      <c r="X259" s="66">
        <v>50</v>
      </c>
      <c r="Z259" s="62" t="s">
        <v>278</v>
      </c>
      <c r="AA259" s="76">
        <v>0</v>
      </c>
      <c r="AB259" s="76">
        <v>0</v>
      </c>
      <c r="AC259" s="76">
        <v>0</v>
      </c>
      <c r="AD259" s="76">
        <v>0</v>
      </c>
      <c r="AE259" s="76">
        <v>0</v>
      </c>
      <c r="AF259" s="76">
        <v>0</v>
      </c>
      <c r="AG259" s="76">
        <v>0</v>
      </c>
      <c r="AH259" s="76">
        <v>0</v>
      </c>
      <c r="AI259" s="76">
        <v>0</v>
      </c>
      <c r="AJ259" s="76">
        <v>0</v>
      </c>
      <c r="AK259" s="76">
        <v>0</v>
      </c>
      <c r="AL259" s="76">
        <v>0</v>
      </c>
      <c r="AM259" s="76">
        <v>0</v>
      </c>
      <c r="AN259" s="76">
        <v>0</v>
      </c>
      <c r="AO259" s="76">
        <v>0</v>
      </c>
      <c r="AP259" s="76">
        <v>0</v>
      </c>
      <c r="AQ259" s="76">
        <v>0</v>
      </c>
      <c r="AR259" s="76">
        <v>0</v>
      </c>
      <c r="AS259" s="76">
        <v>0</v>
      </c>
      <c r="AT259" s="76">
        <v>0</v>
      </c>
      <c r="AU259" s="76">
        <v>0</v>
      </c>
      <c r="AV259" s="76">
        <v>0</v>
      </c>
      <c r="AW259" s="76">
        <v>0</v>
      </c>
      <c r="AX259" s="76">
        <v>0</v>
      </c>
      <c r="AY259" s="76">
        <v>0</v>
      </c>
      <c r="AZ259" s="76">
        <v>0</v>
      </c>
      <c r="BA259" s="76">
        <v>0</v>
      </c>
      <c r="BB259" s="76">
        <v>0</v>
      </c>
      <c r="BC259" s="76">
        <v>0</v>
      </c>
      <c r="BD259" s="76">
        <v>0</v>
      </c>
      <c r="BE259" s="76">
        <v>0</v>
      </c>
      <c r="BF259" s="76">
        <v>0</v>
      </c>
      <c r="BG259" s="76">
        <v>0</v>
      </c>
      <c r="BH259" s="76">
        <v>0</v>
      </c>
      <c r="BI259" s="76">
        <v>0</v>
      </c>
      <c r="BJ259" s="76">
        <v>0</v>
      </c>
      <c r="BK259" s="76">
        <v>0</v>
      </c>
      <c r="BL259" s="76">
        <v>0</v>
      </c>
      <c r="BM259" s="76">
        <v>0</v>
      </c>
      <c r="BN259" s="76">
        <v>0</v>
      </c>
      <c r="BO259" s="76">
        <v>0</v>
      </c>
      <c r="BP259" s="76">
        <v>0</v>
      </c>
      <c r="BQ259" s="76">
        <v>0</v>
      </c>
      <c r="BR259" s="76">
        <v>0</v>
      </c>
      <c r="BS259" s="76">
        <v>0</v>
      </c>
      <c r="BT259" s="76">
        <v>0</v>
      </c>
      <c r="BU259" s="76">
        <v>0</v>
      </c>
      <c r="BV259" s="76">
        <v>0</v>
      </c>
      <c r="BW259" s="76">
        <v>0</v>
      </c>
      <c r="BX259" s="76">
        <v>0</v>
      </c>
      <c r="BY259" s="76">
        <v>0</v>
      </c>
      <c r="BZ259" s="76">
        <v>0</v>
      </c>
      <c r="CA259" s="76">
        <v>0</v>
      </c>
      <c r="CB259" s="76">
        <v>0</v>
      </c>
      <c r="CC259" s="76">
        <v>0</v>
      </c>
      <c r="CD259" s="76">
        <v>0</v>
      </c>
      <c r="CE259" s="76">
        <v>0</v>
      </c>
      <c r="CF259" s="76">
        <v>0</v>
      </c>
      <c r="CG259" s="76">
        <v>0</v>
      </c>
      <c r="CH259" s="76">
        <v>0</v>
      </c>
      <c r="CI259" s="76">
        <v>0</v>
      </c>
      <c r="CJ259" s="76">
        <v>0</v>
      </c>
      <c r="CK259" s="48">
        <f t="shared" si="87"/>
        <v>0</v>
      </c>
      <c r="CM259" s="60">
        <f t="shared" si="85"/>
        <v>0</v>
      </c>
      <c r="CN259" s="59" t="s">
        <v>441</v>
      </c>
      <c r="CO259" s="58">
        <v>14</v>
      </c>
    </row>
    <row r="260" spans="1:93" ht="15">
      <c r="A260" s="12" t="s">
        <v>301</v>
      </c>
      <c r="B260" s="14" t="str">
        <f t="shared" si="86"/>
        <v>OIDD263</v>
      </c>
      <c r="C260" s="12"/>
      <c r="D260" s="14">
        <v>263</v>
      </c>
      <c r="E260" s="35">
        <v>25</v>
      </c>
      <c r="F260" s="52"/>
      <c r="G260" s="18">
        <f t="shared" si="75"/>
        <v>0</v>
      </c>
      <c r="H260" s="18">
        <f t="shared" si="76"/>
        <v>1</v>
      </c>
      <c r="I260" s="19">
        <f t="shared" si="77"/>
        <v>0</v>
      </c>
      <c r="J260" s="18">
        <f t="shared" si="78"/>
        <v>0</v>
      </c>
      <c r="K260" s="18">
        <f t="shared" si="79"/>
        <v>0</v>
      </c>
      <c r="L260" s="18">
        <f t="shared" si="80"/>
        <v>0</v>
      </c>
      <c r="M260" s="18">
        <f t="shared" si="81"/>
        <v>0</v>
      </c>
      <c r="N260" s="18">
        <f t="shared" si="82"/>
        <v>0</v>
      </c>
      <c r="O260" s="18">
        <f t="shared" si="83"/>
        <v>0</v>
      </c>
      <c r="P260" s="18">
        <f t="shared" si="84"/>
        <v>0</v>
      </c>
      <c r="Q260" s="3"/>
      <c r="W260" s="29" t="s">
        <v>283</v>
      </c>
      <c r="X260" s="65">
        <v>78</v>
      </c>
      <c r="Z260" s="62" t="s">
        <v>283</v>
      </c>
      <c r="AA260" s="76">
        <v>0</v>
      </c>
      <c r="AB260" s="76">
        <v>0</v>
      </c>
      <c r="AC260" s="76">
        <v>0</v>
      </c>
      <c r="AD260" s="76">
        <v>0</v>
      </c>
      <c r="AE260" s="76">
        <v>0</v>
      </c>
      <c r="AF260" s="76">
        <v>0</v>
      </c>
      <c r="AG260" s="76">
        <v>0</v>
      </c>
      <c r="AH260" s="76">
        <v>0</v>
      </c>
      <c r="AI260" s="76">
        <v>0</v>
      </c>
      <c r="AJ260" s="76">
        <v>0</v>
      </c>
      <c r="AK260" s="76">
        <v>0</v>
      </c>
      <c r="AL260" s="76">
        <v>0</v>
      </c>
      <c r="AM260" s="76">
        <v>0</v>
      </c>
      <c r="AN260" s="76">
        <v>0</v>
      </c>
      <c r="AO260" s="76">
        <v>0</v>
      </c>
      <c r="AP260" s="76">
        <v>0</v>
      </c>
      <c r="AQ260" s="76">
        <v>0</v>
      </c>
      <c r="AR260" s="76">
        <v>0</v>
      </c>
      <c r="AS260" s="76">
        <v>0</v>
      </c>
      <c r="AT260" s="76">
        <v>0</v>
      </c>
      <c r="AU260" s="76">
        <v>0</v>
      </c>
      <c r="AV260" s="76">
        <v>0</v>
      </c>
      <c r="AW260" s="76">
        <v>0</v>
      </c>
      <c r="AX260" s="76">
        <v>0</v>
      </c>
      <c r="AY260" s="76">
        <v>0</v>
      </c>
      <c r="AZ260" s="76">
        <v>0</v>
      </c>
      <c r="BA260" s="76">
        <v>0</v>
      </c>
      <c r="BB260" s="76">
        <v>0</v>
      </c>
      <c r="BC260" s="76">
        <v>0</v>
      </c>
      <c r="BD260" s="76">
        <v>0</v>
      </c>
      <c r="BE260" s="76">
        <v>0</v>
      </c>
      <c r="BF260" s="76">
        <v>0</v>
      </c>
      <c r="BG260" s="76">
        <v>0</v>
      </c>
      <c r="BH260" s="76">
        <v>0</v>
      </c>
      <c r="BI260" s="76">
        <v>0</v>
      </c>
      <c r="BJ260" s="76">
        <v>0</v>
      </c>
      <c r="BK260" s="76">
        <v>0</v>
      </c>
      <c r="BL260" s="76">
        <v>0</v>
      </c>
      <c r="BM260" s="76">
        <v>0</v>
      </c>
      <c r="BN260" s="76">
        <v>0</v>
      </c>
      <c r="BO260" s="76">
        <v>0</v>
      </c>
      <c r="BP260" s="76">
        <v>0</v>
      </c>
      <c r="BQ260" s="76">
        <v>0</v>
      </c>
      <c r="BR260" s="76">
        <v>0</v>
      </c>
      <c r="BS260" s="76">
        <v>0</v>
      </c>
      <c r="BT260" s="76">
        <v>0</v>
      </c>
      <c r="BU260" s="76">
        <v>0</v>
      </c>
      <c r="BV260" s="76">
        <v>0</v>
      </c>
      <c r="BW260" s="76">
        <v>0</v>
      </c>
      <c r="BX260" s="76">
        <v>0</v>
      </c>
      <c r="BY260" s="76">
        <v>0</v>
      </c>
      <c r="BZ260" s="76">
        <v>0</v>
      </c>
      <c r="CA260" s="76">
        <v>0</v>
      </c>
      <c r="CB260" s="76">
        <v>0</v>
      </c>
      <c r="CC260" s="76">
        <v>0</v>
      </c>
      <c r="CD260" s="76">
        <v>0</v>
      </c>
      <c r="CE260" s="76">
        <v>0</v>
      </c>
      <c r="CF260" s="76">
        <v>0</v>
      </c>
      <c r="CG260" s="76">
        <v>0</v>
      </c>
      <c r="CH260" s="76">
        <v>0</v>
      </c>
      <c r="CI260" s="76">
        <v>0</v>
      </c>
      <c r="CJ260" s="76">
        <v>0</v>
      </c>
      <c r="CK260" s="48">
        <f t="shared" si="87"/>
        <v>0</v>
      </c>
      <c r="CM260" s="60">
        <f t="shared" si="85"/>
        <v>0</v>
      </c>
      <c r="CN260" s="59" t="s">
        <v>441</v>
      </c>
      <c r="CO260" s="58">
        <v>14</v>
      </c>
    </row>
    <row r="261" spans="1:93" ht="15">
      <c r="A261" s="12" t="s">
        <v>116</v>
      </c>
      <c r="B261" s="14" t="str">
        <f t="shared" si="86"/>
        <v>OIDD290</v>
      </c>
      <c r="C261" s="12"/>
      <c r="D261" s="14">
        <v>290</v>
      </c>
      <c r="E261" s="35">
        <v>70</v>
      </c>
      <c r="F261" s="52"/>
      <c r="G261" s="18">
        <f t="shared" si="75"/>
        <v>0</v>
      </c>
      <c r="H261" s="18">
        <f t="shared" si="76"/>
        <v>0</v>
      </c>
      <c r="I261" s="19">
        <f t="shared" si="77"/>
        <v>0</v>
      </c>
      <c r="J261" s="18">
        <f t="shared" si="78"/>
        <v>0</v>
      </c>
      <c r="K261" s="18">
        <f t="shared" si="79"/>
        <v>0</v>
      </c>
      <c r="L261" s="18">
        <f t="shared" si="80"/>
        <v>1</v>
      </c>
      <c r="M261" s="18">
        <f t="shared" si="81"/>
        <v>0</v>
      </c>
      <c r="N261" s="18">
        <f t="shared" si="82"/>
        <v>0</v>
      </c>
      <c r="O261" s="18">
        <f t="shared" si="83"/>
        <v>0</v>
      </c>
      <c r="P261" s="18">
        <f t="shared" si="84"/>
        <v>0</v>
      </c>
      <c r="Q261" s="3"/>
      <c r="W261" s="29" t="s">
        <v>287</v>
      </c>
      <c r="X261" s="66">
        <v>20</v>
      </c>
      <c r="Z261" s="62" t="s">
        <v>287</v>
      </c>
      <c r="AA261" s="76">
        <v>0</v>
      </c>
      <c r="AB261" s="76">
        <v>0</v>
      </c>
      <c r="AC261" s="76">
        <v>0</v>
      </c>
      <c r="AD261" s="76">
        <v>0</v>
      </c>
      <c r="AE261" s="76">
        <v>0</v>
      </c>
      <c r="AF261" s="76">
        <v>0</v>
      </c>
      <c r="AG261" s="76">
        <v>0</v>
      </c>
      <c r="AH261" s="76">
        <v>0</v>
      </c>
      <c r="AI261" s="76">
        <v>0</v>
      </c>
      <c r="AJ261" s="76">
        <v>0</v>
      </c>
      <c r="AK261" s="76">
        <v>0</v>
      </c>
      <c r="AL261" s="76">
        <v>0</v>
      </c>
      <c r="AM261" s="76">
        <v>0</v>
      </c>
      <c r="AN261" s="76">
        <v>0</v>
      </c>
      <c r="AO261" s="76">
        <v>0</v>
      </c>
      <c r="AP261" s="76">
        <v>0</v>
      </c>
      <c r="AQ261" s="76">
        <v>0</v>
      </c>
      <c r="AR261" s="76">
        <v>0</v>
      </c>
      <c r="AS261" s="76">
        <v>0</v>
      </c>
      <c r="AT261" s="76">
        <v>0</v>
      </c>
      <c r="AU261" s="76">
        <v>0</v>
      </c>
      <c r="AV261" s="76">
        <v>0</v>
      </c>
      <c r="AW261" s="76">
        <v>0</v>
      </c>
      <c r="AX261" s="76">
        <v>0</v>
      </c>
      <c r="AY261" s="76">
        <v>0</v>
      </c>
      <c r="AZ261" s="76">
        <v>0</v>
      </c>
      <c r="BA261" s="76">
        <v>0</v>
      </c>
      <c r="BB261" s="76">
        <v>0</v>
      </c>
      <c r="BC261" s="76">
        <v>0</v>
      </c>
      <c r="BD261" s="76">
        <v>0</v>
      </c>
      <c r="BE261" s="76">
        <v>0</v>
      </c>
      <c r="BF261" s="76">
        <v>0</v>
      </c>
      <c r="BG261" s="76">
        <v>0</v>
      </c>
      <c r="BH261" s="76">
        <v>0</v>
      </c>
      <c r="BI261" s="76">
        <v>0</v>
      </c>
      <c r="BJ261" s="76">
        <v>0</v>
      </c>
      <c r="BK261" s="76">
        <v>0</v>
      </c>
      <c r="BL261" s="76">
        <v>0</v>
      </c>
      <c r="BM261" s="76">
        <v>0</v>
      </c>
      <c r="BN261" s="76">
        <v>0</v>
      </c>
      <c r="BO261" s="76">
        <v>0</v>
      </c>
      <c r="BP261" s="76">
        <v>0</v>
      </c>
      <c r="BQ261" s="76">
        <v>0</v>
      </c>
      <c r="BR261" s="76">
        <v>0</v>
      </c>
      <c r="BS261" s="76">
        <v>0</v>
      </c>
      <c r="BT261" s="76">
        <v>0</v>
      </c>
      <c r="BU261" s="76">
        <v>0</v>
      </c>
      <c r="BV261" s="76">
        <v>0</v>
      </c>
      <c r="BW261" s="76">
        <v>0</v>
      </c>
      <c r="BX261" s="76">
        <v>0</v>
      </c>
      <c r="BY261" s="76">
        <v>0</v>
      </c>
      <c r="BZ261" s="76">
        <v>0</v>
      </c>
      <c r="CA261" s="76">
        <v>0</v>
      </c>
      <c r="CB261" s="76">
        <v>0</v>
      </c>
      <c r="CC261" s="76">
        <v>0</v>
      </c>
      <c r="CD261" s="76">
        <v>0</v>
      </c>
      <c r="CE261" s="76">
        <v>0</v>
      </c>
      <c r="CF261" s="76">
        <v>0</v>
      </c>
      <c r="CG261" s="76">
        <v>0</v>
      </c>
      <c r="CH261" s="76">
        <v>0</v>
      </c>
      <c r="CI261" s="76">
        <v>0</v>
      </c>
      <c r="CJ261" s="76">
        <v>0</v>
      </c>
      <c r="CK261" s="48">
        <f t="shared" si="87"/>
        <v>0</v>
      </c>
      <c r="CM261" s="60">
        <f t="shared" si="85"/>
        <v>0</v>
      </c>
      <c r="CN261" s="59" t="s">
        <v>441</v>
      </c>
      <c r="CO261" s="58">
        <v>14</v>
      </c>
    </row>
    <row r="262" spans="1:93" ht="15">
      <c r="A262" s="12" t="s">
        <v>117</v>
      </c>
      <c r="B262" s="14" t="str">
        <f t="shared" si="86"/>
        <v>OIDD290</v>
      </c>
      <c r="C262" s="12"/>
      <c r="D262" s="14">
        <v>290</v>
      </c>
      <c r="E262" s="35">
        <v>70</v>
      </c>
      <c r="F262" s="52"/>
      <c r="G262" s="18">
        <f t="shared" si="75"/>
        <v>0</v>
      </c>
      <c r="H262" s="18">
        <f t="shared" si="76"/>
        <v>0</v>
      </c>
      <c r="I262" s="19">
        <f t="shared" si="77"/>
        <v>0</v>
      </c>
      <c r="J262" s="18">
        <f t="shared" si="78"/>
        <v>0</v>
      </c>
      <c r="K262" s="18">
        <f t="shared" si="79"/>
        <v>0</v>
      </c>
      <c r="L262" s="18">
        <f t="shared" si="80"/>
        <v>1</v>
      </c>
      <c r="M262" s="18">
        <f t="shared" si="81"/>
        <v>0</v>
      </c>
      <c r="N262" s="18">
        <f t="shared" si="82"/>
        <v>0</v>
      </c>
      <c r="O262" s="18">
        <f t="shared" si="83"/>
        <v>0</v>
      </c>
      <c r="P262" s="18">
        <f t="shared" si="84"/>
        <v>0</v>
      </c>
      <c r="Q262" s="3"/>
      <c r="W262" s="29" t="s">
        <v>292</v>
      </c>
      <c r="X262" s="66">
        <v>20</v>
      </c>
      <c r="Z262" s="62" t="s">
        <v>292</v>
      </c>
      <c r="AA262" s="76">
        <v>0</v>
      </c>
      <c r="AB262" s="76">
        <v>0</v>
      </c>
      <c r="AC262" s="76">
        <v>0</v>
      </c>
      <c r="AD262" s="76">
        <v>0</v>
      </c>
      <c r="AE262" s="76">
        <v>0</v>
      </c>
      <c r="AF262" s="76">
        <v>0</v>
      </c>
      <c r="AG262" s="76">
        <v>0</v>
      </c>
      <c r="AH262" s="76">
        <v>0</v>
      </c>
      <c r="AI262" s="76">
        <v>0</v>
      </c>
      <c r="AJ262" s="76">
        <v>0</v>
      </c>
      <c r="AK262" s="76">
        <v>0</v>
      </c>
      <c r="AL262" s="76">
        <v>0</v>
      </c>
      <c r="AM262" s="76">
        <v>0</v>
      </c>
      <c r="AN262" s="76">
        <v>0</v>
      </c>
      <c r="AO262" s="76">
        <v>0</v>
      </c>
      <c r="AP262" s="76">
        <v>0</v>
      </c>
      <c r="AQ262" s="76">
        <v>0</v>
      </c>
      <c r="AR262" s="76">
        <v>0</v>
      </c>
      <c r="AS262" s="76">
        <v>0</v>
      </c>
      <c r="AT262" s="76">
        <v>0</v>
      </c>
      <c r="AU262" s="76">
        <v>0</v>
      </c>
      <c r="AV262" s="76">
        <v>0</v>
      </c>
      <c r="AW262" s="76">
        <v>0</v>
      </c>
      <c r="AX262" s="76">
        <v>0</v>
      </c>
      <c r="AY262" s="76">
        <v>0</v>
      </c>
      <c r="AZ262" s="76">
        <v>0</v>
      </c>
      <c r="BA262" s="76">
        <v>0</v>
      </c>
      <c r="BB262" s="76">
        <v>0</v>
      </c>
      <c r="BC262" s="76">
        <v>0</v>
      </c>
      <c r="BD262" s="76">
        <v>0</v>
      </c>
      <c r="BE262" s="76">
        <v>0</v>
      </c>
      <c r="BF262" s="76">
        <v>0</v>
      </c>
      <c r="BG262" s="76">
        <v>0</v>
      </c>
      <c r="BH262" s="76">
        <v>0</v>
      </c>
      <c r="BI262" s="76">
        <v>0</v>
      </c>
      <c r="BJ262" s="76">
        <v>0</v>
      </c>
      <c r="BK262" s="76">
        <v>0</v>
      </c>
      <c r="BL262" s="76">
        <v>0</v>
      </c>
      <c r="BM262" s="76">
        <v>0</v>
      </c>
      <c r="BN262" s="76">
        <v>0</v>
      </c>
      <c r="BO262" s="76">
        <v>0</v>
      </c>
      <c r="BP262" s="76">
        <v>0</v>
      </c>
      <c r="BQ262" s="76">
        <v>0</v>
      </c>
      <c r="BR262" s="76">
        <v>0</v>
      </c>
      <c r="BS262" s="76">
        <v>0</v>
      </c>
      <c r="BT262" s="76">
        <v>0</v>
      </c>
      <c r="BU262" s="76">
        <v>0</v>
      </c>
      <c r="BV262" s="76">
        <v>0</v>
      </c>
      <c r="BW262" s="76">
        <v>0</v>
      </c>
      <c r="BX262" s="76">
        <v>0</v>
      </c>
      <c r="BY262" s="76">
        <v>0</v>
      </c>
      <c r="BZ262" s="76">
        <v>0</v>
      </c>
      <c r="CA262" s="76">
        <v>0</v>
      </c>
      <c r="CB262" s="76">
        <v>0</v>
      </c>
      <c r="CC262" s="76">
        <v>0</v>
      </c>
      <c r="CD262" s="76">
        <v>0</v>
      </c>
      <c r="CE262" s="76">
        <v>0</v>
      </c>
      <c r="CF262" s="76">
        <v>0</v>
      </c>
      <c r="CG262" s="76">
        <v>0</v>
      </c>
      <c r="CH262" s="76">
        <v>0</v>
      </c>
      <c r="CI262" s="76">
        <v>0</v>
      </c>
      <c r="CJ262" s="76">
        <v>0</v>
      </c>
      <c r="CK262" s="48">
        <f t="shared" si="87"/>
        <v>0</v>
      </c>
      <c r="CM262" s="60">
        <f t="shared" si="85"/>
        <v>0</v>
      </c>
      <c r="CN262" s="59" t="s">
        <v>441</v>
      </c>
      <c r="CO262" s="58">
        <v>14</v>
      </c>
    </row>
    <row r="263" spans="1:93" ht="15">
      <c r="A263" s="12" t="s">
        <v>119</v>
      </c>
      <c r="B263" s="14" t="str">
        <f t="shared" si="86"/>
        <v>OIDD290</v>
      </c>
      <c r="C263" s="12"/>
      <c r="D263" s="14">
        <v>290</v>
      </c>
      <c r="E263" s="35">
        <v>70</v>
      </c>
      <c r="F263" s="52"/>
      <c r="G263" s="18">
        <f t="shared" si="75"/>
        <v>0</v>
      </c>
      <c r="H263" s="18">
        <f t="shared" si="76"/>
        <v>0</v>
      </c>
      <c r="I263" s="19">
        <f t="shared" si="77"/>
        <v>0</v>
      </c>
      <c r="J263" s="18">
        <f t="shared" si="78"/>
        <v>0</v>
      </c>
      <c r="K263" s="18">
        <f t="shared" si="79"/>
        <v>0</v>
      </c>
      <c r="L263" s="18">
        <f t="shared" si="80"/>
        <v>1</v>
      </c>
      <c r="M263" s="18">
        <f t="shared" si="81"/>
        <v>0</v>
      </c>
      <c r="N263" s="18">
        <f t="shared" si="82"/>
        <v>0</v>
      </c>
      <c r="O263" s="18">
        <f t="shared" si="83"/>
        <v>0</v>
      </c>
      <c r="P263" s="18">
        <f t="shared" si="84"/>
        <v>0</v>
      </c>
      <c r="Q263" s="3"/>
      <c r="W263" s="29" t="s">
        <v>294</v>
      </c>
      <c r="X263" s="66">
        <v>12</v>
      </c>
      <c r="Z263" s="62" t="s">
        <v>294</v>
      </c>
      <c r="AA263" s="76">
        <v>0</v>
      </c>
      <c r="AB263" s="76">
        <v>0</v>
      </c>
      <c r="AC263" s="76">
        <v>0</v>
      </c>
      <c r="AD263" s="76">
        <v>0</v>
      </c>
      <c r="AE263" s="76">
        <v>0</v>
      </c>
      <c r="AF263" s="76">
        <v>0</v>
      </c>
      <c r="AG263" s="76">
        <v>0</v>
      </c>
      <c r="AH263" s="76">
        <v>0</v>
      </c>
      <c r="AI263" s="76">
        <v>0</v>
      </c>
      <c r="AJ263" s="76">
        <v>0</v>
      </c>
      <c r="AK263" s="76">
        <v>0</v>
      </c>
      <c r="AL263" s="76">
        <v>0</v>
      </c>
      <c r="AM263" s="76">
        <v>0</v>
      </c>
      <c r="AN263" s="76">
        <v>0</v>
      </c>
      <c r="AO263" s="76">
        <v>0</v>
      </c>
      <c r="AP263" s="76">
        <v>0</v>
      </c>
      <c r="AQ263" s="76">
        <v>0</v>
      </c>
      <c r="AR263" s="76">
        <v>0</v>
      </c>
      <c r="AS263" s="76">
        <v>0</v>
      </c>
      <c r="AT263" s="76">
        <v>0</v>
      </c>
      <c r="AU263" s="76">
        <v>0</v>
      </c>
      <c r="AV263" s="76">
        <v>0</v>
      </c>
      <c r="AW263" s="76">
        <v>0</v>
      </c>
      <c r="AX263" s="76">
        <v>0</v>
      </c>
      <c r="AY263" s="76">
        <v>0</v>
      </c>
      <c r="AZ263" s="76">
        <v>0</v>
      </c>
      <c r="BA263" s="76">
        <v>0</v>
      </c>
      <c r="BB263" s="76">
        <v>0</v>
      </c>
      <c r="BC263" s="76">
        <v>0</v>
      </c>
      <c r="BD263" s="76">
        <v>0</v>
      </c>
      <c r="BE263" s="76">
        <v>0</v>
      </c>
      <c r="BF263" s="76">
        <v>0</v>
      </c>
      <c r="BG263" s="76">
        <v>0</v>
      </c>
      <c r="BH263" s="76">
        <v>0</v>
      </c>
      <c r="BI263" s="76">
        <v>0</v>
      </c>
      <c r="BJ263" s="76">
        <v>0</v>
      </c>
      <c r="BK263" s="76">
        <v>0</v>
      </c>
      <c r="BL263" s="76">
        <v>0</v>
      </c>
      <c r="BM263" s="76">
        <v>0</v>
      </c>
      <c r="BN263" s="76">
        <v>0</v>
      </c>
      <c r="BO263" s="76">
        <v>0</v>
      </c>
      <c r="BP263" s="76">
        <v>0</v>
      </c>
      <c r="BQ263" s="76">
        <v>0</v>
      </c>
      <c r="BR263" s="76">
        <v>0</v>
      </c>
      <c r="BS263" s="76">
        <v>0</v>
      </c>
      <c r="BT263" s="76">
        <v>0</v>
      </c>
      <c r="BU263" s="76">
        <v>0</v>
      </c>
      <c r="BV263" s="76">
        <v>0</v>
      </c>
      <c r="BW263" s="76">
        <v>0</v>
      </c>
      <c r="BX263" s="76">
        <v>0</v>
      </c>
      <c r="BY263" s="76">
        <v>0</v>
      </c>
      <c r="BZ263" s="76">
        <v>0</v>
      </c>
      <c r="CA263" s="76">
        <v>0</v>
      </c>
      <c r="CB263" s="76">
        <v>0</v>
      </c>
      <c r="CC263" s="76">
        <v>0</v>
      </c>
      <c r="CD263" s="76">
        <v>0</v>
      </c>
      <c r="CE263" s="76">
        <v>0</v>
      </c>
      <c r="CF263" s="76">
        <v>0</v>
      </c>
      <c r="CG263" s="76">
        <v>0</v>
      </c>
      <c r="CH263" s="76">
        <v>0</v>
      </c>
      <c r="CI263" s="76">
        <v>0</v>
      </c>
      <c r="CJ263" s="76">
        <v>0</v>
      </c>
      <c r="CK263" s="48">
        <f t="shared" si="87"/>
        <v>0</v>
      </c>
      <c r="CM263" s="60">
        <f t="shared" si="85"/>
        <v>0</v>
      </c>
      <c r="CN263" s="59" t="s">
        <v>441</v>
      </c>
      <c r="CO263" s="58">
        <v>14</v>
      </c>
    </row>
    <row r="264" spans="1:93" ht="15">
      <c r="A264" s="12" t="s">
        <v>211</v>
      </c>
      <c r="B264" s="14" t="str">
        <f t="shared" si="86"/>
        <v>OIDD291</v>
      </c>
      <c r="C264" s="12"/>
      <c r="D264" s="14">
        <v>291</v>
      </c>
      <c r="E264" s="35">
        <v>48</v>
      </c>
      <c r="F264" s="52"/>
      <c r="G264" s="18">
        <f t="shared" si="75"/>
        <v>0</v>
      </c>
      <c r="H264" s="18">
        <f t="shared" si="76"/>
        <v>0</v>
      </c>
      <c r="I264" s="19">
        <f t="shared" si="77"/>
        <v>0</v>
      </c>
      <c r="J264" s="18">
        <f t="shared" si="78"/>
        <v>1</v>
      </c>
      <c r="K264" s="18">
        <f t="shared" si="79"/>
        <v>0</v>
      </c>
      <c r="L264" s="18">
        <f t="shared" si="80"/>
        <v>0</v>
      </c>
      <c r="M264" s="18">
        <f t="shared" si="81"/>
        <v>0</v>
      </c>
      <c r="N264" s="18">
        <f t="shared" si="82"/>
        <v>0</v>
      </c>
      <c r="O264" s="18">
        <f t="shared" si="83"/>
        <v>0</v>
      </c>
      <c r="P264" s="18">
        <f t="shared" si="84"/>
        <v>0</v>
      </c>
      <c r="Q264" s="3"/>
      <c r="W264" s="29" t="s">
        <v>298</v>
      </c>
      <c r="X264" s="65">
        <v>50</v>
      </c>
      <c r="Z264" s="62" t="s">
        <v>298</v>
      </c>
      <c r="AA264" s="76">
        <v>0</v>
      </c>
      <c r="AB264" s="76">
        <v>0</v>
      </c>
      <c r="AC264" s="76">
        <v>0</v>
      </c>
      <c r="AD264" s="76">
        <v>0</v>
      </c>
      <c r="AE264" s="76">
        <v>0</v>
      </c>
      <c r="AF264" s="76">
        <v>0</v>
      </c>
      <c r="AG264" s="76">
        <v>0</v>
      </c>
      <c r="AH264" s="76">
        <v>0</v>
      </c>
      <c r="AI264" s="76">
        <v>0</v>
      </c>
      <c r="AJ264" s="76">
        <v>0</v>
      </c>
      <c r="AK264" s="76">
        <v>0</v>
      </c>
      <c r="AL264" s="76">
        <v>0</v>
      </c>
      <c r="AM264" s="76">
        <v>0</v>
      </c>
      <c r="AN264" s="76">
        <v>0</v>
      </c>
      <c r="AO264" s="76">
        <v>0</v>
      </c>
      <c r="AP264" s="76">
        <v>0</v>
      </c>
      <c r="AQ264" s="76">
        <v>0</v>
      </c>
      <c r="AR264" s="76">
        <v>0</v>
      </c>
      <c r="AS264" s="76">
        <v>0</v>
      </c>
      <c r="AT264" s="76">
        <v>0</v>
      </c>
      <c r="AU264" s="76">
        <v>0</v>
      </c>
      <c r="AV264" s="76">
        <v>0</v>
      </c>
      <c r="AW264" s="76">
        <v>0</v>
      </c>
      <c r="AX264" s="76">
        <v>0</v>
      </c>
      <c r="AY264" s="76">
        <v>0</v>
      </c>
      <c r="AZ264" s="76">
        <v>0</v>
      </c>
      <c r="BA264" s="76">
        <v>0</v>
      </c>
      <c r="BB264" s="76">
        <v>0</v>
      </c>
      <c r="BC264" s="76">
        <v>0</v>
      </c>
      <c r="BD264" s="76">
        <v>0</v>
      </c>
      <c r="BE264" s="76">
        <v>0</v>
      </c>
      <c r="BF264" s="76">
        <v>0</v>
      </c>
      <c r="BG264" s="76">
        <v>0</v>
      </c>
      <c r="BH264" s="76">
        <v>0</v>
      </c>
      <c r="BI264" s="76">
        <v>0</v>
      </c>
      <c r="BJ264" s="76">
        <v>0</v>
      </c>
      <c r="BK264" s="76">
        <v>0</v>
      </c>
      <c r="BL264" s="76">
        <v>0</v>
      </c>
      <c r="BM264" s="76">
        <v>0</v>
      </c>
      <c r="BN264" s="76">
        <v>0</v>
      </c>
      <c r="BO264" s="76">
        <v>0</v>
      </c>
      <c r="BP264" s="76">
        <v>0</v>
      </c>
      <c r="BQ264" s="76">
        <v>0</v>
      </c>
      <c r="BR264" s="76">
        <v>0</v>
      </c>
      <c r="BS264" s="76">
        <v>0</v>
      </c>
      <c r="BT264" s="76">
        <v>0</v>
      </c>
      <c r="BU264" s="76">
        <v>0</v>
      </c>
      <c r="BV264" s="76">
        <v>0</v>
      </c>
      <c r="BW264" s="76">
        <v>0</v>
      </c>
      <c r="BX264" s="76">
        <v>0</v>
      </c>
      <c r="BY264" s="76">
        <v>0</v>
      </c>
      <c r="BZ264" s="76">
        <v>0</v>
      </c>
      <c r="CA264" s="76">
        <v>0</v>
      </c>
      <c r="CB264" s="76">
        <v>0</v>
      </c>
      <c r="CC264" s="76">
        <v>0</v>
      </c>
      <c r="CD264" s="76">
        <v>0</v>
      </c>
      <c r="CE264" s="76">
        <v>0</v>
      </c>
      <c r="CF264" s="76">
        <v>0</v>
      </c>
      <c r="CG264" s="76">
        <v>0</v>
      </c>
      <c r="CH264" s="76">
        <v>0</v>
      </c>
      <c r="CI264" s="76">
        <v>0</v>
      </c>
      <c r="CJ264" s="76">
        <v>0</v>
      </c>
      <c r="CK264" s="48">
        <f t="shared" si="87"/>
        <v>0</v>
      </c>
      <c r="CM264" s="60">
        <f t="shared" si="85"/>
        <v>0</v>
      </c>
      <c r="CN264" s="59" t="s">
        <v>441</v>
      </c>
      <c r="CO264" s="58">
        <v>14</v>
      </c>
    </row>
    <row r="265" spans="1:93" ht="15">
      <c r="A265" s="12" t="s">
        <v>124</v>
      </c>
      <c r="B265" s="14" t="str">
        <f t="shared" si="86"/>
        <v>OIDD291</v>
      </c>
      <c r="C265" s="12"/>
      <c r="D265" s="14">
        <v>291</v>
      </c>
      <c r="E265" s="35">
        <v>48</v>
      </c>
      <c r="F265" s="52"/>
      <c r="G265" s="18">
        <f t="shared" si="75"/>
        <v>0</v>
      </c>
      <c r="H265" s="18">
        <f t="shared" si="76"/>
        <v>0</v>
      </c>
      <c r="I265" s="19">
        <f t="shared" si="77"/>
        <v>0</v>
      </c>
      <c r="J265" s="18">
        <f t="shared" si="78"/>
        <v>1</v>
      </c>
      <c r="K265" s="18">
        <f t="shared" si="79"/>
        <v>0</v>
      </c>
      <c r="L265" s="18">
        <f t="shared" si="80"/>
        <v>0</v>
      </c>
      <c r="M265" s="18">
        <f t="shared" si="81"/>
        <v>0</v>
      </c>
      <c r="N265" s="18">
        <f t="shared" si="82"/>
        <v>0</v>
      </c>
      <c r="O265" s="18">
        <f t="shared" si="83"/>
        <v>0</v>
      </c>
      <c r="P265" s="18">
        <f t="shared" si="84"/>
        <v>0</v>
      </c>
      <c r="Q265" s="3"/>
      <c r="W265" s="29" t="s">
        <v>304</v>
      </c>
      <c r="X265" s="65">
        <v>78</v>
      </c>
      <c r="Y265" s="55"/>
      <c r="Z265" s="62" t="s">
        <v>304</v>
      </c>
      <c r="AA265" s="76">
        <v>0</v>
      </c>
      <c r="AB265" s="76">
        <v>0</v>
      </c>
      <c r="AC265" s="76">
        <v>0</v>
      </c>
      <c r="AD265" s="76">
        <v>0</v>
      </c>
      <c r="AE265" s="76">
        <v>0</v>
      </c>
      <c r="AF265" s="76">
        <v>0</v>
      </c>
      <c r="AG265" s="76">
        <v>0</v>
      </c>
      <c r="AH265" s="76">
        <v>0</v>
      </c>
      <c r="AI265" s="76">
        <v>0</v>
      </c>
      <c r="AJ265" s="76">
        <v>0</v>
      </c>
      <c r="AK265" s="76">
        <v>0</v>
      </c>
      <c r="AL265" s="76">
        <v>0</v>
      </c>
      <c r="AM265" s="76">
        <v>0</v>
      </c>
      <c r="AN265" s="76">
        <v>0</v>
      </c>
      <c r="AO265" s="76">
        <v>0</v>
      </c>
      <c r="AP265" s="76">
        <v>0</v>
      </c>
      <c r="AQ265" s="76">
        <v>0</v>
      </c>
      <c r="AR265" s="76">
        <v>0</v>
      </c>
      <c r="AS265" s="76">
        <v>0</v>
      </c>
      <c r="AT265" s="76">
        <v>0</v>
      </c>
      <c r="AU265" s="76">
        <v>0</v>
      </c>
      <c r="AV265" s="76">
        <v>0</v>
      </c>
      <c r="AW265" s="76">
        <v>0</v>
      </c>
      <c r="AX265" s="76">
        <v>0</v>
      </c>
      <c r="AY265" s="76">
        <v>0</v>
      </c>
      <c r="AZ265" s="76">
        <v>0</v>
      </c>
      <c r="BA265" s="76">
        <v>0</v>
      </c>
      <c r="BB265" s="76">
        <v>0</v>
      </c>
      <c r="BC265" s="76">
        <v>0</v>
      </c>
      <c r="BD265" s="76">
        <v>0</v>
      </c>
      <c r="BE265" s="76">
        <v>0</v>
      </c>
      <c r="BF265" s="76">
        <v>0</v>
      </c>
      <c r="BG265" s="76">
        <v>0</v>
      </c>
      <c r="BH265" s="76">
        <v>0</v>
      </c>
      <c r="BI265" s="76">
        <v>0</v>
      </c>
      <c r="BJ265" s="76">
        <v>0</v>
      </c>
      <c r="BK265" s="76">
        <v>0</v>
      </c>
      <c r="BL265" s="76">
        <v>0</v>
      </c>
      <c r="BM265" s="76">
        <v>0</v>
      </c>
      <c r="BN265" s="76">
        <v>0</v>
      </c>
      <c r="BO265" s="76">
        <v>0</v>
      </c>
      <c r="BP265" s="76">
        <v>0</v>
      </c>
      <c r="BQ265" s="76">
        <v>0</v>
      </c>
      <c r="BR265" s="76">
        <v>0</v>
      </c>
      <c r="BS265" s="76">
        <v>0</v>
      </c>
      <c r="BT265" s="76">
        <v>0</v>
      </c>
      <c r="BU265" s="76">
        <v>0</v>
      </c>
      <c r="BV265" s="76">
        <v>0</v>
      </c>
      <c r="BW265" s="76">
        <v>0</v>
      </c>
      <c r="BX265" s="76">
        <v>0</v>
      </c>
      <c r="BY265" s="76">
        <v>0</v>
      </c>
      <c r="BZ265" s="76">
        <v>0</v>
      </c>
      <c r="CA265" s="76">
        <v>0</v>
      </c>
      <c r="CB265" s="76">
        <v>0</v>
      </c>
      <c r="CC265" s="76">
        <v>0</v>
      </c>
      <c r="CD265" s="76">
        <v>0</v>
      </c>
      <c r="CE265" s="76">
        <v>0</v>
      </c>
      <c r="CF265" s="76">
        <v>0</v>
      </c>
      <c r="CG265" s="76">
        <v>0</v>
      </c>
      <c r="CH265" s="76">
        <v>0</v>
      </c>
      <c r="CI265" s="76">
        <v>0</v>
      </c>
      <c r="CJ265" s="76">
        <v>0</v>
      </c>
      <c r="CK265" s="48">
        <f t="shared" si="87"/>
        <v>0</v>
      </c>
      <c r="CM265" s="60">
        <f t="shared" si="85"/>
        <v>0</v>
      </c>
      <c r="CN265" s="59" t="s">
        <v>441</v>
      </c>
      <c r="CO265" s="58">
        <v>14</v>
      </c>
    </row>
    <row r="266" spans="1:93" ht="15">
      <c r="A266" s="12" t="s">
        <v>126</v>
      </c>
      <c r="B266" s="14" t="str">
        <f t="shared" si="86"/>
        <v>OIDD291</v>
      </c>
      <c r="C266" s="12"/>
      <c r="D266" s="14">
        <v>291</v>
      </c>
      <c r="E266" s="35">
        <v>48</v>
      </c>
      <c r="F266" s="52"/>
      <c r="G266" s="18">
        <f t="shared" si="75"/>
        <v>0</v>
      </c>
      <c r="H266" s="18">
        <f t="shared" si="76"/>
        <v>0</v>
      </c>
      <c r="I266" s="19">
        <f t="shared" si="77"/>
        <v>0</v>
      </c>
      <c r="J266" s="18">
        <f t="shared" si="78"/>
        <v>1</v>
      </c>
      <c r="K266" s="18">
        <f t="shared" si="79"/>
        <v>0</v>
      </c>
      <c r="L266" s="18">
        <f t="shared" si="80"/>
        <v>0</v>
      </c>
      <c r="M266" s="18">
        <f t="shared" si="81"/>
        <v>0</v>
      </c>
      <c r="N266" s="18">
        <f t="shared" si="82"/>
        <v>0</v>
      </c>
      <c r="O266" s="18">
        <f t="shared" si="83"/>
        <v>0</v>
      </c>
      <c r="P266" s="18">
        <f t="shared" si="84"/>
        <v>0</v>
      </c>
      <c r="Q266" s="3"/>
      <c r="W266" s="29" t="s">
        <v>310</v>
      </c>
      <c r="X266" s="66">
        <v>150</v>
      </c>
      <c r="Y266" s="55"/>
      <c r="Z266" s="62" t="s">
        <v>310</v>
      </c>
      <c r="AA266" s="76">
        <v>0</v>
      </c>
      <c r="AB266" s="76">
        <v>0</v>
      </c>
      <c r="AC266" s="76">
        <v>0</v>
      </c>
      <c r="AD266" s="76">
        <v>0</v>
      </c>
      <c r="AE266" s="76">
        <v>0</v>
      </c>
      <c r="AF266" s="76">
        <v>0</v>
      </c>
      <c r="AG266" s="76">
        <v>0</v>
      </c>
      <c r="AH266" s="76">
        <v>0</v>
      </c>
      <c r="AI266" s="76">
        <v>0</v>
      </c>
      <c r="AJ266" s="76">
        <v>0</v>
      </c>
      <c r="AK266" s="76">
        <v>0</v>
      </c>
      <c r="AL266" s="76">
        <v>0</v>
      </c>
      <c r="AM266" s="76">
        <v>0</v>
      </c>
      <c r="AN266" s="76">
        <v>0</v>
      </c>
      <c r="AO266" s="76">
        <v>0</v>
      </c>
      <c r="AP266" s="76">
        <v>0</v>
      </c>
      <c r="AQ266" s="76">
        <v>0</v>
      </c>
      <c r="AR266" s="76">
        <v>0</v>
      </c>
      <c r="AS266" s="76">
        <v>0</v>
      </c>
      <c r="AT266" s="76">
        <v>0</v>
      </c>
      <c r="AU266" s="76">
        <v>0</v>
      </c>
      <c r="AV266" s="76">
        <v>0</v>
      </c>
      <c r="AW266" s="76">
        <v>0</v>
      </c>
      <c r="AX266" s="76">
        <v>0</v>
      </c>
      <c r="AY266" s="76">
        <v>0</v>
      </c>
      <c r="AZ266" s="76">
        <v>0</v>
      </c>
      <c r="BA266" s="76">
        <v>0</v>
      </c>
      <c r="BB266" s="76">
        <v>0</v>
      </c>
      <c r="BC266" s="76">
        <v>0</v>
      </c>
      <c r="BD266" s="76">
        <v>0</v>
      </c>
      <c r="BE266" s="76">
        <v>0</v>
      </c>
      <c r="BF266" s="76">
        <v>0</v>
      </c>
      <c r="BG266" s="76">
        <v>0</v>
      </c>
      <c r="BH266" s="76">
        <v>0</v>
      </c>
      <c r="BI266" s="76">
        <v>0</v>
      </c>
      <c r="BJ266" s="76">
        <v>0</v>
      </c>
      <c r="BK266" s="76">
        <v>0</v>
      </c>
      <c r="BL266" s="76">
        <v>0</v>
      </c>
      <c r="BM266" s="76">
        <v>0</v>
      </c>
      <c r="BN266" s="76">
        <v>0</v>
      </c>
      <c r="BO266" s="76">
        <v>0</v>
      </c>
      <c r="BP266" s="76">
        <v>0</v>
      </c>
      <c r="BQ266" s="76">
        <v>0</v>
      </c>
      <c r="BR266" s="76">
        <v>0</v>
      </c>
      <c r="BS266" s="76">
        <v>0</v>
      </c>
      <c r="BT266" s="76">
        <v>0</v>
      </c>
      <c r="BU266" s="76">
        <v>0</v>
      </c>
      <c r="BV266" s="76">
        <v>0</v>
      </c>
      <c r="BW266" s="76">
        <v>0</v>
      </c>
      <c r="BX266" s="76">
        <v>0</v>
      </c>
      <c r="BY266" s="76">
        <v>0</v>
      </c>
      <c r="BZ266" s="76">
        <v>0</v>
      </c>
      <c r="CA266" s="76">
        <v>0</v>
      </c>
      <c r="CB266" s="76">
        <v>0</v>
      </c>
      <c r="CC266" s="76">
        <v>0</v>
      </c>
      <c r="CD266" s="76">
        <v>0</v>
      </c>
      <c r="CE266" s="76">
        <v>0</v>
      </c>
      <c r="CF266" s="76">
        <v>0</v>
      </c>
      <c r="CG266" s="76">
        <v>0</v>
      </c>
      <c r="CH266" s="76">
        <v>0</v>
      </c>
      <c r="CI266" s="76">
        <v>0</v>
      </c>
      <c r="CJ266" s="76">
        <v>0</v>
      </c>
      <c r="CK266" s="48">
        <f t="shared" si="87"/>
        <v>0</v>
      </c>
      <c r="CM266" s="60">
        <f t="shared" si="85"/>
        <v>0</v>
      </c>
      <c r="CN266" s="59" t="s">
        <v>441</v>
      </c>
      <c r="CO266" s="58">
        <v>14</v>
      </c>
    </row>
    <row r="267" spans="1:93" ht="15">
      <c r="A267" s="12" t="s">
        <v>128</v>
      </c>
      <c r="B267" s="14" t="str">
        <f t="shared" si="86"/>
        <v>OIDD291</v>
      </c>
      <c r="C267" s="12"/>
      <c r="D267" s="14">
        <v>291</v>
      </c>
      <c r="E267" s="35">
        <v>48</v>
      </c>
      <c r="F267" s="52"/>
      <c r="G267" s="18">
        <f t="shared" si="75"/>
        <v>0</v>
      </c>
      <c r="H267" s="18">
        <f t="shared" si="76"/>
        <v>0</v>
      </c>
      <c r="I267" s="19">
        <f t="shared" si="77"/>
        <v>0</v>
      </c>
      <c r="J267" s="18">
        <f t="shared" si="78"/>
        <v>1</v>
      </c>
      <c r="K267" s="18">
        <f t="shared" si="79"/>
        <v>0</v>
      </c>
      <c r="L267" s="18">
        <f t="shared" si="80"/>
        <v>0</v>
      </c>
      <c r="M267" s="18">
        <f t="shared" si="81"/>
        <v>0</v>
      </c>
      <c r="N267" s="18">
        <f t="shared" si="82"/>
        <v>0</v>
      </c>
      <c r="O267" s="18">
        <f t="shared" si="83"/>
        <v>0</v>
      </c>
      <c r="P267" s="18">
        <f t="shared" si="84"/>
        <v>0</v>
      </c>
      <c r="Q267" s="3"/>
      <c r="W267" s="29" t="s">
        <v>316</v>
      </c>
      <c r="X267" s="66">
        <v>150</v>
      </c>
      <c r="Z267" s="62" t="s">
        <v>316</v>
      </c>
      <c r="AA267" s="76">
        <v>0</v>
      </c>
      <c r="AB267" s="76">
        <v>0</v>
      </c>
      <c r="AC267" s="76">
        <v>0</v>
      </c>
      <c r="AD267" s="76">
        <v>0</v>
      </c>
      <c r="AE267" s="76">
        <v>0</v>
      </c>
      <c r="AF267" s="76">
        <v>0</v>
      </c>
      <c r="AG267" s="76">
        <v>0</v>
      </c>
      <c r="AH267" s="76">
        <v>0</v>
      </c>
      <c r="AI267" s="76">
        <v>0</v>
      </c>
      <c r="AJ267" s="76">
        <v>0</v>
      </c>
      <c r="AK267" s="76">
        <v>0</v>
      </c>
      <c r="AL267" s="76">
        <v>0</v>
      </c>
      <c r="AM267" s="76">
        <v>0</v>
      </c>
      <c r="AN267" s="76">
        <v>0</v>
      </c>
      <c r="AO267" s="76">
        <v>0</v>
      </c>
      <c r="AP267" s="76">
        <v>0</v>
      </c>
      <c r="AQ267" s="76">
        <v>0</v>
      </c>
      <c r="AR267" s="76">
        <v>0</v>
      </c>
      <c r="AS267" s="76">
        <v>0</v>
      </c>
      <c r="AT267" s="76">
        <v>0</v>
      </c>
      <c r="AU267" s="76">
        <v>0</v>
      </c>
      <c r="AV267" s="76">
        <v>0</v>
      </c>
      <c r="AW267" s="76">
        <v>0</v>
      </c>
      <c r="AX267" s="76">
        <v>0</v>
      </c>
      <c r="AY267" s="76">
        <v>0</v>
      </c>
      <c r="AZ267" s="76">
        <v>0</v>
      </c>
      <c r="BA267" s="76">
        <v>0</v>
      </c>
      <c r="BB267" s="76">
        <v>0</v>
      </c>
      <c r="BC267" s="76">
        <v>0</v>
      </c>
      <c r="BD267" s="76">
        <v>0</v>
      </c>
      <c r="BE267" s="76">
        <v>0</v>
      </c>
      <c r="BF267" s="76">
        <v>0</v>
      </c>
      <c r="BG267" s="76">
        <v>0</v>
      </c>
      <c r="BH267" s="76">
        <v>0</v>
      </c>
      <c r="BI267" s="76">
        <v>0</v>
      </c>
      <c r="BJ267" s="76">
        <v>0</v>
      </c>
      <c r="BK267" s="76">
        <v>0</v>
      </c>
      <c r="BL267" s="76">
        <v>0</v>
      </c>
      <c r="BM267" s="76">
        <v>0</v>
      </c>
      <c r="BN267" s="76">
        <v>0</v>
      </c>
      <c r="BO267" s="76">
        <v>0</v>
      </c>
      <c r="BP267" s="76">
        <v>0</v>
      </c>
      <c r="BQ267" s="76">
        <v>0</v>
      </c>
      <c r="BR267" s="76">
        <v>0</v>
      </c>
      <c r="BS267" s="76">
        <v>0</v>
      </c>
      <c r="BT267" s="76">
        <v>0</v>
      </c>
      <c r="BU267" s="76">
        <v>0</v>
      </c>
      <c r="BV267" s="76">
        <v>0</v>
      </c>
      <c r="BW267" s="76">
        <v>0</v>
      </c>
      <c r="BX267" s="76">
        <v>0</v>
      </c>
      <c r="BY267" s="76">
        <v>0</v>
      </c>
      <c r="BZ267" s="76">
        <v>0</v>
      </c>
      <c r="CA267" s="76">
        <v>0</v>
      </c>
      <c r="CB267" s="76">
        <v>0</v>
      </c>
      <c r="CC267" s="76">
        <v>0</v>
      </c>
      <c r="CD267" s="76">
        <v>0</v>
      </c>
      <c r="CE267" s="76">
        <v>0</v>
      </c>
      <c r="CF267" s="76">
        <v>0</v>
      </c>
      <c r="CG267" s="76">
        <v>0</v>
      </c>
      <c r="CH267" s="76">
        <v>0</v>
      </c>
      <c r="CI267" s="76">
        <v>0</v>
      </c>
      <c r="CJ267" s="76">
        <v>0</v>
      </c>
      <c r="CK267" s="48">
        <f t="shared" si="87"/>
        <v>0</v>
      </c>
      <c r="CM267" s="60">
        <f t="shared" si="85"/>
        <v>0</v>
      </c>
      <c r="CN267" s="59" t="s">
        <v>441</v>
      </c>
      <c r="CO267" s="58">
        <v>14</v>
      </c>
    </row>
    <row r="268" spans="1:93" ht="15">
      <c r="A268" s="12" t="s">
        <v>130</v>
      </c>
      <c r="B268" s="14" t="str">
        <f t="shared" si="86"/>
        <v>OIDD291</v>
      </c>
      <c r="C268" s="12"/>
      <c r="D268" s="14">
        <v>291</v>
      </c>
      <c r="E268" s="35">
        <v>48</v>
      </c>
      <c r="F268" s="52"/>
      <c r="G268" s="18">
        <f t="shared" si="75"/>
        <v>0</v>
      </c>
      <c r="H268" s="18">
        <f t="shared" si="76"/>
        <v>0</v>
      </c>
      <c r="I268" s="19">
        <f t="shared" si="77"/>
        <v>0</v>
      </c>
      <c r="J268" s="18">
        <f t="shared" si="78"/>
        <v>1</v>
      </c>
      <c r="K268" s="18">
        <f t="shared" si="79"/>
        <v>0</v>
      </c>
      <c r="L268" s="18">
        <f t="shared" si="80"/>
        <v>0</v>
      </c>
      <c r="M268" s="18">
        <f t="shared" si="81"/>
        <v>0</v>
      </c>
      <c r="N268" s="18">
        <f t="shared" si="82"/>
        <v>0</v>
      </c>
      <c r="O268" s="18">
        <f t="shared" si="83"/>
        <v>0</v>
      </c>
      <c r="P268" s="18">
        <f t="shared" si="84"/>
        <v>0</v>
      </c>
      <c r="Q268" s="3"/>
      <c r="W268" s="29" t="s">
        <v>329</v>
      </c>
      <c r="X268" s="66">
        <v>50</v>
      </c>
      <c r="Y268" s="55"/>
      <c r="Z268" s="62" t="s">
        <v>329</v>
      </c>
      <c r="AA268" s="76">
        <v>0</v>
      </c>
      <c r="AB268" s="76">
        <v>0</v>
      </c>
      <c r="AC268" s="76">
        <v>0</v>
      </c>
      <c r="AD268" s="76">
        <v>0</v>
      </c>
      <c r="AE268" s="76">
        <v>0</v>
      </c>
      <c r="AF268" s="76">
        <v>0</v>
      </c>
      <c r="AG268" s="76">
        <v>0</v>
      </c>
      <c r="AH268" s="76">
        <v>0</v>
      </c>
      <c r="AI268" s="76">
        <v>0</v>
      </c>
      <c r="AJ268" s="76">
        <v>0</v>
      </c>
      <c r="AK268" s="76">
        <v>0</v>
      </c>
      <c r="AL268" s="76">
        <v>0</v>
      </c>
      <c r="AM268" s="76">
        <v>0</v>
      </c>
      <c r="AN268" s="76">
        <v>0</v>
      </c>
      <c r="AO268" s="76">
        <v>0</v>
      </c>
      <c r="AP268" s="76">
        <v>0</v>
      </c>
      <c r="AQ268" s="76">
        <v>0</v>
      </c>
      <c r="AR268" s="76">
        <v>0</v>
      </c>
      <c r="AS268" s="76">
        <v>0</v>
      </c>
      <c r="AT268" s="76">
        <v>0</v>
      </c>
      <c r="AU268" s="76">
        <v>0</v>
      </c>
      <c r="AV268" s="76">
        <v>0</v>
      </c>
      <c r="AW268" s="76">
        <v>0</v>
      </c>
      <c r="AX268" s="76">
        <v>0</v>
      </c>
      <c r="AY268" s="76">
        <v>0</v>
      </c>
      <c r="AZ268" s="76">
        <v>0</v>
      </c>
      <c r="BA268" s="76">
        <v>0</v>
      </c>
      <c r="BB268" s="76">
        <v>0</v>
      </c>
      <c r="BC268" s="76">
        <v>0</v>
      </c>
      <c r="BD268" s="76">
        <v>0</v>
      </c>
      <c r="BE268" s="76">
        <v>0</v>
      </c>
      <c r="BF268" s="76">
        <v>0</v>
      </c>
      <c r="BG268" s="76">
        <v>0</v>
      </c>
      <c r="BH268" s="76">
        <v>0</v>
      </c>
      <c r="BI268" s="76">
        <v>0</v>
      </c>
      <c r="BJ268" s="76">
        <v>0</v>
      </c>
      <c r="BK268" s="76">
        <v>0</v>
      </c>
      <c r="BL268" s="76">
        <v>0</v>
      </c>
      <c r="BM268" s="76">
        <v>0</v>
      </c>
      <c r="BN268" s="76">
        <v>0</v>
      </c>
      <c r="BO268" s="76">
        <v>0</v>
      </c>
      <c r="BP268" s="76">
        <v>0</v>
      </c>
      <c r="BQ268" s="76">
        <v>0</v>
      </c>
      <c r="BR268" s="76">
        <v>0</v>
      </c>
      <c r="BS268" s="76">
        <v>0</v>
      </c>
      <c r="BT268" s="76">
        <v>0</v>
      </c>
      <c r="BU268" s="76">
        <v>0</v>
      </c>
      <c r="BV268" s="76">
        <v>0</v>
      </c>
      <c r="BW268" s="76">
        <v>0</v>
      </c>
      <c r="BX268" s="76">
        <v>0</v>
      </c>
      <c r="BY268" s="76">
        <v>0</v>
      </c>
      <c r="BZ268" s="76">
        <v>0</v>
      </c>
      <c r="CA268" s="76">
        <v>0</v>
      </c>
      <c r="CB268" s="76">
        <v>0</v>
      </c>
      <c r="CC268" s="76">
        <v>0</v>
      </c>
      <c r="CD268" s="76">
        <v>0</v>
      </c>
      <c r="CE268" s="76">
        <v>0</v>
      </c>
      <c r="CF268" s="76">
        <v>0</v>
      </c>
      <c r="CG268" s="76">
        <v>0</v>
      </c>
      <c r="CH268" s="76">
        <v>0</v>
      </c>
      <c r="CI268" s="76">
        <v>0</v>
      </c>
      <c r="CJ268" s="76">
        <v>0</v>
      </c>
      <c r="CK268" s="48">
        <f t="shared" si="87"/>
        <v>0</v>
      </c>
      <c r="CM268" s="60">
        <f t="shared" si="85"/>
        <v>0</v>
      </c>
      <c r="CN268" s="59" t="s">
        <v>441</v>
      </c>
      <c r="CO268" s="58">
        <v>14</v>
      </c>
    </row>
    <row r="269" spans="1:93" ht="15">
      <c r="A269" s="12" t="s">
        <v>134</v>
      </c>
      <c r="B269" s="14" t="str">
        <f t="shared" si="86"/>
        <v>OIDD291</v>
      </c>
      <c r="C269" s="12"/>
      <c r="D269" s="14">
        <v>291</v>
      </c>
      <c r="E269" s="35">
        <v>48</v>
      </c>
      <c r="F269" s="52"/>
      <c r="G269" s="18">
        <f t="shared" si="75"/>
        <v>0</v>
      </c>
      <c r="H269" s="18">
        <f t="shared" si="76"/>
        <v>0</v>
      </c>
      <c r="I269" s="19">
        <f t="shared" si="77"/>
        <v>0</v>
      </c>
      <c r="J269" s="18">
        <f t="shared" si="78"/>
        <v>1</v>
      </c>
      <c r="K269" s="18">
        <f t="shared" si="79"/>
        <v>0</v>
      </c>
      <c r="L269" s="18">
        <f t="shared" si="80"/>
        <v>0</v>
      </c>
      <c r="M269" s="18">
        <f t="shared" si="81"/>
        <v>0</v>
      </c>
      <c r="N269" s="18">
        <f t="shared" si="82"/>
        <v>0</v>
      </c>
      <c r="O269" s="18">
        <f t="shared" si="83"/>
        <v>0</v>
      </c>
      <c r="P269" s="18">
        <f t="shared" si="84"/>
        <v>0</v>
      </c>
      <c r="Q269" s="3"/>
      <c r="W269" s="29" t="s">
        <v>337</v>
      </c>
      <c r="X269" s="66">
        <v>50</v>
      </c>
      <c r="Y269" s="55"/>
      <c r="Z269" s="62" t="s">
        <v>337</v>
      </c>
      <c r="AA269" s="76">
        <v>0</v>
      </c>
      <c r="AB269" s="76">
        <v>0</v>
      </c>
      <c r="AC269" s="76">
        <v>0</v>
      </c>
      <c r="AD269" s="76">
        <v>0</v>
      </c>
      <c r="AE269" s="76">
        <v>0</v>
      </c>
      <c r="AF269" s="76">
        <v>0</v>
      </c>
      <c r="AG269" s="76">
        <v>0</v>
      </c>
      <c r="AH269" s="76">
        <v>0</v>
      </c>
      <c r="AI269" s="76">
        <v>0</v>
      </c>
      <c r="AJ269" s="76">
        <v>0</v>
      </c>
      <c r="AK269" s="76">
        <v>0</v>
      </c>
      <c r="AL269" s="76">
        <v>0</v>
      </c>
      <c r="AM269" s="76">
        <v>0</v>
      </c>
      <c r="AN269" s="76">
        <v>0</v>
      </c>
      <c r="AO269" s="76">
        <v>0</v>
      </c>
      <c r="AP269" s="76">
        <v>0</v>
      </c>
      <c r="AQ269" s="76">
        <v>0</v>
      </c>
      <c r="AR269" s="76">
        <v>0</v>
      </c>
      <c r="AS269" s="76">
        <v>0</v>
      </c>
      <c r="AT269" s="76">
        <v>0</v>
      </c>
      <c r="AU269" s="76">
        <v>0</v>
      </c>
      <c r="AV269" s="76">
        <v>0</v>
      </c>
      <c r="AW269" s="76">
        <v>0</v>
      </c>
      <c r="AX269" s="76">
        <v>0</v>
      </c>
      <c r="AY269" s="76">
        <v>0</v>
      </c>
      <c r="AZ269" s="76">
        <v>0</v>
      </c>
      <c r="BA269" s="76">
        <v>0</v>
      </c>
      <c r="BB269" s="76">
        <v>0</v>
      </c>
      <c r="BC269" s="76">
        <v>0</v>
      </c>
      <c r="BD269" s="76">
        <v>0</v>
      </c>
      <c r="BE269" s="76">
        <v>0</v>
      </c>
      <c r="BF269" s="76">
        <v>0</v>
      </c>
      <c r="BG269" s="76">
        <v>0</v>
      </c>
      <c r="BH269" s="76">
        <v>0</v>
      </c>
      <c r="BI269" s="76">
        <v>0</v>
      </c>
      <c r="BJ269" s="76">
        <v>0</v>
      </c>
      <c r="BK269" s="76">
        <v>0</v>
      </c>
      <c r="BL269" s="76">
        <v>0</v>
      </c>
      <c r="BM269" s="76">
        <v>0</v>
      </c>
      <c r="BN269" s="76">
        <v>0</v>
      </c>
      <c r="BO269" s="76">
        <v>0</v>
      </c>
      <c r="BP269" s="76">
        <v>0</v>
      </c>
      <c r="BQ269" s="76">
        <v>0</v>
      </c>
      <c r="BR269" s="76">
        <v>0</v>
      </c>
      <c r="BS269" s="76">
        <v>0</v>
      </c>
      <c r="BT269" s="76">
        <v>0</v>
      </c>
      <c r="BU269" s="76">
        <v>0</v>
      </c>
      <c r="BV269" s="76">
        <v>0</v>
      </c>
      <c r="BW269" s="76">
        <v>0</v>
      </c>
      <c r="BX269" s="76">
        <v>0</v>
      </c>
      <c r="BY269" s="76">
        <v>0</v>
      </c>
      <c r="BZ269" s="76">
        <v>0</v>
      </c>
      <c r="CA269" s="76">
        <v>0</v>
      </c>
      <c r="CB269" s="76">
        <v>0</v>
      </c>
      <c r="CC269" s="76">
        <v>0</v>
      </c>
      <c r="CD269" s="76">
        <v>0</v>
      </c>
      <c r="CE269" s="76">
        <v>0</v>
      </c>
      <c r="CF269" s="76">
        <v>0</v>
      </c>
      <c r="CG269" s="76">
        <v>0</v>
      </c>
      <c r="CH269" s="76">
        <v>0</v>
      </c>
      <c r="CI269" s="76">
        <v>0</v>
      </c>
      <c r="CJ269" s="76">
        <v>0</v>
      </c>
      <c r="CK269" s="48">
        <f t="shared" si="87"/>
        <v>0</v>
      </c>
      <c r="CM269" s="60">
        <f t="shared" si="85"/>
        <v>0</v>
      </c>
      <c r="CN269" s="59" t="s">
        <v>441</v>
      </c>
      <c r="CO269" s="58">
        <v>14</v>
      </c>
    </row>
    <row r="270" spans="1:93" ht="15">
      <c r="A270" s="12" t="s">
        <v>393</v>
      </c>
      <c r="B270" s="14" t="str">
        <f t="shared" si="86"/>
        <v>OIDD291</v>
      </c>
      <c r="C270" s="12"/>
      <c r="D270" s="14">
        <v>291</v>
      </c>
      <c r="E270" s="35">
        <v>48</v>
      </c>
      <c r="F270" s="52"/>
      <c r="G270" s="18">
        <f t="shared" si="75"/>
        <v>0</v>
      </c>
      <c r="H270" s="18">
        <f t="shared" si="76"/>
        <v>0</v>
      </c>
      <c r="I270" s="19">
        <f t="shared" si="77"/>
        <v>0</v>
      </c>
      <c r="J270" s="18">
        <f t="shared" si="78"/>
        <v>1</v>
      </c>
      <c r="K270" s="18">
        <f t="shared" si="79"/>
        <v>0</v>
      </c>
      <c r="L270" s="18">
        <f t="shared" si="80"/>
        <v>0</v>
      </c>
      <c r="M270" s="18">
        <f t="shared" si="81"/>
        <v>0</v>
      </c>
      <c r="N270" s="18">
        <f t="shared" si="82"/>
        <v>0</v>
      </c>
      <c r="O270" s="18">
        <f t="shared" si="83"/>
        <v>0</v>
      </c>
      <c r="P270" s="18">
        <f t="shared" si="84"/>
        <v>0</v>
      </c>
      <c r="Q270" s="3"/>
      <c r="W270" s="29" t="s">
        <v>344</v>
      </c>
      <c r="X270" s="65">
        <v>123</v>
      </c>
      <c r="Y270" s="55"/>
      <c r="Z270" s="62" t="s">
        <v>344</v>
      </c>
      <c r="AA270" s="76">
        <v>0</v>
      </c>
      <c r="AB270" s="76">
        <v>0</v>
      </c>
      <c r="AC270" s="76">
        <v>0</v>
      </c>
      <c r="AD270" s="76">
        <v>0</v>
      </c>
      <c r="AE270" s="76">
        <v>0</v>
      </c>
      <c r="AF270" s="76">
        <v>0</v>
      </c>
      <c r="AG270" s="76">
        <v>0</v>
      </c>
      <c r="AH270" s="76">
        <v>0</v>
      </c>
      <c r="AI270" s="76">
        <v>0</v>
      </c>
      <c r="AJ270" s="76">
        <v>0</v>
      </c>
      <c r="AK270" s="76">
        <v>0</v>
      </c>
      <c r="AL270" s="76">
        <v>0</v>
      </c>
      <c r="AM270" s="76">
        <v>0</v>
      </c>
      <c r="AN270" s="76">
        <v>0</v>
      </c>
      <c r="AO270" s="76">
        <v>0</v>
      </c>
      <c r="AP270" s="76">
        <v>0</v>
      </c>
      <c r="AQ270" s="76">
        <v>0</v>
      </c>
      <c r="AR270" s="76">
        <v>0</v>
      </c>
      <c r="AS270" s="76">
        <v>0</v>
      </c>
      <c r="AT270" s="76">
        <v>0</v>
      </c>
      <c r="AU270" s="76">
        <v>0</v>
      </c>
      <c r="AV270" s="76">
        <v>0</v>
      </c>
      <c r="AW270" s="76">
        <v>0</v>
      </c>
      <c r="AX270" s="76">
        <v>0</v>
      </c>
      <c r="AY270" s="76">
        <v>0</v>
      </c>
      <c r="AZ270" s="76">
        <v>0</v>
      </c>
      <c r="BA270" s="76">
        <v>0</v>
      </c>
      <c r="BB270" s="76">
        <v>0</v>
      </c>
      <c r="BC270" s="76">
        <v>0</v>
      </c>
      <c r="BD270" s="76">
        <v>0</v>
      </c>
      <c r="BE270" s="76">
        <v>0</v>
      </c>
      <c r="BF270" s="76">
        <v>0</v>
      </c>
      <c r="BG270" s="76">
        <v>0</v>
      </c>
      <c r="BH270" s="76">
        <v>0</v>
      </c>
      <c r="BI270" s="76">
        <v>0</v>
      </c>
      <c r="BJ270" s="76">
        <v>0</v>
      </c>
      <c r="BK270" s="76">
        <v>0</v>
      </c>
      <c r="BL270" s="76">
        <v>0</v>
      </c>
      <c r="BM270" s="76">
        <v>0</v>
      </c>
      <c r="BN270" s="76">
        <v>0</v>
      </c>
      <c r="BO270" s="76">
        <v>0</v>
      </c>
      <c r="BP270" s="76">
        <v>0</v>
      </c>
      <c r="BQ270" s="76">
        <v>0</v>
      </c>
      <c r="BR270" s="76">
        <v>0</v>
      </c>
      <c r="BS270" s="76">
        <v>0</v>
      </c>
      <c r="BT270" s="76">
        <v>0</v>
      </c>
      <c r="BU270" s="76">
        <v>0</v>
      </c>
      <c r="BV270" s="76">
        <v>0</v>
      </c>
      <c r="BW270" s="76">
        <v>0</v>
      </c>
      <c r="BX270" s="76">
        <v>0</v>
      </c>
      <c r="BY270" s="76">
        <v>0</v>
      </c>
      <c r="BZ270" s="76">
        <v>0</v>
      </c>
      <c r="CA270" s="76">
        <v>0</v>
      </c>
      <c r="CB270" s="76">
        <v>0</v>
      </c>
      <c r="CC270" s="76">
        <v>0</v>
      </c>
      <c r="CD270" s="76">
        <v>0</v>
      </c>
      <c r="CE270" s="76">
        <v>0</v>
      </c>
      <c r="CF270" s="76">
        <v>0</v>
      </c>
      <c r="CG270" s="76">
        <v>0</v>
      </c>
      <c r="CH270" s="76">
        <v>0</v>
      </c>
      <c r="CI270" s="76">
        <v>0</v>
      </c>
      <c r="CJ270" s="76">
        <v>0</v>
      </c>
      <c r="CK270" s="48">
        <f t="shared" si="87"/>
        <v>0</v>
      </c>
      <c r="CM270" s="60">
        <f t="shared" si="85"/>
        <v>0</v>
      </c>
      <c r="CN270" s="59" t="s">
        <v>441</v>
      </c>
      <c r="CO270" s="58">
        <v>14</v>
      </c>
    </row>
    <row r="271" spans="1:93" ht="15">
      <c r="A271" s="12" t="s">
        <v>368</v>
      </c>
      <c r="B271" s="14" t="str">
        <f t="shared" si="86"/>
        <v>OIDD292</v>
      </c>
      <c r="C271" s="12"/>
      <c r="D271" s="14">
        <v>292</v>
      </c>
      <c r="E271" s="35">
        <v>48</v>
      </c>
      <c r="F271" s="52"/>
      <c r="G271" s="18">
        <f t="shared" si="75"/>
        <v>0</v>
      </c>
      <c r="H271" s="18">
        <f t="shared" si="76"/>
        <v>0</v>
      </c>
      <c r="I271" s="19">
        <f t="shared" si="77"/>
        <v>0</v>
      </c>
      <c r="J271" s="18">
        <f t="shared" si="78"/>
        <v>1</v>
      </c>
      <c r="K271" s="18">
        <f t="shared" si="79"/>
        <v>0</v>
      </c>
      <c r="L271" s="18">
        <f t="shared" si="80"/>
        <v>0</v>
      </c>
      <c r="M271" s="18">
        <f t="shared" si="81"/>
        <v>0</v>
      </c>
      <c r="N271" s="18">
        <f t="shared" si="82"/>
        <v>0</v>
      </c>
      <c r="O271" s="18">
        <f t="shared" si="83"/>
        <v>0</v>
      </c>
      <c r="P271" s="18">
        <f t="shared" si="84"/>
        <v>0</v>
      </c>
      <c r="Q271" s="3"/>
      <c r="W271" s="29" t="s">
        <v>349</v>
      </c>
      <c r="X271" s="66">
        <v>60</v>
      </c>
      <c r="Y271" s="55"/>
      <c r="Z271" s="62" t="s">
        <v>349</v>
      </c>
      <c r="AA271" s="76">
        <v>0</v>
      </c>
      <c r="AB271" s="76">
        <v>0</v>
      </c>
      <c r="AC271" s="76">
        <v>0</v>
      </c>
      <c r="AD271" s="76">
        <v>0</v>
      </c>
      <c r="AE271" s="76">
        <v>0</v>
      </c>
      <c r="AF271" s="76">
        <v>0</v>
      </c>
      <c r="AG271" s="76">
        <v>0</v>
      </c>
      <c r="AH271" s="76">
        <v>0</v>
      </c>
      <c r="AI271" s="76">
        <v>0</v>
      </c>
      <c r="AJ271" s="76">
        <v>0</v>
      </c>
      <c r="AK271" s="76">
        <v>0</v>
      </c>
      <c r="AL271" s="76">
        <v>0</v>
      </c>
      <c r="AM271" s="76">
        <v>0</v>
      </c>
      <c r="AN271" s="76">
        <v>0</v>
      </c>
      <c r="AO271" s="76">
        <v>0</v>
      </c>
      <c r="AP271" s="76">
        <v>0</v>
      </c>
      <c r="AQ271" s="76">
        <v>0</v>
      </c>
      <c r="AR271" s="76">
        <v>0</v>
      </c>
      <c r="AS271" s="76">
        <v>0</v>
      </c>
      <c r="AT271" s="76">
        <v>0</v>
      </c>
      <c r="AU271" s="76">
        <v>0</v>
      </c>
      <c r="AV271" s="76">
        <v>0</v>
      </c>
      <c r="AW271" s="76">
        <v>0</v>
      </c>
      <c r="AX271" s="76">
        <v>0</v>
      </c>
      <c r="AY271" s="76">
        <v>0</v>
      </c>
      <c r="AZ271" s="76">
        <v>0</v>
      </c>
      <c r="BA271" s="76">
        <v>0</v>
      </c>
      <c r="BB271" s="76">
        <v>0</v>
      </c>
      <c r="BC271" s="76">
        <v>0</v>
      </c>
      <c r="BD271" s="76">
        <v>0</v>
      </c>
      <c r="BE271" s="76">
        <v>0</v>
      </c>
      <c r="BF271" s="76">
        <v>0</v>
      </c>
      <c r="BG271" s="76">
        <v>0</v>
      </c>
      <c r="BH271" s="76">
        <v>0</v>
      </c>
      <c r="BI271" s="76">
        <v>0</v>
      </c>
      <c r="BJ271" s="76">
        <v>0</v>
      </c>
      <c r="BK271" s="76">
        <v>0</v>
      </c>
      <c r="BL271" s="76">
        <v>0</v>
      </c>
      <c r="BM271" s="76">
        <v>0</v>
      </c>
      <c r="BN271" s="76">
        <v>0</v>
      </c>
      <c r="BO271" s="76">
        <v>0</v>
      </c>
      <c r="BP271" s="76">
        <v>0</v>
      </c>
      <c r="BQ271" s="76">
        <v>0</v>
      </c>
      <c r="BR271" s="76">
        <v>0</v>
      </c>
      <c r="BS271" s="76">
        <v>0</v>
      </c>
      <c r="BT271" s="76">
        <v>0</v>
      </c>
      <c r="BU271" s="76">
        <v>0</v>
      </c>
      <c r="BV271" s="76">
        <v>0</v>
      </c>
      <c r="BW271" s="76">
        <v>0</v>
      </c>
      <c r="BX271" s="76">
        <v>0</v>
      </c>
      <c r="BY271" s="76">
        <v>0</v>
      </c>
      <c r="BZ271" s="76">
        <v>0</v>
      </c>
      <c r="CA271" s="76">
        <v>0</v>
      </c>
      <c r="CB271" s="76">
        <v>0</v>
      </c>
      <c r="CC271" s="76">
        <v>0</v>
      </c>
      <c r="CD271" s="76">
        <v>0</v>
      </c>
      <c r="CE271" s="76">
        <v>0</v>
      </c>
      <c r="CF271" s="76">
        <v>0</v>
      </c>
      <c r="CG271" s="76">
        <v>0</v>
      </c>
      <c r="CH271" s="76">
        <v>0</v>
      </c>
      <c r="CI271" s="76">
        <v>0</v>
      </c>
      <c r="CJ271" s="76">
        <v>0</v>
      </c>
      <c r="CK271" s="48">
        <f t="shared" si="87"/>
        <v>0</v>
      </c>
      <c r="CM271" s="60">
        <f t="shared" si="85"/>
        <v>0</v>
      </c>
      <c r="CN271" s="59" t="s">
        <v>441</v>
      </c>
      <c r="CO271" s="58">
        <v>14</v>
      </c>
    </row>
    <row r="272" spans="1:93" ht="15">
      <c r="A272" s="12" t="s">
        <v>137</v>
      </c>
      <c r="B272" s="14" t="str">
        <f t="shared" si="86"/>
        <v>OIDD314</v>
      </c>
      <c r="C272" s="12"/>
      <c r="D272" s="14">
        <v>311</v>
      </c>
      <c r="E272" s="35">
        <v>60</v>
      </c>
      <c r="F272" s="52"/>
      <c r="G272" s="18">
        <f t="shared" si="75"/>
        <v>0</v>
      </c>
      <c r="H272" s="18">
        <f t="shared" si="76"/>
        <v>0</v>
      </c>
      <c r="I272" s="19">
        <f t="shared" si="77"/>
        <v>0</v>
      </c>
      <c r="J272" s="18">
        <f t="shared" si="78"/>
        <v>0</v>
      </c>
      <c r="K272" s="18">
        <f t="shared" si="79"/>
        <v>1</v>
      </c>
      <c r="L272" s="18">
        <f t="shared" si="80"/>
        <v>0</v>
      </c>
      <c r="M272" s="18">
        <f t="shared" si="81"/>
        <v>0</v>
      </c>
      <c r="N272" s="18">
        <f t="shared" si="82"/>
        <v>0</v>
      </c>
      <c r="O272" s="18">
        <f t="shared" si="83"/>
        <v>0</v>
      </c>
      <c r="P272" s="18">
        <f t="shared" si="84"/>
        <v>0</v>
      </c>
      <c r="Q272" s="3"/>
      <c r="W272" s="61"/>
      <c r="X272" s="61"/>
      <c r="Y272" s="55"/>
      <c r="Z272" s="53" t="s">
        <v>435</v>
      </c>
      <c r="AA272" s="34">
        <f t="shared" ref="AA272:BF272" si="88">SUM(AA217:AA271)</f>
        <v>0</v>
      </c>
      <c r="AB272" s="34">
        <f t="shared" si="88"/>
        <v>0</v>
      </c>
      <c r="AC272" s="34">
        <f t="shared" si="88"/>
        <v>0</v>
      </c>
      <c r="AD272" s="34">
        <f t="shared" si="88"/>
        <v>0</v>
      </c>
      <c r="AE272" s="34">
        <f t="shared" si="88"/>
        <v>0</v>
      </c>
      <c r="AF272" s="34">
        <f t="shared" si="88"/>
        <v>0</v>
      </c>
      <c r="AG272" s="34">
        <f t="shared" si="88"/>
        <v>0</v>
      </c>
      <c r="AH272" s="34">
        <f t="shared" si="88"/>
        <v>0</v>
      </c>
      <c r="AI272" s="34">
        <f t="shared" si="88"/>
        <v>0</v>
      </c>
      <c r="AJ272" s="34">
        <f t="shared" si="88"/>
        <v>0</v>
      </c>
      <c r="AK272" s="34">
        <f t="shared" si="88"/>
        <v>0</v>
      </c>
      <c r="AL272" s="34">
        <f t="shared" si="88"/>
        <v>0</v>
      </c>
      <c r="AM272" s="34">
        <f t="shared" si="88"/>
        <v>0</v>
      </c>
      <c r="AN272" s="34">
        <f t="shared" si="88"/>
        <v>0</v>
      </c>
      <c r="AO272" s="34">
        <f t="shared" si="88"/>
        <v>0</v>
      </c>
      <c r="AP272" s="34">
        <f t="shared" si="88"/>
        <v>0</v>
      </c>
      <c r="AQ272" s="34">
        <f t="shared" si="88"/>
        <v>0</v>
      </c>
      <c r="AR272" s="34">
        <f t="shared" si="88"/>
        <v>0</v>
      </c>
      <c r="AS272" s="34">
        <f t="shared" si="88"/>
        <v>0</v>
      </c>
      <c r="AT272" s="34">
        <f t="shared" si="88"/>
        <v>0</v>
      </c>
      <c r="AU272" s="34">
        <f t="shared" si="88"/>
        <v>0</v>
      </c>
      <c r="AV272" s="34">
        <f t="shared" si="88"/>
        <v>0</v>
      </c>
      <c r="AW272" s="34">
        <f t="shared" si="88"/>
        <v>0</v>
      </c>
      <c r="AX272" s="34">
        <f t="shared" si="88"/>
        <v>0</v>
      </c>
      <c r="AY272" s="34">
        <f t="shared" si="88"/>
        <v>0</v>
      </c>
      <c r="AZ272" s="34">
        <f t="shared" si="88"/>
        <v>0</v>
      </c>
      <c r="BA272" s="34">
        <f t="shared" si="88"/>
        <v>0</v>
      </c>
      <c r="BB272" s="34">
        <f t="shared" si="88"/>
        <v>0</v>
      </c>
      <c r="BC272" s="34">
        <f t="shared" si="88"/>
        <v>0</v>
      </c>
      <c r="BD272" s="34">
        <f t="shared" si="88"/>
        <v>0</v>
      </c>
      <c r="BE272" s="34">
        <f t="shared" si="88"/>
        <v>0</v>
      </c>
      <c r="BF272" s="34">
        <f t="shared" si="88"/>
        <v>0</v>
      </c>
      <c r="BG272" s="34">
        <f t="shared" ref="BG272:CK272" si="89">SUM(BG217:BG271)</f>
        <v>0</v>
      </c>
      <c r="BH272" s="34">
        <f t="shared" si="89"/>
        <v>0</v>
      </c>
      <c r="BI272" s="34">
        <f t="shared" si="89"/>
        <v>0</v>
      </c>
      <c r="BJ272" s="34">
        <f t="shared" si="89"/>
        <v>0</v>
      </c>
      <c r="BK272" s="34">
        <f t="shared" si="89"/>
        <v>0</v>
      </c>
      <c r="BL272" s="34">
        <f t="shared" si="89"/>
        <v>0</v>
      </c>
      <c r="BM272" s="34">
        <f t="shared" si="89"/>
        <v>0</v>
      </c>
      <c r="BN272" s="34">
        <f t="shared" si="89"/>
        <v>0</v>
      </c>
      <c r="BO272" s="34">
        <f t="shared" si="89"/>
        <v>0</v>
      </c>
      <c r="BP272" s="34">
        <f t="shared" si="89"/>
        <v>0</v>
      </c>
      <c r="BQ272" s="34">
        <f t="shared" si="89"/>
        <v>0</v>
      </c>
      <c r="BR272" s="34">
        <f t="shared" si="89"/>
        <v>0</v>
      </c>
      <c r="BS272" s="34">
        <f t="shared" si="89"/>
        <v>0</v>
      </c>
      <c r="BT272" s="34">
        <f t="shared" si="89"/>
        <v>0</v>
      </c>
      <c r="BU272" s="34">
        <f t="shared" si="89"/>
        <v>0</v>
      </c>
      <c r="BV272" s="34">
        <f t="shared" si="89"/>
        <v>0</v>
      </c>
      <c r="BW272" s="34">
        <f t="shared" si="89"/>
        <v>0</v>
      </c>
      <c r="BX272" s="34">
        <f t="shared" si="89"/>
        <v>0</v>
      </c>
      <c r="BY272" s="34">
        <f t="shared" si="89"/>
        <v>0</v>
      </c>
      <c r="BZ272" s="34">
        <f t="shared" si="89"/>
        <v>0</v>
      </c>
      <c r="CA272" s="34">
        <f t="shared" si="89"/>
        <v>0</v>
      </c>
      <c r="CB272" s="34">
        <f t="shared" si="89"/>
        <v>0</v>
      </c>
      <c r="CC272" s="34">
        <f t="shared" si="89"/>
        <v>0</v>
      </c>
      <c r="CD272" s="34">
        <f t="shared" si="89"/>
        <v>0</v>
      </c>
      <c r="CE272" s="34">
        <f t="shared" si="89"/>
        <v>0</v>
      </c>
      <c r="CF272" s="34">
        <f t="shared" si="89"/>
        <v>0</v>
      </c>
      <c r="CG272" s="34">
        <f t="shared" si="89"/>
        <v>0</v>
      </c>
      <c r="CH272" s="34">
        <f t="shared" si="89"/>
        <v>0</v>
      </c>
      <c r="CI272" s="34">
        <f t="shared" si="89"/>
        <v>0</v>
      </c>
      <c r="CJ272" s="34">
        <f t="shared" si="89"/>
        <v>0</v>
      </c>
      <c r="CK272" s="48">
        <f t="shared" si="89"/>
        <v>0</v>
      </c>
      <c r="CM272" s="72"/>
      <c r="CN272" s="77"/>
      <c r="CO272" s="63"/>
    </row>
    <row r="273" spans="1:93" ht="15">
      <c r="A273" s="12" t="s">
        <v>331</v>
      </c>
      <c r="B273" s="14" t="str">
        <f t="shared" si="86"/>
        <v>OIDD325</v>
      </c>
      <c r="C273" s="12"/>
      <c r="D273" s="14">
        <v>325</v>
      </c>
      <c r="E273" s="35">
        <v>60</v>
      </c>
      <c r="F273" s="52"/>
      <c r="G273" s="18">
        <f t="shared" si="75"/>
        <v>0</v>
      </c>
      <c r="H273" s="18">
        <f t="shared" si="76"/>
        <v>0</v>
      </c>
      <c r="I273" s="19">
        <f t="shared" si="77"/>
        <v>0</v>
      </c>
      <c r="J273" s="18">
        <f t="shared" si="78"/>
        <v>0</v>
      </c>
      <c r="K273" s="18">
        <f t="shared" si="79"/>
        <v>1</v>
      </c>
      <c r="L273" s="18">
        <f t="shared" si="80"/>
        <v>0</v>
      </c>
      <c r="M273" s="18">
        <f t="shared" si="81"/>
        <v>0</v>
      </c>
      <c r="N273" s="18">
        <f t="shared" si="82"/>
        <v>0</v>
      </c>
      <c r="O273" s="18">
        <f t="shared" si="83"/>
        <v>0</v>
      </c>
      <c r="P273" s="18">
        <f t="shared" si="84"/>
        <v>0</v>
      </c>
      <c r="Q273" s="3"/>
      <c r="W273" s="62"/>
      <c r="X273" s="63"/>
      <c r="Y273" s="55"/>
      <c r="Z273" s="3"/>
      <c r="CM273" s="72"/>
      <c r="CN273" s="77"/>
      <c r="CO273" s="63"/>
    </row>
    <row r="274" spans="1:93" ht="15">
      <c r="A274" s="12" t="s">
        <v>334</v>
      </c>
      <c r="B274" s="14" t="str">
        <f t="shared" si="86"/>
        <v>OIDD353</v>
      </c>
      <c r="C274" s="12"/>
      <c r="D274" s="14">
        <v>353</v>
      </c>
      <c r="E274" s="35">
        <v>30</v>
      </c>
      <c r="F274" s="52"/>
      <c r="G274" s="18">
        <f t="shared" si="75"/>
        <v>0</v>
      </c>
      <c r="H274" s="18">
        <f t="shared" si="76"/>
        <v>0</v>
      </c>
      <c r="I274" s="19">
        <f t="shared" si="77"/>
        <v>1</v>
      </c>
      <c r="J274" s="18">
        <f t="shared" si="78"/>
        <v>0</v>
      </c>
      <c r="K274" s="18">
        <f t="shared" si="79"/>
        <v>0</v>
      </c>
      <c r="L274" s="18">
        <f t="shared" si="80"/>
        <v>0</v>
      </c>
      <c r="M274" s="18">
        <f t="shared" si="81"/>
        <v>0</v>
      </c>
      <c r="N274" s="18">
        <f t="shared" si="82"/>
        <v>0</v>
      </c>
      <c r="O274" s="18">
        <f t="shared" si="83"/>
        <v>0</v>
      </c>
      <c r="P274" s="18">
        <f t="shared" si="84"/>
        <v>0</v>
      </c>
      <c r="Q274" s="3"/>
      <c r="W274" s="62"/>
      <c r="X274" s="63"/>
      <c r="Y274" s="55"/>
      <c r="Z274" s="3" t="s">
        <v>449</v>
      </c>
      <c r="AA274">
        <f>SUMPRODUCT(AA217:AA271,$X$217:$X$271)</f>
        <v>0</v>
      </c>
      <c r="AB274" s="70">
        <f t="shared" ref="AB274:CJ274" si="90">SUMPRODUCT(AB217:AB271,$X$217:$X$271)</f>
        <v>0</v>
      </c>
      <c r="AC274" s="70">
        <f t="shared" si="90"/>
        <v>0</v>
      </c>
      <c r="AD274" s="70">
        <f t="shared" si="90"/>
        <v>0</v>
      </c>
      <c r="AE274" s="70">
        <f t="shared" si="90"/>
        <v>0</v>
      </c>
      <c r="AF274" s="70">
        <f t="shared" si="90"/>
        <v>0</v>
      </c>
      <c r="AG274" s="70">
        <f t="shared" si="90"/>
        <v>0</v>
      </c>
      <c r="AH274" s="70">
        <f t="shared" si="90"/>
        <v>0</v>
      </c>
      <c r="AI274" s="70">
        <f t="shared" si="90"/>
        <v>0</v>
      </c>
      <c r="AJ274" s="70">
        <f t="shared" si="90"/>
        <v>0</v>
      </c>
      <c r="AK274" s="70">
        <f t="shared" si="90"/>
        <v>0</v>
      </c>
      <c r="AL274" s="70">
        <f t="shared" si="90"/>
        <v>0</v>
      </c>
      <c r="AM274" s="70">
        <f t="shared" si="90"/>
        <v>0</v>
      </c>
      <c r="AN274" s="70">
        <f t="shared" si="90"/>
        <v>0</v>
      </c>
      <c r="AO274" s="70">
        <f t="shared" si="90"/>
        <v>0</v>
      </c>
      <c r="AP274" s="70">
        <f t="shared" si="90"/>
        <v>0</v>
      </c>
      <c r="AQ274" s="70">
        <f t="shared" si="90"/>
        <v>0</v>
      </c>
      <c r="AR274" s="70">
        <f t="shared" si="90"/>
        <v>0</v>
      </c>
      <c r="AS274" s="70">
        <f t="shared" si="90"/>
        <v>0</v>
      </c>
      <c r="AT274" s="70">
        <f t="shared" si="90"/>
        <v>0</v>
      </c>
      <c r="AU274" s="70">
        <f t="shared" si="90"/>
        <v>0</v>
      </c>
      <c r="AV274" s="70">
        <f t="shared" si="90"/>
        <v>0</v>
      </c>
      <c r="AW274" s="70">
        <f t="shared" si="90"/>
        <v>0</v>
      </c>
      <c r="AX274" s="70">
        <f t="shared" si="90"/>
        <v>0</v>
      </c>
      <c r="AY274" s="70">
        <f t="shared" si="90"/>
        <v>0</v>
      </c>
      <c r="AZ274" s="70">
        <f t="shared" si="90"/>
        <v>0</v>
      </c>
      <c r="BA274" s="70">
        <f t="shared" si="90"/>
        <v>0</v>
      </c>
      <c r="BB274" s="70">
        <f t="shared" si="90"/>
        <v>0</v>
      </c>
      <c r="BC274" s="70">
        <f t="shared" si="90"/>
        <v>0</v>
      </c>
      <c r="BD274" s="70">
        <f t="shared" si="90"/>
        <v>0</v>
      </c>
      <c r="BE274" s="70">
        <f t="shared" si="90"/>
        <v>0</v>
      </c>
      <c r="BF274" s="70">
        <f t="shared" si="90"/>
        <v>0</v>
      </c>
      <c r="BG274" s="70">
        <f t="shared" si="90"/>
        <v>0</v>
      </c>
      <c r="BH274" s="70">
        <f t="shared" si="90"/>
        <v>0</v>
      </c>
      <c r="BI274" s="70">
        <f t="shared" si="90"/>
        <v>0</v>
      </c>
      <c r="BJ274" s="70">
        <f t="shared" si="90"/>
        <v>0</v>
      </c>
      <c r="BK274" s="70">
        <f t="shared" si="90"/>
        <v>0</v>
      </c>
      <c r="BL274" s="70">
        <f t="shared" si="90"/>
        <v>0</v>
      </c>
      <c r="BM274" s="70">
        <f t="shared" si="90"/>
        <v>0</v>
      </c>
      <c r="BN274" s="70">
        <f t="shared" si="90"/>
        <v>0</v>
      </c>
      <c r="BO274" s="70">
        <f t="shared" si="90"/>
        <v>0</v>
      </c>
      <c r="BP274" s="70">
        <f t="shared" si="90"/>
        <v>0</v>
      </c>
      <c r="BQ274" s="70">
        <f t="shared" si="90"/>
        <v>0</v>
      </c>
      <c r="BR274" s="70">
        <f t="shared" si="90"/>
        <v>0</v>
      </c>
      <c r="BS274" s="70">
        <f t="shared" si="90"/>
        <v>0</v>
      </c>
      <c r="BT274" s="70">
        <f t="shared" si="90"/>
        <v>0</v>
      </c>
      <c r="BU274" s="70">
        <f t="shared" si="90"/>
        <v>0</v>
      </c>
      <c r="BV274" s="70">
        <f t="shared" si="90"/>
        <v>0</v>
      </c>
      <c r="BW274" s="70">
        <f t="shared" si="90"/>
        <v>0</v>
      </c>
      <c r="BX274" s="70">
        <f t="shared" si="90"/>
        <v>0</v>
      </c>
      <c r="BY274" s="70">
        <f t="shared" si="90"/>
        <v>0</v>
      </c>
      <c r="BZ274" s="70">
        <f t="shared" si="90"/>
        <v>0</v>
      </c>
      <c r="CA274" s="70">
        <f t="shared" si="90"/>
        <v>0</v>
      </c>
      <c r="CB274" s="70">
        <f t="shared" si="90"/>
        <v>0</v>
      </c>
      <c r="CC274" s="70">
        <f t="shared" si="90"/>
        <v>0</v>
      </c>
      <c r="CD274" s="70">
        <f t="shared" si="90"/>
        <v>0</v>
      </c>
      <c r="CE274" s="70">
        <f t="shared" si="90"/>
        <v>0</v>
      </c>
      <c r="CF274" s="70">
        <f t="shared" si="90"/>
        <v>0</v>
      </c>
      <c r="CG274" s="70">
        <f t="shared" si="90"/>
        <v>0</v>
      </c>
      <c r="CH274" s="70">
        <f t="shared" si="90"/>
        <v>0</v>
      </c>
      <c r="CI274" s="70">
        <f t="shared" si="90"/>
        <v>0</v>
      </c>
      <c r="CJ274" s="70">
        <f t="shared" si="90"/>
        <v>0</v>
      </c>
      <c r="CM274" s="72"/>
      <c r="CN274" s="77"/>
      <c r="CO274" s="63"/>
    </row>
    <row r="275" spans="1:93" ht="15">
      <c r="A275" s="12" t="s">
        <v>371</v>
      </c>
      <c r="B275" s="14" t="str">
        <f t="shared" si="86"/>
        <v>OIDD397</v>
      </c>
      <c r="C275" s="12"/>
      <c r="D275" s="14">
        <v>397</v>
      </c>
      <c r="E275" s="35">
        <v>14</v>
      </c>
      <c r="F275" s="52"/>
      <c r="G275" s="18">
        <f t="shared" si="75"/>
        <v>0</v>
      </c>
      <c r="H275" s="18">
        <f t="shared" si="76"/>
        <v>1</v>
      </c>
      <c r="I275" s="19">
        <f t="shared" si="77"/>
        <v>0</v>
      </c>
      <c r="J275" s="18">
        <f t="shared" si="78"/>
        <v>0</v>
      </c>
      <c r="K275" s="18">
        <f t="shared" si="79"/>
        <v>0</v>
      </c>
      <c r="L275" s="18">
        <f t="shared" si="80"/>
        <v>0</v>
      </c>
      <c r="M275" s="18">
        <f t="shared" si="81"/>
        <v>0</v>
      </c>
      <c r="N275" s="18">
        <f t="shared" si="82"/>
        <v>0</v>
      </c>
      <c r="O275" s="18">
        <f t="shared" si="83"/>
        <v>0</v>
      </c>
      <c r="P275" s="18">
        <f t="shared" si="84"/>
        <v>0</v>
      </c>
      <c r="Q275" s="3"/>
      <c r="W275" s="62"/>
      <c r="X275" s="63"/>
      <c r="Y275" s="55"/>
      <c r="Z275" s="3" t="s">
        <v>448</v>
      </c>
      <c r="AA275">
        <f>AA285</f>
        <v>109</v>
      </c>
      <c r="AB275" s="70">
        <f t="shared" ref="AB275:CJ275" si="91">AB285</f>
        <v>109</v>
      </c>
      <c r="AC275" s="70">
        <f t="shared" si="91"/>
        <v>109</v>
      </c>
      <c r="AD275" s="70">
        <f t="shared" si="91"/>
        <v>81.666666669999998</v>
      </c>
      <c r="AE275" s="70">
        <f t="shared" si="91"/>
        <v>81.666666669999998</v>
      </c>
      <c r="AF275" s="70">
        <f t="shared" si="91"/>
        <v>81.666666669999998</v>
      </c>
      <c r="AG275" s="70">
        <f t="shared" si="91"/>
        <v>147</v>
      </c>
      <c r="AH275" s="70">
        <f t="shared" si="91"/>
        <v>147</v>
      </c>
      <c r="AI275" s="70">
        <f t="shared" si="91"/>
        <v>47</v>
      </c>
      <c r="AJ275" s="70">
        <f t="shared" si="91"/>
        <v>50.5</v>
      </c>
      <c r="AK275" s="70">
        <f t="shared" si="91"/>
        <v>50.5</v>
      </c>
      <c r="AL275" s="70">
        <f t="shared" si="91"/>
        <v>14.25</v>
      </c>
      <c r="AM275" s="70">
        <f t="shared" si="91"/>
        <v>14.25</v>
      </c>
      <c r="AN275" s="70">
        <f t="shared" si="91"/>
        <v>14.25</v>
      </c>
      <c r="AO275" s="70">
        <f t="shared" si="91"/>
        <v>14.25</v>
      </c>
      <c r="AP275" s="70">
        <f t="shared" si="91"/>
        <v>63.25</v>
      </c>
      <c r="AQ275" s="70">
        <f t="shared" si="91"/>
        <v>63.25</v>
      </c>
      <c r="AR275" s="70">
        <f t="shared" si="91"/>
        <v>63.25</v>
      </c>
      <c r="AS275" s="70">
        <f t="shared" si="91"/>
        <v>63.25</v>
      </c>
      <c r="AT275" s="70">
        <f t="shared" si="91"/>
        <v>57</v>
      </c>
      <c r="AU275" s="70">
        <f t="shared" si="91"/>
        <v>57</v>
      </c>
      <c r="AV275" s="70">
        <f t="shared" si="91"/>
        <v>49</v>
      </c>
      <c r="AW275" s="70">
        <f t="shared" si="91"/>
        <v>27</v>
      </c>
      <c r="AX275" s="70">
        <f t="shared" si="91"/>
        <v>23.5</v>
      </c>
      <c r="AY275" s="70">
        <f t="shared" si="91"/>
        <v>23.5</v>
      </c>
      <c r="AZ275" s="70">
        <f t="shared" si="91"/>
        <v>11</v>
      </c>
      <c r="BA275" s="70">
        <f t="shared" si="91"/>
        <v>27.5</v>
      </c>
      <c r="BB275" s="70">
        <f t="shared" si="91"/>
        <v>27.5</v>
      </c>
      <c r="BC275" s="70">
        <f t="shared" si="91"/>
        <v>9</v>
      </c>
      <c r="BD275" s="70">
        <f t="shared" si="91"/>
        <v>9</v>
      </c>
      <c r="BE275" s="70">
        <f t="shared" si="91"/>
        <v>70</v>
      </c>
      <c r="BF275" s="70">
        <f t="shared" si="91"/>
        <v>23.666666670000001</v>
      </c>
      <c r="BG275" s="70">
        <f t="shared" si="91"/>
        <v>23.666666670000001</v>
      </c>
      <c r="BH275" s="70">
        <f t="shared" si="91"/>
        <v>23.666666670000001</v>
      </c>
      <c r="BI275" s="70">
        <f t="shared" si="91"/>
        <v>229</v>
      </c>
      <c r="BJ275" s="70">
        <f t="shared" si="91"/>
        <v>229</v>
      </c>
      <c r="BK275" s="70">
        <f t="shared" si="91"/>
        <v>91</v>
      </c>
      <c r="BL275" s="70">
        <f t="shared" si="91"/>
        <v>18</v>
      </c>
      <c r="BM275" s="70">
        <f t="shared" si="91"/>
        <v>36</v>
      </c>
      <c r="BN275" s="70">
        <f t="shared" si="91"/>
        <v>13</v>
      </c>
      <c r="BO275" s="70">
        <f t="shared" si="91"/>
        <v>69</v>
      </c>
      <c r="BP275" s="70">
        <f t="shared" si="91"/>
        <v>115</v>
      </c>
      <c r="BQ275" s="70">
        <f t="shared" si="91"/>
        <v>12</v>
      </c>
      <c r="BR275" s="70">
        <f t="shared" si="91"/>
        <v>51.333333330000002</v>
      </c>
      <c r="BS275" s="70">
        <f t="shared" si="91"/>
        <v>51.333333330000002</v>
      </c>
      <c r="BT275" s="70">
        <f t="shared" si="91"/>
        <v>51.333333330000002</v>
      </c>
      <c r="BU275" s="70">
        <f t="shared" si="91"/>
        <v>16.14285714</v>
      </c>
      <c r="BV275" s="70">
        <f t="shared" si="91"/>
        <v>16.14285714</v>
      </c>
      <c r="BW275" s="70">
        <f t="shared" si="91"/>
        <v>16.14285714</v>
      </c>
      <c r="BX275" s="70">
        <f t="shared" si="91"/>
        <v>16.14285714</v>
      </c>
      <c r="BY275" s="70">
        <f t="shared" si="91"/>
        <v>16.14285714</v>
      </c>
      <c r="BZ275" s="70">
        <f t="shared" si="91"/>
        <v>16.14285714</v>
      </c>
      <c r="CA275" s="70">
        <f t="shared" si="91"/>
        <v>16.14285714</v>
      </c>
      <c r="CB275" s="70">
        <f t="shared" si="91"/>
        <v>17</v>
      </c>
      <c r="CC275" s="70">
        <f t="shared" si="91"/>
        <v>61</v>
      </c>
      <c r="CD275" s="70">
        <f t="shared" si="91"/>
        <v>50</v>
      </c>
      <c r="CE275" s="70">
        <f t="shared" si="91"/>
        <v>16</v>
      </c>
      <c r="CF275" s="70">
        <f t="shared" si="91"/>
        <v>12.5</v>
      </c>
      <c r="CG275" s="70">
        <f t="shared" si="91"/>
        <v>12.5</v>
      </c>
      <c r="CH275" s="70">
        <f t="shared" si="91"/>
        <v>40</v>
      </c>
      <c r="CI275" s="70">
        <f t="shared" si="91"/>
        <v>40</v>
      </c>
      <c r="CJ275" s="70">
        <f t="shared" si="91"/>
        <v>59</v>
      </c>
      <c r="CM275" s="72"/>
      <c r="CN275" s="77"/>
      <c r="CO275" s="63"/>
    </row>
    <row r="276" spans="1:93" ht="15">
      <c r="A276" s="12" t="s">
        <v>372</v>
      </c>
      <c r="B276" s="14" t="str">
        <f t="shared" si="86"/>
        <v>OIDD397</v>
      </c>
      <c r="C276" s="12"/>
      <c r="D276" s="14">
        <v>397</v>
      </c>
      <c r="E276" s="35">
        <v>14</v>
      </c>
      <c r="F276" s="52"/>
      <c r="G276" s="18">
        <f t="shared" si="75"/>
        <v>0</v>
      </c>
      <c r="H276" s="18">
        <f t="shared" si="76"/>
        <v>1</v>
      </c>
      <c r="I276" s="19">
        <f t="shared" si="77"/>
        <v>0</v>
      </c>
      <c r="J276" s="18">
        <f t="shared" si="78"/>
        <v>0</v>
      </c>
      <c r="K276" s="18">
        <f t="shared" si="79"/>
        <v>0</v>
      </c>
      <c r="L276" s="18">
        <f t="shared" si="80"/>
        <v>0</v>
      </c>
      <c r="M276" s="18">
        <f t="shared" si="81"/>
        <v>0</v>
      </c>
      <c r="N276" s="18">
        <f t="shared" si="82"/>
        <v>0</v>
      </c>
      <c r="O276" s="18">
        <f t="shared" si="83"/>
        <v>0</v>
      </c>
      <c r="P276" s="18">
        <f t="shared" si="84"/>
        <v>0</v>
      </c>
      <c r="Q276" s="3"/>
      <c r="W276" s="62"/>
      <c r="X276" s="63"/>
      <c r="Z276" s="75"/>
      <c r="AA276" s="56">
        <f>AA274-AA275</f>
        <v>-109</v>
      </c>
      <c r="AB276" s="56">
        <f t="shared" ref="AB276:CJ276" si="92">AB274-AB275</f>
        <v>-109</v>
      </c>
      <c r="AC276" s="56">
        <f t="shared" si="92"/>
        <v>-109</v>
      </c>
      <c r="AD276" s="56">
        <f t="shared" si="92"/>
        <v>-81.666666669999998</v>
      </c>
      <c r="AE276" s="56">
        <f t="shared" si="92"/>
        <v>-81.666666669999998</v>
      </c>
      <c r="AF276" s="56">
        <f t="shared" si="92"/>
        <v>-81.666666669999998</v>
      </c>
      <c r="AG276" s="56">
        <f t="shared" si="92"/>
        <v>-147</v>
      </c>
      <c r="AH276" s="56">
        <f t="shared" si="92"/>
        <v>-147</v>
      </c>
      <c r="AI276" s="56">
        <f t="shared" si="92"/>
        <v>-47</v>
      </c>
      <c r="AJ276" s="56">
        <f t="shared" si="92"/>
        <v>-50.5</v>
      </c>
      <c r="AK276" s="56">
        <f t="shared" si="92"/>
        <v>-50.5</v>
      </c>
      <c r="AL276" s="56">
        <f t="shared" si="92"/>
        <v>-14.25</v>
      </c>
      <c r="AM276" s="56">
        <f t="shared" si="92"/>
        <v>-14.25</v>
      </c>
      <c r="AN276" s="56">
        <f t="shared" si="92"/>
        <v>-14.25</v>
      </c>
      <c r="AO276" s="56">
        <f t="shared" si="92"/>
        <v>-14.25</v>
      </c>
      <c r="AP276" s="56">
        <f t="shared" si="92"/>
        <v>-63.25</v>
      </c>
      <c r="AQ276" s="56">
        <f t="shared" si="92"/>
        <v>-63.25</v>
      </c>
      <c r="AR276" s="56">
        <f t="shared" si="92"/>
        <v>-63.25</v>
      </c>
      <c r="AS276" s="56">
        <f t="shared" si="92"/>
        <v>-63.25</v>
      </c>
      <c r="AT276" s="56">
        <f t="shared" si="92"/>
        <v>-57</v>
      </c>
      <c r="AU276" s="56">
        <f t="shared" si="92"/>
        <v>-57</v>
      </c>
      <c r="AV276" s="56">
        <f t="shared" si="92"/>
        <v>-49</v>
      </c>
      <c r="AW276" s="56">
        <f t="shared" si="92"/>
        <v>-27</v>
      </c>
      <c r="AX276" s="56">
        <f t="shared" si="92"/>
        <v>-23.5</v>
      </c>
      <c r="AY276" s="56">
        <f t="shared" si="92"/>
        <v>-23.5</v>
      </c>
      <c r="AZ276" s="56">
        <f t="shared" si="92"/>
        <v>-11</v>
      </c>
      <c r="BA276" s="56">
        <f t="shared" si="92"/>
        <v>-27.5</v>
      </c>
      <c r="BB276" s="56">
        <f t="shared" si="92"/>
        <v>-27.5</v>
      </c>
      <c r="BC276" s="56">
        <f t="shared" si="92"/>
        <v>-9</v>
      </c>
      <c r="BD276" s="56">
        <f t="shared" si="92"/>
        <v>-9</v>
      </c>
      <c r="BE276" s="56">
        <f t="shared" si="92"/>
        <v>-70</v>
      </c>
      <c r="BF276" s="56">
        <f t="shared" si="92"/>
        <v>-23.666666670000001</v>
      </c>
      <c r="BG276" s="56">
        <f t="shared" si="92"/>
        <v>-23.666666670000001</v>
      </c>
      <c r="BH276" s="56">
        <f t="shared" si="92"/>
        <v>-23.666666670000001</v>
      </c>
      <c r="BI276" s="56">
        <f t="shared" si="92"/>
        <v>-229</v>
      </c>
      <c r="BJ276" s="56">
        <f t="shared" si="92"/>
        <v>-229</v>
      </c>
      <c r="BK276" s="56">
        <f t="shared" si="92"/>
        <v>-91</v>
      </c>
      <c r="BL276" s="56">
        <f t="shared" si="92"/>
        <v>-18</v>
      </c>
      <c r="BM276" s="56">
        <f t="shared" si="92"/>
        <v>-36</v>
      </c>
      <c r="BN276" s="56">
        <f t="shared" si="92"/>
        <v>-13</v>
      </c>
      <c r="BO276" s="56">
        <f t="shared" si="92"/>
        <v>-69</v>
      </c>
      <c r="BP276" s="56">
        <f t="shared" si="92"/>
        <v>-115</v>
      </c>
      <c r="BQ276" s="56">
        <f t="shared" si="92"/>
        <v>-12</v>
      </c>
      <c r="BR276" s="56">
        <f t="shared" si="92"/>
        <v>-51.333333330000002</v>
      </c>
      <c r="BS276" s="56">
        <f t="shared" si="92"/>
        <v>-51.333333330000002</v>
      </c>
      <c r="BT276" s="56">
        <f t="shared" si="92"/>
        <v>-51.333333330000002</v>
      </c>
      <c r="BU276" s="56">
        <f t="shared" si="92"/>
        <v>-16.14285714</v>
      </c>
      <c r="BV276" s="56">
        <f t="shared" si="92"/>
        <v>-16.14285714</v>
      </c>
      <c r="BW276" s="56">
        <f t="shared" si="92"/>
        <v>-16.14285714</v>
      </c>
      <c r="BX276" s="56">
        <f t="shared" si="92"/>
        <v>-16.14285714</v>
      </c>
      <c r="BY276" s="56">
        <f t="shared" si="92"/>
        <v>-16.14285714</v>
      </c>
      <c r="BZ276" s="56">
        <f t="shared" si="92"/>
        <v>-16.14285714</v>
      </c>
      <c r="CA276" s="56">
        <f t="shared" si="92"/>
        <v>-16.14285714</v>
      </c>
      <c r="CB276" s="56">
        <f t="shared" si="92"/>
        <v>-17</v>
      </c>
      <c r="CC276" s="56">
        <f t="shared" si="92"/>
        <v>-61</v>
      </c>
      <c r="CD276" s="56">
        <f t="shared" si="92"/>
        <v>-50</v>
      </c>
      <c r="CE276" s="56">
        <f t="shared" si="92"/>
        <v>-16</v>
      </c>
      <c r="CF276" s="56">
        <f t="shared" si="92"/>
        <v>-12.5</v>
      </c>
      <c r="CG276" s="56">
        <f t="shared" si="92"/>
        <v>-12.5</v>
      </c>
      <c r="CH276" s="56">
        <f t="shared" si="92"/>
        <v>-40</v>
      </c>
      <c r="CI276" s="56">
        <f t="shared" si="92"/>
        <v>-40</v>
      </c>
      <c r="CJ276" s="56">
        <f t="shared" si="92"/>
        <v>-59</v>
      </c>
      <c r="CM276" s="72"/>
      <c r="CN276" s="77"/>
      <c r="CO276" s="63"/>
    </row>
    <row r="277" spans="1:93" ht="15">
      <c r="A277" s="12" t="s">
        <v>430</v>
      </c>
      <c r="B277" s="14" t="str">
        <f t="shared" si="86"/>
        <v>OIDD399</v>
      </c>
      <c r="C277" s="12"/>
      <c r="D277" s="14">
        <v>399</v>
      </c>
      <c r="E277" s="35">
        <v>40</v>
      </c>
      <c r="F277" s="52"/>
      <c r="G277" s="18">
        <f t="shared" si="75"/>
        <v>0</v>
      </c>
      <c r="H277" s="18">
        <f t="shared" si="76"/>
        <v>0</v>
      </c>
      <c r="I277" s="19">
        <f t="shared" si="77"/>
        <v>1</v>
      </c>
      <c r="J277" s="18">
        <f t="shared" si="78"/>
        <v>0</v>
      </c>
      <c r="K277" s="18">
        <f t="shared" si="79"/>
        <v>0</v>
      </c>
      <c r="L277" s="18">
        <f t="shared" si="80"/>
        <v>0</v>
      </c>
      <c r="M277" s="18">
        <f t="shared" si="81"/>
        <v>0</v>
      </c>
      <c r="N277" s="18">
        <f t="shared" si="82"/>
        <v>0</v>
      </c>
      <c r="O277" s="18">
        <f t="shared" si="83"/>
        <v>0</v>
      </c>
      <c r="P277" s="18">
        <f t="shared" si="84"/>
        <v>0</v>
      </c>
      <c r="Q277" s="3"/>
      <c r="Z277" s="62"/>
      <c r="AA277" s="57">
        <f>AA275</f>
        <v>109</v>
      </c>
      <c r="AB277" s="57">
        <f t="shared" ref="AB277:AM277" si="93">AB275</f>
        <v>109</v>
      </c>
      <c r="AC277" s="57">
        <f t="shared" si="93"/>
        <v>109</v>
      </c>
      <c r="AD277" s="57">
        <f t="shared" si="93"/>
        <v>81.666666669999998</v>
      </c>
      <c r="AE277" s="57">
        <f t="shared" si="93"/>
        <v>81.666666669999998</v>
      </c>
      <c r="AF277" s="57">
        <f t="shared" si="93"/>
        <v>81.666666669999998</v>
      </c>
      <c r="AG277" s="57">
        <f t="shared" si="93"/>
        <v>147</v>
      </c>
      <c r="AH277" s="57">
        <f t="shared" si="93"/>
        <v>147</v>
      </c>
      <c r="AI277" s="57">
        <f t="shared" si="93"/>
        <v>47</v>
      </c>
      <c r="AJ277" s="57">
        <f t="shared" si="93"/>
        <v>50.5</v>
      </c>
      <c r="AK277" s="57">
        <f t="shared" si="93"/>
        <v>50.5</v>
      </c>
      <c r="AL277" s="57">
        <f t="shared" si="93"/>
        <v>14.25</v>
      </c>
      <c r="AM277" s="57">
        <f t="shared" si="93"/>
        <v>14.25</v>
      </c>
      <c r="AN277" s="57">
        <f t="shared" ref="AN277:CJ277" si="94">AN275</f>
        <v>14.25</v>
      </c>
      <c r="AO277" s="57">
        <f t="shared" si="94"/>
        <v>14.25</v>
      </c>
      <c r="AP277" s="57">
        <f t="shared" si="94"/>
        <v>63.25</v>
      </c>
      <c r="AQ277" s="57">
        <f t="shared" si="94"/>
        <v>63.25</v>
      </c>
      <c r="AR277" s="57">
        <f t="shared" si="94"/>
        <v>63.25</v>
      </c>
      <c r="AS277" s="57">
        <f t="shared" si="94"/>
        <v>63.25</v>
      </c>
      <c r="AT277" s="57">
        <f t="shared" si="94"/>
        <v>57</v>
      </c>
      <c r="AU277" s="57">
        <f t="shared" si="94"/>
        <v>57</v>
      </c>
      <c r="AV277" s="57">
        <f t="shared" si="94"/>
        <v>49</v>
      </c>
      <c r="AW277" s="57">
        <f t="shared" si="94"/>
        <v>27</v>
      </c>
      <c r="AX277" s="57">
        <f t="shared" si="94"/>
        <v>23.5</v>
      </c>
      <c r="AY277" s="57">
        <f t="shared" si="94"/>
        <v>23.5</v>
      </c>
      <c r="AZ277" s="57">
        <f t="shared" si="94"/>
        <v>11</v>
      </c>
      <c r="BA277" s="57">
        <f t="shared" si="94"/>
        <v>27.5</v>
      </c>
      <c r="BB277" s="57">
        <f t="shared" si="94"/>
        <v>27.5</v>
      </c>
      <c r="BC277" s="57">
        <f t="shared" si="94"/>
        <v>9</v>
      </c>
      <c r="BD277" s="57">
        <f t="shared" si="94"/>
        <v>9</v>
      </c>
      <c r="BE277" s="57">
        <f t="shared" si="94"/>
        <v>70</v>
      </c>
      <c r="BF277" s="57">
        <f t="shared" si="94"/>
        <v>23.666666670000001</v>
      </c>
      <c r="BG277" s="57">
        <f t="shared" si="94"/>
        <v>23.666666670000001</v>
      </c>
      <c r="BH277" s="57">
        <f t="shared" si="94"/>
        <v>23.666666670000001</v>
      </c>
      <c r="BI277" s="57">
        <f t="shared" si="94"/>
        <v>229</v>
      </c>
      <c r="BJ277" s="57">
        <f t="shared" si="94"/>
        <v>229</v>
      </c>
      <c r="BK277" s="57">
        <f t="shared" si="94"/>
        <v>91</v>
      </c>
      <c r="BL277" s="57">
        <f t="shared" si="94"/>
        <v>18</v>
      </c>
      <c r="BM277" s="57">
        <f t="shared" si="94"/>
        <v>36</v>
      </c>
      <c r="BN277" s="57">
        <f t="shared" si="94"/>
        <v>13</v>
      </c>
      <c r="BO277" s="57">
        <f t="shared" si="94"/>
        <v>69</v>
      </c>
      <c r="BP277" s="57">
        <f t="shared" si="94"/>
        <v>115</v>
      </c>
      <c r="BQ277" s="57">
        <f t="shared" si="94"/>
        <v>12</v>
      </c>
      <c r="BR277" s="57">
        <f t="shared" si="94"/>
        <v>51.333333330000002</v>
      </c>
      <c r="BS277" s="57">
        <f t="shared" si="94"/>
        <v>51.333333330000002</v>
      </c>
      <c r="BT277" s="57">
        <f t="shared" si="94"/>
        <v>51.333333330000002</v>
      </c>
      <c r="BU277" s="57">
        <f t="shared" si="94"/>
        <v>16.14285714</v>
      </c>
      <c r="BV277" s="57">
        <f t="shared" si="94"/>
        <v>16.14285714</v>
      </c>
      <c r="BW277" s="57">
        <f t="shared" si="94"/>
        <v>16.14285714</v>
      </c>
      <c r="BX277" s="57">
        <f t="shared" si="94"/>
        <v>16.14285714</v>
      </c>
      <c r="BY277" s="57">
        <f t="shared" si="94"/>
        <v>16.14285714</v>
      </c>
      <c r="BZ277" s="57">
        <f t="shared" si="94"/>
        <v>16.14285714</v>
      </c>
      <c r="CA277" s="57">
        <f t="shared" si="94"/>
        <v>16.14285714</v>
      </c>
      <c r="CB277" s="57">
        <f t="shared" si="94"/>
        <v>17</v>
      </c>
      <c r="CC277" s="57">
        <f t="shared" si="94"/>
        <v>61</v>
      </c>
      <c r="CD277" s="57">
        <f t="shared" si="94"/>
        <v>50</v>
      </c>
      <c r="CE277" s="57">
        <f t="shared" si="94"/>
        <v>16</v>
      </c>
      <c r="CF277" s="57">
        <f t="shared" si="94"/>
        <v>12.5</v>
      </c>
      <c r="CG277" s="57">
        <f t="shared" si="94"/>
        <v>12.5</v>
      </c>
      <c r="CH277" s="57">
        <f t="shared" si="94"/>
        <v>40</v>
      </c>
      <c r="CI277" s="57">
        <f t="shared" si="94"/>
        <v>40</v>
      </c>
      <c r="CJ277" s="57">
        <f t="shared" si="94"/>
        <v>59</v>
      </c>
    </row>
    <row r="278" spans="1:93" ht="15">
      <c r="A278" s="12" t="s">
        <v>431</v>
      </c>
      <c r="B278" s="14" t="str">
        <f t="shared" si="86"/>
        <v>OIDD399</v>
      </c>
      <c r="C278" s="12"/>
      <c r="D278" s="14">
        <v>399</v>
      </c>
      <c r="E278" s="35">
        <v>40</v>
      </c>
      <c r="F278" s="17"/>
      <c r="G278" s="18">
        <f t="shared" si="75"/>
        <v>0</v>
      </c>
      <c r="H278" s="18">
        <f t="shared" si="76"/>
        <v>0</v>
      </c>
      <c r="I278" s="19">
        <f t="shared" si="77"/>
        <v>1</v>
      </c>
      <c r="J278" s="18">
        <f t="shared" si="78"/>
        <v>0</v>
      </c>
      <c r="K278" s="18">
        <f t="shared" si="79"/>
        <v>0</v>
      </c>
      <c r="L278" s="18">
        <f t="shared" si="80"/>
        <v>0</v>
      </c>
      <c r="M278" s="18">
        <f t="shared" si="81"/>
        <v>0</v>
      </c>
      <c r="N278" s="18">
        <f t="shared" si="82"/>
        <v>0</v>
      </c>
      <c r="O278" s="18">
        <f t="shared" si="83"/>
        <v>0</v>
      </c>
      <c r="P278" s="18">
        <f t="shared" si="84"/>
        <v>0</v>
      </c>
      <c r="Q278" s="3"/>
      <c r="Z278" s="62"/>
      <c r="AA278" s="57" t="s">
        <v>439</v>
      </c>
      <c r="AB278" s="57" t="s">
        <v>439</v>
      </c>
      <c r="AC278" s="57" t="s">
        <v>439</v>
      </c>
      <c r="AD278" s="57" t="s">
        <v>439</v>
      </c>
      <c r="AE278" s="57" t="s">
        <v>439</v>
      </c>
      <c r="AF278" s="57" t="s">
        <v>439</v>
      </c>
      <c r="AG278" s="57" t="s">
        <v>439</v>
      </c>
      <c r="AH278" s="57" t="s">
        <v>439</v>
      </c>
      <c r="AI278" s="57" t="s">
        <v>439</v>
      </c>
      <c r="AJ278" s="57" t="s">
        <v>439</v>
      </c>
      <c r="AK278" s="57" t="s">
        <v>439</v>
      </c>
      <c r="AL278" s="57" t="s">
        <v>439</v>
      </c>
      <c r="AM278" s="57" t="s">
        <v>439</v>
      </c>
      <c r="AN278" s="57" t="s">
        <v>439</v>
      </c>
      <c r="AO278" s="57" t="s">
        <v>439</v>
      </c>
      <c r="AP278" s="57" t="s">
        <v>439</v>
      </c>
      <c r="AQ278" s="57" t="s">
        <v>439</v>
      </c>
      <c r="AR278" s="57" t="s">
        <v>439</v>
      </c>
      <c r="AS278" s="57" t="s">
        <v>439</v>
      </c>
      <c r="AT278" s="57" t="s">
        <v>439</v>
      </c>
      <c r="AU278" s="57" t="s">
        <v>439</v>
      </c>
      <c r="AV278" s="57" t="s">
        <v>439</v>
      </c>
      <c r="AW278" s="57" t="s">
        <v>439</v>
      </c>
      <c r="AX278" s="57" t="s">
        <v>439</v>
      </c>
      <c r="AY278" s="57" t="s">
        <v>439</v>
      </c>
      <c r="AZ278" s="57" t="s">
        <v>439</v>
      </c>
      <c r="BA278" s="57" t="s">
        <v>439</v>
      </c>
      <c r="BB278" s="57" t="s">
        <v>439</v>
      </c>
      <c r="BC278" s="57" t="s">
        <v>439</v>
      </c>
      <c r="BD278" s="57" t="s">
        <v>439</v>
      </c>
      <c r="BE278" s="57" t="s">
        <v>439</v>
      </c>
      <c r="BF278" s="57" t="s">
        <v>439</v>
      </c>
      <c r="BG278" s="57" t="s">
        <v>439</v>
      </c>
      <c r="BH278" s="57" t="s">
        <v>439</v>
      </c>
      <c r="BI278" s="57" t="s">
        <v>439</v>
      </c>
      <c r="BJ278" s="57" t="s">
        <v>439</v>
      </c>
      <c r="BK278" s="57" t="s">
        <v>439</v>
      </c>
      <c r="BL278" s="57" t="s">
        <v>439</v>
      </c>
      <c r="BM278" s="57" t="s">
        <v>439</v>
      </c>
      <c r="BN278" s="57" t="s">
        <v>439</v>
      </c>
      <c r="BO278" s="57" t="s">
        <v>439</v>
      </c>
      <c r="BP278" s="57" t="s">
        <v>439</v>
      </c>
      <c r="BQ278" s="57" t="s">
        <v>439</v>
      </c>
      <c r="BR278" s="57" t="s">
        <v>439</v>
      </c>
      <c r="BS278" s="57" t="s">
        <v>439</v>
      </c>
      <c r="BT278" s="57" t="s">
        <v>439</v>
      </c>
      <c r="BU278" s="57" t="s">
        <v>439</v>
      </c>
      <c r="BV278" s="57" t="s">
        <v>439</v>
      </c>
      <c r="BW278" s="57" t="s">
        <v>439</v>
      </c>
      <c r="BX278" s="57" t="s">
        <v>439</v>
      </c>
      <c r="BY278" s="57" t="s">
        <v>439</v>
      </c>
      <c r="BZ278" s="57" t="s">
        <v>439</v>
      </c>
      <c r="CA278" s="57" t="s">
        <v>439</v>
      </c>
      <c r="CB278" s="57" t="s">
        <v>439</v>
      </c>
      <c r="CC278" s="57" t="s">
        <v>439</v>
      </c>
      <c r="CD278" s="57" t="s">
        <v>439</v>
      </c>
      <c r="CE278" s="57" t="s">
        <v>439</v>
      </c>
      <c r="CF278" s="57" t="s">
        <v>439</v>
      </c>
      <c r="CG278" s="57" t="s">
        <v>439</v>
      </c>
      <c r="CH278" s="57" t="s">
        <v>439</v>
      </c>
      <c r="CI278" s="57" t="s">
        <v>439</v>
      </c>
      <c r="CJ278" s="57" t="s">
        <v>439</v>
      </c>
    </row>
    <row r="279" spans="1:93" ht="15">
      <c r="A279" s="12" t="s">
        <v>142</v>
      </c>
      <c r="B279" s="14" t="str">
        <f t="shared" si="86"/>
        <v>OIDD415</v>
      </c>
      <c r="C279" s="12"/>
      <c r="D279" s="14">
        <v>415</v>
      </c>
      <c r="E279" s="15">
        <v>60</v>
      </c>
      <c r="F279" s="17"/>
      <c r="G279" s="18">
        <f t="shared" si="75"/>
        <v>0</v>
      </c>
      <c r="H279" s="18">
        <f t="shared" si="76"/>
        <v>0</v>
      </c>
      <c r="I279" s="19">
        <f t="shared" si="77"/>
        <v>0</v>
      </c>
      <c r="J279" s="18">
        <f t="shared" si="78"/>
        <v>0</v>
      </c>
      <c r="K279" s="18">
        <f t="shared" si="79"/>
        <v>1</v>
      </c>
      <c r="L279" s="18">
        <f t="shared" si="80"/>
        <v>0</v>
      </c>
      <c r="M279" s="18">
        <f t="shared" si="81"/>
        <v>0</v>
      </c>
      <c r="N279" s="18">
        <f t="shared" si="82"/>
        <v>0</v>
      </c>
      <c r="O279" s="18">
        <f t="shared" si="83"/>
        <v>0</v>
      </c>
      <c r="P279" s="18">
        <f t="shared" si="84"/>
        <v>0</v>
      </c>
      <c r="Q279" s="3"/>
      <c r="Z279" s="62"/>
      <c r="AA279" s="58">
        <f>1*AA274</f>
        <v>0</v>
      </c>
      <c r="AB279" s="58">
        <f t="shared" ref="AB279:CJ279" si="95">1*AB274</f>
        <v>0</v>
      </c>
      <c r="AC279" s="58">
        <f t="shared" si="95"/>
        <v>0</v>
      </c>
      <c r="AD279" s="58">
        <f t="shared" si="95"/>
        <v>0</v>
      </c>
      <c r="AE279" s="58">
        <f t="shared" si="95"/>
        <v>0</v>
      </c>
      <c r="AF279" s="58">
        <f t="shared" si="95"/>
        <v>0</v>
      </c>
      <c r="AG279" s="58">
        <f t="shared" si="95"/>
        <v>0</v>
      </c>
      <c r="AH279" s="58">
        <f t="shared" si="95"/>
        <v>0</v>
      </c>
      <c r="AI279" s="58">
        <f t="shared" si="95"/>
        <v>0</v>
      </c>
      <c r="AJ279" s="58">
        <f t="shared" si="95"/>
        <v>0</v>
      </c>
      <c r="AK279" s="58">
        <f t="shared" si="95"/>
        <v>0</v>
      </c>
      <c r="AL279" s="58">
        <f t="shared" si="95"/>
        <v>0</v>
      </c>
      <c r="AM279" s="58">
        <f t="shared" si="95"/>
        <v>0</v>
      </c>
      <c r="AN279" s="58">
        <f t="shared" si="95"/>
        <v>0</v>
      </c>
      <c r="AO279" s="58">
        <f t="shared" si="95"/>
        <v>0</v>
      </c>
      <c r="AP279" s="58">
        <f t="shared" si="95"/>
        <v>0</v>
      </c>
      <c r="AQ279" s="58">
        <f t="shared" si="95"/>
        <v>0</v>
      </c>
      <c r="AR279" s="58">
        <f t="shared" si="95"/>
        <v>0</v>
      </c>
      <c r="AS279" s="58">
        <f t="shared" si="95"/>
        <v>0</v>
      </c>
      <c r="AT279" s="58">
        <f t="shared" si="95"/>
        <v>0</v>
      </c>
      <c r="AU279" s="58">
        <f t="shared" si="95"/>
        <v>0</v>
      </c>
      <c r="AV279" s="58">
        <f t="shared" si="95"/>
        <v>0</v>
      </c>
      <c r="AW279" s="58">
        <f t="shared" si="95"/>
        <v>0</v>
      </c>
      <c r="AX279" s="58">
        <f t="shared" si="95"/>
        <v>0</v>
      </c>
      <c r="AY279" s="58">
        <f t="shared" si="95"/>
        <v>0</v>
      </c>
      <c r="AZ279" s="58">
        <f t="shared" si="95"/>
        <v>0</v>
      </c>
      <c r="BA279" s="58">
        <f t="shared" si="95"/>
        <v>0</v>
      </c>
      <c r="BB279" s="58">
        <f t="shared" si="95"/>
        <v>0</v>
      </c>
      <c r="BC279" s="58">
        <f t="shared" si="95"/>
        <v>0</v>
      </c>
      <c r="BD279" s="58">
        <f t="shared" si="95"/>
        <v>0</v>
      </c>
      <c r="BE279" s="58">
        <f t="shared" si="95"/>
        <v>0</v>
      </c>
      <c r="BF279" s="58">
        <f t="shared" si="95"/>
        <v>0</v>
      </c>
      <c r="BG279" s="58">
        <f t="shared" si="95"/>
        <v>0</v>
      </c>
      <c r="BH279" s="58">
        <f t="shared" si="95"/>
        <v>0</v>
      </c>
      <c r="BI279" s="58">
        <f t="shared" si="95"/>
        <v>0</v>
      </c>
      <c r="BJ279" s="58">
        <f t="shared" si="95"/>
        <v>0</v>
      </c>
      <c r="BK279" s="58">
        <f t="shared" si="95"/>
        <v>0</v>
      </c>
      <c r="BL279" s="58">
        <f t="shared" si="95"/>
        <v>0</v>
      </c>
      <c r="BM279" s="58">
        <f t="shared" si="95"/>
        <v>0</v>
      </c>
      <c r="BN279" s="58">
        <f t="shared" si="95"/>
        <v>0</v>
      </c>
      <c r="BO279" s="58">
        <f t="shared" si="95"/>
        <v>0</v>
      </c>
      <c r="BP279" s="58">
        <f t="shared" si="95"/>
        <v>0</v>
      </c>
      <c r="BQ279" s="58">
        <f t="shared" si="95"/>
        <v>0</v>
      </c>
      <c r="BR279" s="58">
        <f t="shared" si="95"/>
        <v>0</v>
      </c>
      <c r="BS279" s="58">
        <f t="shared" si="95"/>
        <v>0</v>
      </c>
      <c r="BT279" s="58">
        <f t="shared" si="95"/>
        <v>0</v>
      </c>
      <c r="BU279" s="58">
        <f t="shared" si="95"/>
        <v>0</v>
      </c>
      <c r="BV279" s="58">
        <f t="shared" si="95"/>
        <v>0</v>
      </c>
      <c r="BW279" s="58">
        <f t="shared" si="95"/>
        <v>0</v>
      </c>
      <c r="BX279" s="58">
        <f t="shared" si="95"/>
        <v>0</v>
      </c>
      <c r="BY279" s="58">
        <f t="shared" si="95"/>
        <v>0</v>
      </c>
      <c r="BZ279" s="58">
        <f t="shared" si="95"/>
        <v>0</v>
      </c>
      <c r="CA279" s="58">
        <f t="shared" si="95"/>
        <v>0</v>
      </c>
      <c r="CB279" s="58">
        <f t="shared" si="95"/>
        <v>0</v>
      </c>
      <c r="CC279" s="58">
        <f t="shared" si="95"/>
        <v>0</v>
      </c>
      <c r="CD279" s="58">
        <f t="shared" si="95"/>
        <v>0</v>
      </c>
      <c r="CE279" s="58">
        <f t="shared" si="95"/>
        <v>0</v>
      </c>
      <c r="CF279" s="58">
        <f t="shared" si="95"/>
        <v>0</v>
      </c>
      <c r="CG279" s="58">
        <f t="shared" si="95"/>
        <v>0</v>
      </c>
      <c r="CH279" s="58">
        <f t="shared" si="95"/>
        <v>0</v>
      </c>
      <c r="CI279" s="58">
        <f t="shared" si="95"/>
        <v>0</v>
      </c>
      <c r="CJ279" s="58">
        <f t="shared" si="95"/>
        <v>0</v>
      </c>
    </row>
    <row r="280" spans="1:93" ht="15">
      <c r="A280" s="4"/>
      <c r="Z280" s="62"/>
    </row>
    <row r="281" spans="1:93" ht="15">
      <c r="A281" s="4"/>
      <c r="Z281" s="62"/>
    </row>
    <row r="282" spans="1:93" ht="15">
      <c r="A282" s="4"/>
      <c r="Z282" s="62"/>
      <c r="AX282" s="67" t="s">
        <v>444</v>
      </c>
      <c r="CC282" s="67" t="s">
        <v>445</v>
      </c>
    </row>
    <row r="283" spans="1:93" ht="15">
      <c r="A283" s="4"/>
      <c r="Z283" s="62"/>
    </row>
    <row r="284" spans="1:93" ht="15">
      <c r="A284" s="4"/>
      <c r="Z284" s="62"/>
      <c r="AA284" s="3" t="s">
        <v>13</v>
      </c>
      <c r="AB284" s="3" t="s">
        <v>19</v>
      </c>
      <c r="AC284" s="3" t="s">
        <v>23</v>
      </c>
      <c r="AD284" s="3" t="s">
        <v>27</v>
      </c>
      <c r="AE284" s="3" t="s">
        <v>33</v>
      </c>
      <c r="AF284" s="3" t="s">
        <v>46</v>
      </c>
      <c r="AG284" s="3" t="s">
        <v>53</v>
      </c>
      <c r="AH284" s="3" t="s">
        <v>57</v>
      </c>
      <c r="AI284" s="3" t="s">
        <v>170</v>
      </c>
      <c r="AJ284" s="3" t="s">
        <v>68</v>
      </c>
      <c r="AK284" s="3" t="s">
        <v>241</v>
      </c>
      <c r="AL284" s="3" t="s">
        <v>72</v>
      </c>
      <c r="AM284" s="3" t="s">
        <v>73</v>
      </c>
      <c r="AN284" s="3" t="s">
        <v>74</v>
      </c>
      <c r="AO284" s="3" t="s">
        <v>75</v>
      </c>
      <c r="AP284" s="3" t="s">
        <v>184</v>
      </c>
      <c r="AQ284" s="3" t="s">
        <v>186</v>
      </c>
      <c r="AR284" s="3" t="s">
        <v>250</v>
      </c>
      <c r="AS284" s="3" t="s">
        <v>188</v>
      </c>
      <c r="AT284" s="3" t="s">
        <v>220</v>
      </c>
      <c r="AU284" s="3" t="s">
        <v>230</v>
      </c>
      <c r="AV284" s="3" t="s">
        <v>419</v>
      </c>
      <c r="AW284" s="3" t="s">
        <v>86</v>
      </c>
      <c r="AX284" s="3" t="s">
        <v>405</v>
      </c>
      <c r="AY284" s="3" t="s">
        <v>421</v>
      </c>
      <c r="AZ284" s="3" t="s">
        <v>251</v>
      </c>
      <c r="BA284" s="3" t="s">
        <v>98</v>
      </c>
      <c r="BB284" s="3" t="s">
        <v>99</v>
      </c>
      <c r="BC284" s="3" t="s">
        <v>265</v>
      </c>
      <c r="BD284" s="3" t="s">
        <v>357</v>
      </c>
      <c r="BE284" s="3" t="s">
        <v>202</v>
      </c>
      <c r="BF284" s="3" t="s">
        <v>272</v>
      </c>
      <c r="BG284" s="3" t="s">
        <v>378</v>
      </c>
      <c r="BH284" s="3" t="s">
        <v>379</v>
      </c>
      <c r="BI284" s="3" t="s">
        <v>105</v>
      </c>
      <c r="BJ284" s="3" t="s">
        <v>106</v>
      </c>
      <c r="BK284" s="3" t="s">
        <v>109</v>
      </c>
      <c r="BL284" s="3" t="s">
        <v>412</v>
      </c>
      <c r="BM284" s="3" t="s">
        <v>285</v>
      </c>
      <c r="BN284" s="3" t="s">
        <v>113</v>
      </c>
      <c r="BO284" s="3" t="s">
        <v>361</v>
      </c>
      <c r="BP284" s="3" t="s">
        <v>269</v>
      </c>
      <c r="BQ284" s="3" t="s">
        <v>301</v>
      </c>
      <c r="BR284" s="3" t="s">
        <v>116</v>
      </c>
      <c r="BS284" s="3" t="s">
        <v>117</v>
      </c>
      <c r="BT284" s="3" t="s">
        <v>119</v>
      </c>
      <c r="BU284" s="3" t="s">
        <v>211</v>
      </c>
      <c r="BV284" s="3" t="s">
        <v>124</v>
      </c>
      <c r="BW284" s="3" t="s">
        <v>126</v>
      </c>
      <c r="BX284" s="3" t="s">
        <v>128</v>
      </c>
      <c r="BY284" s="3" t="s">
        <v>130</v>
      </c>
      <c r="BZ284" s="3" t="s">
        <v>134</v>
      </c>
      <c r="CA284" s="3" t="s">
        <v>393</v>
      </c>
      <c r="CB284" s="3" t="s">
        <v>368</v>
      </c>
      <c r="CC284" s="3" t="s">
        <v>137</v>
      </c>
      <c r="CD284" s="3" t="s">
        <v>331</v>
      </c>
      <c r="CE284" s="3" t="s">
        <v>334</v>
      </c>
      <c r="CF284" s="3" t="s">
        <v>340</v>
      </c>
      <c r="CG284" s="3" t="s">
        <v>341</v>
      </c>
      <c r="CH284" s="3" t="s">
        <v>430</v>
      </c>
      <c r="CI284" s="3" t="s">
        <v>431</v>
      </c>
      <c r="CJ284" s="3" t="s">
        <v>142</v>
      </c>
      <c r="CK284" s="23"/>
    </row>
    <row r="285" spans="1:93" ht="15">
      <c r="A285" s="4"/>
      <c r="Z285" s="62"/>
      <c r="AA285" s="14">
        <v>109</v>
      </c>
      <c r="AB285" s="14">
        <v>109</v>
      </c>
      <c r="AC285" s="14">
        <v>109</v>
      </c>
      <c r="AD285" s="69">
        <v>81.666666669999998</v>
      </c>
      <c r="AE285" s="69">
        <v>81.666666669999998</v>
      </c>
      <c r="AF285" s="69">
        <v>81.666666669999998</v>
      </c>
      <c r="AG285" s="14">
        <v>147</v>
      </c>
      <c r="AH285" s="14">
        <v>147</v>
      </c>
      <c r="AI285" s="14">
        <v>47</v>
      </c>
      <c r="AJ285" s="14">
        <v>50.5</v>
      </c>
      <c r="AK285" s="14">
        <v>50.5</v>
      </c>
      <c r="AL285" s="14">
        <v>14.25</v>
      </c>
      <c r="AM285" s="14">
        <v>14.25</v>
      </c>
      <c r="AN285" s="14">
        <v>14.25</v>
      </c>
      <c r="AO285" s="14">
        <v>14.25</v>
      </c>
      <c r="AP285" s="14">
        <v>63.25</v>
      </c>
      <c r="AQ285" s="14">
        <v>63.25</v>
      </c>
      <c r="AR285" s="14">
        <v>63.25</v>
      </c>
      <c r="AS285" s="14">
        <v>63.25</v>
      </c>
      <c r="AT285" s="14">
        <v>57</v>
      </c>
      <c r="AU285" s="14">
        <v>57</v>
      </c>
      <c r="AV285" s="14">
        <v>49</v>
      </c>
      <c r="AW285" s="14">
        <v>27</v>
      </c>
      <c r="AX285" s="14">
        <v>23.5</v>
      </c>
      <c r="AY285" s="14">
        <v>23.5</v>
      </c>
      <c r="AZ285" s="14">
        <v>11</v>
      </c>
      <c r="BA285" s="14">
        <v>27.5</v>
      </c>
      <c r="BB285" s="14">
        <v>27.5</v>
      </c>
      <c r="BC285" s="14">
        <v>9</v>
      </c>
      <c r="BD285" s="14">
        <v>9</v>
      </c>
      <c r="BE285" s="14">
        <v>70</v>
      </c>
      <c r="BF285" s="69">
        <v>23.666666670000001</v>
      </c>
      <c r="BG285" s="69">
        <v>23.666666670000001</v>
      </c>
      <c r="BH285" s="69">
        <v>23.666666670000001</v>
      </c>
      <c r="BI285" s="14">
        <v>229</v>
      </c>
      <c r="BJ285" s="14">
        <v>229</v>
      </c>
      <c r="BK285" s="14">
        <v>91</v>
      </c>
      <c r="BL285" s="14">
        <v>18</v>
      </c>
      <c r="BM285" s="14">
        <v>36</v>
      </c>
      <c r="BN285" s="14">
        <v>13</v>
      </c>
      <c r="BO285" s="14">
        <v>69</v>
      </c>
      <c r="BP285" s="14">
        <v>115</v>
      </c>
      <c r="BQ285" s="14">
        <v>12</v>
      </c>
      <c r="BR285" s="69">
        <v>51.333333330000002</v>
      </c>
      <c r="BS285" s="69">
        <v>51.333333330000002</v>
      </c>
      <c r="BT285" s="69">
        <v>51.333333330000002</v>
      </c>
      <c r="BU285" s="69">
        <v>16.14285714</v>
      </c>
      <c r="BV285" s="69">
        <v>16.14285714</v>
      </c>
      <c r="BW285" s="69">
        <v>16.14285714</v>
      </c>
      <c r="BX285" s="69">
        <v>16.14285714</v>
      </c>
      <c r="BY285" s="69">
        <v>16.14285714</v>
      </c>
      <c r="BZ285" s="69">
        <v>16.14285714</v>
      </c>
      <c r="CA285" s="69">
        <v>16.14285714</v>
      </c>
      <c r="CB285" s="14">
        <v>17</v>
      </c>
      <c r="CC285" s="14">
        <v>61</v>
      </c>
      <c r="CD285" s="14">
        <v>50</v>
      </c>
      <c r="CE285" s="14">
        <v>16</v>
      </c>
      <c r="CF285" s="14">
        <v>12.5</v>
      </c>
      <c r="CG285" s="14">
        <v>12.5</v>
      </c>
      <c r="CH285" s="14">
        <v>40</v>
      </c>
      <c r="CI285" s="14">
        <v>40</v>
      </c>
      <c r="CJ285" s="14">
        <v>59</v>
      </c>
    </row>
    <row r="286" spans="1:93" ht="15">
      <c r="A286" s="4"/>
      <c r="Z286" s="62"/>
      <c r="CH286" s="67" t="s">
        <v>446</v>
      </c>
    </row>
    <row r="287" spans="1:93" ht="15">
      <c r="A287" s="4"/>
      <c r="Z287" s="62"/>
    </row>
    <row r="288" spans="1:93" ht="15">
      <c r="A288" s="4"/>
      <c r="Z288" s="62"/>
      <c r="AA288" s="58">
        <f>AA272</f>
        <v>0</v>
      </c>
      <c r="AB288" s="58">
        <f t="shared" ref="AB288:CJ288" si="96">AB272</f>
        <v>0</v>
      </c>
      <c r="AC288" s="58">
        <f t="shared" si="96"/>
        <v>0</v>
      </c>
      <c r="AD288" s="58">
        <f t="shared" si="96"/>
        <v>0</v>
      </c>
      <c r="AE288" s="58">
        <f t="shared" si="96"/>
        <v>0</v>
      </c>
      <c r="AF288" s="58">
        <f t="shared" si="96"/>
        <v>0</v>
      </c>
      <c r="AG288" s="58">
        <f t="shared" si="96"/>
        <v>0</v>
      </c>
      <c r="AH288" s="58">
        <f t="shared" si="96"/>
        <v>0</v>
      </c>
      <c r="AI288" s="58">
        <f t="shared" si="96"/>
        <v>0</v>
      </c>
      <c r="AJ288" s="58">
        <f t="shared" si="96"/>
        <v>0</v>
      </c>
      <c r="AK288" s="58">
        <f t="shared" si="96"/>
        <v>0</v>
      </c>
      <c r="AL288" s="58">
        <f t="shared" si="96"/>
        <v>0</v>
      </c>
      <c r="AM288" s="58">
        <f t="shared" si="96"/>
        <v>0</v>
      </c>
      <c r="AN288" s="58">
        <f t="shared" si="96"/>
        <v>0</v>
      </c>
      <c r="AO288" s="58">
        <f t="shared" si="96"/>
        <v>0</v>
      </c>
      <c r="AP288" s="58">
        <f t="shared" si="96"/>
        <v>0</v>
      </c>
      <c r="AQ288" s="58">
        <f t="shared" si="96"/>
        <v>0</v>
      </c>
      <c r="AR288" s="58">
        <f t="shared" si="96"/>
        <v>0</v>
      </c>
      <c r="AS288" s="58">
        <f t="shared" si="96"/>
        <v>0</v>
      </c>
      <c r="AT288" s="58">
        <f t="shared" si="96"/>
        <v>0</v>
      </c>
      <c r="AU288" s="58">
        <f t="shared" si="96"/>
        <v>0</v>
      </c>
      <c r="AV288" s="58">
        <f t="shared" si="96"/>
        <v>0</v>
      </c>
      <c r="AW288" s="58">
        <f t="shared" si="96"/>
        <v>0</v>
      </c>
      <c r="AX288" s="58">
        <f t="shared" si="96"/>
        <v>0</v>
      </c>
      <c r="AY288" s="58">
        <f t="shared" si="96"/>
        <v>0</v>
      </c>
      <c r="AZ288" s="58">
        <f t="shared" si="96"/>
        <v>0</v>
      </c>
      <c r="BA288" s="58">
        <f t="shared" si="96"/>
        <v>0</v>
      </c>
      <c r="BB288" s="58">
        <f t="shared" si="96"/>
        <v>0</v>
      </c>
      <c r="BC288" s="58">
        <f t="shared" si="96"/>
        <v>0</v>
      </c>
      <c r="BD288" s="58">
        <f t="shared" si="96"/>
        <v>0</v>
      </c>
      <c r="BE288" s="58">
        <f t="shared" si="96"/>
        <v>0</v>
      </c>
      <c r="BF288" s="58">
        <f t="shared" si="96"/>
        <v>0</v>
      </c>
      <c r="BG288" s="58">
        <f t="shared" si="96"/>
        <v>0</v>
      </c>
      <c r="BH288" s="58">
        <f t="shared" si="96"/>
        <v>0</v>
      </c>
      <c r="BI288" s="58">
        <f t="shared" si="96"/>
        <v>0</v>
      </c>
      <c r="BJ288" s="58">
        <f t="shared" si="96"/>
        <v>0</v>
      </c>
      <c r="BK288" s="58">
        <f t="shared" si="96"/>
        <v>0</v>
      </c>
      <c r="BL288" s="58">
        <f t="shared" si="96"/>
        <v>0</v>
      </c>
      <c r="BM288" s="58">
        <f t="shared" si="96"/>
        <v>0</v>
      </c>
      <c r="BN288" s="58">
        <f t="shared" si="96"/>
        <v>0</v>
      </c>
      <c r="BO288" s="58">
        <f t="shared" si="96"/>
        <v>0</v>
      </c>
      <c r="BP288" s="58">
        <f t="shared" si="96"/>
        <v>0</v>
      </c>
      <c r="BQ288" s="58">
        <f t="shared" si="96"/>
        <v>0</v>
      </c>
      <c r="BR288" s="58">
        <f t="shared" si="96"/>
        <v>0</v>
      </c>
      <c r="BS288" s="58">
        <f t="shared" si="96"/>
        <v>0</v>
      </c>
      <c r="BT288" s="58">
        <f t="shared" si="96"/>
        <v>0</v>
      </c>
      <c r="BU288" s="58">
        <f t="shared" si="96"/>
        <v>0</v>
      </c>
      <c r="BV288" s="58">
        <f t="shared" si="96"/>
        <v>0</v>
      </c>
      <c r="BW288" s="58">
        <f t="shared" si="96"/>
        <v>0</v>
      </c>
      <c r="BX288" s="58">
        <f t="shared" si="96"/>
        <v>0</v>
      </c>
      <c r="BY288" s="58">
        <f t="shared" si="96"/>
        <v>0</v>
      </c>
      <c r="BZ288" s="58">
        <f t="shared" si="96"/>
        <v>0</v>
      </c>
      <c r="CA288" s="58">
        <f t="shared" si="96"/>
        <v>0</v>
      </c>
      <c r="CB288" s="58">
        <f t="shared" si="96"/>
        <v>0</v>
      </c>
      <c r="CC288" s="58">
        <f t="shared" si="96"/>
        <v>0</v>
      </c>
      <c r="CD288" s="58">
        <f t="shared" si="96"/>
        <v>0</v>
      </c>
      <c r="CE288" s="58">
        <f t="shared" si="96"/>
        <v>0</v>
      </c>
      <c r="CF288" s="58">
        <f t="shared" si="96"/>
        <v>0</v>
      </c>
      <c r="CG288" s="58">
        <f t="shared" si="96"/>
        <v>0</v>
      </c>
      <c r="CH288" s="58">
        <f t="shared" si="96"/>
        <v>0</v>
      </c>
      <c r="CI288" s="58">
        <f t="shared" si="96"/>
        <v>0</v>
      </c>
      <c r="CJ288" s="58">
        <f t="shared" si="96"/>
        <v>0</v>
      </c>
    </row>
    <row r="289" spans="1:88" ht="15">
      <c r="A289" s="4"/>
      <c r="Z289" s="62"/>
      <c r="AA289" s="59" t="s">
        <v>440</v>
      </c>
      <c r="AB289" s="59" t="s">
        <v>440</v>
      </c>
      <c r="AC289" s="59" t="s">
        <v>440</v>
      </c>
      <c r="AD289" s="59" t="s">
        <v>440</v>
      </c>
      <c r="AE289" s="59" t="s">
        <v>440</v>
      </c>
      <c r="AF289" s="59" t="s">
        <v>440</v>
      </c>
      <c r="AG289" s="59" t="s">
        <v>440</v>
      </c>
      <c r="AH289" s="59" t="s">
        <v>440</v>
      </c>
      <c r="AI289" s="59" t="s">
        <v>440</v>
      </c>
      <c r="AJ289" s="59" t="s">
        <v>440</v>
      </c>
      <c r="AK289" s="59" t="s">
        <v>440</v>
      </c>
      <c r="AL289" s="59" t="s">
        <v>440</v>
      </c>
      <c r="AM289" s="59" t="s">
        <v>440</v>
      </c>
      <c r="AN289" s="59" t="s">
        <v>440</v>
      </c>
      <c r="AO289" s="59" t="s">
        <v>440</v>
      </c>
      <c r="AP289" s="59" t="s">
        <v>440</v>
      </c>
      <c r="AQ289" s="59" t="s">
        <v>440</v>
      </c>
      <c r="AR289" s="59" t="s">
        <v>440</v>
      </c>
      <c r="AS289" s="59" t="s">
        <v>440</v>
      </c>
      <c r="AT289" s="59" t="s">
        <v>440</v>
      </c>
      <c r="AU289" s="59" t="s">
        <v>440</v>
      </c>
      <c r="AV289" s="59" t="s">
        <v>440</v>
      </c>
      <c r="AW289" s="59" t="s">
        <v>440</v>
      </c>
      <c r="AX289" s="59" t="s">
        <v>440</v>
      </c>
      <c r="AY289" s="59" t="s">
        <v>440</v>
      </c>
      <c r="AZ289" s="59" t="s">
        <v>440</v>
      </c>
      <c r="BA289" s="59" t="s">
        <v>440</v>
      </c>
      <c r="BB289" s="59" t="s">
        <v>440</v>
      </c>
      <c r="BC289" s="59" t="s">
        <v>440</v>
      </c>
      <c r="BD289" s="59" t="s">
        <v>440</v>
      </c>
      <c r="BE289" s="59" t="s">
        <v>440</v>
      </c>
      <c r="BF289" s="59" t="s">
        <v>440</v>
      </c>
      <c r="BG289" s="59" t="s">
        <v>440</v>
      </c>
      <c r="BH289" s="59" t="s">
        <v>440</v>
      </c>
      <c r="BI289" s="59" t="s">
        <v>440</v>
      </c>
      <c r="BJ289" s="59" t="s">
        <v>440</v>
      </c>
      <c r="BK289" s="59" t="s">
        <v>440</v>
      </c>
      <c r="BL289" s="59" t="s">
        <v>440</v>
      </c>
      <c r="BM289" s="59" t="s">
        <v>440</v>
      </c>
      <c r="BN289" s="59" t="s">
        <v>440</v>
      </c>
      <c r="BO289" s="59" t="s">
        <v>440</v>
      </c>
      <c r="BP289" s="59" t="s">
        <v>440</v>
      </c>
      <c r="BQ289" s="59" t="s">
        <v>440</v>
      </c>
      <c r="BR289" s="59" t="s">
        <v>440</v>
      </c>
      <c r="BS289" s="59" t="s">
        <v>440</v>
      </c>
      <c r="BT289" s="59" t="s">
        <v>440</v>
      </c>
      <c r="BU289" s="59" t="s">
        <v>440</v>
      </c>
      <c r="BV289" s="59" t="s">
        <v>440</v>
      </c>
      <c r="BW289" s="59" t="s">
        <v>440</v>
      </c>
      <c r="BX289" s="59" t="s">
        <v>440</v>
      </c>
      <c r="BY289" s="59" t="s">
        <v>440</v>
      </c>
      <c r="BZ289" s="59" t="s">
        <v>440</v>
      </c>
      <c r="CA289" s="59" t="s">
        <v>440</v>
      </c>
      <c r="CB289" s="59" t="s">
        <v>440</v>
      </c>
      <c r="CC289" s="59" t="s">
        <v>440</v>
      </c>
      <c r="CD289" s="59" t="s">
        <v>440</v>
      </c>
      <c r="CE289" s="59" t="s">
        <v>440</v>
      </c>
      <c r="CF289" s="59" t="s">
        <v>440</v>
      </c>
      <c r="CG289" s="59" t="s">
        <v>440</v>
      </c>
      <c r="CH289" s="59" t="s">
        <v>440</v>
      </c>
      <c r="CI289" s="59" t="s">
        <v>440</v>
      </c>
      <c r="CJ289" s="59" t="s">
        <v>440</v>
      </c>
    </row>
    <row r="290" spans="1:88" ht="15">
      <c r="A290" s="4"/>
      <c r="Z290" s="62"/>
      <c r="AA290" s="58">
        <v>1</v>
      </c>
      <c r="AB290" s="58">
        <v>1</v>
      </c>
      <c r="AC290" s="58">
        <v>1</v>
      </c>
      <c r="AD290" s="58">
        <v>1</v>
      </c>
      <c r="AE290" s="58">
        <v>1</v>
      </c>
      <c r="AF290" s="58">
        <v>1</v>
      </c>
      <c r="AG290" s="58">
        <v>1</v>
      </c>
      <c r="AH290" s="58">
        <v>1</v>
      </c>
      <c r="AI290" s="58">
        <v>1</v>
      </c>
      <c r="AJ290" s="58">
        <v>1</v>
      </c>
      <c r="AK290" s="58">
        <v>1</v>
      </c>
      <c r="AL290" s="58">
        <v>1</v>
      </c>
      <c r="AM290" s="58">
        <v>1</v>
      </c>
      <c r="AN290" s="58">
        <v>1</v>
      </c>
      <c r="AO290" s="58">
        <v>1</v>
      </c>
      <c r="AP290" s="58">
        <v>1</v>
      </c>
      <c r="AQ290" s="58">
        <v>1</v>
      </c>
      <c r="AR290" s="58">
        <v>1</v>
      </c>
      <c r="AS290" s="58">
        <v>1</v>
      </c>
      <c r="AT290" s="58">
        <v>1</v>
      </c>
      <c r="AU290" s="58">
        <v>1</v>
      </c>
      <c r="AV290" s="58">
        <v>1</v>
      </c>
      <c r="AW290" s="58">
        <v>1</v>
      </c>
      <c r="AX290" s="58">
        <v>1</v>
      </c>
      <c r="AY290" s="58">
        <v>1</v>
      </c>
      <c r="AZ290" s="58">
        <v>1</v>
      </c>
      <c r="BA290" s="58">
        <v>1</v>
      </c>
      <c r="BB290" s="58">
        <v>1</v>
      </c>
      <c r="BC290" s="58">
        <v>1</v>
      </c>
      <c r="BD290" s="58">
        <v>1</v>
      </c>
      <c r="BE290" s="58">
        <v>1</v>
      </c>
      <c r="BF290" s="58">
        <v>1</v>
      </c>
      <c r="BG290" s="58">
        <v>1</v>
      </c>
      <c r="BH290" s="58">
        <v>1</v>
      </c>
      <c r="BI290" s="58">
        <v>1</v>
      </c>
      <c r="BJ290" s="58">
        <v>1</v>
      </c>
      <c r="BK290" s="58">
        <v>1</v>
      </c>
      <c r="BL290" s="58">
        <v>1</v>
      </c>
      <c r="BM290" s="58">
        <v>1</v>
      </c>
      <c r="BN290" s="58">
        <v>1</v>
      </c>
      <c r="BO290" s="58">
        <v>1</v>
      </c>
      <c r="BP290" s="58">
        <v>1</v>
      </c>
      <c r="BQ290" s="58">
        <v>1</v>
      </c>
      <c r="BR290" s="58">
        <v>1</v>
      </c>
      <c r="BS290" s="58">
        <v>1</v>
      </c>
      <c r="BT290" s="58">
        <v>1</v>
      </c>
      <c r="BU290" s="58">
        <v>1</v>
      </c>
      <c r="BV290" s="58">
        <v>1</v>
      </c>
      <c r="BW290" s="58">
        <v>1</v>
      </c>
      <c r="BX290" s="58">
        <v>1</v>
      </c>
      <c r="BY290" s="58">
        <v>1</v>
      </c>
      <c r="BZ290" s="58">
        <v>1</v>
      </c>
      <c r="CA290" s="58">
        <v>1</v>
      </c>
      <c r="CB290" s="58">
        <v>1</v>
      </c>
      <c r="CC290" s="58">
        <v>1</v>
      </c>
      <c r="CD290" s="58">
        <v>1</v>
      </c>
      <c r="CE290" s="58">
        <v>1</v>
      </c>
      <c r="CF290" s="58">
        <v>1</v>
      </c>
      <c r="CG290" s="58">
        <v>1</v>
      </c>
      <c r="CH290" s="58">
        <v>1</v>
      </c>
      <c r="CI290" s="58">
        <v>1</v>
      </c>
      <c r="CJ290" s="58">
        <v>1</v>
      </c>
    </row>
    <row r="291" spans="1:88" ht="15">
      <c r="A291" s="4"/>
      <c r="Z291" s="51"/>
    </row>
    <row r="292" spans="1:88" ht="15">
      <c r="A292" s="4"/>
      <c r="Z292" s="51"/>
    </row>
    <row r="293" spans="1:88" ht="15">
      <c r="A293" s="4"/>
      <c r="Z293" s="51" t="s">
        <v>442</v>
      </c>
      <c r="AA293" s="74">
        <f>SUM(AA276:CJ276)</f>
        <v>-3172.9999999900015</v>
      </c>
    </row>
    <row r="294" spans="1:88" ht="15">
      <c r="A294" s="4"/>
      <c r="Z294" s="51"/>
    </row>
    <row r="295" spans="1:88" ht="15">
      <c r="A295" s="4"/>
      <c r="Z295" s="51"/>
    </row>
    <row r="296" spans="1:88" ht="15">
      <c r="A296" s="4"/>
      <c r="Z296" s="51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</row>
    <row r="297" spans="1:88" ht="15">
      <c r="A297" s="4"/>
      <c r="Z297" s="51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</row>
    <row r="298" spans="1:88" ht="15">
      <c r="A298" s="4"/>
      <c r="Z298" s="51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</row>
    <row r="299" spans="1:88" ht="15">
      <c r="A299" s="4"/>
      <c r="Z299" s="51"/>
    </row>
    <row r="300" spans="1:88" ht="15">
      <c r="A300" s="4"/>
    </row>
    <row r="301" spans="1:88" ht="15">
      <c r="A301" s="4"/>
    </row>
    <row r="302" spans="1:88" ht="15">
      <c r="A302" s="4"/>
    </row>
    <row r="303" spans="1:88" ht="15">
      <c r="A303" s="4"/>
    </row>
    <row r="304" spans="1:88" ht="15">
      <c r="A304" s="4"/>
    </row>
    <row r="305" spans="1:26" ht="15">
      <c r="A305" s="4"/>
      <c r="Z305" s="51"/>
    </row>
    <row r="306" spans="1:26" ht="15">
      <c r="A306" s="4"/>
      <c r="Z306" s="51"/>
    </row>
    <row r="307" spans="1:26" ht="15">
      <c r="A307" s="4"/>
      <c r="Z307" s="51"/>
    </row>
    <row r="308" spans="1:26" ht="15">
      <c r="A308" s="4"/>
      <c r="Z308" s="51"/>
    </row>
    <row r="309" spans="1:26" ht="15">
      <c r="A309" s="4"/>
      <c r="Z309" s="51"/>
    </row>
    <row r="310" spans="1:26" ht="15">
      <c r="A310" s="4"/>
      <c r="Z310" s="51"/>
    </row>
    <row r="311" spans="1:26" ht="15">
      <c r="A311" s="4"/>
      <c r="Z311" s="51"/>
    </row>
    <row r="312" spans="1:26" ht="15">
      <c r="A312" s="4"/>
      <c r="Z312" s="51"/>
    </row>
    <row r="313" spans="1:26" ht="15">
      <c r="A313" s="4"/>
      <c r="Z313" s="51"/>
    </row>
    <row r="314" spans="1:26" ht="15">
      <c r="A314" s="4"/>
      <c r="Z314" s="51"/>
    </row>
    <row r="315" spans="1:26" ht="15">
      <c r="A315" s="4"/>
      <c r="Z315" s="51"/>
    </row>
    <row r="316" spans="1:26" ht="15">
      <c r="A316" s="4"/>
      <c r="Z316" s="51"/>
    </row>
    <row r="317" spans="1:26" ht="15">
      <c r="A317" s="4"/>
      <c r="Z317" s="51"/>
    </row>
    <row r="318" spans="1:26" ht="15">
      <c r="A318" s="4"/>
      <c r="Z318" s="51"/>
    </row>
    <row r="319" spans="1:26" ht="15">
      <c r="A319" s="4"/>
      <c r="Z319" s="51"/>
    </row>
    <row r="320" spans="1:26" ht="15">
      <c r="A320" s="4"/>
      <c r="Z320" s="51"/>
    </row>
    <row r="321" spans="1:26" ht="15">
      <c r="A321" s="4"/>
      <c r="Z321" s="51"/>
    </row>
    <row r="322" spans="1:26" ht="15">
      <c r="A322" s="4"/>
      <c r="Z322" s="51"/>
    </row>
    <row r="323" spans="1:26" ht="15">
      <c r="A323" s="4"/>
      <c r="Z323" s="51"/>
    </row>
    <row r="324" spans="1:26" ht="15">
      <c r="A324" s="4"/>
      <c r="Z324" s="51"/>
    </row>
    <row r="325" spans="1:26" ht="15">
      <c r="A325" s="4"/>
      <c r="Z325" s="51"/>
    </row>
    <row r="326" spans="1:26" ht="15">
      <c r="A326" s="4"/>
      <c r="Z326" s="51"/>
    </row>
    <row r="327" spans="1:26" ht="15">
      <c r="A327" s="4"/>
      <c r="Z327" s="51"/>
    </row>
    <row r="328" spans="1:26" ht="15">
      <c r="A328" s="4"/>
      <c r="Z328" s="51"/>
    </row>
    <row r="329" spans="1:26" ht="15">
      <c r="A329" s="4"/>
      <c r="Z329" s="51"/>
    </row>
    <row r="330" spans="1:26" ht="15">
      <c r="A330" s="4"/>
      <c r="Z330" s="51"/>
    </row>
    <row r="331" spans="1:26" ht="15">
      <c r="A331" s="4"/>
      <c r="Z331" s="51"/>
    </row>
    <row r="332" spans="1:26" ht="15">
      <c r="A332" s="4"/>
      <c r="Z332" s="51"/>
    </row>
    <row r="333" spans="1:26" ht="15">
      <c r="A333" s="4"/>
      <c r="Z333" s="51"/>
    </row>
    <row r="334" spans="1:26" ht="15">
      <c r="A334" s="4"/>
      <c r="Z334" s="51"/>
    </row>
    <row r="335" spans="1:26" ht="15">
      <c r="A335" s="4"/>
      <c r="Z335" s="51"/>
    </row>
    <row r="336" spans="1:26" ht="15">
      <c r="A336" s="4"/>
      <c r="Z336" s="51"/>
    </row>
    <row r="337" spans="1:26" ht="15">
      <c r="A337" s="4"/>
      <c r="Z337" s="51"/>
    </row>
    <row r="338" spans="1:26" ht="15">
      <c r="A338" s="4"/>
      <c r="Z338" s="51"/>
    </row>
    <row r="339" spans="1:26" ht="15">
      <c r="A339" s="4"/>
      <c r="Z339" s="51"/>
    </row>
    <row r="340" spans="1:26" ht="15">
      <c r="A340" s="4"/>
      <c r="Z340" s="51"/>
    </row>
    <row r="341" spans="1:26" ht="15">
      <c r="A341" s="4"/>
      <c r="Z341" s="51"/>
    </row>
    <row r="342" spans="1:26" ht="15">
      <c r="A342" s="4"/>
      <c r="Z342" s="3"/>
    </row>
    <row r="343" spans="1:26" ht="15">
      <c r="A343" s="4"/>
      <c r="Z343" s="3"/>
    </row>
    <row r="344" spans="1:26" ht="15">
      <c r="A344" s="4"/>
      <c r="Z344" s="3"/>
    </row>
    <row r="345" spans="1:26" ht="15">
      <c r="A345" s="4"/>
      <c r="Z345" s="3"/>
    </row>
    <row r="346" spans="1:26" ht="15">
      <c r="A346" s="4"/>
      <c r="Z346" s="3"/>
    </row>
    <row r="347" spans="1:26" ht="15">
      <c r="A347" s="4"/>
      <c r="Z347" s="3"/>
    </row>
    <row r="348" spans="1:26" ht="15">
      <c r="A348" s="4"/>
      <c r="Z348" s="3"/>
    </row>
    <row r="349" spans="1:26" ht="15">
      <c r="A349" s="4"/>
      <c r="Z349" s="3"/>
    </row>
    <row r="350" spans="1:26" ht="15">
      <c r="A350" s="4"/>
      <c r="Z350" s="3"/>
    </row>
    <row r="351" spans="1:26" ht="15">
      <c r="A351" s="4"/>
      <c r="Z351" s="3"/>
    </row>
    <row r="352" spans="1:26" ht="15">
      <c r="A352" s="4"/>
      <c r="Z352" s="3"/>
    </row>
    <row r="353" spans="1:26" ht="15">
      <c r="A353" s="4"/>
      <c r="Z353" s="3"/>
    </row>
    <row r="354" spans="1:26" ht="15">
      <c r="A354" s="4"/>
      <c r="Z354" s="3"/>
    </row>
    <row r="355" spans="1:26" ht="15">
      <c r="A355" s="4"/>
      <c r="Z355" s="3"/>
    </row>
    <row r="356" spans="1:26" ht="15">
      <c r="A356" s="4"/>
      <c r="Z356" s="3"/>
    </row>
    <row r="357" spans="1:26" ht="15">
      <c r="A357" s="4"/>
      <c r="Z357" s="3"/>
    </row>
    <row r="358" spans="1:26" ht="15">
      <c r="A358" s="4"/>
      <c r="Z358" s="3"/>
    </row>
    <row r="359" spans="1:26" ht="15">
      <c r="A359" s="4"/>
      <c r="Z359" s="3"/>
    </row>
    <row r="360" spans="1:26" ht="15">
      <c r="A360" s="4"/>
      <c r="Z360" s="3"/>
    </row>
    <row r="361" spans="1:26" ht="15">
      <c r="A361" s="4"/>
      <c r="Z361" s="3"/>
    </row>
    <row r="362" spans="1:26" ht="15">
      <c r="A362" s="4"/>
      <c r="Z362" s="3"/>
    </row>
    <row r="363" spans="1:26" ht="15">
      <c r="A363" s="4"/>
      <c r="Z363" s="3"/>
    </row>
    <row r="364" spans="1:26" ht="15">
      <c r="A364" s="4"/>
      <c r="Z364" s="3"/>
    </row>
    <row r="365" spans="1:26" ht="15">
      <c r="A365" s="4"/>
      <c r="Z365" s="3"/>
    </row>
    <row r="366" spans="1:26" ht="15">
      <c r="A366" s="4"/>
      <c r="Z366" s="3"/>
    </row>
    <row r="367" spans="1:26" ht="15">
      <c r="A367" s="4"/>
      <c r="Z367" s="3"/>
    </row>
    <row r="368" spans="1:26" ht="15">
      <c r="A368" s="4"/>
      <c r="Z368" s="3"/>
    </row>
    <row r="369" spans="1:26" ht="15">
      <c r="A369" s="4"/>
      <c r="Z369" s="3"/>
    </row>
    <row r="370" spans="1:26" ht="15">
      <c r="A370" s="4"/>
      <c r="Z370" s="3"/>
    </row>
    <row r="371" spans="1:26" ht="15">
      <c r="A371" s="4"/>
      <c r="Z371" s="3"/>
    </row>
    <row r="372" spans="1:26" ht="15">
      <c r="A372" s="4"/>
      <c r="Z372" s="3"/>
    </row>
    <row r="373" spans="1:26" ht="15">
      <c r="A373" s="4"/>
      <c r="Z373" s="3"/>
    </row>
    <row r="374" spans="1:26" ht="15">
      <c r="A374" s="4"/>
      <c r="Z374" s="3"/>
    </row>
    <row r="375" spans="1:26" ht="15">
      <c r="A375" s="4"/>
      <c r="Z375" s="3"/>
    </row>
    <row r="376" spans="1:26" ht="15">
      <c r="A376" s="4"/>
      <c r="Z376" s="3"/>
    </row>
    <row r="377" spans="1:26" ht="15">
      <c r="A377" s="4"/>
      <c r="Z377" s="3"/>
    </row>
    <row r="378" spans="1:26" ht="15">
      <c r="A378" s="4"/>
      <c r="Z378" s="3"/>
    </row>
    <row r="379" spans="1:26" ht="15">
      <c r="A379" s="4"/>
      <c r="Z379" s="3"/>
    </row>
    <row r="380" spans="1:26" ht="15">
      <c r="A380" s="4"/>
      <c r="Z380" s="3"/>
    </row>
    <row r="381" spans="1:26" ht="15">
      <c r="A381" s="4"/>
      <c r="Z381" s="3"/>
    </row>
    <row r="382" spans="1:26" ht="15">
      <c r="A382" s="4"/>
      <c r="Z382" s="3"/>
    </row>
    <row r="383" spans="1:26" ht="15">
      <c r="A383" s="4"/>
      <c r="Z383" s="3"/>
    </row>
    <row r="384" spans="1:26" ht="15">
      <c r="A384" s="4"/>
      <c r="Z384" s="3"/>
    </row>
    <row r="385" spans="1:26" ht="15">
      <c r="A385" s="4"/>
      <c r="Z385" s="3"/>
    </row>
    <row r="386" spans="1:26" ht="15">
      <c r="A386" s="4"/>
      <c r="Z386" s="3"/>
    </row>
    <row r="387" spans="1:26" ht="15">
      <c r="A387" s="4"/>
      <c r="Z387" s="3"/>
    </row>
    <row r="388" spans="1:26" ht="15">
      <c r="A388" s="4"/>
      <c r="Z388" s="3"/>
    </row>
    <row r="389" spans="1:26" ht="15">
      <c r="A389" s="4"/>
      <c r="Z389" s="3"/>
    </row>
    <row r="390" spans="1:26" ht="15">
      <c r="A390" s="4"/>
      <c r="Z390" s="3"/>
    </row>
    <row r="391" spans="1:26" ht="15">
      <c r="A391" s="4"/>
      <c r="Z391" s="3"/>
    </row>
    <row r="392" spans="1:26" ht="15">
      <c r="A392" s="4"/>
      <c r="Z392" s="3"/>
    </row>
    <row r="393" spans="1:26" ht="15">
      <c r="A393" s="4"/>
      <c r="Z393" s="3"/>
    </row>
    <row r="394" spans="1:26" ht="15">
      <c r="A394" s="4"/>
      <c r="Z394" s="3"/>
    </row>
    <row r="395" spans="1:26" ht="15">
      <c r="A395" s="4"/>
      <c r="Z395" s="3"/>
    </row>
    <row r="396" spans="1:26" ht="15">
      <c r="A396" s="4"/>
      <c r="Z396" s="3"/>
    </row>
    <row r="397" spans="1:26" ht="15">
      <c r="A397" s="4"/>
      <c r="Z397" s="3"/>
    </row>
    <row r="398" spans="1:26" ht="15">
      <c r="A398" s="4"/>
      <c r="Z398" s="3"/>
    </row>
    <row r="399" spans="1:26" ht="15">
      <c r="A399" s="4"/>
      <c r="Z399" s="3"/>
    </row>
    <row r="400" spans="1:26" ht="15">
      <c r="A400" s="4"/>
      <c r="Z400" s="3"/>
    </row>
    <row r="401" spans="1:26" ht="15">
      <c r="A401" s="4"/>
      <c r="Z401" s="3"/>
    </row>
    <row r="402" spans="1:26" ht="15">
      <c r="A402" s="4"/>
      <c r="Z402" s="3"/>
    </row>
    <row r="403" spans="1:26" ht="15">
      <c r="A403" s="4"/>
      <c r="Z403" s="3"/>
    </row>
    <row r="404" spans="1:26" ht="15">
      <c r="A404" s="4"/>
      <c r="Z404" s="3"/>
    </row>
    <row r="405" spans="1:26" ht="15">
      <c r="A405" s="4"/>
      <c r="Z405" s="3"/>
    </row>
    <row r="406" spans="1:26" ht="15">
      <c r="A406" s="4"/>
      <c r="Z406" s="3"/>
    </row>
    <row r="407" spans="1:26" ht="15">
      <c r="A407" s="4"/>
      <c r="Z407" s="3"/>
    </row>
    <row r="408" spans="1:26" ht="15">
      <c r="A408" s="4"/>
      <c r="Z408" s="3"/>
    </row>
    <row r="409" spans="1:26" ht="15"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Z409" s="3"/>
    </row>
    <row r="410" spans="1:26" ht="15"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Z410" s="3"/>
    </row>
    <row r="411" spans="1:26" ht="15"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Z411" s="3"/>
    </row>
    <row r="412" spans="1:26" ht="15"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Z412" s="3"/>
    </row>
    <row r="413" spans="1:26" ht="15"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Z413" s="3"/>
    </row>
    <row r="414" spans="1:26" ht="15"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Z414" s="3"/>
    </row>
    <row r="415" spans="1:26" ht="15"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Z415" s="3"/>
    </row>
    <row r="416" spans="1:26" ht="15">
      <c r="A416" s="4"/>
      <c r="B416" s="4"/>
      <c r="C416" s="5"/>
      <c r="D416" s="5"/>
      <c r="E416" s="5"/>
      <c r="F416" s="5"/>
      <c r="G416" s="5"/>
      <c r="H416" s="4"/>
      <c r="I416" s="5"/>
      <c r="J416" s="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Z416" s="3"/>
    </row>
    <row r="417" spans="1:26" ht="15">
      <c r="A417" s="4"/>
      <c r="B417" s="4"/>
      <c r="C417" s="5"/>
      <c r="D417" s="5"/>
      <c r="E417" s="5"/>
      <c r="F417" s="5"/>
      <c r="G417" s="5"/>
      <c r="H417" s="4"/>
      <c r="I417" s="5"/>
      <c r="J417" s="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Z417" s="3"/>
    </row>
    <row r="418" spans="1:26" ht="15">
      <c r="A418" s="4"/>
      <c r="B418" s="4"/>
      <c r="C418" s="5"/>
      <c r="D418" s="5"/>
      <c r="E418" s="5"/>
      <c r="F418" s="5"/>
      <c r="G418" s="5"/>
      <c r="H418" s="4"/>
      <c r="I418" s="5"/>
      <c r="J418" s="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Z418" s="3"/>
    </row>
    <row r="419" spans="1:26" ht="15">
      <c r="A419" s="4"/>
      <c r="B419" s="4"/>
      <c r="C419" s="5"/>
      <c r="D419" s="5"/>
      <c r="E419" s="5"/>
      <c r="F419" s="5"/>
      <c r="G419" s="5"/>
      <c r="H419" s="4"/>
      <c r="I419" s="5"/>
      <c r="J419" s="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Z419" s="3"/>
    </row>
    <row r="420" spans="1:26" ht="15">
      <c r="A420" s="4"/>
      <c r="B420" s="4"/>
      <c r="C420" s="5"/>
      <c r="D420" s="5"/>
      <c r="E420" s="5"/>
      <c r="F420" s="5"/>
      <c r="G420" s="5"/>
      <c r="H420" s="4"/>
      <c r="I420" s="5"/>
      <c r="J420" s="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Z420" s="3"/>
    </row>
    <row r="421" spans="1:26" ht="15">
      <c r="A421" s="4"/>
      <c r="B421" s="4"/>
      <c r="C421" s="5"/>
      <c r="D421" s="5"/>
      <c r="E421" s="5"/>
      <c r="F421" s="5"/>
      <c r="G421" s="5"/>
      <c r="H421" s="4"/>
      <c r="I421" s="5"/>
      <c r="J421" s="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Z421" s="3"/>
    </row>
    <row r="422" spans="1:26" ht="15">
      <c r="A422" s="4"/>
      <c r="B422" s="4"/>
      <c r="C422" s="5"/>
      <c r="D422" s="5"/>
      <c r="E422" s="5"/>
      <c r="F422" s="5"/>
      <c r="G422" s="5"/>
      <c r="H422" s="4"/>
      <c r="I422" s="5"/>
      <c r="J422" s="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Z422" s="3"/>
    </row>
    <row r="423" spans="1:26" ht="15">
      <c r="A423" s="4"/>
      <c r="B423" s="4"/>
      <c r="C423" s="5"/>
      <c r="D423" s="5"/>
      <c r="E423" s="5"/>
      <c r="F423" s="5"/>
      <c r="G423" s="5"/>
      <c r="H423" s="4"/>
      <c r="I423" s="5"/>
      <c r="J423" s="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Z423" s="3"/>
    </row>
    <row r="424" spans="1:26" ht="15">
      <c r="A424" s="4"/>
      <c r="B424" s="4"/>
      <c r="C424" s="5"/>
      <c r="D424" s="5"/>
      <c r="E424" s="5"/>
      <c r="F424" s="5"/>
      <c r="G424" s="5"/>
      <c r="H424" s="4"/>
      <c r="I424" s="5"/>
      <c r="J424" s="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Z424" s="3"/>
    </row>
    <row r="425" spans="1:26" ht="15">
      <c r="A425" s="4"/>
      <c r="B425" s="4"/>
      <c r="C425" s="5"/>
      <c r="D425" s="5"/>
      <c r="E425" s="5"/>
      <c r="F425" s="5"/>
      <c r="G425" s="5"/>
      <c r="H425" s="4"/>
      <c r="I425" s="5"/>
      <c r="J425" s="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Z425" s="3"/>
    </row>
    <row r="426" spans="1:26" ht="15">
      <c r="A426" s="4"/>
      <c r="B426" s="4"/>
      <c r="C426" s="5"/>
      <c r="D426" s="5"/>
      <c r="E426" s="5"/>
      <c r="F426" s="5"/>
      <c r="G426" s="5"/>
      <c r="H426" s="4"/>
      <c r="I426" s="5"/>
      <c r="J426" s="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Z426" s="3"/>
    </row>
    <row r="427" spans="1:26" ht="15">
      <c r="A427" s="4"/>
      <c r="B427" s="4"/>
      <c r="C427" s="5"/>
      <c r="D427" s="5"/>
      <c r="E427" s="5"/>
      <c r="F427" s="5"/>
      <c r="G427" s="5"/>
      <c r="H427" s="4"/>
      <c r="I427" s="5"/>
      <c r="J427" s="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Z427" s="3"/>
    </row>
    <row r="428" spans="1:26" ht="15">
      <c r="A428" s="4"/>
      <c r="B428" s="4"/>
      <c r="C428" s="5"/>
      <c r="D428" s="5"/>
      <c r="E428" s="5"/>
      <c r="F428" s="5"/>
      <c r="G428" s="5"/>
      <c r="H428" s="4"/>
      <c r="I428" s="5"/>
      <c r="J428" s="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Z428" s="3"/>
    </row>
    <row r="429" spans="1:26" ht="15">
      <c r="A429" s="4"/>
      <c r="B429" s="4"/>
      <c r="C429" s="5"/>
      <c r="D429" s="5"/>
      <c r="E429" s="5"/>
      <c r="F429" s="5"/>
      <c r="G429" s="5"/>
      <c r="H429" s="4"/>
      <c r="I429" s="5"/>
      <c r="J429" s="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Z429" s="3"/>
    </row>
    <row r="430" spans="1:26" ht="15">
      <c r="A430" s="4"/>
      <c r="B430" s="4"/>
      <c r="C430" s="5"/>
      <c r="D430" s="5"/>
      <c r="E430" s="5"/>
      <c r="F430" s="5"/>
      <c r="G430" s="5"/>
      <c r="H430" s="4"/>
      <c r="I430" s="5"/>
      <c r="J430" s="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Z430" s="3"/>
    </row>
    <row r="431" spans="1:26" ht="15">
      <c r="A431" s="4"/>
      <c r="B431" s="4"/>
      <c r="C431" s="5"/>
      <c r="D431" s="5"/>
      <c r="E431" s="5"/>
      <c r="F431" s="5"/>
      <c r="G431" s="5"/>
      <c r="H431" s="4"/>
      <c r="I431" s="5"/>
      <c r="J431" s="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Z431" s="3"/>
    </row>
    <row r="432" spans="1:26" ht="15">
      <c r="A432" s="4"/>
      <c r="B432" s="4"/>
      <c r="C432" s="5"/>
      <c r="D432" s="5"/>
      <c r="E432" s="5"/>
      <c r="F432" s="5"/>
      <c r="G432" s="5"/>
      <c r="H432" s="4"/>
      <c r="I432" s="5"/>
      <c r="J432" s="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Z432" s="3"/>
    </row>
    <row r="433" spans="1:26" ht="15">
      <c r="A433" s="4"/>
      <c r="B433" s="4"/>
      <c r="C433" s="5"/>
      <c r="D433" s="5"/>
      <c r="E433" s="5"/>
      <c r="F433" s="5"/>
      <c r="G433" s="5"/>
      <c r="H433" s="4"/>
      <c r="I433" s="5"/>
      <c r="J433" s="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Z433" s="3"/>
    </row>
    <row r="434" spans="1:26" ht="15">
      <c r="A434" s="4"/>
      <c r="B434" s="4"/>
      <c r="C434" s="5"/>
      <c r="D434" s="5"/>
      <c r="E434" s="5"/>
      <c r="F434" s="5"/>
      <c r="G434" s="5"/>
      <c r="H434" s="4"/>
      <c r="I434" s="5"/>
      <c r="J434" s="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Z434" s="3"/>
    </row>
    <row r="435" spans="1:26" ht="15">
      <c r="A435" s="4"/>
      <c r="B435" s="4"/>
      <c r="C435" s="5"/>
      <c r="D435" s="5"/>
      <c r="E435" s="5"/>
      <c r="F435" s="5"/>
      <c r="G435" s="5"/>
      <c r="H435" s="4"/>
      <c r="I435" s="5"/>
      <c r="J435" s="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Z435" s="3"/>
    </row>
    <row r="436" spans="1:26" ht="15">
      <c r="A436" s="4"/>
      <c r="B436" s="4"/>
      <c r="C436" s="5"/>
      <c r="D436" s="5"/>
      <c r="E436" s="5"/>
      <c r="F436" s="5"/>
      <c r="G436" s="5"/>
      <c r="H436" s="4"/>
      <c r="I436" s="5"/>
      <c r="J436" s="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Z436" s="3"/>
    </row>
    <row r="437" spans="1:26" ht="15">
      <c r="A437" s="4"/>
      <c r="B437" s="4"/>
      <c r="C437" s="5"/>
      <c r="D437" s="5"/>
      <c r="E437" s="5"/>
      <c r="F437" s="5"/>
      <c r="G437" s="5"/>
      <c r="H437" s="4"/>
      <c r="I437" s="5"/>
      <c r="J437" s="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Z437" s="3"/>
    </row>
    <row r="438" spans="1:26" ht="15">
      <c r="A438" s="4"/>
      <c r="B438" s="4"/>
      <c r="C438" s="5"/>
      <c r="D438" s="5"/>
      <c r="E438" s="5"/>
      <c r="F438" s="5"/>
      <c r="G438" s="5"/>
      <c r="H438" s="4"/>
      <c r="I438" s="5"/>
      <c r="J438" s="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Z438" s="3"/>
    </row>
    <row r="439" spans="1:26" ht="15">
      <c r="A439" s="4"/>
      <c r="B439" s="4"/>
      <c r="C439" s="5"/>
      <c r="D439" s="5"/>
      <c r="E439" s="5"/>
      <c r="F439" s="5"/>
      <c r="G439" s="5"/>
      <c r="H439" s="4"/>
      <c r="I439" s="5"/>
      <c r="J439" s="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Z439" s="3"/>
    </row>
    <row r="440" spans="1:26" ht="15">
      <c r="A440" s="4"/>
      <c r="B440" s="4"/>
      <c r="C440" s="5"/>
      <c r="D440" s="5"/>
      <c r="E440" s="5"/>
      <c r="F440" s="5"/>
      <c r="G440" s="5"/>
      <c r="H440" s="4"/>
      <c r="I440" s="5"/>
      <c r="J440" s="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Z440" s="3"/>
    </row>
    <row r="441" spans="1:26" ht="15">
      <c r="A441" s="4"/>
      <c r="B441" s="4"/>
      <c r="C441" s="5"/>
      <c r="D441" s="5"/>
      <c r="E441" s="5"/>
      <c r="F441" s="5"/>
      <c r="G441" s="5"/>
      <c r="H441" s="4"/>
      <c r="I441" s="5"/>
      <c r="J441" s="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Z441" s="3"/>
    </row>
    <row r="442" spans="1:26" ht="15">
      <c r="A442" s="4"/>
      <c r="B442" s="4"/>
      <c r="C442" s="5"/>
      <c r="D442" s="5"/>
      <c r="E442" s="5"/>
      <c r="F442" s="5"/>
      <c r="G442" s="5"/>
      <c r="H442" s="4"/>
      <c r="I442" s="5"/>
      <c r="J442" s="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Z442" s="3"/>
    </row>
    <row r="443" spans="1:26" ht="15">
      <c r="A443" s="4"/>
      <c r="B443" s="4"/>
      <c r="C443" s="5"/>
      <c r="D443" s="5"/>
      <c r="E443" s="5"/>
      <c r="F443" s="5"/>
      <c r="G443" s="5"/>
      <c r="H443" s="4"/>
      <c r="I443" s="5"/>
      <c r="J443" s="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Z443" s="3"/>
    </row>
    <row r="444" spans="1:26" ht="15">
      <c r="A444" s="4"/>
      <c r="B444" s="4"/>
      <c r="C444" s="5"/>
      <c r="D444" s="5"/>
      <c r="E444" s="5"/>
      <c r="F444" s="5"/>
      <c r="G444" s="5"/>
      <c r="H444" s="4"/>
      <c r="I444" s="5"/>
      <c r="J444" s="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Z444" s="3"/>
    </row>
    <row r="445" spans="1:26" ht="15">
      <c r="A445" s="4"/>
      <c r="B445" s="4"/>
      <c r="C445" s="5"/>
      <c r="D445" s="5"/>
      <c r="E445" s="5"/>
      <c r="F445" s="5"/>
      <c r="G445" s="5"/>
      <c r="H445" s="4"/>
      <c r="I445" s="5"/>
      <c r="J445" s="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Z445" s="3"/>
    </row>
    <row r="446" spans="1:26" ht="15">
      <c r="A446" s="4"/>
      <c r="B446" s="4"/>
      <c r="C446" s="5"/>
      <c r="D446" s="5"/>
      <c r="E446" s="5"/>
      <c r="F446" s="5"/>
      <c r="G446" s="5"/>
      <c r="H446" s="4"/>
      <c r="I446" s="5"/>
      <c r="J446" s="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Z446" s="3"/>
    </row>
    <row r="447" spans="1:26" ht="15">
      <c r="A447" s="4"/>
      <c r="B447" s="4"/>
      <c r="C447" s="5"/>
      <c r="D447" s="5"/>
      <c r="E447" s="5"/>
      <c r="F447" s="5"/>
      <c r="G447" s="5"/>
      <c r="H447" s="4"/>
      <c r="I447" s="5"/>
      <c r="J447" s="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Z447" s="3"/>
    </row>
    <row r="448" spans="1:26" ht="15">
      <c r="A448" s="4"/>
      <c r="B448" s="4"/>
      <c r="C448" s="5"/>
      <c r="D448" s="5"/>
      <c r="E448" s="5"/>
      <c r="F448" s="5"/>
      <c r="G448" s="5"/>
      <c r="H448" s="4"/>
      <c r="I448" s="5"/>
      <c r="J448" s="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Z448" s="3"/>
    </row>
    <row r="449" spans="1:26" ht="15">
      <c r="A449" s="4"/>
      <c r="B449" s="4"/>
      <c r="C449" s="5"/>
      <c r="D449" s="5"/>
      <c r="E449" s="5"/>
      <c r="F449" s="5"/>
      <c r="G449" s="5"/>
      <c r="H449" s="4"/>
      <c r="I449" s="5"/>
      <c r="J449" s="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Z449" s="3"/>
    </row>
    <row r="450" spans="1:26" ht="15">
      <c r="A450" s="4"/>
      <c r="B450" s="4"/>
      <c r="C450" s="5"/>
      <c r="D450" s="5"/>
      <c r="E450" s="5"/>
      <c r="F450" s="5"/>
      <c r="G450" s="5"/>
      <c r="H450" s="4"/>
      <c r="I450" s="5"/>
      <c r="J450" s="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Z450" s="3"/>
    </row>
    <row r="451" spans="1:26" ht="15">
      <c r="A451" s="4"/>
      <c r="B451" s="4"/>
      <c r="C451" s="5"/>
      <c r="D451" s="5"/>
      <c r="E451" s="5"/>
      <c r="F451" s="5"/>
      <c r="G451" s="5"/>
      <c r="H451" s="4"/>
      <c r="I451" s="5"/>
      <c r="J451" s="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Z451" s="3"/>
    </row>
    <row r="452" spans="1:26" ht="15">
      <c r="A452" s="4"/>
      <c r="B452" s="4"/>
      <c r="C452" s="5"/>
      <c r="D452" s="5"/>
      <c r="E452" s="5"/>
      <c r="F452" s="5"/>
      <c r="G452" s="5"/>
      <c r="H452" s="4"/>
      <c r="I452" s="5"/>
      <c r="J452" s="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Z452" s="3"/>
    </row>
    <row r="453" spans="1:26" ht="15">
      <c r="A453" s="4"/>
      <c r="B453" s="4"/>
      <c r="C453" s="5"/>
      <c r="D453" s="5"/>
      <c r="E453" s="5"/>
      <c r="F453" s="5"/>
      <c r="G453" s="5"/>
      <c r="H453" s="4"/>
      <c r="I453" s="5"/>
      <c r="J453" s="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Z453" s="3"/>
    </row>
    <row r="454" spans="1:26" ht="15">
      <c r="A454" s="4"/>
      <c r="B454" s="4"/>
      <c r="C454" s="5"/>
      <c r="D454" s="5"/>
      <c r="E454" s="5"/>
      <c r="F454" s="5"/>
      <c r="G454" s="5"/>
      <c r="H454" s="4"/>
      <c r="I454" s="5"/>
      <c r="J454" s="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Z454" s="3"/>
    </row>
    <row r="455" spans="1:26" ht="15">
      <c r="A455" s="4"/>
      <c r="B455" s="4"/>
      <c r="C455" s="5"/>
      <c r="D455" s="5"/>
      <c r="E455" s="5"/>
      <c r="F455" s="5"/>
      <c r="G455" s="5"/>
      <c r="H455" s="4"/>
      <c r="I455" s="5"/>
      <c r="J455" s="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Z455" s="3"/>
    </row>
    <row r="456" spans="1:26" ht="15">
      <c r="A456" s="4"/>
      <c r="B456" s="4"/>
      <c r="C456" s="5"/>
      <c r="D456" s="5"/>
      <c r="E456" s="5"/>
      <c r="F456" s="5"/>
      <c r="G456" s="5"/>
      <c r="H456" s="4"/>
      <c r="I456" s="5"/>
      <c r="J456" s="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Z456" s="3"/>
    </row>
    <row r="457" spans="1:26" ht="15">
      <c r="A457" s="4"/>
      <c r="B457" s="4"/>
      <c r="C457" s="5"/>
      <c r="D457" s="5"/>
      <c r="E457" s="5"/>
      <c r="F457" s="5"/>
      <c r="G457" s="5"/>
      <c r="H457" s="4"/>
      <c r="I457" s="5"/>
      <c r="J457" s="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Z457" s="3"/>
    </row>
    <row r="458" spans="1:26" ht="15">
      <c r="A458" s="4"/>
      <c r="B458" s="4"/>
      <c r="C458" s="5"/>
      <c r="D458" s="5"/>
      <c r="E458" s="5"/>
      <c r="F458" s="5"/>
      <c r="G458" s="5"/>
      <c r="H458" s="4"/>
      <c r="I458" s="5"/>
      <c r="J458" s="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Z458" s="3"/>
    </row>
    <row r="459" spans="1:26" ht="15">
      <c r="A459" s="4"/>
      <c r="B459" s="4"/>
      <c r="C459" s="5"/>
      <c r="D459" s="5"/>
      <c r="E459" s="5"/>
      <c r="F459" s="5"/>
      <c r="G459" s="5"/>
      <c r="H459" s="4"/>
      <c r="I459" s="5"/>
      <c r="J459" s="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Z459" s="3"/>
    </row>
    <row r="460" spans="1:26" ht="15">
      <c r="A460" s="4"/>
      <c r="B460" s="4"/>
      <c r="C460" s="5"/>
      <c r="D460" s="5"/>
      <c r="E460" s="5"/>
      <c r="F460" s="5"/>
      <c r="G460" s="5"/>
      <c r="H460" s="4"/>
      <c r="I460" s="5"/>
      <c r="J460" s="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Z460" s="3"/>
    </row>
    <row r="461" spans="1:26" ht="15">
      <c r="A461" s="4"/>
      <c r="B461" s="4"/>
      <c r="C461" s="5"/>
      <c r="D461" s="5"/>
      <c r="E461" s="5"/>
      <c r="F461" s="5"/>
      <c r="G461" s="5"/>
      <c r="H461" s="4"/>
      <c r="I461" s="5"/>
      <c r="J461" s="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Z461" s="3"/>
    </row>
    <row r="462" spans="1:26" ht="15">
      <c r="A462" s="4"/>
      <c r="B462" s="4"/>
      <c r="C462" s="5"/>
      <c r="D462" s="5"/>
      <c r="E462" s="5"/>
      <c r="F462" s="5"/>
      <c r="G462" s="5"/>
      <c r="H462" s="4"/>
      <c r="I462" s="5"/>
      <c r="J462" s="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Z462" s="3"/>
    </row>
    <row r="463" spans="1:26" ht="15">
      <c r="A463" s="4"/>
      <c r="B463" s="4"/>
      <c r="C463" s="5"/>
      <c r="D463" s="5"/>
      <c r="E463" s="5"/>
      <c r="F463" s="5"/>
      <c r="G463" s="5"/>
      <c r="H463" s="4"/>
      <c r="I463" s="5"/>
      <c r="J463" s="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Z463" s="3"/>
    </row>
    <row r="464" spans="1:26" ht="15">
      <c r="A464" s="4"/>
      <c r="B464" s="4"/>
      <c r="C464" s="5"/>
      <c r="D464" s="5"/>
      <c r="E464" s="5"/>
      <c r="F464" s="5"/>
      <c r="G464" s="5"/>
      <c r="H464" s="4"/>
      <c r="I464" s="5"/>
      <c r="J464" s="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Z464" s="3"/>
    </row>
    <row r="465" spans="1:26" ht="15">
      <c r="A465" s="4"/>
      <c r="B465" s="4"/>
      <c r="C465" s="5"/>
      <c r="D465" s="5"/>
      <c r="E465" s="5"/>
      <c r="F465" s="5"/>
      <c r="G465" s="5"/>
      <c r="H465" s="4"/>
      <c r="I465" s="5"/>
      <c r="J465" s="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Z465" s="3"/>
    </row>
    <row r="466" spans="1:26" ht="15">
      <c r="A466" s="4"/>
      <c r="B466" s="4"/>
      <c r="C466" s="5"/>
      <c r="D466" s="5"/>
      <c r="E466" s="5"/>
      <c r="F466" s="5"/>
      <c r="G466" s="5"/>
      <c r="H466" s="4"/>
      <c r="I466" s="5"/>
      <c r="J466" s="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Z466" s="3"/>
    </row>
    <row r="467" spans="1:26" ht="15">
      <c r="A467" s="4"/>
      <c r="B467" s="4"/>
      <c r="C467" s="5"/>
      <c r="D467" s="5"/>
      <c r="E467" s="5"/>
      <c r="F467" s="5"/>
      <c r="G467" s="5"/>
      <c r="H467" s="4"/>
      <c r="I467" s="5"/>
      <c r="J467" s="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Z467" s="3"/>
    </row>
    <row r="468" spans="1:26" ht="15">
      <c r="A468" s="4"/>
      <c r="B468" s="4"/>
      <c r="C468" s="5"/>
      <c r="D468" s="5"/>
      <c r="E468" s="5"/>
      <c r="F468" s="5"/>
      <c r="G468" s="5"/>
      <c r="H468" s="4"/>
      <c r="I468" s="5"/>
      <c r="J468" s="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Z468" s="3"/>
    </row>
    <row r="469" spans="1:26" ht="15">
      <c r="A469" s="4"/>
      <c r="B469" s="4"/>
      <c r="C469" s="5"/>
      <c r="D469" s="5"/>
      <c r="E469" s="5"/>
      <c r="F469" s="5"/>
      <c r="G469" s="5"/>
      <c r="H469" s="4"/>
      <c r="I469" s="5"/>
      <c r="J469" s="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Z469" s="3"/>
    </row>
    <row r="470" spans="1:26" ht="15">
      <c r="A470" s="4"/>
      <c r="B470" s="4"/>
      <c r="C470" s="5"/>
      <c r="D470" s="5"/>
      <c r="E470" s="5"/>
      <c r="F470" s="5"/>
      <c r="G470" s="5"/>
      <c r="H470" s="4"/>
      <c r="I470" s="5"/>
      <c r="J470" s="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Z470" s="3"/>
    </row>
    <row r="471" spans="1:26" ht="15">
      <c r="A471" s="4"/>
      <c r="B471" s="4"/>
      <c r="C471" s="5"/>
      <c r="D471" s="5"/>
      <c r="E471" s="5"/>
      <c r="F471" s="5"/>
      <c r="G471" s="5"/>
      <c r="H471" s="4"/>
      <c r="I471" s="5"/>
      <c r="J471" s="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Z471" s="3"/>
    </row>
    <row r="472" spans="1:26" ht="15">
      <c r="A472" s="4"/>
      <c r="B472" s="4"/>
      <c r="C472" s="5"/>
      <c r="D472" s="5"/>
      <c r="E472" s="5"/>
      <c r="F472" s="5"/>
      <c r="G472" s="5"/>
      <c r="H472" s="4"/>
      <c r="I472" s="5"/>
      <c r="J472" s="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Z472" s="3"/>
    </row>
    <row r="473" spans="1:26" ht="15">
      <c r="A473" s="4"/>
      <c r="B473" s="4"/>
      <c r="C473" s="5"/>
      <c r="D473" s="5"/>
      <c r="E473" s="5"/>
      <c r="F473" s="5"/>
      <c r="G473" s="5"/>
      <c r="H473" s="4"/>
      <c r="I473" s="5"/>
      <c r="J473" s="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Z473" s="3"/>
    </row>
    <row r="474" spans="1:26" ht="15">
      <c r="A474" s="4"/>
      <c r="B474" s="4"/>
      <c r="C474" s="5"/>
      <c r="D474" s="5"/>
      <c r="E474" s="5"/>
      <c r="F474" s="5"/>
      <c r="G474" s="5"/>
      <c r="H474" s="4"/>
      <c r="I474" s="5"/>
      <c r="J474" s="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Z474" s="3"/>
    </row>
    <row r="475" spans="1:26" ht="15">
      <c r="A475" s="4"/>
      <c r="B475" s="4"/>
      <c r="C475" s="5"/>
      <c r="D475" s="5"/>
      <c r="E475" s="5"/>
      <c r="F475" s="5"/>
      <c r="G475" s="5"/>
      <c r="H475" s="4"/>
      <c r="I475" s="5"/>
      <c r="J475" s="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Z475" s="3"/>
    </row>
    <row r="476" spans="1:26" ht="15">
      <c r="A476" s="4"/>
      <c r="B476" s="4"/>
      <c r="C476" s="5"/>
      <c r="D476" s="5"/>
      <c r="E476" s="5"/>
      <c r="F476" s="5"/>
      <c r="G476" s="5"/>
      <c r="H476" s="4"/>
      <c r="I476" s="5"/>
      <c r="J476" s="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Z476" s="3"/>
    </row>
    <row r="477" spans="1:26" ht="15">
      <c r="A477" s="4"/>
      <c r="B477" s="4"/>
      <c r="C477" s="5"/>
      <c r="D477" s="5"/>
      <c r="E477" s="5"/>
      <c r="F477" s="5"/>
      <c r="G477" s="5"/>
      <c r="H477" s="4"/>
      <c r="I477" s="5"/>
      <c r="J477" s="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Z477" s="3"/>
    </row>
    <row r="478" spans="1:26" ht="15"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Z478" s="3"/>
    </row>
    <row r="479" spans="1:26" ht="15"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Z479" s="3"/>
    </row>
    <row r="480" spans="1:26" ht="15"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Z480" s="3"/>
    </row>
    <row r="481" spans="12:26" ht="15"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Z481" s="3"/>
    </row>
    <row r="482" spans="12:26" ht="15"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Z482" s="3"/>
    </row>
    <row r="483" spans="12:26" ht="15"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Z483" s="3"/>
    </row>
    <row r="484" spans="12:26" ht="15"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Z484" s="3"/>
    </row>
    <row r="485" spans="12:26" ht="15"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Z485" s="3"/>
    </row>
    <row r="486" spans="12:26" ht="15"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Z486" s="3"/>
    </row>
    <row r="487" spans="12:26" ht="15"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Z487" s="3"/>
    </row>
    <row r="488" spans="12:26" ht="15"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Z488" s="3"/>
    </row>
    <row r="489" spans="12:26" ht="15"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Z489" s="3"/>
    </row>
    <row r="490" spans="12:26" ht="15"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Z490" s="3"/>
    </row>
    <row r="491" spans="12:26" ht="15"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Z491" s="3"/>
    </row>
    <row r="492" spans="12:26" ht="15"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Z492" s="3"/>
    </row>
    <row r="493" spans="12:26" ht="15"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Z493" s="3"/>
    </row>
    <row r="494" spans="12:26" ht="15"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Z494" s="3"/>
    </row>
    <row r="495" spans="12:26" ht="15"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Z495" s="3"/>
    </row>
    <row r="496" spans="12:26" ht="15"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Z496" s="3"/>
    </row>
    <row r="497" spans="12:26" ht="15"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Z497" s="3"/>
    </row>
    <row r="498" spans="12:26" ht="15"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Z498" s="3"/>
    </row>
    <row r="499" spans="12:26" ht="15"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Z499" s="3"/>
    </row>
    <row r="500" spans="12:26" ht="15"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Z500" s="3"/>
    </row>
    <row r="501" spans="12:26" ht="15"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Z501" s="3"/>
    </row>
    <row r="502" spans="12:26" ht="15"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Z502" s="3"/>
    </row>
    <row r="503" spans="12:26" ht="15"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Z503" s="3"/>
    </row>
    <row r="504" spans="12:26" ht="15"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Z504" s="3"/>
    </row>
    <row r="505" spans="12:26" ht="15"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Z505" s="3"/>
    </row>
    <row r="506" spans="12:26" ht="15"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Z506" s="3"/>
    </row>
    <row r="507" spans="12:26" ht="15"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Z507" s="3"/>
    </row>
    <row r="508" spans="12:26" ht="15"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Z508" s="3"/>
    </row>
    <row r="509" spans="12:26" ht="15"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Z509" s="3"/>
    </row>
    <row r="510" spans="12:26" ht="15"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Z510" s="3"/>
    </row>
    <row r="511" spans="12:26" ht="15"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Z511" s="3"/>
    </row>
    <row r="512" spans="12:26" ht="15"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Z512" s="3"/>
    </row>
    <row r="513" spans="12:26" ht="15"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Z513" s="3"/>
    </row>
    <row r="514" spans="12:26" ht="15"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Z514" s="3"/>
    </row>
    <row r="515" spans="12:26" ht="15"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Z515" s="3"/>
    </row>
    <row r="516" spans="12:26" ht="15"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Z516" s="3"/>
    </row>
    <row r="517" spans="12:26" ht="15"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Z517" s="3"/>
    </row>
    <row r="518" spans="12:26" ht="15"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Z518" s="3"/>
    </row>
    <row r="519" spans="12:26" ht="15"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Z519" s="3"/>
    </row>
    <row r="520" spans="12:26" ht="15"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Z520" s="3"/>
    </row>
    <row r="521" spans="12:26" ht="15"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Z521" s="3"/>
    </row>
    <row r="522" spans="12:26" ht="15"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Z522" s="3"/>
    </row>
    <row r="523" spans="12:26" ht="15"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Z523" s="3"/>
    </row>
    <row r="524" spans="12:26" ht="15"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Z524" s="3"/>
    </row>
    <row r="525" spans="12:26" ht="15"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Z525" s="3"/>
    </row>
    <row r="526" spans="12:26" ht="15"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Z526" s="3"/>
    </row>
    <row r="527" spans="12:26" ht="15"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Z527" s="3"/>
    </row>
    <row r="528" spans="12:26" ht="15"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Z528" s="3"/>
    </row>
    <row r="529" spans="12:26" ht="15"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Z529" s="3"/>
    </row>
    <row r="530" spans="12:26" ht="15"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Z530" s="3"/>
    </row>
    <row r="531" spans="12:26" ht="15"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Z531" s="3"/>
    </row>
    <row r="532" spans="12:26" ht="15"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Z532" s="3"/>
    </row>
    <row r="533" spans="12:26" ht="15"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Z533" s="3"/>
    </row>
    <row r="534" spans="12:26" ht="15"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Z534" s="3"/>
    </row>
    <row r="535" spans="12:26" ht="15"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Z535" s="3"/>
    </row>
    <row r="536" spans="12:26" ht="15"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Z536" s="3"/>
    </row>
    <row r="537" spans="12:26" ht="15"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Z537" s="3"/>
    </row>
    <row r="538" spans="12:26" ht="15"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Z538" s="3"/>
    </row>
    <row r="539" spans="12:26" ht="15"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Z539" s="3"/>
    </row>
    <row r="540" spans="12:26" ht="15"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Z540" s="3"/>
    </row>
    <row r="541" spans="12:26" ht="15"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Z541" s="3"/>
    </row>
    <row r="542" spans="12:26" ht="15"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Z542" s="3"/>
    </row>
    <row r="543" spans="12:26" ht="15"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Z543" s="3"/>
    </row>
    <row r="544" spans="12:26" ht="15"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Z544" s="3"/>
    </row>
    <row r="545" spans="12:26" ht="15"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Z545" s="3"/>
    </row>
    <row r="546" spans="12:26" ht="15"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Z546" s="3"/>
    </row>
    <row r="547" spans="12:26" ht="15"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Z547" s="3"/>
    </row>
    <row r="548" spans="12:26" ht="15"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Z548" s="3"/>
    </row>
    <row r="549" spans="12:26" ht="15"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Z549" s="3"/>
    </row>
    <row r="550" spans="12:26" ht="15"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Z550" s="3"/>
    </row>
    <row r="551" spans="12:26" ht="15"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Z551" s="3"/>
    </row>
    <row r="552" spans="12:26" ht="15"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Z552" s="3"/>
    </row>
    <row r="553" spans="12:26" ht="15"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Z553" s="3"/>
    </row>
    <row r="554" spans="12:26" ht="15"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Z554" s="3"/>
    </row>
    <row r="555" spans="12:26" ht="15"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Z555" s="3"/>
    </row>
    <row r="556" spans="12:26" ht="15"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Z556" s="3"/>
    </row>
    <row r="557" spans="12:26" ht="15"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Z557" s="3"/>
    </row>
    <row r="558" spans="12:26" ht="15"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Z558" s="3"/>
    </row>
    <row r="559" spans="12:26" ht="15"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Z559" s="3"/>
    </row>
    <row r="560" spans="12:26" ht="15"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Z560" s="3"/>
    </row>
    <row r="561" spans="12:26" ht="15"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Z561" s="3"/>
    </row>
    <row r="562" spans="12:26" ht="15"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Z562" s="3"/>
    </row>
    <row r="563" spans="12:26" ht="15"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Z563" s="3"/>
    </row>
    <row r="564" spans="12:26" ht="15"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Z564" s="3"/>
    </row>
    <row r="565" spans="12:26" ht="15"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Z565" s="3"/>
    </row>
    <row r="566" spans="12:26" ht="15"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Z566" s="3"/>
    </row>
    <row r="567" spans="12:26" ht="15"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Z567" s="3"/>
    </row>
    <row r="568" spans="12:26" ht="15"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Z568" s="3"/>
    </row>
    <row r="569" spans="12:26" ht="15"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Z569" s="3"/>
    </row>
    <row r="570" spans="12:26" ht="15"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Z570" s="3"/>
    </row>
    <row r="571" spans="12:26" ht="15"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Z571" s="3"/>
    </row>
    <row r="572" spans="12:26" ht="15"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Z572" s="3"/>
    </row>
    <row r="573" spans="12:26" ht="15"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Z573" s="3"/>
    </row>
    <row r="574" spans="12:26" ht="15"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Z574" s="3"/>
    </row>
    <row r="575" spans="12:26" ht="15"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Z575" s="3"/>
    </row>
    <row r="576" spans="12:26" ht="15"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Z576" s="3"/>
    </row>
    <row r="577" spans="12:26" ht="15"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Z577" s="3"/>
    </row>
    <row r="578" spans="12:26" ht="15"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Z578" s="3"/>
    </row>
    <row r="579" spans="12:26" ht="15"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Z579" s="3"/>
    </row>
    <row r="580" spans="12:26" ht="15"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Z580" s="3"/>
    </row>
    <row r="581" spans="12:26" ht="15"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Z581" s="3"/>
    </row>
    <row r="582" spans="12:26" ht="15"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Z582" s="3"/>
    </row>
    <row r="583" spans="12:26" ht="15"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Z583" s="3"/>
    </row>
    <row r="584" spans="12:26" ht="15"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Z584" s="3"/>
    </row>
    <row r="585" spans="12:26" ht="15"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Z585" s="3"/>
    </row>
    <row r="586" spans="12:26" ht="15"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Z586" s="3"/>
    </row>
    <row r="587" spans="12:26" ht="15"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Z587" s="3"/>
    </row>
    <row r="588" spans="12:26" ht="15"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Z588" s="3"/>
    </row>
    <row r="589" spans="12:26" ht="15"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Z589" s="3"/>
    </row>
    <row r="590" spans="12:26" ht="15"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Z590" s="3"/>
    </row>
    <row r="591" spans="12:26" ht="15"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Z591" s="3"/>
    </row>
    <row r="592" spans="12:26" ht="15"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Z592" s="3"/>
    </row>
    <row r="593" spans="12:26" ht="15"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Z593" s="3"/>
    </row>
    <row r="594" spans="12:26" ht="15"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Z594" s="3"/>
    </row>
    <row r="595" spans="12:26" ht="15"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Z595" s="3"/>
    </row>
    <row r="596" spans="12:26" ht="15"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Z596" s="3"/>
    </row>
    <row r="597" spans="12:26" ht="15"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Z597" s="3"/>
    </row>
    <row r="598" spans="12:26" ht="15"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Z598" s="3"/>
    </row>
    <row r="599" spans="12:26" ht="15"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Z599" s="3"/>
    </row>
    <row r="600" spans="12:26" ht="15"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Z600" s="3"/>
    </row>
    <row r="601" spans="12:26" ht="15"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Z601" s="3"/>
    </row>
    <row r="602" spans="12:26" ht="15"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Z602" s="3"/>
    </row>
    <row r="603" spans="12:26" ht="15"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Z603" s="3"/>
    </row>
    <row r="604" spans="12:26" ht="15"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Z604" s="3"/>
    </row>
    <row r="605" spans="12:26" ht="15"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Z605" s="3"/>
    </row>
    <row r="606" spans="12:26" ht="15"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Z606" s="3"/>
    </row>
    <row r="607" spans="12:26" ht="15"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Z607" s="3"/>
    </row>
    <row r="608" spans="12:26" ht="15"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Z608" s="3"/>
    </row>
    <row r="609" spans="12:26" ht="15"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Z609" s="3"/>
    </row>
    <row r="610" spans="12:26" ht="15"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Z610" s="3"/>
    </row>
    <row r="611" spans="12:26" ht="15"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Z611" s="3"/>
    </row>
    <row r="612" spans="12:26" ht="15"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Z612" s="3"/>
    </row>
    <row r="613" spans="12:26" ht="15"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Z613" s="3"/>
    </row>
    <row r="614" spans="12:26" ht="15"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Z614" s="3"/>
    </row>
    <row r="615" spans="12:26" ht="15"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Z615" s="3"/>
    </row>
    <row r="616" spans="12:26" ht="15"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Z616" s="3"/>
    </row>
    <row r="617" spans="12:26" ht="15"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Z617" s="3"/>
    </row>
    <row r="618" spans="12:26" ht="15"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Z618" s="3"/>
    </row>
    <row r="619" spans="12:26" ht="15"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Z619" s="3"/>
    </row>
    <row r="620" spans="12:26" ht="15"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Z620" s="3"/>
    </row>
    <row r="621" spans="12:26" ht="15"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Z621" s="3"/>
    </row>
    <row r="622" spans="12:26" ht="15"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Z622" s="3"/>
    </row>
    <row r="623" spans="12:26" ht="15"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Z623" s="3"/>
    </row>
    <row r="624" spans="12:26" ht="15"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Z624" s="3"/>
    </row>
    <row r="625" spans="12:26" ht="15"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Z625" s="3"/>
    </row>
    <row r="626" spans="12:26" ht="15"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Z626" s="3"/>
    </row>
    <row r="627" spans="12:26" ht="15"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Z627" s="3"/>
    </row>
    <row r="628" spans="12:26" ht="15"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Z628" s="3"/>
    </row>
    <row r="629" spans="12:26" ht="15"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Z629" s="3"/>
    </row>
    <row r="630" spans="12:26" ht="15"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Z630" s="3"/>
    </row>
    <row r="631" spans="12:26" ht="15"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Z631" s="3"/>
    </row>
    <row r="632" spans="12:26" ht="15"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Z632" s="3"/>
    </row>
    <row r="633" spans="12:26" ht="15"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Z633" s="3"/>
    </row>
    <row r="634" spans="12:26" ht="15"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Z634" s="3"/>
    </row>
    <row r="635" spans="12:26" ht="15"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Z635" s="3"/>
    </row>
    <row r="636" spans="12:26" ht="15"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Z636" s="3"/>
    </row>
    <row r="637" spans="12:26" ht="15"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Z637" s="3"/>
    </row>
    <row r="638" spans="12:26" ht="15"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Z638" s="3"/>
    </row>
    <row r="639" spans="12:26" ht="15"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Z639" s="3"/>
    </row>
    <row r="640" spans="12:26" ht="15"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Z640" s="3"/>
    </row>
    <row r="641" spans="12:26" ht="15"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Z641" s="3"/>
    </row>
    <row r="642" spans="12:26" ht="15"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Z642" s="3"/>
    </row>
    <row r="643" spans="12:26" ht="15"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Z643" s="3"/>
    </row>
    <row r="644" spans="12:26" ht="15"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Z644" s="3"/>
    </row>
    <row r="645" spans="12:26" ht="15"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Z645" s="3"/>
    </row>
    <row r="646" spans="12:26" ht="15"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Z646" s="3"/>
    </row>
    <row r="647" spans="12:26" ht="15"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Z647" s="3"/>
    </row>
    <row r="648" spans="12:26" ht="15"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Z648" s="3"/>
    </row>
    <row r="649" spans="12:26" ht="15"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Z649" s="3"/>
    </row>
    <row r="650" spans="12:26" ht="15"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Z650" s="3"/>
    </row>
    <row r="651" spans="12:26" ht="15"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Z651" s="3"/>
    </row>
    <row r="652" spans="12:26" ht="15"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Z652" s="3"/>
    </row>
    <row r="653" spans="12:26" ht="15"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Z653" s="3"/>
    </row>
    <row r="654" spans="12:26" ht="15"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Z654" s="3"/>
    </row>
    <row r="655" spans="12:26" ht="15"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Z655" s="3"/>
    </row>
    <row r="656" spans="12:26" ht="15"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Z656" s="3"/>
    </row>
    <row r="657" spans="12:26" ht="15"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Z657" s="3"/>
    </row>
    <row r="658" spans="12:26" ht="15"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Z658" s="3"/>
    </row>
    <row r="659" spans="12:26" ht="15"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Z659" s="3"/>
    </row>
    <row r="660" spans="12:26" ht="15"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Z660" s="3"/>
    </row>
    <row r="661" spans="12:26" ht="15"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Z661" s="3"/>
    </row>
    <row r="662" spans="12:26" ht="15"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Z662" s="3"/>
    </row>
    <row r="663" spans="12:26" ht="15"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Z663" s="3"/>
    </row>
    <row r="664" spans="12:26" ht="15"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Z664" s="3"/>
    </row>
    <row r="665" spans="12:26" ht="15"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Z665" s="3"/>
    </row>
    <row r="666" spans="12:26" ht="15"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Z666" s="3"/>
    </row>
    <row r="667" spans="12:26" ht="15"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Z667" s="3"/>
    </row>
    <row r="668" spans="12:26" ht="15"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Z668" s="3"/>
    </row>
    <row r="669" spans="12:26" ht="15"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Z669" s="3"/>
    </row>
    <row r="670" spans="12:26" ht="15"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Z670" s="3"/>
    </row>
    <row r="671" spans="12:26" ht="15"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Z671" s="3"/>
    </row>
    <row r="672" spans="12:26" ht="15"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Z672" s="3"/>
    </row>
    <row r="673" spans="12:26" ht="15"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Z673" s="3"/>
    </row>
    <row r="674" spans="12:26" ht="15"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Z674" s="3"/>
    </row>
    <row r="675" spans="12:26" ht="15"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Z675" s="3"/>
    </row>
    <row r="676" spans="12:26" ht="15"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Z676" s="3"/>
    </row>
    <row r="677" spans="12:26" ht="15"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Z677" s="3"/>
    </row>
    <row r="678" spans="12:26" ht="15"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Z678" s="3"/>
    </row>
    <row r="679" spans="12:26" ht="15"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Z679" s="3"/>
    </row>
    <row r="680" spans="12:26" ht="15"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Z680" s="3"/>
    </row>
    <row r="681" spans="12:26" ht="15"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Z681" s="3"/>
    </row>
    <row r="682" spans="12:26" ht="15"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Z682" s="3"/>
    </row>
    <row r="683" spans="12:26" ht="15"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Z683" s="3"/>
    </row>
    <row r="684" spans="12:26" ht="15"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Z684" s="3"/>
    </row>
    <row r="685" spans="12:26" ht="15"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Z685" s="3"/>
    </row>
    <row r="686" spans="12:26" ht="15"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Z686" s="3"/>
    </row>
    <row r="687" spans="12:26" ht="15"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Z687" s="3"/>
    </row>
    <row r="688" spans="12:26" ht="15"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Z688" s="3"/>
    </row>
    <row r="689" spans="12:26" ht="15"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Z689" s="3"/>
    </row>
    <row r="690" spans="12:26" ht="15"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Z690" s="3"/>
    </row>
    <row r="691" spans="12:26" ht="15"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Z691" s="3"/>
    </row>
    <row r="692" spans="12:26" ht="15"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Z692" s="3"/>
    </row>
    <row r="693" spans="12:26" ht="15"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Z693" s="3"/>
    </row>
    <row r="694" spans="12:26" ht="15"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Z694" s="3"/>
    </row>
    <row r="695" spans="12:26" ht="15"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Z695" s="3"/>
    </row>
    <row r="696" spans="12:26" ht="15"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Z696" s="3"/>
    </row>
    <row r="697" spans="12:26" ht="15"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Z697" s="3"/>
    </row>
    <row r="698" spans="12:26" ht="15"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Z698" s="3"/>
    </row>
    <row r="699" spans="12:26" ht="15"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Z699" s="3"/>
    </row>
    <row r="700" spans="12:26" ht="15"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Z700" s="3"/>
    </row>
    <row r="701" spans="12:26" ht="15"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Z701" s="3"/>
    </row>
    <row r="702" spans="12:26" ht="15"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Z702" s="3"/>
    </row>
    <row r="703" spans="12:26" ht="15"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Z703" s="3"/>
    </row>
    <row r="704" spans="12:26" ht="15"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Z704" s="3"/>
    </row>
    <row r="705" spans="12:26" ht="15"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Z705" s="3"/>
    </row>
    <row r="706" spans="12:26" ht="15"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Z706" s="3"/>
    </row>
    <row r="707" spans="12:26" ht="15"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Z707" s="3"/>
    </row>
    <row r="708" spans="12:26" ht="15"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Z708" s="3"/>
    </row>
    <row r="709" spans="12:26" ht="15"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Z709" s="3"/>
    </row>
    <row r="710" spans="12:26" ht="15"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Z710" s="3"/>
    </row>
    <row r="711" spans="12:26" ht="15"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Z711" s="3"/>
    </row>
    <row r="712" spans="12:26" ht="15"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Z712" s="3"/>
    </row>
    <row r="713" spans="12:26" ht="15"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Z713" s="3"/>
    </row>
    <row r="714" spans="12:26" ht="15"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Z714" s="3"/>
    </row>
    <row r="715" spans="12:26" ht="15"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Z715" s="3"/>
    </row>
    <row r="716" spans="12:26" ht="15"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Z716" s="3"/>
    </row>
    <row r="717" spans="12:26" ht="15"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Z717" s="3"/>
    </row>
    <row r="718" spans="12:26" ht="15"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Z718" s="3"/>
    </row>
    <row r="719" spans="12:26" ht="15"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Z719" s="3"/>
    </row>
    <row r="720" spans="12:26" ht="15"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Z720" s="3"/>
    </row>
    <row r="721" spans="12:26" ht="15"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Z721" s="3"/>
    </row>
    <row r="722" spans="12:26" ht="15"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Z722" s="3"/>
    </row>
    <row r="723" spans="12:26" ht="15"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Z723" s="3"/>
    </row>
    <row r="724" spans="12:26" ht="15"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Z724" s="3"/>
    </row>
    <row r="725" spans="12:26" ht="15"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Z725" s="3"/>
    </row>
    <row r="726" spans="12:26" ht="15"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Z726" s="3"/>
    </row>
    <row r="727" spans="12:26" ht="15"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Z727" s="3"/>
    </row>
    <row r="728" spans="12:26" ht="15"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Z728" s="3"/>
    </row>
    <row r="729" spans="12:26" ht="15"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Z729" s="3"/>
    </row>
    <row r="730" spans="12:26" ht="15"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Z730" s="3"/>
    </row>
    <row r="731" spans="12:26" ht="15"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Z731" s="3"/>
    </row>
    <row r="732" spans="12:26" ht="15"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Z732" s="3"/>
    </row>
    <row r="733" spans="12:26" ht="15"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Z733" s="3"/>
    </row>
    <row r="734" spans="12:26" ht="15"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Z734" s="3"/>
    </row>
    <row r="735" spans="12:26" ht="15"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Z735" s="3"/>
    </row>
    <row r="736" spans="12:26" ht="15"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Z736" s="3"/>
    </row>
    <row r="737" spans="12:26" ht="15"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Z737" s="3"/>
    </row>
    <row r="738" spans="12:26" ht="15"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Z738" s="3"/>
    </row>
    <row r="739" spans="12:26" ht="15"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Z739" s="3"/>
    </row>
    <row r="740" spans="12:26" ht="15"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Z740" s="3"/>
    </row>
    <row r="741" spans="12:26" ht="15"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Z741" s="3"/>
    </row>
    <row r="742" spans="12:26" ht="15"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Z742" s="3"/>
    </row>
    <row r="743" spans="12:26" ht="15"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Z743" s="3"/>
    </row>
    <row r="744" spans="12:26" ht="15"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Z744" s="3"/>
    </row>
    <row r="745" spans="12:26" ht="15"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Z745" s="3"/>
    </row>
    <row r="746" spans="12:26" ht="15"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Z746" s="3"/>
    </row>
    <row r="747" spans="12:26" ht="15"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Z747" s="3"/>
    </row>
    <row r="748" spans="12:26" ht="15"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Z748" s="3"/>
    </row>
    <row r="749" spans="12:26" ht="15"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Z749" s="3"/>
    </row>
    <row r="750" spans="12:26" ht="15"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Z750" s="3"/>
    </row>
    <row r="751" spans="12:26" ht="15"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Z751" s="3"/>
    </row>
    <row r="752" spans="12:26" ht="15"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Z752" s="3"/>
    </row>
    <row r="753" spans="12:26" ht="15"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Z753" s="3"/>
    </row>
    <row r="754" spans="12:26" ht="15"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Z754" s="3"/>
    </row>
    <row r="755" spans="12:26" ht="15"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Z755" s="3"/>
    </row>
    <row r="756" spans="12:26" ht="15"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Z756" s="3"/>
    </row>
    <row r="757" spans="12:26" ht="15"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Z757" s="3"/>
    </row>
    <row r="758" spans="12:26" ht="15"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Z758" s="3"/>
    </row>
    <row r="759" spans="12:26" ht="15"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Z759" s="3"/>
    </row>
    <row r="760" spans="12:26" ht="15"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Z760" s="3"/>
    </row>
    <row r="761" spans="12:26" ht="15"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Z761" s="3"/>
    </row>
    <row r="762" spans="12:26" ht="15"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Z762" s="3"/>
    </row>
    <row r="763" spans="12:26" ht="15"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Z763" s="3"/>
    </row>
    <row r="764" spans="12:26" ht="15"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Z764" s="3"/>
    </row>
    <row r="765" spans="12:26" ht="15"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Z765" s="3"/>
    </row>
    <row r="766" spans="12:26" ht="15"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Z766" s="3"/>
    </row>
    <row r="767" spans="12:26" ht="15"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Z767" s="3"/>
    </row>
    <row r="768" spans="12:26" ht="15"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Z768" s="3"/>
    </row>
    <row r="769" spans="12:26" ht="15"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Z769" s="3"/>
    </row>
    <row r="770" spans="12:26" ht="15"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Z770" s="3"/>
    </row>
    <row r="771" spans="12:26" ht="15"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Z771" s="3"/>
    </row>
    <row r="772" spans="12:26" ht="15"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Z772" s="3"/>
    </row>
    <row r="773" spans="12:26" ht="15"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Z773" s="3"/>
    </row>
    <row r="774" spans="12:26" ht="15"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Z774" s="3"/>
    </row>
    <row r="775" spans="12:26" ht="15"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Z775" s="3"/>
    </row>
    <row r="776" spans="12:26" ht="15"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Z776" s="3"/>
    </row>
    <row r="777" spans="12:26" ht="15"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Z777" s="3"/>
    </row>
    <row r="778" spans="12:26" ht="15"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Z778" s="3"/>
    </row>
    <row r="779" spans="12:26" ht="15"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Z779" s="3"/>
    </row>
    <row r="780" spans="12:26" ht="15"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Z780" s="3"/>
    </row>
    <row r="781" spans="12:26" ht="15"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Z781" s="3"/>
    </row>
    <row r="782" spans="12:26" ht="15"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Z782" s="3"/>
    </row>
    <row r="783" spans="12:26" ht="15"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Z783" s="3"/>
    </row>
    <row r="784" spans="12:26" ht="15"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Z784" s="3"/>
    </row>
    <row r="785" spans="12:26" ht="15"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Z785" s="3"/>
    </row>
    <row r="786" spans="12:26" ht="15"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Z786" s="3"/>
    </row>
    <row r="787" spans="12:26" ht="15"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Z787" s="3"/>
    </row>
    <row r="788" spans="12:26" ht="15"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Z788" s="3"/>
    </row>
    <row r="789" spans="12:26" ht="15"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Z789" s="3"/>
    </row>
    <row r="790" spans="12:26" ht="15"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Z790" s="3"/>
    </row>
    <row r="791" spans="12:26" ht="15"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Z791" s="3"/>
    </row>
    <row r="792" spans="12:26" ht="15"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Z792" s="3"/>
    </row>
    <row r="793" spans="12:26" ht="15"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Z793" s="3"/>
    </row>
    <row r="794" spans="12:26" ht="15"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Z794" s="3"/>
    </row>
    <row r="795" spans="12:26" ht="15"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Z795" s="3"/>
    </row>
    <row r="796" spans="12:26" ht="15"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Z796" s="3"/>
    </row>
    <row r="797" spans="12:26" ht="15"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Z797" s="3"/>
    </row>
    <row r="798" spans="12:26" ht="15"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Z798" s="3"/>
    </row>
    <row r="799" spans="12:26" ht="15"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Z799" s="3"/>
    </row>
    <row r="800" spans="12:26" ht="15"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Z800" s="3"/>
    </row>
    <row r="801" spans="12:26" ht="15"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Z801" s="3"/>
    </row>
    <row r="802" spans="12:26" ht="15"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Z802" s="3"/>
    </row>
    <row r="803" spans="12:26" ht="15"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Z803" s="3"/>
    </row>
    <row r="804" spans="12:26" ht="15"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Z804" s="3"/>
    </row>
    <row r="805" spans="12:26" ht="15"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Z805" s="3"/>
    </row>
    <row r="806" spans="12:26" ht="15"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Z806" s="3"/>
    </row>
    <row r="807" spans="12:26" ht="15"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Z807" s="3"/>
    </row>
    <row r="808" spans="12:26" ht="15"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Z808" s="3"/>
    </row>
    <row r="809" spans="12:26" ht="15"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Z809" s="3"/>
    </row>
    <row r="810" spans="12:26" ht="15"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Z810" s="3"/>
    </row>
    <row r="811" spans="12:26" ht="15"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Z811" s="3"/>
    </row>
    <row r="812" spans="12:26" ht="15"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Z812" s="3"/>
    </row>
    <row r="813" spans="12:26" ht="15"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Z813" s="3"/>
    </row>
    <row r="814" spans="12:26" ht="15"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Z814" s="3"/>
    </row>
    <row r="815" spans="12:26" ht="15"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Z815" s="3"/>
    </row>
    <row r="816" spans="12:26" ht="15"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Z816" s="3"/>
    </row>
    <row r="817" spans="12:26" ht="15"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Z817" s="3"/>
    </row>
    <row r="818" spans="12:26" ht="15"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Z818" s="3"/>
    </row>
    <row r="819" spans="12:26" ht="15"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Z819" s="3"/>
    </row>
    <row r="820" spans="12:26" ht="15"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Z820" s="3"/>
    </row>
    <row r="821" spans="12:26" ht="15"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Z821" s="3"/>
    </row>
    <row r="822" spans="12:26" ht="15"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Z822" s="3"/>
    </row>
    <row r="823" spans="12:26" ht="15"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Z823" s="3"/>
    </row>
    <row r="824" spans="12:26" ht="15"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Z824" s="3"/>
    </row>
    <row r="825" spans="12:26" ht="15"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Z825" s="3"/>
    </row>
    <row r="826" spans="12:26" ht="15"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Z826" s="3"/>
    </row>
    <row r="827" spans="12:26" ht="15"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Z827" s="3"/>
    </row>
    <row r="828" spans="12:26" ht="15"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Z828" s="3"/>
    </row>
    <row r="829" spans="12:26" ht="15"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Z829" s="3"/>
    </row>
    <row r="830" spans="12:26" ht="15"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Z830" s="3"/>
    </row>
    <row r="831" spans="12:26" ht="15"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Z831" s="3"/>
    </row>
    <row r="832" spans="12:26" ht="15"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Z832" s="3"/>
    </row>
    <row r="833" spans="12:26" ht="15"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Z833" s="3"/>
    </row>
    <row r="834" spans="12:26" ht="15"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Z834" s="3"/>
    </row>
    <row r="835" spans="12:26" ht="15"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Z835" s="3"/>
    </row>
    <row r="836" spans="12:26" ht="15"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Z836" s="3"/>
    </row>
    <row r="837" spans="12:26" ht="15"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Z837" s="3"/>
    </row>
    <row r="838" spans="12:26" ht="15"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Z838" s="3"/>
    </row>
    <row r="839" spans="12:26" ht="15"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Z839" s="3"/>
    </row>
    <row r="840" spans="12:26" ht="15"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Z840" s="3"/>
    </row>
    <row r="841" spans="12:26" ht="15"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Z841" s="3"/>
    </row>
    <row r="842" spans="12:26" ht="15"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Z842" s="3"/>
    </row>
    <row r="843" spans="12:26" ht="15"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Z843" s="3"/>
    </row>
    <row r="844" spans="12:26" ht="15"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Z844" s="3"/>
    </row>
    <row r="845" spans="12:26" ht="15"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Z845" s="3"/>
    </row>
    <row r="846" spans="12:26" ht="15"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Z846" s="3"/>
    </row>
    <row r="847" spans="12:26" ht="15"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Z847" s="3"/>
    </row>
    <row r="848" spans="12:26" ht="15"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Z848" s="3"/>
    </row>
    <row r="849" spans="12:26" ht="15"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Z849" s="3"/>
    </row>
    <row r="850" spans="12:26" ht="15"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Z850" s="3"/>
    </row>
    <row r="851" spans="12:26" ht="15"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Z851" s="3"/>
    </row>
    <row r="852" spans="12:26" ht="15"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Z852" s="3"/>
    </row>
    <row r="853" spans="12:26" ht="15"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Z853" s="3"/>
    </row>
    <row r="854" spans="12:26" ht="15"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Z854" s="3"/>
    </row>
    <row r="855" spans="12:26" ht="15"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Z855" s="3"/>
    </row>
    <row r="856" spans="12:26" ht="15"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Z856" s="3"/>
    </row>
    <row r="857" spans="12:26" ht="15"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Z857" s="3"/>
    </row>
    <row r="858" spans="12:26" ht="15"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Z858" s="3"/>
    </row>
    <row r="859" spans="12:26" ht="15"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Z859" s="3"/>
    </row>
    <row r="860" spans="12:26" ht="15"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Z860" s="3"/>
    </row>
    <row r="861" spans="12:26" ht="15"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Z861" s="3"/>
    </row>
    <row r="862" spans="12:26" ht="15"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Z862" s="3"/>
    </row>
    <row r="863" spans="12:26" ht="15"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Z863" s="3"/>
    </row>
    <row r="864" spans="12:26" ht="15"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Z864" s="3"/>
    </row>
    <row r="865" spans="12:26" ht="15"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Z865" s="3"/>
    </row>
    <row r="866" spans="12:26" ht="15"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Z866" s="3"/>
    </row>
    <row r="867" spans="12:26" ht="15"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Z867" s="3"/>
    </row>
    <row r="868" spans="12:26" ht="15"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Z868" s="3"/>
    </row>
    <row r="869" spans="12:26" ht="15"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Z869" s="3"/>
    </row>
    <row r="870" spans="12:26" ht="15"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Z870" s="3"/>
    </row>
    <row r="871" spans="12:26" ht="15"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Z871" s="3"/>
    </row>
    <row r="872" spans="12:26" ht="15"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Z872" s="3"/>
    </row>
    <row r="873" spans="12:26" ht="15"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Z873" s="3"/>
    </row>
    <row r="874" spans="12:26" ht="15"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Z874" s="3"/>
    </row>
    <row r="875" spans="12:26" ht="15"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Z875" s="3"/>
    </row>
    <row r="876" spans="12:26" ht="15"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Z876" s="3"/>
    </row>
    <row r="877" spans="12:26" ht="15">
      <c r="Z877" s="3"/>
    </row>
    <row r="878" spans="12:26" ht="15">
      <c r="Z878" s="3"/>
    </row>
    <row r="879" spans="12:26" ht="15">
      <c r="Z879" s="3"/>
    </row>
    <row r="880" spans="12:26" ht="15">
      <c r="Z880" s="3"/>
    </row>
    <row r="881" spans="26:26" ht="15">
      <c r="Z881" s="3"/>
    </row>
    <row r="882" spans="26:26" ht="15">
      <c r="Z882" s="3"/>
    </row>
    <row r="883" spans="26:26" ht="15">
      <c r="Z883" s="3"/>
    </row>
    <row r="884" spans="26:26" ht="15">
      <c r="Z884" s="3"/>
    </row>
    <row r="885" spans="26:26" ht="15">
      <c r="Z885" s="3"/>
    </row>
    <row r="886" spans="26:26" ht="15">
      <c r="Z886" s="3"/>
    </row>
    <row r="887" spans="26:26" ht="15">
      <c r="Z887" s="3"/>
    </row>
    <row r="888" spans="26:26" ht="15">
      <c r="Z888" s="3"/>
    </row>
    <row r="889" spans="26:26" ht="15">
      <c r="Z889" s="3"/>
    </row>
    <row r="890" spans="26:26" ht="15">
      <c r="Z890" s="3"/>
    </row>
    <row r="891" spans="26:26" ht="15">
      <c r="Z891" s="3"/>
    </row>
    <row r="892" spans="26:26" ht="15">
      <c r="Z892" s="3"/>
    </row>
    <row r="893" spans="26:26" ht="15">
      <c r="Z893" s="3"/>
    </row>
    <row r="894" spans="26:26" ht="15">
      <c r="Z894" s="3"/>
    </row>
    <row r="895" spans="26:26" ht="15">
      <c r="Z895" s="3"/>
    </row>
    <row r="896" spans="26:26" ht="15">
      <c r="Z896" s="3"/>
    </row>
    <row r="897" spans="26:26" ht="15">
      <c r="Z897" s="3"/>
    </row>
    <row r="898" spans="26:26" ht="15">
      <c r="Z898" s="3"/>
    </row>
    <row r="899" spans="26:26" ht="15">
      <c r="Z899" s="3"/>
    </row>
    <row r="900" spans="26:26" ht="15">
      <c r="Z900" s="3"/>
    </row>
    <row r="901" spans="26:26" ht="15">
      <c r="Z901" s="3"/>
    </row>
    <row r="902" spans="26:26" ht="15">
      <c r="Z902" s="3"/>
    </row>
    <row r="903" spans="26:26" ht="15">
      <c r="Z903" s="3"/>
    </row>
    <row r="904" spans="26:26" ht="15">
      <c r="Z904" s="3"/>
    </row>
    <row r="905" spans="26:26" ht="15">
      <c r="Z905" s="3"/>
    </row>
    <row r="906" spans="26:26" ht="15">
      <c r="Z906" s="3"/>
    </row>
    <row r="907" spans="26:26" ht="15">
      <c r="Z907" s="3"/>
    </row>
    <row r="908" spans="26:26" ht="15">
      <c r="Z908" s="3"/>
    </row>
    <row r="909" spans="26:26" ht="15">
      <c r="Z909" s="3"/>
    </row>
    <row r="910" spans="26:26" ht="15">
      <c r="Z910" s="3"/>
    </row>
    <row r="911" spans="26:26" ht="15">
      <c r="Z911" s="3"/>
    </row>
    <row r="912" spans="26:26" ht="15">
      <c r="Z912" s="3"/>
    </row>
    <row r="913" spans="26:26" ht="15">
      <c r="Z913" s="3"/>
    </row>
    <row r="914" spans="26:26" ht="15">
      <c r="Z914" s="3"/>
    </row>
    <row r="915" spans="26:26" ht="15">
      <c r="Z915" s="3"/>
    </row>
    <row r="916" spans="26:26" ht="15">
      <c r="Z916" s="3"/>
    </row>
    <row r="917" spans="26:26" ht="15">
      <c r="Z917" s="3"/>
    </row>
    <row r="918" spans="26:26" ht="15">
      <c r="Z918" s="3"/>
    </row>
    <row r="919" spans="26:26" ht="15">
      <c r="Z919" s="3"/>
    </row>
    <row r="920" spans="26:26" ht="15">
      <c r="Z920" s="3"/>
    </row>
    <row r="921" spans="26:26" ht="15">
      <c r="Z921" s="3"/>
    </row>
    <row r="922" spans="26:26" ht="15">
      <c r="Z922" s="3"/>
    </row>
    <row r="923" spans="26:26" ht="15">
      <c r="Z923" s="3"/>
    </row>
    <row r="924" spans="26:26" ht="15">
      <c r="Z924" s="3"/>
    </row>
    <row r="925" spans="26:26" ht="15">
      <c r="Z925" s="3"/>
    </row>
    <row r="926" spans="26:26" ht="15">
      <c r="Z926" s="3"/>
    </row>
    <row r="927" spans="26:26" ht="15">
      <c r="Z927" s="3"/>
    </row>
    <row r="928" spans="26:26" ht="15">
      <c r="Z928" s="3"/>
    </row>
    <row r="929" spans="26:26" ht="15">
      <c r="Z929" s="3"/>
    </row>
    <row r="930" spans="26:26" ht="15">
      <c r="Z930" s="3"/>
    </row>
    <row r="931" spans="26:26" ht="15">
      <c r="Z931" s="3"/>
    </row>
    <row r="932" spans="26:26" ht="15">
      <c r="Z932" s="3"/>
    </row>
    <row r="933" spans="26:26" ht="15">
      <c r="Z933" s="3"/>
    </row>
    <row r="934" spans="26:26" ht="15">
      <c r="Z934" s="3"/>
    </row>
    <row r="935" spans="26:26" ht="15">
      <c r="Z935" s="3"/>
    </row>
    <row r="936" spans="26:26" ht="15">
      <c r="Z936" s="3"/>
    </row>
    <row r="937" spans="26:26" ht="15">
      <c r="Z937" s="3"/>
    </row>
    <row r="938" spans="26:26" ht="15">
      <c r="Z938" s="3"/>
    </row>
    <row r="939" spans="26:26" ht="15">
      <c r="Z939" s="3"/>
    </row>
    <row r="940" spans="26:26" ht="15">
      <c r="Z940" s="3"/>
    </row>
    <row r="941" spans="26:26" ht="15">
      <c r="Z941" s="3"/>
    </row>
    <row r="942" spans="26:26" ht="15">
      <c r="Z942" s="3"/>
    </row>
    <row r="943" spans="26:26" ht="15">
      <c r="Z943" s="3"/>
    </row>
    <row r="944" spans="26:26" ht="15">
      <c r="Z944" s="3"/>
    </row>
    <row r="945" spans="26:26" ht="15">
      <c r="Z945" s="3"/>
    </row>
    <row r="946" spans="26:26" ht="15">
      <c r="Z946" s="3"/>
    </row>
    <row r="947" spans="26:26" ht="15">
      <c r="Z947" s="3"/>
    </row>
    <row r="948" spans="26:26" ht="15">
      <c r="Z948" s="3"/>
    </row>
    <row r="949" spans="26:26" ht="15">
      <c r="Z949" s="3"/>
    </row>
    <row r="950" spans="26:26" ht="15">
      <c r="Z950" s="3"/>
    </row>
    <row r="951" spans="26:26" ht="15">
      <c r="Z951" s="3"/>
    </row>
    <row r="952" spans="26:26" ht="15">
      <c r="Z952" s="3"/>
    </row>
    <row r="953" spans="26:26" ht="15">
      <c r="Z953" s="3"/>
    </row>
    <row r="954" spans="26:26" ht="15">
      <c r="Z954" s="3"/>
    </row>
    <row r="955" spans="26:26" ht="15">
      <c r="Z955" s="3"/>
    </row>
    <row r="956" spans="26:26" ht="15">
      <c r="Z956" s="3"/>
    </row>
    <row r="957" spans="26:26" ht="15">
      <c r="Z957" s="3"/>
    </row>
    <row r="958" spans="26:26" ht="15">
      <c r="Z958" s="3"/>
    </row>
    <row r="959" spans="26:26" ht="15">
      <c r="Z959" s="3"/>
    </row>
    <row r="960" spans="26:26" ht="15">
      <c r="Z960" s="3"/>
    </row>
    <row r="961" spans="26:26" ht="15">
      <c r="Z961" s="3"/>
    </row>
    <row r="962" spans="26:26" ht="15">
      <c r="Z962" s="3"/>
    </row>
    <row r="963" spans="26:26" ht="15">
      <c r="Z963" s="3"/>
    </row>
    <row r="964" spans="26:26" ht="15">
      <c r="Z964" s="3"/>
    </row>
    <row r="965" spans="26:26" ht="15">
      <c r="Z965" s="3"/>
    </row>
    <row r="966" spans="26:26" ht="15">
      <c r="Z966" s="3"/>
    </row>
    <row r="967" spans="26:26" ht="15">
      <c r="Z967" s="3"/>
    </row>
    <row r="968" spans="26:26" ht="15">
      <c r="Z968" s="3"/>
    </row>
    <row r="969" spans="26:26" ht="15">
      <c r="Z969" s="3"/>
    </row>
    <row r="970" spans="26:26" ht="15">
      <c r="Z970" s="3"/>
    </row>
    <row r="971" spans="26:26" ht="15">
      <c r="Z971" s="3"/>
    </row>
    <row r="972" spans="26:26" ht="15">
      <c r="Z972" s="3"/>
    </row>
    <row r="973" spans="26:26" ht="15">
      <c r="Z973" s="3"/>
    </row>
    <row r="974" spans="26:26" ht="15">
      <c r="Z974" s="3"/>
    </row>
    <row r="975" spans="26:26" ht="15">
      <c r="Z975" s="3"/>
    </row>
    <row r="976" spans="26:26" ht="15">
      <c r="Z976" s="3"/>
    </row>
    <row r="977" spans="26:26" ht="15">
      <c r="Z977" s="3"/>
    </row>
    <row r="978" spans="26:26" ht="15">
      <c r="Z978" s="3"/>
    </row>
    <row r="979" spans="26:26" ht="15">
      <c r="Z979" s="3"/>
    </row>
    <row r="980" spans="26:26" ht="15">
      <c r="Z980" s="3"/>
    </row>
    <row r="981" spans="26:26" ht="15">
      <c r="Z981" s="3"/>
    </row>
    <row r="982" spans="26:26" ht="15">
      <c r="Z982" s="3"/>
    </row>
    <row r="983" spans="26:26" ht="15">
      <c r="Z983" s="3"/>
    </row>
  </sheetData>
  <mergeCells count="4">
    <mergeCell ref="Y50:Y56"/>
    <mergeCell ref="Y57:Y63"/>
    <mergeCell ref="Y64:Y70"/>
    <mergeCell ref="Y71:Y77"/>
  </mergeCells>
  <conditionalFormatting sqref="CK118:CL118 AA152:CJ213 AA214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BM54"/>
  <sheetViews>
    <sheetView showGridLines="0" topLeftCell="A5" workbookViewId="0">
      <selection activeCell="S5" sqref="S5"/>
    </sheetView>
  </sheetViews>
  <sheetFormatPr baseColWidth="10" defaultColWidth="8.83203125" defaultRowHeight="13"/>
  <cols>
    <col min="2" max="2" width="14.33203125" customWidth="1"/>
    <col min="24" max="24" width="9.1640625" style="63"/>
    <col min="25" max="25" width="11.6640625" customWidth="1"/>
  </cols>
  <sheetData>
    <row r="7" spans="2:65"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 spans="2:65" ht="16"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</row>
    <row r="9" spans="2:65" ht="15">
      <c r="B9" s="62"/>
      <c r="C9" s="81" t="s">
        <v>452</v>
      </c>
      <c r="D9" s="81" t="s">
        <v>453</v>
      </c>
      <c r="E9" s="81" t="s">
        <v>454</v>
      </c>
      <c r="F9" s="81" t="s">
        <v>451</v>
      </c>
      <c r="G9" s="81" t="s">
        <v>455</v>
      </c>
      <c r="H9" s="81" t="s">
        <v>456</v>
      </c>
      <c r="I9" s="81" t="s">
        <v>457</v>
      </c>
      <c r="J9" s="81" t="s">
        <v>458</v>
      </c>
      <c r="K9" s="81" t="s">
        <v>459</v>
      </c>
      <c r="L9" s="81" t="s">
        <v>460</v>
      </c>
      <c r="M9" s="81" t="s">
        <v>461</v>
      </c>
      <c r="N9" s="81" t="s">
        <v>462</v>
      </c>
      <c r="O9" s="81" t="s">
        <v>463</v>
      </c>
      <c r="P9" s="81" t="s">
        <v>464</v>
      </c>
      <c r="Q9" s="81" t="s">
        <v>465</v>
      </c>
      <c r="R9" s="81" t="s">
        <v>466</v>
      </c>
      <c r="S9" s="81" t="s">
        <v>467</v>
      </c>
      <c r="T9" s="81" t="s">
        <v>468</v>
      </c>
      <c r="U9" s="81" t="s">
        <v>469</v>
      </c>
      <c r="V9" s="81" t="s">
        <v>470</v>
      </c>
      <c r="W9" s="3" t="s">
        <v>435</v>
      </c>
      <c r="X9" s="7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2:65">
      <c r="B10" s="80">
        <v>43824</v>
      </c>
      <c r="C10" s="84">
        <v>0</v>
      </c>
      <c r="D10" s="84">
        <v>4</v>
      </c>
      <c r="E10" s="84">
        <v>1</v>
      </c>
      <c r="F10" s="84">
        <v>1</v>
      </c>
      <c r="G10" s="84">
        <v>0</v>
      </c>
      <c r="H10" s="84">
        <v>1</v>
      </c>
      <c r="I10" s="84">
        <v>2</v>
      </c>
      <c r="J10" s="84">
        <v>0</v>
      </c>
      <c r="K10" s="84">
        <v>2</v>
      </c>
      <c r="L10" s="84">
        <v>0</v>
      </c>
      <c r="M10" s="84">
        <v>0</v>
      </c>
      <c r="N10" s="84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1</v>
      </c>
      <c r="V10" s="84">
        <v>0</v>
      </c>
      <c r="W10" s="88">
        <f t="shared" ref="W10:W17" si="0">SUM(C10:V10)</f>
        <v>12</v>
      </c>
      <c r="Y10" s="80">
        <v>43824</v>
      </c>
      <c r="Z10" s="83">
        <v>25</v>
      </c>
    </row>
    <row r="11" spans="2:65">
      <c r="B11" s="27" t="s">
        <v>36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1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1</v>
      </c>
      <c r="U11" s="84">
        <v>0</v>
      </c>
      <c r="V11" s="84">
        <v>0</v>
      </c>
      <c r="W11" s="88">
        <f t="shared" si="0"/>
        <v>4</v>
      </c>
      <c r="Y11" s="27" t="s">
        <v>36</v>
      </c>
      <c r="Z11" s="83">
        <v>40</v>
      </c>
    </row>
    <row r="12" spans="2:65">
      <c r="B12" s="27" t="s">
        <v>37</v>
      </c>
      <c r="C12" s="84">
        <v>2</v>
      </c>
      <c r="D12" s="84">
        <v>0</v>
      </c>
      <c r="E12" s="84">
        <v>1</v>
      </c>
      <c r="F12" s="84">
        <v>0</v>
      </c>
      <c r="G12" s="84">
        <v>1</v>
      </c>
      <c r="H12" s="84">
        <v>1</v>
      </c>
      <c r="I12" s="84">
        <v>0</v>
      </c>
      <c r="J12" s="84">
        <v>0</v>
      </c>
      <c r="K12" s="84">
        <v>0</v>
      </c>
      <c r="L12" s="84">
        <v>0</v>
      </c>
      <c r="M12" s="84">
        <v>1</v>
      </c>
      <c r="N12" s="84">
        <v>0</v>
      </c>
      <c r="O12" s="84">
        <v>1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  <c r="V12" s="84">
        <v>0</v>
      </c>
      <c r="W12" s="88">
        <f t="shared" si="0"/>
        <v>7</v>
      </c>
      <c r="Y12" s="27" t="s">
        <v>37</v>
      </c>
      <c r="Z12" s="83">
        <v>50</v>
      </c>
    </row>
    <row r="13" spans="2:65">
      <c r="B13" s="27" t="s">
        <v>38</v>
      </c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1</v>
      </c>
      <c r="O13" s="84">
        <v>0</v>
      </c>
      <c r="P13" s="84">
        <v>0</v>
      </c>
      <c r="Q13" s="84">
        <v>0</v>
      </c>
      <c r="R13" s="84">
        <v>0</v>
      </c>
      <c r="S13" s="84">
        <v>1</v>
      </c>
      <c r="T13" s="84">
        <v>0</v>
      </c>
      <c r="U13" s="84">
        <v>0</v>
      </c>
      <c r="V13" s="84">
        <v>0</v>
      </c>
      <c r="W13" s="88">
        <f t="shared" si="0"/>
        <v>2</v>
      </c>
      <c r="Y13" s="27" t="s">
        <v>38</v>
      </c>
      <c r="Z13" s="83">
        <v>60</v>
      </c>
    </row>
    <row r="14" spans="2:65">
      <c r="B14" s="27" t="s">
        <v>39</v>
      </c>
      <c r="C14" s="84">
        <v>0</v>
      </c>
      <c r="D14" s="84">
        <v>0</v>
      </c>
      <c r="E14" s="84">
        <v>1</v>
      </c>
      <c r="F14" s="84">
        <v>0</v>
      </c>
      <c r="G14" s="84">
        <v>0</v>
      </c>
      <c r="H14" s="84">
        <v>0</v>
      </c>
      <c r="I14" s="84">
        <v>0</v>
      </c>
      <c r="J14" s="84">
        <v>1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  <c r="P14" s="84">
        <v>0</v>
      </c>
      <c r="Q14" s="84">
        <v>0</v>
      </c>
      <c r="R14" s="84">
        <v>1</v>
      </c>
      <c r="S14" s="84">
        <v>0</v>
      </c>
      <c r="T14" s="84">
        <v>0</v>
      </c>
      <c r="U14" s="84">
        <v>1</v>
      </c>
      <c r="V14" s="84">
        <v>1</v>
      </c>
      <c r="W14" s="88">
        <f t="shared" si="0"/>
        <v>5</v>
      </c>
      <c r="Y14" s="27" t="s">
        <v>39</v>
      </c>
      <c r="Z14" s="83">
        <v>78</v>
      </c>
    </row>
    <row r="15" spans="2:65">
      <c r="B15" s="27" t="s">
        <v>40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1</v>
      </c>
      <c r="M15" s="84">
        <v>0</v>
      </c>
      <c r="N15" s="84">
        <v>0</v>
      </c>
      <c r="O15" s="84">
        <v>0</v>
      </c>
      <c r="P15" s="84">
        <v>1</v>
      </c>
      <c r="Q15" s="84">
        <v>1</v>
      </c>
      <c r="R15" s="84">
        <v>0</v>
      </c>
      <c r="S15" s="84">
        <v>0</v>
      </c>
      <c r="T15" s="84">
        <v>0</v>
      </c>
      <c r="U15" s="84">
        <v>0</v>
      </c>
      <c r="V15" s="84">
        <v>0</v>
      </c>
      <c r="W15" s="88">
        <f t="shared" si="0"/>
        <v>3</v>
      </c>
      <c r="Y15" s="27" t="s">
        <v>41</v>
      </c>
      <c r="Z15" s="83">
        <v>123</v>
      </c>
    </row>
    <row r="16" spans="2:65">
      <c r="B16" s="27" t="s">
        <v>42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  <c r="P16" s="84">
        <v>0</v>
      </c>
      <c r="Q16" s="84">
        <v>0</v>
      </c>
      <c r="R16" s="84">
        <v>0</v>
      </c>
      <c r="S16" s="84">
        <v>0</v>
      </c>
      <c r="T16" s="84">
        <v>0</v>
      </c>
      <c r="U16" s="84">
        <v>0</v>
      </c>
      <c r="V16" s="84">
        <v>0</v>
      </c>
      <c r="W16" s="88">
        <f t="shared" si="0"/>
        <v>0</v>
      </c>
      <c r="Y16" s="27" t="s">
        <v>42</v>
      </c>
      <c r="Z16" s="83">
        <v>150</v>
      </c>
    </row>
    <row r="17" spans="2:65">
      <c r="B17" s="27" t="s">
        <v>43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0</v>
      </c>
      <c r="T17" s="84">
        <v>0</v>
      </c>
      <c r="U17" s="84">
        <v>0</v>
      </c>
      <c r="V17" s="84">
        <v>0</v>
      </c>
      <c r="W17" s="88">
        <f t="shared" si="0"/>
        <v>0</v>
      </c>
      <c r="Y17" s="27" t="s">
        <v>43</v>
      </c>
      <c r="Z17" s="83">
        <v>299</v>
      </c>
    </row>
    <row r="18" spans="2:65">
      <c r="B18" s="62" t="s">
        <v>435</v>
      </c>
      <c r="C18" s="88">
        <f>SUM(C10:C17)</f>
        <v>2</v>
      </c>
      <c r="D18" s="88">
        <f t="shared" ref="D18:V18" si="1">SUM(D10:D17)</f>
        <v>4</v>
      </c>
      <c r="E18" s="88">
        <f t="shared" si="1"/>
        <v>4</v>
      </c>
      <c r="F18" s="88">
        <f t="shared" si="1"/>
        <v>2</v>
      </c>
      <c r="G18" s="88">
        <f t="shared" si="1"/>
        <v>1</v>
      </c>
      <c r="H18" s="88">
        <f t="shared" si="1"/>
        <v>2</v>
      </c>
      <c r="I18" s="88">
        <f t="shared" si="1"/>
        <v>2</v>
      </c>
      <c r="J18" s="88">
        <f t="shared" si="1"/>
        <v>1</v>
      </c>
      <c r="K18" s="88">
        <f t="shared" si="1"/>
        <v>3</v>
      </c>
      <c r="L18" s="88">
        <f t="shared" si="1"/>
        <v>1</v>
      </c>
      <c r="M18" s="88">
        <f t="shared" si="1"/>
        <v>1</v>
      </c>
      <c r="N18" s="88">
        <f t="shared" si="1"/>
        <v>1</v>
      </c>
      <c r="O18" s="88">
        <f t="shared" si="1"/>
        <v>1</v>
      </c>
      <c r="P18" s="88">
        <f t="shared" si="1"/>
        <v>1</v>
      </c>
      <c r="Q18" s="88">
        <f t="shared" si="1"/>
        <v>1</v>
      </c>
      <c r="R18" s="88">
        <f t="shared" si="1"/>
        <v>1</v>
      </c>
      <c r="S18" s="88">
        <f t="shared" si="1"/>
        <v>1</v>
      </c>
      <c r="T18" s="88">
        <f t="shared" si="1"/>
        <v>1</v>
      </c>
      <c r="U18" s="88">
        <f t="shared" si="1"/>
        <v>2</v>
      </c>
      <c r="V18" s="88">
        <f t="shared" si="1"/>
        <v>1</v>
      </c>
    </row>
    <row r="19" spans="2:65"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</row>
    <row r="20" spans="2:65" ht="16">
      <c r="B20" s="27" t="s">
        <v>449</v>
      </c>
      <c r="C20" s="82">
        <f t="shared" ref="C20:V20" si="2">SUMPRODUCT(C10:C17,$Z$10:$Z$17)</f>
        <v>100</v>
      </c>
      <c r="D20" s="82">
        <f t="shared" si="2"/>
        <v>100</v>
      </c>
      <c r="E20" s="82">
        <f t="shared" si="2"/>
        <v>193</v>
      </c>
      <c r="F20" s="82">
        <f t="shared" si="2"/>
        <v>65</v>
      </c>
      <c r="G20" s="82">
        <f t="shared" si="2"/>
        <v>50</v>
      </c>
      <c r="H20" s="82">
        <f t="shared" si="2"/>
        <v>75</v>
      </c>
      <c r="I20" s="82">
        <f t="shared" si="2"/>
        <v>50</v>
      </c>
      <c r="J20" s="82">
        <f t="shared" si="2"/>
        <v>78</v>
      </c>
      <c r="K20" s="82">
        <f t="shared" si="2"/>
        <v>90</v>
      </c>
      <c r="L20" s="82">
        <f t="shared" si="2"/>
        <v>123</v>
      </c>
      <c r="M20" s="82">
        <f t="shared" si="2"/>
        <v>50</v>
      </c>
      <c r="N20" s="82">
        <f t="shared" si="2"/>
        <v>60</v>
      </c>
      <c r="O20" s="82">
        <f t="shared" si="2"/>
        <v>50</v>
      </c>
      <c r="P20" s="82">
        <f t="shared" si="2"/>
        <v>123</v>
      </c>
      <c r="Q20" s="82">
        <f t="shared" si="2"/>
        <v>123</v>
      </c>
      <c r="R20" s="82">
        <f t="shared" si="2"/>
        <v>78</v>
      </c>
      <c r="S20" s="82">
        <f t="shared" si="2"/>
        <v>60</v>
      </c>
      <c r="T20" s="82">
        <f t="shared" si="2"/>
        <v>40</v>
      </c>
      <c r="U20" s="82">
        <f t="shared" si="2"/>
        <v>103</v>
      </c>
      <c r="V20" s="82">
        <f t="shared" si="2"/>
        <v>78</v>
      </c>
      <c r="W20" s="75"/>
      <c r="Y20" s="90" t="s">
        <v>474</v>
      </c>
      <c r="Z20" s="82">
        <v>14</v>
      </c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</row>
    <row r="21" spans="2:65" ht="15">
      <c r="B21" s="27" t="s">
        <v>448</v>
      </c>
      <c r="C21" s="87">
        <f t="shared" ref="C21:V21" si="3">C32*C24</f>
        <v>98.993750000000034</v>
      </c>
      <c r="D21" s="87">
        <f t="shared" si="3"/>
        <v>69.172500000000014</v>
      </c>
      <c r="E21" s="87">
        <f t="shared" si="3"/>
        <v>190.65624999999991</v>
      </c>
      <c r="F21" s="87">
        <f t="shared" si="3"/>
        <v>59.240000000000009</v>
      </c>
      <c r="G21" s="87">
        <f t="shared" si="3"/>
        <v>40.5</v>
      </c>
      <c r="H21" s="87">
        <f t="shared" si="3"/>
        <v>69.257500000000007</v>
      </c>
      <c r="I21" s="87">
        <f t="shared" si="3"/>
        <v>38.370000000000005</v>
      </c>
      <c r="J21" s="87">
        <f t="shared" si="3"/>
        <v>69.055000000000007</v>
      </c>
      <c r="K21" s="87">
        <f t="shared" si="3"/>
        <v>81.545007000000027</v>
      </c>
      <c r="L21" s="87">
        <f t="shared" si="3"/>
        <v>95.06750000000001</v>
      </c>
      <c r="M21" s="87">
        <f t="shared" si="3"/>
        <v>42.33</v>
      </c>
      <c r="N21" s="87">
        <f t="shared" si="3"/>
        <v>56.28</v>
      </c>
      <c r="O21" s="87">
        <f t="shared" si="3"/>
        <v>42.985000000000007</v>
      </c>
      <c r="P21" s="87">
        <f t="shared" si="3"/>
        <v>86.445000000000007</v>
      </c>
      <c r="Q21" s="87">
        <f t="shared" si="3"/>
        <v>117.47499999999999</v>
      </c>
      <c r="R21" s="87">
        <f t="shared" si="3"/>
        <v>77.162500000000023</v>
      </c>
      <c r="S21" s="87">
        <f t="shared" si="3"/>
        <v>54.83</v>
      </c>
      <c r="T21" s="87">
        <f t="shared" si="3"/>
        <v>36.700000000000003</v>
      </c>
      <c r="U21" s="87">
        <f t="shared" si="3"/>
        <v>101.04500000000002</v>
      </c>
      <c r="V21" s="87">
        <f t="shared" si="3"/>
        <v>69.005000000000024</v>
      </c>
      <c r="W21" s="86"/>
      <c r="Y21" s="86"/>
      <c r="Z21" s="86"/>
      <c r="AA21" s="86"/>
      <c r="AB21" s="86"/>
      <c r="AC21" s="86"/>
      <c r="AD21" s="86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5"/>
      <c r="BF21" s="85"/>
      <c r="BG21" s="85"/>
      <c r="BH21" s="85"/>
      <c r="BI21" s="85"/>
      <c r="BJ21" s="85"/>
      <c r="BK21" s="85"/>
      <c r="BL21" s="85"/>
      <c r="BM21" s="85"/>
    </row>
    <row r="22" spans="2:65">
      <c r="Y22" s="80">
        <v>43824</v>
      </c>
      <c r="Z22" s="83">
        <v>6</v>
      </c>
    </row>
    <row r="23" spans="2:65" ht="15">
      <c r="C23" s="81" t="s">
        <v>452</v>
      </c>
      <c r="D23" s="81" t="s">
        <v>453</v>
      </c>
      <c r="E23" s="81" t="s">
        <v>454</v>
      </c>
      <c r="F23" s="81" t="s">
        <v>451</v>
      </c>
      <c r="G23" s="81" t="s">
        <v>455</v>
      </c>
      <c r="H23" s="81" t="s">
        <v>456</v>
      </c>
      <c r="I23" s="81" t="s">
        <v>457</v>
      </c>
      <c r="J23" s="81" t="s">
        <v>458</v>
      </c>
      <c r="K23" s="81" t="s">
        <v>459</v>
      </c>
      <c r="L23" s="81" t="s">
        <v>460</v>
      </c>
      <c r="M23" s="81" t="s">
        <v>461</v>
      </c>
      <c r="N23" s="81" t="s">
        <v>462</v>
      </c>
      <c r="O23" s="81" t="s">
        <v>463</v>
      </c>
      <c r="P23" s="81" t="s">
        <v>464</v>
      </c>
      <c r="Q23" s="81" t="s">
        <v>465</v>
      </c>
      <c r="R23" s="81" t="s">
        <v>466</v>
      </c>
      <c r="S23" s="81" t="s">
        <v>467</v>
      </c>
      <c r="T23" s="81" t="s">
        <v>468</v>
      </c>
      <c r="U23" s="81" t="s">
        <v>469</v>
      </c>
      <c r="V23" s="81" t="s">
        <v>470</v>
      </c>
      <c r="Y23" s="27" t="s">
        <v>36</v>
      </c>
      <c r="Z23" s="83">
        <v>8</v>
      </c>
    </row>
    <row r="24" spans="2:65">
      <c r="B24" s="73" t="s">
        <v>487</v>
      </c>
      <c r="C24" s="83">
        <v>2</v>
      </c>
      <c r="D24" s="83">
        <v>4</v>
      </c>
      <c r="E24" s="83">
        <v>4</v>
      </c>
      <c r="F24" s="83">
        <v>2</v>
      </c>
      <c r="G24" s="83">
        <v>1</v>
      </c>
      <c r="H24" s="83">
        <v>2</v>
      </c>
      <c r="I24" s="83">
        <v>2</v>
      </c>
      <c r="J24" s="83">
        <v>1</v>
      </c>
      <c r="K24" s="83">
        <v>3</v>
      </c>
      <c r="L24" s="83">
        <v>1</v>
      </c>
      <c r="M24" s="83">
        <v>1</v>
      </c>
      <c r="N24" s="83">
        <v>1</v>
      </c>
      <c r="O24" s="83">
        <v>1</v>
      </c>
      <c r="P24" s="83">
        <v>1</v>
      </c>
      <c r="Q24" s="83">
        <v>1</v>
      </c>
      <c r="R24" s="83">
        <v>1</v>
      </c>
      <c r="S24" s="83">
        <v>1</v>
      </c>
      <c r="T24" s="83">
        <v>1</v>
      </c>
      <c r="U24" s="83">
        <v>2</v>
      </c>
      <c r="V24" s="83">
        <v>1</v>
      </c>
      <c r="Y24" s="27" t="s">
        <v>37</v>
      </c>
      <c r="Z24" s="83">
        <v>4</v>
      </c>
    </row>
    <row r="25" spans="2:65" s="93" customFormat="1">
      <c r="B25" s="67" t="s">
        <v>490</v>
      </c>
      <c r="C25" s="83">
        <v>50.5</v>
      </c>
      <c r="D25" s="83">
        <v>14.25</v>
      </c>
      <c r="E25" s="83">
        <v>63.25</v>
      </c>
      <c r="F25" s="83">
        <v>23.5</v>
      </c>
      <c r="G25" s="83">
        <v>27</v>
      </c>
      <c r="H25" s="83">
        <v>27.5</v>
      </c>
      <c r="I25" s="83">
        <v>9</v>
      </c>
      <c r="J25" s="83">
        <v>70</v>
      </c>
      <c r="K25" s="83">
        <v>23.66667</v>
      </c>
      <c r="L25" s="83">
        <v>95</v>
      </c>
      <c r="M25" s="83">
        <v>18</v>
      </c>
      <c r="N25" s="83">
        <v>36</v>
      </c>
      <c r="O25" s="83">
        <v>13</v>
      </c>
      <c r="P25" s="83">
        <v>69</v>
      </c>
      <c r="Q25" s="83">
        <v>115</v>
      </c>
      <c r="R25" s="83">
        <v>61</v>
      </c>
      <c r="S25" s="83">
        <v>50</v>
      </c>
      <c r="T25" s="83">
        <v>16</v>
      </c>
      <c r="U25" s="83">
        <v>40</v>
      </c>
      <c r="V25" s="83">
        <v>59</v>
      </c>
      <c r="X25" s="63"/>
      <c r="Y25" s="27" t="s">
        <v>38</v>
      </c>
      <c r="Z25" s="83">
        <v>9</v>
      </c>
    </row>
    <row r="26" spans="2:65" s="93" customFormat="1">
      <c r="B26" s="73" t="s">
        <v>491</v>
      </c>
      <c r="C26" s="83">
        <f>'Prior Demand Model'!$F$2</f>
        <v>94.312500000000114</v>
      </c>
      <c r="D26" s="83">
        <f>'Prior Demand Model'!$F$3</f>
        <v>97.575000000000031</v>
      </c>
      <c r="E26" s="83">
        <f>'Prior Demand Model'!$F$4</f>
        <v>45.187499999999694</v>
      </c>
      <c r="F26" s="83">
        <f>'Prior Demand Model'!$F$5</f>
        <v>87.800000000000026</v>
      </c>
      <c r="G26" s="83">
        <f>'Prior Demand Model'!$F$6</f>
        <v>72</v>
      </c>
      <c r="H26" s="83">
        <f>'Prior Demand Model'!$F$7</f>
        <v>102.52500000000001</v>
      </c>
      <c r="I26" s="83">
        <f>'Prior Demand Model'!$F$8</f>
        <v>85.9</v>
      </c>
      <c r="J26" s="83">
        <f>'Prior Demand Model'!$F$9</f>
        <v>66.850000000000023</v>
      </c>
      <c r="K26" s="83">
        <f>'Prior Demand Model'!$F$10</f>
        <v>106.15000000000008</v>
      </c>
      <c r="L26" s="83">
        <f>'Prior Demand Model'!$F$11</f>
        <v>95.225000000000009</v>
      </c>
      <c r="M26" s="83">
        <f>'Prior Demand Model'!$F$12</f>
        <v>99.09999999999998</v>
      </c>
      <c r="N26" s="83">
        <f>'Prior Demand Model'!$F$13</f>
        <v>103.6</v>
      </c>
      <c r="O26" s="83">
        <f>'Prior Demand Model'!$F$14</f>
        <v>112.95</v>
      </c>
      <c r="P26" s="83">
        <f>'Prior Demand Model'!$F$15</f>
        <v>127.15</v>
      </c>
      <c r="Q26" s="83">
        <f>'Prior Demand Model'!$F$16</f>
        <v>123.24999999999994</v>
      </c>
      <c r="R26" s="83">
        <f>'Prior Demand Model'!$F$17</f>
        <v>114.87500000000006</v>
      </c>
      <c r="S26" s="83">
        <f>'Prior Demand Model'!$F$18</f>
        <v>66.099999999999994</v>
      </c>
      <c r="T26" s="83">
        <f>'Prior Demand Model'!$F$19</f>
        <v>85</v>
      </c>
      <c r="U26" s="83">
        <f>'Prior Demand Model'!$F$20</f>
        <v>150.15</v>
      </c>
      <c r="V26" s="83">
        <f>'Prior Demand Model'!$F$21</f>
        <v>92.350000000000051</v>
      </c>
      <c r="X26" s="63"/>
      <c r="Y26" s="27" t="s">
        <v>39</v>
      </c>
      <c r="Z26" s="83">
        <v>20</v>
      </c>
    </row>
    <row r="27" spans="2:65" s="93" customFormat="1">
      <c r="B27" s="73" t="s">
        <v>492</v>
      </c>
      <c r="C27" s="83">
        <f>C26/C24</f>
        <v>47.156250000000057</v>
      </c>
      <c r="D27" s="83">
        <f t="shared" ref="D27:V27" si="4">D26/D24</f>
        <v>24.393750000000008</v>
      </c>
      <c r="E27" s="83">
        <f t="shared" si="4"/>
        <v>11.296874999999924</v>
      </c>
      <c r="F27" s="83">
        <f t="shared" si="4"/>
        <v>43.900000000000013</v>
      </c>
      <c r="G27" s="83">
        <f t="shared" si="4"/>
        <v>72</v>
      </c>
      <c r="H27" s="83">
        <f t="shared" si="4"/>
        <v>51.262500000000003</v>
      </c>
      <c r="I27" s="83">
        <f t="shared" si="4"/>
        <v>42.95</v>
      </c>
      <c r="J27" s="83">
        <f t="shared" si="4"/>
        <v>66.850000000000023</v>
      </c>
      <c r="K27" s="83">
        <f t="shared" si="4"/>
        <v>35.383333333333361</v>
      </c>
      <c r="L27" s="83">
        <f t="shared" si="4"/>
        <v>95.225000000000009</v>
      </c>
      <c r="M27" s="83">
        <f t="shared" si="4"/>
        <v>99.09999999999998</v>
      </c>
      <c r="N27" s="83">
        <f t="shared" si="4"/>
        <v>103.6</v>
      </c>
      <c r="O27" s="83">
        <f t="shared" si="4"/>
        <v>112.95</v>
      </c>
      <c r="P27" s="83">
        <f t="shared" si="4"/>
        <v>127.15</v>
      </c>
      <c r="Q27" s="83">
        <f t="shared" si="4"/>
        <v>123.24999999999994</v>
      </c>
      <c r="R27" s="83">
        <f t="shared" si="4"/>
        <v>114.87500000000006</v>
      </c>
      <c r="S27" s="83">
        <f t="shared" si="4"/>
        <v>66.099999999999994</v>
      </c>
      <c r="T27" s="83">
        <f t="shared" si="4"/>
        <v>85</v>
      </c>
      <c r="U27" s="83">
        <f t="shared" si="4"/>
        <v>75.075000000000003</v>
      </c>
      <c r="V27" s="83">
        <f t="shared" si="4"/>
        <v>92.350000000000051</v>
      </c>
      <c r="X27" s="63"/>
      <c r="Y27" s="27" t="s">
        <v>41</v>
      </c>
      <c r="Z27" s="83">
        <v>3</v>
      </c>
    </row>
    <row r="28" spans="2:65" s="93" customFormat="1">
      <c r="B28" s="73" t="s">
        <v>523</v>
      </c>
      <c r="C28" s="83">
        <v>0.7</v>
      </c>
      <c r="D28" s="83">
        <v>0.7</v>
      </c>
      <c r="E28" s="83">
        <v>0.7</v>
      </c>
      <c r="F28" s="83">
        <v>0.7</v>
      </c>
      <c r="G28" s="83">
        <v>0.7</v>
      </c>
      <c r="H28" s="83">
        <v>0.7</v>
      </c>
      <c r="I28" s="83">
        <v>0.7</v>
      </c>
      <c r="J28" s="83">
        <v>0.7</v>
      </c>
      <c r="K28" s="83">
        <v>0.7</v>
      </c>
      <c r="L28" s="83">
        <v>0.7</v>
      </c>
      <c r="M28" s="83">
        <v>0.7</v>
      </c>
      <c r="N28" s="83">
        <v>0.7</v>
      </c>
      <c r="O28" s="83">
        <v>0.7</v>
      </c>
      <c r="P28" s="83">
        <v>0.7</v>
      </c>
      <c r="Q28" s="83">
        <v>0.7</v>
      </c>
      <c r="R28" s="83">
        <v>0.7</v>
      </c>
      <c r="S28" s="83">
        <v>0.7</v>
      </c>
      <c r="T28" s="83">
        <v>0.7</v>
      </c>
      <c r="U28" s="83">
        <v>0.7</v>
      </c>
      <c r="V28" s="83">
        <v>0.7</v>
      </c>
      <c r="X28" s="63"/>
      <c r="Y28" s="27" t="s">
        <v>42</v>
      </c>
      <c r="Z28" s="83">
        <v>2</v>
      </c>
    </row>
    <row r="29" spans="2:65" s="93" customFormat="1">
      <c r="B29" s="73" t="s">
        <v>524</v>
      </c>
      <c r="C29" s="83">
        <f>1-C28</f>
        <v>0.30000000000000004</v>
      </c>
      <c r="D29" s="83">
        <f t="shared" ref="D29:V29" si="5">1-D28</f>
        <v>0.30000000000000004</v>
      </c>
      <c r="E29" s="83">
        <f t="shared" si="5"/>
        <v>0.30000000000000004</v>
      </c>
      <c r="F29" s="83">
        <f t="shared" si="5"/>
        <v>0.30000000000000004</v>
      </c>
      <c r="G29" s="83">
        <f t="shared" si="5"/>
        <v>0.30000000000000004</v>
      </c>
      <c r="H29" s="83">
        <f t="shared" si="5"/>
        <v>0.30000000000000004</v>
      </c>
      <c r="I29" s="83">
        <f t="shared" si="5"/>
        <v>0.30000000000000004</v>
      </c>
      <c r="J29" s="83">
        <f t="shared" si="5"/>
        <v>0.30000000000000004</v>
      </c>
      <c r="K29" s="83">
        <f t="shared" si="5"/>
        <v>0.30000000000000004</v>
      </c>
      <c r="L29" s="83">
        <f t="shared" si="5"/>
        <v>0.30000000000000004</v>
      </c>
      <c r="M29" s="83">
        <f t="shared" si="5"/>
        <v>0.30000000000000004</v>
      </c>
      <c r="N29" s="83">
        <f t="shared" si="5"/>
        <v>0.30000000000000004</v>
      </c>
      <c r="O29" s="83">
        <f t="shared" si="5"/>
        <v>0.30000000000000004</v>
      </c>
      <c r="P29" s="83">
        <f t="shared" si="5"/>
        <v>0.30000000000000004</v>
      </c>
      <c r="Q29" s="83">
        <f t="shared" si="5"/>
        <v>0.30000000000000004</v>
      </c>
      <c r="R29" s="83">
        <f t="shared" si="5"/>
        <v>0.30000000000000004</v>
      </c>
      <c r="S29" s="83">
        <f t="shared" si="5"/>
        <v>0.30000000000000004</v>
      </c>
      <c r="T29" s="83">
        <f t="shared" si="5"/>
        <v>0.30000000000000004</v>
      </c>
      <c r="U29" s="83">
        <f t="shared" si="5"/>
        <v>0.30000000000000004</v>
      </c>
      <c r="V29" s="83">
        <f t="shared" si="5"/>
        <v>0.30000000000000004</v>
      </c>
      <c r="X29" s="63"/>
      <c r="Y29" s="27" t="s">
        <v>43</v>
      </c>
      <c r="Z29" s="83">
        <v>1</v>
      </c>
    </row>
    <row r="31" spans="2:65" ht="15">
      <c r="C31" s="81" t="s">
        <v>452</v>
      </c>
      <c r="D31" s="81" t="s">
        <v>453</v>
      </c>
      <c r="E31" s="81" t="s">
        <v>454</v>
      </c>
      <c r="F31" s="81" t="s">
        <v>451</v>
      </c>
      <c r="G31" s="81" t="s">
        <v>455</v>
      </c>
      <c r="H31" s="81" t="s">
        <v>456</v>
      </c>
      <c r="I31" s="81" t="s">
        <v>457</v>
      </c>
      <c r="J31" s="81" t="s">
        <v>458</v>
      </c>
      <c r="K31" s="81" t="s">
        <v>459</v>
      </c>
      <c r="L31" s="81" t="s">
        <v>460</v>
      </c>
      <c r="M31" s="81" t="s">
        <v>461</v>
      </c>
      <c r="N31" s="81" t="s">
        <v>462</v>
      </c>
      <c r="O31" s="81" t="s">
        <v>463</v>
      </c>
      <c r="P31" s="81" t="s">
        <v>464</v>
      </c>
      <c r="Q31" s="81" t="s">
        <v>465</v>
      </c>
      <c r="R31" s="81" t="s">
        <v>466</v>
      </c>
      <c r="S31" s="81" t="s">
        <v>467</v>
      </c>
      <c r="T31" s="81" t="s">
        <v>468</v>
      </c>
      <c r="U31" s="81" t="s">
        <v>469</v>
      </c>
      <c r="V31" s="81" t="s">
        <v>470</v>
      </c>
    </row>
    <row r="32" spans="2:65">
      <c r="B32" s="73" t="s">
        <v>488</v>
      </c>
      <c r="C32" s="83">
        <f>C25*C28+C27*C29</f>
        <v>49.496875000000017</v>
      </c>
      <c r="D32" s="83">
        <f t="shared" ref="D32:V32" si="6">D25*D28+D27*D29</f>
        <v>17.293125000000003</v>
      </c>
      <c r="E32" s="83">
        <f t="shared" si="6"/>
        <v>47.664062499999979</v>
      </c>
      <c r="F32" s="83">
        <f t="shared" si="6"/>
        <v>29.620000000000005</v>
      </c>
      <c r="G32" s="83">
        <f t="shared" si="6"/>
        <v>40.5</v>
      </c>
      <c r="H32" s="83">
        <f t="shared" si="6"/>
        <v>34.628750000000004</v>
      </c>
      <c r="I32" s="83">
        <f t="shared" si="6"/>
        <v>19.185000000000002</v>
      </c>
      <c r="J32" s="83">
        <f t="shared" si="6"/>
        <v>69.055000000000007</v>
      </c>
      <c r="K32" s="83">
        <f t="shared" si="6"/>
        <v>27.181669000000007</v>
      </c>
      <c r="L32" s="83">
        <f t="shared" si="6"/>
        <v>95.06750000000001</v>
      </c>
      <c r="M32" s="83">
        <f t="shared" si="6"/>
        <v>42.33</v>
      </c>
      <c r="N32" s="83">
        <f t="shared" si="6"/>
        <v>56.28</v>
      </c>
      <c r="O32" s="83">
        <f t="shared" si="6"/>
        <v>42.985000000000007</v>
      </c>
      <c r="P32" s="83">
        <f t="shared" si="6"/>
        <v>86.445000000000007</v>
      </c>
      <c r="Q32" s="83">
        <f t="shared" si="6"/>
        <v>117.47499999999999</v>
      </c>
      <c r="R32" s="83">
        <f t="shared" si="6"/>
        <v>77.162500000000023</v>
      </c>
      <c r="S32" s="83">
        <f t="shared" si="6"/>
        <v>54.83</v>
      </c>
      <c r="T32" s="83">
        <f t="shared" si="6"/>
        <v>36.700000000000003</v>
      </c>
      <c r="U32" s="83">
        <f t="shared" si="6"/>
        <v>50.522500000000008</v>
      </c>
      <c r="V32" s="83">
        <f t="shared" si="6"/>
        <v>69.005000000000024</v>
      </c>
    </row>
    <row r="34" spans="2:22">
      <c r="B34" s="73" t="s">
        <v>471</v>
      </c>
    </row>
    <row r="35" spans="2:22">
      <c r="B35" s="126" t="s">
        <v>435</v>
      </c>
      <c r="C35" s="58">
        <f t="shared" ref="C35:V35" si="7">C18</f>
        <v>2</v>
      </c>
      <c r="D35" s="58">
        <f t="shared" si="7"/>
        <v>4</v>
      </c>
      <c r="E35" s="58">
        <f t="shared" si="7"/>
        <v>4</v>
      </c>
      <c r="F35" s="58">
        <f t="shared" si="7"/>
        <v>2</v>
      </c>
      <c r="G35" s="58">
        <f t="shared" si="7"/>
        <v>1</v>
      </c>
      <c r="H35" s="58">
        <f t="shared" si="7"/>
        <v>2</v>
      </c>
      <c r="I35" s="58">
        <f t="shared" si="7"/>
        <v>2</v>
      </c>
      <c r="J35" s="58">
        <f t="shared" si="7"/>
        <v>1</v>
      </c>
      <c r="K35" s="58">
        <f t="shared" si="7"/>
        <v>3</v>
      </c>
      <c r="L35" s="58">
        <f t="shared" si="7"/>
        <v>1</v>
      </c>
      <c r="M35" s="58">
        <f t="shared" si="7"/>
        <v>1</v>
      </c>
      <c r="N35" s="58">
        <f t="shared" si="7"/>
        <v>1</v>
      </c>
      <c r="O35" s="58">
        <f t="shared" si="7"/>
        <v>1</v>
      </c>
      <c r="P35" s="58">
        <f t="shared" si="7"/>
        <v>1</v>
      </c>
      <c r="Q35" s="58">
        <f t="shared" si="7"/>
        <v>1</v>
      </c>
      <c r="R35" s="58">
        <f t="shared" si="7"/>
        <v>1</v>
      </c>
      <c r="S35" s="58">
        <f t="shared" si="7"/>
        <v>1</v>
      </c>
      <c r="T35" s="58">
        <f t="shared" si="7"/>
        <v>1</v>
      </c>
      <c r="U35" s="58">
        <f t="shared" si="7"/>
        <v>2</v>
      </c>
      <c r="V35" s="58">
        <f t="shared" si="7"/>
        <v>1</v>
      </c>
    </row>
    <row r="36" spans="2:22">
      <c r="B36" s="126"/>
      <c r="C36" s="58" t="s">
        <v>440</v>
      </c>
      <c r="D36" s="58" t="s">
        <v>440</v>
      </c>
      <c r="E36" s="58" t="s">
        <v>440</v>
      </c>
      <c r="F36" s="58" t="s">
        <v>440</v>
      </c>
      <c r="G36" s="58" t="s">
        <v>440</v>
      </c>
      <c r="H36" s="58" t="s">
        <v>440</v>
      </c>
      <c r="I36" s="58" t="s">
        <v>440</v>
      </c>
      <c r="J36" s="58" t="s">
        <v>440</v>
      </c>
      <c r="K36" s="58" t="s">
        <v>440</v>
      </c>
      <c r="L36" s="58" t="s">
        <v>440</v>
      </c>
      <c r="M36" s="58" t="s">
        <v>440</v>
      </c>
      <c r="N36" s="58" t="s">
        <v>440</v>
      </c>
      <c r="O36" s="58" t="s">
        <v>440</v>
      </c>
      <c r="P36" s="58" t="s">
        <v>440</v>
      </c>
      <c r="Q36" s="58" t="s">
        <v>440</v>
      </c>
      <c r="R36" s="58" t="s">
        <v>440</v>
      </c>
      <c r="S36" s="58" t="s">
        <v>440</v>
      </c>
      <c r="T36" s="58" t="s">
        <v>440</v>
      </c>
      <c r="U36" s="58" t="s">
        <v>440</v>
      </c>
      <c r="V36" s="58" t="s">
        <v>440</v>
      </c>
    </row>
    <row r="37" spans="2:22">
      <c r="B37" s="126"/>
      <c r="C37" s="58">
        <f t="shared" ref="C37:V37" si="8">C24</f>
        <v>2</v>
      </c>
      <c r="D37" s="58">
        <f t="shared" si="8"/>
        <v>4</v>
      </c>
      <c r="E37" s="58">
        <f t="shared" si="8"/>
        <v>4</v>
      </c>
      <c r="F37" s="58">
        <f t="shared" si="8"/>
        <v>2</v>
      </c>
      <c r="G37" s="58">
        <f t="shared" si="8"/>
        <v>1</v>
      </c>
      <c r="H37" s="58">
        <f t="shared" si="8"/>
        <v>2</v>
      </c>
      <c r="I37" s="58">
        <f t="shared" si="8"/>
        <v>2</v>
      </c>
      <c r="J37" s="58">
        <f t="shared" si="8"/>
        <v>1</v>
      </c>
      <c r="K37" s="58">
        <f t="shared" si="8"/>
        <v>3</v>
      </c>
      <c r="L37" s="58">
        <f t="shared" si="8"/>
        <v>1</v>
      </c>
      <c r="M37" s="58">
        <f t="shared" si="8"/>
        <v>1</v>
      </c>
      <c r="N37" s="58">
        <f t="shared" si="8"/>
        <v>1</v>
      </c>
      <c r="O37" s="58">
        <f t="shared" si="8"/>
        <v>1</v>
      </c>
      <c r="P37" s="58">
        <f t="shared" si="8"/>
        <v>1</v>
      </c>
      <c r="Q37" s="58">
        <f t="shared" si="8"/>
        <v>1</v>
      </c>
      <c r="R37" s="58">
        <f t="shared" si="8"/>
        <v>1</v>
      </c>
      <c r="S37" s="58">
        <f t="shared" si="8"/>
        <v>1</v>
      </c>
      <c r="T37" s="58">
        <f t="shared" si="8"/>
        <v>1</v>
      </c>
      <c r="U37" s="58">
        <f t="shared" si="8"/>
        <v>2</v>
      </c>
      <c r="V37" s="58">
        <f t="shared" si="8"/>
        <v>1</v>
      </c>
    </row>
    <row r="39" spans="2:22">
      <c r="B39" s="127" t="s">
        <v>472</v>
      </c>
      <c r="C39" s="58">
        <f t="shared" ref="C39:V39" si="9">C20</f>
        <v>100</v>
      </c>
      <c r="D39" s="58">
        <f t="shared" si="9"/>
        <v>100</v>
      </c>
      <c r="E39" s="58">
        <f t="shared" si="9"/>
        <v>193</v>
      </c>
      <c r="F39" s="58">
        <f t="shared" si="9"/>
        <v>65</v>
      </c>
      <c r="G39" s="58">
        <f t="shared" si="9"/>
        <v>50</v>
      </c>
      <c r="H39" s="58">
        <f t="shared" si="9"/>
        <v>75</v>
      </c>
      <c r="I39" s="58">
        <f t="shared" si="9"/>
        <v>50</v>
      </c>
      <c r="J39" s="58">
        <f t="shared" si="9"/>
        <v>78</v>
      </c>
      <c r="K39" s="58">
        <f t="shared" si="9"/>
        <v>90</v>
      </c>
      <c r="L39" s="58">
        <f t="shared" si="9"/>
        <v>123</v>
      </c>
      <c r="M39" s="58">
        <f t="shared" si="9"/>
        <v>50</v>
      </c>
      <c r="N39" s="58">
        <f t="shared" si="9"/>
        <v>60</v>
      </c>
      <c r="O39" s="58">
        <f t="shared" si="9"/>
        <v>50</v>
      </c>
      <c r="P39" s="58">
        <f t="shared" si="9"/>
        <v>123</v>
      </c>
      <c r="Q39" s="58">
        <f t="shared" si="9"/>
        <v>123</v>
      </c>
      <c r="R39" s="58">
        <f t="shared" si="9"/>
        <v>78</v>
      </c>
      <c r="S39" s="58">
        <f t="shared" si="9"/>
        <v>60</v>
      </c>
      <c r="T39" s="58">
        <f t="shared" si="9"/>
        <v>40</v>
      </c>
      <c r="U39" s="58">
        <f t="shared" si="9"/>
        <v>103</v>
      </c>
      <c r="V39" s="58">
        <f t="shared" si="9"/>
        <v>78</v>
      </c>
    </row>
    <row r="40" spans="2:22">
      <c r="B40" s="127"/>
      <c r="C40" s="59" t="s">
        <v>473</v>
      </c>
      <c r="D40" s="59" t="s">
        <v>473</v>
      </c>
      <c r="E40" s="59" t="s">
        <v>473</v>
      </c>
      <c r="F40" s="59" t="s">
        <v>473</v>
      </c>
      <c r="G40" s="59" t="s">
        <v>473</v>
      </c>
      <c r="H40" s="59" t="s">
        <v>473</v>
      </c>
      <c r="I40" s="59" t="s">
        <v>473</v>
      </c>
      <c r="J40" s="59" t="s">
        <v>473</v>
      </c>
      <c r="K40" s="59" t="s">
        <v>473</v>
      </c>
      <c r="L40" s="59" t="s">
        <v>473</v>
      </c>
      <c r="M40" s="59" t="s">
        <v>473</v>
      </c>
      <c r="N40" s="59" t="s">
        <v>473</v>
      </c>
      <c r="O40" s="59" t="s">
        <v>473</v>
      </c>
      <c r="P40" s="59" t="s">
        <v>473</v>
      </c>
      <c r="Q40" s="59" t="s">
        <v>473</v>
      </c>
      <c r="R40" s="59" t="s">
        <v>473</v>
      </c>
      <c r="S40" s="59" t="s">
        <v>473</v>
      </c>
      <c r="T40" s="59" t="s">
        <v>473</v>
      </c>
      <c r="U40" s="59" t="s">
        <v>473</v>
      </c>
      <c r="V40" s="59" t="s">
        <v>473</v>
      </c>
    </row>
    <row r="41" spans="2:22">
      <c r="B41" s="127"/>
      <c r="C41" s="58">
        <f t="shared" ref="C41:V41" si="10">C21</f>
        <v>98.993750000000034</v>
      </c>
      <c r="D41" s="58">
        <f t="shared" si="10"/>
        <v>69.172500000000014</v>
      </c>
      <c r="E41" s="58">
        <f t="shared" si="10"/>
        <v>190.65624999999991</v>
      </c>
      <c r="F41" s="58">
        <f t="shared" si="10"/>
        <v>59.240000000000009</v>
      </c>
      <c r="G41" s="58">
        <f t="shared" si="10"/>
        <v>40.5</v>
      </c>
      <c r="H41" s="58">
        <f t="shared" si="10"/>
        <v>69.257500000000007</v>
      </c>
      <c r="I41" s="58">
        <f t="shared" si="10"/>
        <v>38.370000000000005</v>
      </c>
      <c r="J41" s="58">
        <f t="shared" si="10"/>
        <v>69.055000000000007</v>
      </c>
      <c r="K41" s="58">
        <f t="shared" si="10"/>
        <v>81.545007000000027</v>
      </c>
      <c r="L41" s="58">
        <f t="shared" si="10"/>
        <v>95.06750000000001</v>
      </c>
      <c r="M41" s="58">
        <f t="shared" si="10"/>
        <v>42.33</v>
      </c>
      <c r="N41" s="58">
        <f t="shared" si="10"/>
        <v>56.28</v>
      </c>
      <c r="O41" s="58">
        <f t="shared" si="10"/>
        <v>42.985000000000007</v>
      </c>
      <c r="P41" s="58">
        <f t="shared" si="10"/>
        <v>86.445000000000007</v>
      </c>
      <c r="Q41" s="58">
        <f t="shared" si="10"/>
        <v>117.47499999999999</v>
      </c>
      <c r="R41" s="58">
        <f t="shared" si="10"/>
        <v>77.162500000000023</v>
      </c>
      <c r="S41" s="58">
        <f t="shared" si="10"/>
        <v>54.83</v>
      </c>
      <c r="T41" s="58">
        <f t="shared" si="10"/>
        <v>36.700000000000003</v>
      </c>
      <c r="U41" s="58">
        <f t="shared" si="10"/>
        <v>101.04500000000002</v>
      </c>
      <c r="V41" s="58">
        <f t="shared" si="10"/>
        <v>69.005000000000024</v>
      </c>
    </row>
    <row r="43" spans="2:22">
      <c r="B43" s="127" t="s">
        <v>475</v>
      </c>
      <c r="C43" s="58">
        <f t="shared" ref="C43:C50" si="11">W10</f>
        <v>12</v>
      </c>
      <c r="D43" s="59" t="s">
        <v>439</v>
      </c>
      <c r="E43" s="58">
        <f t="shared" ref="E43:E50" si="12">Z22*$Z$20</f>
        <v>84</v>
      </c>
    </row>
    <row r="44" spans="2:22">
      <c r="B44" s="127"/>
      <c r="C44" s="58">
        <f t="shared" si="11"/>
        <v>4</v>
      </c>
      <c r="D44" s="59" t="s">
        <v>439</v>
      </c>
      <c r="E44" s="58">
        <f t="shared" si="12"/>
        <v>112</v>
      </c>
    </row>
    <row r="45" spans="2:22">
      <c r="B45" s="127"/>
      <c r="C45" s="58">
        <f t="shared" si="11"/>
        <v>7</v>
      </c>
      <c r="D45" s="59" t="s">
        <v>439</v>
      </c>
      <c r="E45" s="58">
        <f t="shared" si="12"/>
        <v>56</v>
      </c>
    </row>
    <row r="46" spans="2:22">
      <c r="B46" s="127"/>
      <c r="C46" s="58">
        <f t="shared" si="11"/>
        <v>2</v>
      </c>
      <c r="D46" s="59" t="s">
        <v>439</v>
      </c>
      <c r="E46" s="58">
        <f t="shared" si="12"/>
        <v>126</v>
      </c>
    </row>
    <row r="47" spans="2:22">
      <c r="B47" s="127"/>
      <c r="C47" s="58">
        <f t="shared" si="11"/>
        <v>5</v>
      </c>
      <c r="D47" s="59" t="s">
        <v>439</v>
      </c>
      <c r="E47" s="58">
        <f t="shared" si="12"/>
        <v>280</v>
      </c>
    </row>
    <row r="48" spans="2:22">
      <c r="B48" s="127"/>
      <c r="C48" s="58">
        <f t="shared" si="11"/>
        <v>3</v>
      </c>
      <c r="D48" s="59" t="s">
        <v>439</v>
      </c>
      <c r="E48" s="58">
        <f t="shared" si="12"/>
        <v>42</v>
      </c>
    </row>
    <row r="49" spans="2:22">
      <c r="B49" s="127"/>
      <c r="C49" s="58">
        <f t="shared" si="11"/>
        <v>0</v>
      </c>
      <c r="D49" s="59" t="s">
        <v>439</v>
      </c>
      <c r="E49" s="58">
        <f t="shared" si="12"/>
        <v>28</v>
      </c>
    </row>
    <row r="50" spans="2:22">
      <c r="B50" s="127"/>
      <c r="C50" s="58">
        <f t="shared" si="11"/>
        <v>0</v>
      </c>
      <c r="D50" s="59" t="s">
        <v>439</v>
      </c>
      <c r="E50" s="58">
        <f t="shared" si="12"/>
        <v>14</v>
      </c>
    </row>
    <row r="53" spans="2:22">
      <c r="B53" s="89" t="s">
        <v>476</v>
      </c>
      <c r="C53" s="88">
        <f>C20-C21</f>
        <v>1.0062499999999659</v>
      </c>
      <c r="D53" s="88">
        <f t="shared" ref="D53:V53" si="13">D20-D21</f>
        <v>30.827499999999986</v>
      </c>
      <c r="E53" s="88">
        <f t="shared" si="13"/>
        <v>2.3437500000000853</v>
      </c>
      <c r="F53" s="88">
        <f t="shared" si="13"/>
        <v>5.7599999999999909</v>
      </c>
      <c r="G53" s="88">
        <f t="shared" si="13"/>
        <v>9.5</v>
      </c>
      <c r="H53" s="88">
        <f t="shared" si="13"/>
        <v>5.7424999999999926</v>
      </c>
      <c r="I53" s="88">
        <f t="shared" si="13"/>
        <v>11.629999999999995</v>
      </c>
      <c r="J53" s="88">
        <f t="shared" si="13"/>
        <v>8.9449999999999932</v>
      </c>
      <c r="K53" s="88">
        <f t="shared" si="13"/>
        <v>8.4549929999999733</v>
      </c>
      <c r="L53" s="88">
        <f t="shared" si="13"/>
        <v>27.93249999999999</v>
      </c>
      <c r="M53" s="88">
        <f t="shared" si="13"/>
        <v>7.6700000000000017</v>
      </c>
      <c r="N53" s="88">
        <f t="shared" si="13"/>
        <v>3.7199999999999989</v>
      </c>
      <c r="O53" s="88">
        <f t="shared" si="13"/>
        <v>7.0149999999999935</v>
      </c>
      <c r="P53" s="88">
        <f t="shared" si="13"/>
        <v>36.554999999999993</v>
      </c>
      <c r="Q53" s="88">
        <f t="shared" si="13"/>
        <v>5.5250000000000057</v>
      </c>
      <c r="R53" s="88">
        <f t="shared" si="13"/>
        <v>0.83749999999997726</v>
      </c>
      <c r="S53" s="88">
        <f t="shared" si="13"/>
        <v>5.1700000000000017</v>
      </c>
      <c r="T53" s="88">
        <f t="shared" si="13"/>
        <v>3.2999999999999972</v>
      </c>
      <c r="U53" s="88">
        <f t="shared" si="13"/>
        <v>1.9549999999999841</v>
      </c>
      <c r="V53" s="88">
        <f t="shared" si="13"/>
        <v>8.9949999999999761</v>
      </c>
    </row>
    <row r="54" spans="2:22">
      <c r="B54" s="89" t="s">
        <v>442</v>
      </c>
      <c r="C54" s="74">
        <f>SUM(C53:V53)</f>
        <v>192.88499299999992</v>
      </c>
    </row>
  </sheetData>
  <mergeCells count="3">
    <mergeCell ref="B35:B37"/>
    <mergeCell ref="B39:B41"/>
    <mergeCell ref="B43:B50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8:Z82"/>
  <sheetViews>
    <sheetView showGridLines="0" workbookViewId="0">
      <selection activeCell="AC45" sqref="AC45"/>
    </sheetView>
  </sheetViews>
  <sheetFormatPr baseColWidth="10" defaultColWidth="8.83203125" defaultRowHeight="13"/>
  <sheetData>
    <row r="8" spans="2:24">
      <c r="B8" s="73" t="s">
        <v>478</v>
      </c>
    </row>
    <row r="10" spans="2:24" ht="15">
      <c r="C10" s="81" t="s">
        <v>452</v>
      </c>
      <c r="D10" s="81" t="s">
        <v>453</v>
      </c>
      <c r="E10" s="81" t="s">
        <v>454</v>
      </c>
      <c r="F10" s="81" t="s">
        <v>451</v>
      </c>
      <c r="G10" s="81" t="s">
        <v>455</v>
      </c>
      <c r="H10" s="81" t="s">
        <v>456</v>
      </c>
      <c r="I10" s="81" t="s">
        <v>457</v>
      </c>
      <c r="J10" s="81" t="s">
        <v>458</v>
      </c>
      <c r="K10" s="81" t="s">
        <v>459</v>
      </c>
      <c r="P10" s="81" t="s">
        <v>452</v>
      </c>
      <c r="Q10" s="81" t="s">
        <v>453</v>
      </c>
      <c r="R10" s="81" t="s">
        <v>454</v>
      </c>
      <c r="S10" s="81" t="s">
        <v>451</v>
      </c>
      <c r="T10" s="81" t="s">
        <v>455</v>
      </c>
      <c r="U10" s="81" t="s">
        <v>456</v>
      </c>
      <c r="V10" s="81" t="s">
        <v>457</v>
      </c>
      <c r="W10" s="81" t="s">
        <v>458</v>
      </c>
      <c r="X10" s="81" t="s">
        <v>459</v>
      </c>
    </row>
    <row r="11" spans="2:24" ht="15">
      <c r="B11" s="81" t="s">
        <v>452</v>
      </c>
      <c r="C11" s="84">
        <v>0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1</v>
      </c>
      <c r="K11" s="84">
        <v>0</v>
      </c>
      <c r="O11" s="92" t="s">
        <v>479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0</v>
      </c>
      <c r="V11" s="84">
        <v>0</v>
      </c>
      <c r="W11" s="84">
        <v>0</v>
      </c>
      <c r="X11" s="84">
        <v>1</v>
      </c>
    </row>
    <row r="12" spans="2:24" ht="15">
      <c r="B12" s="81" t="s">
        <v>453</v>
      </c>
      <c r="C12" s="63"/>
      <c r="D12" s="84">
        <v>0</v>
      </c>
      <c r="E12" s="84">
        <v>0</v>
      </c>
      <c r="F12" s="84">
        <v>0</v>
      </c>
      <c r="G12" s="84">
        <v>1</v>
      </c>
      <c r="H12" s="84">
        <v>0</v>
      </c>
      <c r="I12" s="84">
        <v>0</v>
      </c>
      <c r="J12" s="84">
        <v>0</v>
      </c>
      <c r="K12" s="84">
        <v>0</v>
      </c>
      <c r="O12" s="92" t="s">
        <v>480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  <c r="V12" s="84">
        <v>1</v>
      </c>
      <c r="W12" s="84">
        <v>0</v>
      </c>
      <c r="X12" s="84">
        <v>0</v>
      </c>
    </row>
    <row r="13" spans="2:24" ht="15">
      <c r="B13" s="81" t="s">
        <v>454</v>
      </c>
      <c r="C13" s="63"/>
      <c r="D13" s="63"/>
      <c r="E13" s="84">
        <v>0</v>
      </c>
      <c r="F13" s="84">
        <v>0</v>
      </c>
      <c r="G13" s="84">
        <v>0</v>
      </c>
      <c r="H13" s="84">
        <v>1</v>
      </c>
      <c r="I13" s="84">
        <v>0</v>
      </c>
      <c r="J13" s="84">
        <v>0</v>
      </c>
      <c r="K13" s="84">
        <v>0</v>
      </c>
      <c r="O13" s="92" t="s">
        <v>481</v>
      </c>
      <c r="P13" s="84">
        <v>0</v>
      </c>
      <c r="Q13" s="84">
        <v>0</v>
      </c>
      <c r="R13" s="84">
        <v>1</v>
      </c>
      <c r="S13" s="84">
        <v>0</v>
      </c>
      <c r="T13" s="84">
        <v>0</v>
      </c>
      <c r="U13" s="84">
        <v>1</v>
      </c>
      <c r="V13" s="84">
        <v>0</v>
      </c>
      <c r="W13" s="84">
        <v>0</v>
      </c>
      <c r="X13" s="84">
        <v>0</v>
      </c>
    </row>
    <row r="14" spans="2:24" ht="15">
      <c r="B14" s="81" t="s">
        <v>451</v>
      </c>
      <c r="C14" s="63"/>
      <c r="D14" s="63"/>
      <c r="E14" s="63"/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O14" s="92" t="s">
        <v>482</v>
      </c>
      <c r="P14" s="84">
        <v>0</v>
      </c>
      <c r="Q14" s="84">
        <v>1</v>
      </c>
      <c r="R14" s="84">
        <v>0</v>
      </c>
      <c r="S14" s="84">
        <v>0</v>
      </c>
      <c r="T14" s="84">
        <v>1</v>
      </c>
      <c r="U14" s="84">
        <v>0</v>
      </c>
      <c r="V14" s="84">
        <v>0</v>
      </c>
      <c r="W14" s="84">
        <v>0</v>
      </c>
      <c r="X14" s="84">
        <v>0</v>
      </c>
    </row>
    <row r="15" spans="2:24" ht="15">
      <c r="B15" s="81" t="s">
        <v>455</v>
      </c>
      <c r="C15" s="63"/>
      <c r="D15" s="63"/>
      <c r="E15" s="63"/>
      <c r="F15" s="63"/>
      <c r="G15" s="84">
        <v>0</v>
      </c>
      <c r="H15" s="84">
        <v>0</v>
      </c>
      <c r="I15" s="84">
        <v>0</v>
      </c>
      <c r="J15" s="84">
        <v>0</v>
      </c>
      <c r="K15" s="84">
        <v>0</v>
      </c>
      <c r="O15" s="92" t="s">
        <v>483</v>
      </c>
      <c r="P15" s="84">
        <v>1</v>
      </c>
      <c r="Q15" s="84">
        <v>0</v>
      </c>
      <c r="R15" s="84">
        <v>0</v>
      </c>
      <c r="S15" s="84">
        <v>0</v>
      </c>
      <c r="T15" s="84">
        <v>0</v>
      </c>
      <c r="U15" s="84">
        <v>0</v>
      </c>
      <c r="V15" s="84">
        <v>0</v>
      </c>
      <c r="W15" s="84">
        <v>1</v>
      </c>
      <c r="X15" s="84">
        <v>0</v>
      </c>
    </row>
    <row r="16" spans="2:24" ht="15">
      <c r="B16" s="81" t="s">
        <v>456</v>
      </c>
      <c r="C16" s="63"/>
      <c r="D16" s="63"/>
      <c r="E16" s="63"/>
      <c r="F16" s="63"/>
      <c r="G16" s="63"/>
      <c r="H16" s="84">
        <v>0</v>
      </c>
      <c r="I16" s="84">
        <v>0</v>
      </c>
      <c r="J16" s="84">
        <v>0</v>
      </c>
      <c r="K16" s="84">
        <v>0</v>
      </c>
      <c r="O16" s="92" t="s">
        <v>484</v>
      </c>
      <c r="P16" s="84">
        <v>0</v>
      </c>
      <c r="Q16" s="84">
        <v>0</v>
      </c>
      <c r="R16" s="84">
        <v>0</v>
      </c>
      <c r="S16" s="84">
        <v>1</v>
      </c>
      <c r="T16" s="84">
        <v>0</v>
      </c>
      <c r="U16" s="84">
        <v>0</v>
      </c>
      <c r="V16" s="84">
        <v>0</v>
      </c>
      <c r="W16" s="84">
        <v>0</v>
      </c>
      <c r="X16" s="84">
        <v>0</v>
      </c>
    </row>
    <row r="17" spans="2:26" ht="15">
      <c r="B17" s="81" t="s">
        <v>457</v>
      </c>
      <c r="C17" s="63"/>
      <c r="D17" s="63"/>
      <c r="E17" s="63"/>
      <c r="F17" s="63"/>
      <c r="G17" s="63"/>
      <c r="H17" s="63"/>
      <c r="I17" s="84">
        <v>0</v>
      </c>
      <c r="J17" s="84">
        <v>0</v>
      </c>
      <c r="K17" s="84">
        <v>0</v>
      </c>
      <c r="O17" s="92" t="s">
        <v>435</v>
      </c>
      <c r="P17">
        <f>SUM(P11:P16)</f>
        <v>1</v>
      </c>
      <c r="Q17" s="78">
        <f t="shared" ref="Q17:X17" si="0">SUM(Q11:Q16)</f>
        <v>1</v>
      </c>
      <c r="R17" s="78">
        <f t="shared" si="0"/>
        <v>1</v>
      </c>
      <c r="S17" s="78">
        <f t="shared" si="0"/>
        <v>1</v>
      </c>
      <c r="T17" s="78">
        <f t="shared" si="0"/>
        <v>1</v>
      </c>
      <c r="U17" s="78">
        <f t="shared" si="0"/>
        <v>1</v>
      </c>
      <c r="V17" s="78">
        <f t="shared" si="0"/>
        <v>1</v>
      </c>
      <c r="W17" s="78">
        <f t="shared" si="0"/>
        <v>1</v>
      </c>
      <c r="X17" s="78">
        <f t="shared" si="0"/>
        <v>1</v>
      </c>
    </row>
    <row r="18" spans="2:26" ht="15">
      <c r="B18" s="81" t="s">
        <v>458</v>
      </c>
      <c r="C18" s="63"/>
      <c r="D18" s="63"/>
      <c r="E18" s="63"/>
      <c r="F18" s="63"/>
      <c r="G18" s="63"/>
      <c r="H18" s="63"/>
      <c r="I18" s="63"/>
      <c r="J18" s="84">
        <v>0</v>
      </c>
      <c r="K18" s="84">
        <v>0</v>
      </c>
    </row>
    <row r="19" spans="2:26" ht="15">
      <c r="B19" s="81" t="s">
        <v>459</v>
      </c>
      <c r="C19" s="63"/>
      <c r="D19" s="63"/>
      <c r="E19" s="63"/>
      <c r="F19" s="63"/>
      <c r="G19" s="63"/>
      <c r="H19" s="63"/>
      <c r="I19" s="63"/>
      <c r="J19" s="63"/>
      <c r="K19" s="84">
        <v>0</v>
      </c>
      <c r="P19" s="128" t="s">
        <v>485</v>
      </c>
      <c r="Q19" s="128"/>
      <c r="R19" s="128"/>
      <c r="S19" s="128"/>
      <c r="T19" s="128"/>
      <c r="U19" s="128"/>
      <c r="V19" s="128"/>
      <c r="W19" s="128"/>
      <c r="X19" s="128"/>
    </row>
    <row r="20" spans="2:26">
      <c r="I20" s="63"/>
      <c r="P20" s="58">
        <f t="shared" ref="P20:X20" si="1">P17</f>
        <v>1</v>
      </c>
      <c r="Q20" s="58">
        <f t="shared" si="1"/>
        <v>1</v>
      </c>
      <c r="R20" s="58">
        <f t="shared" si="1"/>
        <v>1</v>
      </c>
      <c r="S20" s="58">
        <f t="shared" si="1"/>
        <v>1</v>
      </c>
      <c r="T20" s="58">
        <f t="shared" si="1"/>
        <v>1</v>
      </c>
      <c r="U20" s="58">
        <f t="shared" si="1"/>
        <v>1</v>
      </c>
      <c r="V20" s="58">
        <f t="shared" si="1"/>
        <v>1</v>
      </c>
      <c r="W20" s="58">
        <f t="shared" si="1"/>
        <v>1</v>
      </c>
      <c r="X20" s="58">
        <f t="shared" si="1"/>
        <v>1</v>
      </c>
    </row>
    <row r="21" spans="2:26">
      <c r="B21" s="73" t="s">
        <v>477</v>
      </c>
      <c r="P21" s="59" t="s">
        <v>473</v>
      </c>
      <c r="Q21" s="59" t="s">
        <v>473</v>
      </c>
      <c r="R21" s="59" t="s">
        <v>473</v>
      </c>
      <c r="S21" s="59" t="s">
        <v>473</v>
      </c>
      <c r="T21" s="59" t="s">
        <v>473</v>
      </c>
      <c r="U21" s="59" t="s">
        <v>473</v>
      </c>
      <c r="V21" s="59" t="s">
        <v>473</v>
      </c>
      <c r="W21" s="59" t="s">
        <v>473</v>
      </c>
      <c r="X21" s="59" t="s">
        <v>473</v>
      </c>
    </row>
    <row r="22" spans="2:26" ht="15">
      <c r="B22" s="78"/>
      <c r="C22" s="81" t="s">
        <v>452</v>
      </c>
      <c r="D22" s="81" t="s">
        <v>453</v>
      </c>
      <c r="E22" s="81" t="s">
        <v>454</v>
      </c>
      <c r="F22" s="81" t="s">
        <v>451</v>
      </c>
      <c r="G22" s="81" t="s">
        <v>455</v>
      </c>
      <c r="H22" s="81" t="s">
        <v>456</v>
      </c>
      <c r="I22" s="81" t="s">
        <v>457</v>
      </c>
      <c r="J22" s="81" t="s">
        <v>458</v>
      </c>
      <c r="K22" s="81" t="s">
        <v>459</v>
      </c>
      <c r="P22" s="58">
        <v>1</v>
      </c>
      <c r="Q22" s="58">
        <v>1</v>
      </c>
      <c r="R22" s="58">
        <v>1</v>
      </c>
      <c r="S22" s="58">
        <v>1</v>
      </c>
      <c r="T22" s="58">
        <v>1</v>
      </c>
      <c r="U22" s="58">
        <v>1</v>
      </c>
      <c r="V22" s="58">
        <v>1</v>
      </c>
      <c r="W22" s="58">
        <v>1</v>
      </c>
      <c r="X22" s="58">
        <v>1</v>
      </c>
    </row>
    <row r="23" spans="2:26" ht="15">
      <c r="B23" s="81" t="s">
        <v>452</v>
      </c>
      <c r="C23" s="83">
        <v>0.999999999999999</v>
      </c>
      <c r="D23" s="83">
        <v>0.28676966733820197</v>
      </c>
      <c r="E23" s="83">
        <v>0.249999999999999</v>
      </c>
      <c r="F23" s="83">
        <v>0.38248431051170001</v>
      </c>
      <c r="G23" s="83">
        <v>0.39031237489989901</v>
      </c>
      <c r="H23" s="83">
        <v>0.396928310067867</v>
      </c>
      <c r="I23" s="83">
        <v>0.18245011229993999</v>
      </c>
      <c r="J23" s="83">
        <v>0.26958193300859601</v>
      </c>
      <c r="K23" s="83">
        <v>0.48092972748394103</v>
      </c>
    </row>
    <row r="24" spans="2:26" ht="15">
      <c r="B24" s="81" t="s">
        <v>453</v>
      </c>
      <c r="C24" s="63"/>
      <c r="D24" s="83">
        <v>1</v>
      </c>
      <c r="E24" s="83">
        <v>0.22941573387056099</v>
      </c>
      <c r="F24" s="83">
        <v>0.27468913708179299</v>
      </c>
      <c r="G24" s="83">
        <v>0.18367958959266101</v>
      </c>
      <c r="H24" s="83">
        <v>0.170297017336934</v>
      </c>
      <c r="I24" s="83">
        <v>0.23918243661746899</v>
      </c>
      <c r="J24" s="83">
        <v>0.247385347997646</v>
      </c>
      <c r="K24" s="83">
        <v>0.25391668753850399</v>
      </c>
      <c r="P24" s="128" t="s">
        <v>486</v>
      </c>
      <c r="Q24" s="128"/>
      <c r="R24" s="128"/>
      <c r="S24" s="128"/>
      <c r="T24" s="128"/>
      <c r="U24" s="128"/>
      <c r="V24" s="128"/>
      <c r="W24" s="128"/>
      <c r="X24" s="128"/>
    </row>
    <row r="25" spans="2:26" ht="15">
      <c r="B25" s="81" t="s">
        <v>454</v>
      </c>
      <c r="C25" s="63"/>
      <c r="D25" s="63"/>
      <c r="E25" s="83">
        <v>0.999999999999999</v>
      </c>
      <c r="F25" s="83">
        <v>0.33259505261886901</v>
      </c>
      <c r="G25" s="83">
        <v>0.22017621148199401</v>
      </c>
      <c r="H25" s="91">
        <v>0.13402774106187701</v>
      </c>
      <c r="I25" s="83">
        <v>0.31277162108561202</v>
      </c>
      <c r="J25" s="83">
        <v>0.24262373970773601</v>
      </c>
      <c r="K25" s="83">
        <v>0.26352313834736402</v>
      </c>
      <c r="P25" s="59">
        <f t="shared" ref="P25:X25" si="2">C11</f>
        <v>0</v>
      </c>
      <c r="Q25" s="59">
        <f t="shared" si="2"/>
        <v>0</v>
      </c>
      <c r="R25" s="59">
        <f t="shared" si="2"/>
        <v>0</v>
      </c>
      <c r="S25" s="59">
        <f t="shared" si="2"/>
        <v>0</v>
      </c>
      <c r="T25" s="59">
        <f t="shared" si="2"/>
        <v>0</v>
      </c>
      <c r="U25" s="59">
        <f t="shared" si="2"/>
        <v>0</v>
      </c>
      <c r="V25" s="59">
        <f t="shared" si="2"/>
        <v>0</v>
      </c>
      <c r="W25" s="59">
        <f t="shared" si="2"/>
        <v>1</v>
      </c>
      <c r="X25" s="59">
        <f t="shared" si="2"/>
        <v>0</v>
      </c>
    </row>
    <row r="26" spans="2:26" ht="15">
      <c r="B26" s="81" t="s">
        <v>451</v>
      </c>
      <c r="C26" s="63"/>
      <c r="D26" s="63"/>
      <c r="E26" s="63"/>
      <c r="F26" s="83">
        <v>1</v>
      </c>
      <c r="G26" s="83">
        <v>0.30889542409527898</v>
      </c>
      <c r="H26" s="83">
        <v>0.395020477359035</v>
      </c>
      <c r="I26" s="83">
        <v>0.31901396756948502</v>
      </c>
      <c r="J26" s="83">
        <v>0.34430061002530699</v>
      </c>
      <c r="K26" s="83">
        <v>0.60300786540672802</v>
      </c>
      <c r="P26" s="77"/>
      <c r="Q26" s="59">
        <f t="shared" ref="Q26:X26" si="3">D12</f>
        <v>0</v>
      </c>
      <c r="R26" s="59">
        <f t="shared" si="3"/>
        <v>0</v>
      </c>
      <c r="S26" s="59">
        <f t="shared" si="3"/>
        <v>0</v>
      </c>
      <c r="T26" s="59">
        <f t="shared" si="3"/>
        <v>1</v>
      </c>
      <c r="U26" s="59">
        <f t="shared" si="3"/>
        <v>0</v>
      </c>
      <c r="V26" s="59">
        <f t="shared" si="3"/>
        <v>0</v>
      </c>
      <c r="W26" s="59">
        <f t="shared" si="3"/>
        <v>0</v>
      </c>
      <c r="X26" s="59">
        <f t="shared" si="3"/>
        <v>0</v>
      </c>
    </row>
    <row r="27" spans="2:26" ht="15">
      <c r="B27" s="81" t="s">
        <v>455</v>
      </c>
      <c r="C27" s="63"/>
      <c r="D27" s="63"/>
      <c r="E27" s="63"/>
      <c r="F27" s="63"/>
      <c r="G27" s="83">
        <v>1</v>
      </c>
      <c r="H27" s="83">
        <v>0.389610852110577</v>
      </c>
      <c r="I27" s="83">
        <v>0.28380673940002499</v>
      </c>
      <c r="J27" s="83">
        <v>0.29354006917673697</v>
      </c>
      <c r="K27" s="83">
        <v>0.37133776793067702</v>
      </c>
      <c r="O27" s="67"/>
      <c r="P27" s="77"/>
      <c r="Q27" s="77"/>
      <c r="R27" s="59">
        <f t="shared" ref="R27:X27" si="4">E13</f>
        <v>0</v>
      </c>
      <c r="S27" s="59">
        <f t="shared" si="4"/>
        <v>0</v>
      </c>
      <c r="T27" s="59">
        <f t="shared" si="4"/>
        <v>0</v>
      </c>
      <c r="U27" s="59">
        <f t="shared" si="4"/>
        <v>1</v>
      </c>
      <c r="V27" s="59">
        <f t="shared" si="4"/>
        <v>0</v>
      </c>
      <c r="W27" s="59">
        <f t="shared" si="4"/>
        <v>0</v>
      </c>
      <c r="X27" s="59">
        <f t="shared" si="4"/>
        <v>0</v>
      </c>
    </row>
    <row r="28" spans="2:26" ht="15">
      <c r="B28" s="81" t="s">
        <v>456</v>
      </c>
      <c r="C28" s="63"/>
      <c r="D28" s="63"/>
      <c r="E28" s="63"/>
      <c r="F28" s="63"/>
      <c r="G28" s="63"/>
      <c r="H28" s="83">
        <v>1</v>
      </c>
      <c r="I28" s="83">
        <v>0.28376665370217002</v>
      </c>
      <c r="J28" s="83">
        <v>0.23124132807831299</v>
      </c>
      <c r="K28" s="83">
        <v>0.44774145573835</v>
      </c>
      <c r="O28" s="67"/>
      <c r="P28" s="77"/>
      <c r="Q28" s="77"/>
      <c r="R28" s="77"/>
      <c r="S28" s="59">
        <f t="shared" ref="S28:X28" si="5">F14</f>
        <v>0</v>
      </c>
      <c r="T28" s="59">
        <f t="shared" si="5"/>
        <v>0</v>
      </c>
      <c r="U28" s="59">
        <f t="shared" si="5"/>
        <v>0</v>
      </c>
      <c r="V28" s="59">
        <f t="shared" si="5"/>
        <v>0</v>
      </c>
      <c r="W28" s="59">
        <f t="shared" si="5"/>
        <v>0</v>
      </c>
      <c r="X28" s="59">
        <f t="shared" si="5"/>
        <v>0</v>
      </c>
    </row>
    <row r="29" spans="2:26" ht="15">
      <c r="B29" s="81" t="s">
        <v>457</v>
      </c>
      <c r="C29" s="63"/>
      <c r="D29" s="63"/>
      <c r="E29" s="63"/>
      <c r="F29" s="63"/>
      <c r="G29" s="63"/>
      <c r="H29" s="63"/>
      <c r="I29" s="83">
        <v>0.999999999999999</v>
      </c>
      <c r="J29" s="83">
        <v>0.337270312809965</v>
      </c>
      <c r="K29" s="83">
        <v>0.296721213028104</v>
      </c>
      <c r="O29" s="67"/>
      <c r="P29" s="77"/>
      <c r="Q29" s="77"/>
      <c r="R29" s="77"/>
      <c r="S29" s="77"/>
      <c r="T29" s="59">
        <f>G15</f>
        <v>0</v>
      </c>
      <c r="U29" s="59">
        <f>H15</f>
        <v>0</v>
      </c>
      <c r="V29" s="59">
        <f>I15</f>
        <v>0</v>
      </c>
      <c r="W29" s="59">
        <f>J15</f>
        <v>0</v>
      </c>
      <c r="X29" s="59">
        <f>K15</f>
        <v>0</v>
      </c>
    </row>
    <row r="30" spans="2:26" ht="15">
      <c r="B30" s="81" t="s">
        <v>458</v>
      </c>
      <c r="C30" s="63"/>
      <c r="D30" s="63"/>
      <c r="E30" s="63"/>
      <c r="F30" s="63"/>
      <c r="G30" s="63"/>
      <c r="H30" s="63"/>
      <c r="I30" s="63"/>
      <c r="J30" s="83">
        <v>0.999999999999999</v>
      </c>
      <c r="K30" s="83">
        <v>0.34099716973523603</v>
      </c>
      <c r="O30" s="67"/>
      <c r="P30" s="77"/>
      <c r="Q30" s="77"/>
      <c r="R30" s="77"/>
      <c r="S30" s="77"/>
      <c r="T30" s="77"/>
      <c r="U30" s="59">
        <f>H16</f>
        <v>0</v>
      </c>
      <c r="V30" s="59">
        <f>I16</f>
        <v>0</v>
      </c>
      <c r="W30" s="59">
        <f>J16</f>
        <v>0</v>
      </c>
      <c r="X30" s="59">
        <f>K16</f>
        <v>0</v>
      </c>
    </row>
    <row r="31" spans="2:26" ht="15">
      <c r="B31" s="81" t="s">
        <v>459</v>
      </c>
      <c r="C31" s="63"/>
      <c r="D31" s="63"/>
      <c r="E31" s="63"/>
      <c r="F31" s="63"/>
      <c r="G31" s="63"/>
      <c r="H31" s="63"/>
      <c r="I31" s="63"/>
      <c r="J31" s="63"/>
      <c r="K31" s="83">
        <v>1</v>
      </c>
      <c r="O31" s="77"/>
      <c r="P31" s="77"/>
      <c r="Q31" s="77"/>
      <c r="R31" s="77"/>
      <c r="S31" s="77"/>
      <c r="T31" s="77"/>
      <c r="U31" s="77"/>
      <c r="V31" s="59">
        <f>I17</f>
        <v>0</v>
      </c>
      <c r="W31" s="59">
        <f>J17</f>
        <v>0</v>
      </c>
      <c r="X31" s="59">
        <f>K17</f>
        <v>0</v>
      </c>
      <c r="Y31" s="63"/>
      <c r="Z31" s="63"/>
    </row>
    <row r="32" spans="2:26" ht="15">
      <c r="P32" s="77"/>
      <c r="Q32" s="77"/>
      <c r="R32" s="77"/>
      <c r="S32" s="77"/>
      <c r="T32" s="77"/>
      <c r="U32" s="77"/>
      <c r="V32" s="77"/>
      <c r="W32" s="59">
        <f>J18</f>
        <v>0</v>
      </c>
      <c r="X32" s="59">
        <f>K18</f>
        <v>0</v>
      </c>
      <c r="Y32" s="75"/>
      <c r="Z32" s="75"/>
    </row>
    <row r="33" spans="2:26">
      <c r="B33" s="73" t="s">
        <v>442</v>
      </c>
      <c r="C33" s="74">
        <f>SUMPRODUCT(C11:K19,C23:K31)</f>
        <v>0.58728926366313405</v>
      </c>
      <c r="O33" s="77"/>
      <c r="P33" s="77"/>
      <c r="Q33" s="77"/>
      <c r="R33" s="77"/>
      <c r="S33" s="77"/>
      <c r="T33" s="77"/>
      <c r="U33" s="77"/>
      <c r="V33" s="77"/>
      <c r="W33" s="77"/>
      <c r="X33" s="59">
        <f>K19</f>
        <v>0</v>
      </c>
      <c r="Y33" s="63"/>
      <c r="Z33" s="63"/>
    </row>
    <row r="34" spans="2:26">
      <c r="H34" s="63"/>
      <c r="O34" s="77"/>
      <c r="Q34" s="95"/>
      <c r="R34" s="95"/>
      <c r="S34" s="95"/>
      <c r="T34" s="95" t="s">
        <v>439</v>
      </c>
      <c r="U34" s="95"/>
      <c r="V34" s="95"/>
      <c r="W34" s="95"/>
      <c r="X34" s="95"/>
      <c r="Y34" s="63"/>
      <c r="Z34" s="63"/>
    </row>
    <row r="35" spans="2:26">
      <c r="O35" s="77"/>
      <c r="P35" s="58">
        <v>0</v>
      </c>
      <c r="Q35" s="58">
        <f t="shared" ref="Q35:X35" si="6">SUMPRODUCT($P11:$P16,Q11:Q16)</f>
        <v>0</v>
      </c>
      <c r="R35" s="58">
        <f t="shared" si="6"/>
        <v>0</v>
      </c>
      <c r="S35" s="58">
        <f t="shared" si="6"/>
        <v>0</v>
      </c>
      <c r="T35" s="58">
        <f t="shared" si="6"/>
        <v>0</v>
      </c>
      <c r="U35" s="58">
        <f t="shared" si="6"/>
        <v>0</v>
      </c>
      <c r="V35" s="58">
        <f t="shared" si="6"/>
        <v>0</v>
      </c>
      <c r="W35" s="58">
        <f t="shared" si="6"/>
        <v>1</v>
      </c>
      <c r="X35" s="58">
        <f t="shared" si="6"/>
        <v>0</v>
      </c>
      <c r="Y35" s="63"/>
      <c r="Z35" s="63"/>
    </row>
    <row r="36" spans="2:26" ht="15">
      <c r="B36" s="75"/>
      <c r="O36" s="77"/>
      <c r="P36" s="94"/>
      <c r="Q36" s="58">
        <v>0</v>
      </c>
      <c r="R36" s="58">
        <f t="shared" ref="R36:X36" si="7">SUMPRODUCT($Q11:$Q16,R11:R16)</f>
        <v>0</v>
      </c>
      <c r="S36" s="58">
        <f t="shared" si="7"/>
        <v>0</v>
      </c>
      <c r="T36" s="58">
        <f t="shared" si="7"/>
        <v>1</v>
      </c>
      <c r="U36" s="58">
        <f t="shared" si="7"/>
        <v>0</v>
      </c>
      <c r="V36" s="58">
        <f t="shared" si="7"/>
        <v>0</v>
      </c>
      <c r="W36" s="58">
        <f t="shared" si="7"/>
        <v>0</v>
      </c>
      <c r="X36" s="58">
        <f t="shared" si="7"/>
        <v>0</v>
      </c>
      <c r="Y36" s="63"/>
      <c r="Z36" s="63"/>
    </row>
    <row r="37" spans="2:26">
      <c r="B37" s="63"/>
      <c r="O37" s="77"/>
      <c r="P37" s="63"/>
      <c r="Q37" s="63"/>
      <c r="R37" s="58">
        <v>0</v>
      </c>
      <c r="S37" s="58">
        <f t="shared" ref="S37:X37" si="8">SUMPRODUCT($R11:$R16,S11:S16)</f>
        <v>0</v>
      </c>
      <c r="T37" s="58">
        <f t="shared" si="8"/>
        <v>0</v>
      </c>
      <c r="U37" s="58">
        <f t="shared" si="8"/>
        <v>1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63"/>
      <c r="Z37" s="63"/>
    </row>
    <row r="38" spans="2:26">
      <c r="B38" s="63"/>
      <c r="O38" s="77"/>
      <c r="P38" s="63"/>
      <c r="Q38" s="63"/>
      <c r="R38" s="63"/>
      <c r="S38" s="58">
        <v>0</v>
      </c>
      <c r="T38" s="58">
        <f>SUMPRODUCT($S11:$S16,T11:T16)</f>
        <v>0</v>
      </c>
      <c r="U38" s="58">
        <f>SUMPRODUCT($S11:$S16,U11:U16)</f>
        <v>0</v>
      </c>
      <c r="V38" s="58">
        <f>SUMPRODUCT($S11:$S16,V11:V16)</f>
        <v>0</v>
      </c>
      <c r="W38" s="58">
        <f>SUMPRODUCT($S11:$S16,W11:W16)</f>
        <v>0</v>
      </c>
      <c r="X38" s="58">
        <f>SUMPRODUCT($S11:$S16,X11:X16)</f>
        <v>0</v>
      </c>
      <c r="Y38" s="63"/>
      <c r="Z38" s="63"/>
    </row>
    <row r="39" spans="2:26">
      <c r="B39" s="63"/>
      <c r="O39" s="77"/>
      <c r="P39" s="63"/>
      <c r="Q39" s="63"/>
      <c r="R39" s="63"/>
      <c r="S39" s="63"/>
      <c r="T39" s="58">
        <v>0</v>
      </c>
      <c r="U39" s="58">
        <f>SUMPRODUCT($T11:$T16,U11:U16)</f>
        <v>0</v>
      </c>
      <c r="V39" s="58">
        <f>SUMPRODUCT($T11:$T16,V11:V16)</f>
        <v>0</v>
      </c>
      <c r="W39" s="58">
        <f>SUMPRODUCT($T11:$T16,W11:W16)</f>
        <v>0</v>
      </c>
      <c r="X39" s="58">
        <f>SUMPRODUCT($T11:$T16,X11:X16)</f>
        <v>0</v>
      </c>
      <c r="Y39" s="63"/>
      <c r="Z39" s="63"/>
    </row>
    <row r="40" spans="2:26">
      <c r="O40" s="77"/>
      <c r="P40" s="63"/>
      <c r="Q40" s="63"/>
      <c r="R40" s="63"/>
      <c r="S40" s="63"/>
      <c r="T40" s="63"/>
      <c r="U40" s="58">
        <v>0</v>
      </c>
      <c r="V40" s="58">
        <f>SUMPRODUCT($U11:$U16,V11:V16)</f>
        <v>0</v>
      </c>
      <c r="W40" s="58">
        <f>SUMPRODUCT($U11:$U16,W11:W16)</f>
        <v>0</v>
      </c>
      <c r="X40" s="58">
        <f>SUMPRODUCT($U11:$U16,X11:X16)</f>
        <v>0</v>
      </c>
      <c r="Y40" s="63"/>
      <c r="Z40" s="63"/>
    </row>
    <row r="41" spans="2:26">
      <c r="O41" s="77"/>
      <c r="P41" s="63"/>
      <c r="Q41" s="63"/>
      <c r="R41" s="63"/>
      <c r="S41" s="63"/>
      <c r="T41" s="63"/>
      <c r="U41" s="63"/>
      <c r="V41" s="58">
        <v>0</v>
      </c>
      <c r="W41" s="58">
        <f>SUMPRODUCT($V11:$V16,W11:W16)</f>
        <v>0</v>
      </c>
      <c r="X41" s="58">
        <f>SUMPRODUCT($V11:$V16,X11:X16)</f>
        <v>0</v>
      </c>
      <c r="Y41" s="63"/>
      <c r="Z41" s="63"/>
    </row>
    <row r="42" spans="2:26">
      <c r="P42" s="63"/>
      <c r="Q42" s="63"/>
      <c r="R42" s="63"/>
      <c r="S42" s="63"/>
      <c r="T42" s="63"/>
      <c r="U42" s="63"/>
      <c r="V42" s="63"/>
      <c r="W42" s="58">
        <v>0</v>
      </c>
      <c r="X42" s="58">
        <f>SUMPRODUCT(W11:W16,X11:X16)</f>
        <v>0</v>
      </c>
    </row>
    <row r="43" spans="2:26">
      <c r="P43" s="63"/>
      <c r="Q43" s="63"/>
      <c r="R43" s="63"/>
      <c r="S43" s="63"/>
      <c r="T43" s="63"/>
      <c r="U43" s="63"/>
      <c r="V43" s="63"/>
      <c r="W43" s="63"/>
      <c r="X43" s="58">
        <v>0</v>
      </c>
    </row>
    <row r="44" spans="2:26">
      <c r="O44" s="77"/>
    </row>
    <row r="57" spans="3:14">
      <c r="C57" s="63"/>
      <c r="D57" s="63"/>
      <c r="E57" s="63"/>
      <c r="F57" s="63"/>
      <c r="G57" s="63"/>
      <c r="H57" s="63"/>
      <c r="I57" s="63"/>
      <c r="J57" s="63"/>
      <c r="K57" s="63"/>
    </row>
    <row r="58" spans="3:14" ht="16">
      <c r="C58" s="121"/>
      <c r="D58" s="119"/>
      <c r="E58" s="119"/>
      <c r="F58" s="119"/>
      <c r="G58" s="119"/>
      <c r="H58" s="119"/>
      <c r="I58" s="119"/>
      <c r="J58" s="119"/>
      <c r="K58" s="119"/>
      <c r="L58" s="119"/>
      <c r="M58" s="120"/>
      <c r="N58" s="120"/>
    </row>
    <row r="59" spans="3:14" ht="16">
      <c r="C59" s="119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</row>
    <row r="60" spans="3:14" ht="16">
      <c r="C60" s="119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</row>
    <row r="61" spans="3:14" ht="16">
      <c r="C61" s="119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</row>
    <row r="62" spans="3:14" ht="16">
      <c r="C62" s="119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</row>
    <row r="63" spans="3:14" ht="16">
      <c r="C63" s="119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</row>
    <row r="64" spans="3:14" ht="16">
      <c r="C64" s="119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</row>
    <row r="65" spans="3:14" ht="16">
      <c r="C65" s="119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</row>
    <row r="66" spans="3:14" ht="16">
      <c r="C66" s="119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</row>
    <row r="67" spans="3:14" ht="16">
      <c r="C67" s="119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</row>
    <row r="68" spans="3:14"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</row>
    <row r="69" spans="3:14"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</row>
    <row r="70" spans="3:14"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</row>
    <row r="71" spans="3:14" ht="16">
      <c r="C71" s="121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</row>
    <row r="72" spans="3:14" ht="16">
      <c r="C72" s="119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</row>
    <row r="73" spans="3:14" ht="16">
      <c r="C73" s="119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</row>
    <row r="74" spans="3:14" ht="16">
      <c r="C74" s="119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</row>
    <row r="75" spans="3:14" ht="16">
      <c r="C75" s="119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</row>
    <row r="76" spans="3:14" ht="16">
      <c r="C76" s="119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</row>
    <row r="77" spans="3:14" ht="16">
      <c r="C77" s="119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</row>
    <row r="78" spans="3:14" ht="16">
      <c r="C78" s="119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</row>
    <row r="79" spans="3:14" ht="16">
      <c r="C79" s="119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</row>
    <row r="80" spans="3:14" ht="16">
      <c r="C80" s="119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</row>
    <row r="81" spans="3:14" ht="16">
      <c r="C81" s="119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</row>
    <row r="82" spans="3:14" ht="16">
      <c r="C82" s="119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</row>
  </sheetData>
  <mergeCells count="2">
    <mergeCell ref="P19:X19"/>
    <mergeCell ref="P24:X24"/>
  </mergeCells>
  <conditionalFormatting sqref="M69:N76 D58:N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L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N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8:Z66"/>
  <sheetViews>
    <sheetView showGridLines="0" tabSelected="1" topLeftCell="A3" workbookViewId="0">
      <selection activeCell="P36" sqref="P36"/>
    </sheetView>
  </sheetViews>
  <sheetFormatPr baseColWidth="10" defaultColWidth="9.1640625" defaultRowHeight="13"/>
  <cols>
    <col min="1" max="16384" width="9.1640625" style="107"/>
  </cols>
  <sheetData>
    <row r="8" spans="2:26">
      <c r="B8" s="106" t="s">
        <v>525</v>
      </c>
    </row>
    <row r="10" spans="2:26" ht="15">
      <c r="C10" s="108" t="s">
        <v>460</v>
      </c>
      <c r="D10" s="108" t="s">
        <v>461</v>
      </c>
      <c r="E10" s="108" t="s">
        <v>462</v>
      </c>
      <c r="F10" s="108" t="s">
        <v>463</v>
      </c>
      <c r="G10" s="108" t="s">
        <v>464</v>
      </c>
      <c r="H10" s="108" t="s">
        <v>465</v>
      </c>
      <c r="I10" s="108" t="s">
        <v>466</v>
      </c>
      <c r="J10" s="108" t="s">
        <v>467</v>
      </c>
      <c r="K10" s="108" t="s">
        <v>468</v>
      </c>
      <c r="L10" s="108" t="s">
        <v>469</v>
      </c>
      <c r="M10" s="108" t="s">
        <v>470</v>
      </c>
      <c r="P10" s="108" t="s">
        <v>460</v>
      </c>
      <c r="Q10" s="108" t="s">
        <v>461</v>
      </c>
      <c r="R10" s="108" t="s">
        <v>462</v>
      </c>
      <c r="S10" s="108" t="s">
        <v>463</v>
      </c>
      <c r="T10" s="108" t="s">
        <v>464</v>
      </c>
      <c r="U10" s="108" t="s">
        <v>465</v>
      </c>
      <c r="V10" s="108" t="s">
        <v>466</v>
      </c>
      <c r="W10" s="108" t="s">
        <v>467</v>
      </c>
      <c r="X10" s="108" t="s">
        <v>468</v>
      </c>
      <c r="Y10" s="108" t="s">
        <v>469</v>
      </c>
      <c r="Z10" s="108" t="s">
        <v>470</v>
      </c>
    </row>
    <row r="11" spans="2:26" ht="15">
      <c r="B11" s="108" t="s">
        <v>460</v>
      </c>
      <c r="C11" s="109">
        <v>0</v>
      </c>
      <c r="D11" s="109">
        <v>1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9">
        <v>0</v>
      </c>
      <c r="L11" s="109">
        <v>0</v>
      </c>
      <c r="M11" s="109">
        <v>0</v>
      </c>
      <c r="O11" s="110" t="s">
        <v>479</v>
      </c>
      <c r="P11" s="109">
        <v>0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1</v>
      </c>
      <c r="W11" s="109">
        <v>1</v>
      </c>
      <c r="X11" s="109">
        <v>0</v>
      </c>
      <c r="Y11" s="109">
        <v>0</v>
      </c>
      <c r="Z11" s="109">
        <v>0</v>
      </c>
    </row>
    <row r="12" spans="2:26" ht="15">
      <c r="B12" s="108" t="s">
        <v>461</v>
      </c>
      <c r="C12" s="111"/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  <c r="K12" s="109">
        <v>0</v>
      </c>
      <c r="L12" s="109">
        <v>0</v>
      </c>
      <c r="M12" s="109">
        <v>0</v>
      </c>
      <c r="O12" s="110" t="s">
        <v>480</v>
      </c>
      <c r="P12" s="109">
        <v>0</v>
      </c>
      <c r="Q12" s="109">
        <v>0</v>
      </c>
      <c r="R12" s="109">
        <v>1</v>
      </c>
      <c r="S12" s="109">
        <v>0</v>
      </c>
      <c r="T12" s="109">
        <v>0</v>
      </c>
      <c r="U12" s="109">
        <v>1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</row>
    <row r="13" spans="2:26" ht="15">
      <c r="B13" s="108" t="s">
        <v>462</v>
      </c>
      <c r="C13" s="111"/>
      <c r="D13" s="111"/>
      <c r="E13" s="109">
        <v>0</v>
      </c>
      <c r="F13" s="109">
        <v>0</v>
      </c>
      <c r="G13" s="109">
        <v>0</v>
      </c>
      <c r="H13" s="109">
        <v>1</v>
      </c>
      <c r="I13" s="109">
        <v>0</v>
      </c>
      <c r="J13" s="109">
        <v>0</v>
      </c>
      <c r="K13" s="109">
        <v>0</v>
      </c>
      <c r="L13" s="109">
        <v>0</v>
      </c>
      <c r="M13" s="109">
        <v>0</v>
      </c>
      <c r="O13" s="110" t="s">
        <v>481</v>
      </c>
      <c r="P13" s="109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1</v>
      </c>
      <c r="Z13" s="109">
        <v>1</v>
      </c>
    </row>
    <row r="14" spans="2:26" ht="15">
      <c r="B14" s="108" t="s">
        <v>463</v>
      </c>
      <c r="C14" s="111"/>
      <c r="D14" s="111"/>
      <c r="E14" s="111"/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1</v>
      </c>
      <c r="L14" s="109">
        <v>0</v>
      </c>
      <c r="M14" s="109">
        <v>0</v>
      </c>
      <c r="O14" s="110" t="s">
        <v>482</v>
      </c>
      <c r="P14" s="109">
        <v>0</v>
      </c>
      <c r="Q14" s="109">
        <v>0</v>
      </c>
      <c r="R14" s="109">
        <v>0</v>
      </c>
      <c r="S14" s="109">
        <v>1</v>
      </c>
      <c r="T14" s="109">
        <v>0</v>
      </c>
      <c r="U14" s="109">
        <v>0</v>
      </c>
      <c r="V14" s="109">
        <v>0</v>
      </c>
      <c r="W14" s="109">
        <v>0</v>
      </c>
      <c r="X14" s="109">
        <v>1</v>
      </c>
      <c r="Y14" s="109">
        <v>0</v>
      </c>
      <c r="Z14" s="109">
        <v>0</v>
      </c>
    </row>
    <row r="15" spans="2:26" ht="15">
      <c r="B15" s="108" t="s">
        <v>464</v>
      </c>
      <c r="C15" s="111"/>
      <c r="D15" s="111"/>
      <c r="E15" s="111"/>
      <c r="F15" s="111"/>
      <c r="G15" s="109">
        <v>0</v>
      </c>
      <c r="H15" s="109">
        <v>0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O15" s="110" t="s">
        <v>483</v>
      </c>
      <c r="P15" s="109">
        <v>0</v>
      </c>
      <c r="Q15" s="109">
        <v>0</v>
      </c>
      <c r="R15" s="109">
        <v>0</v>
      </c>
      <c r="S15" s="109">
        <v>0</v>
      </c>
      <c r="T15" s="109">
        <v>1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</row>
    <row r="16" spans="2:26" ht="15">
      <c r="B16" s="108" t="s">
        <v>465</v>
      </c>
      <c r="C16" s="111"/>
      <c r="D16" s="111"/>
      <c r="E16" s="111"/>
      <c r="F16" s="111"/>
      <c r="G16" s="111"/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O16" s="110" t="s">
        <v>484</v>
      </c>
      <c r="P16" s="109">
        <v>1</v>
      </c>
      <c r="Q16" s="109">
        <v>1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</row>
    <row r="17" spans="2:26" ht="15">
      <c r="B17" s="108" t="s">
        <v>466</v>
      </c>
      <c r="C17" s="111"/>
      <c r="D17" s="111"/>
      <c r="E17" s="111"/>
      <c r="F17" s="111"/>
      <c r="G17" s="111"/>
      <c r="H17" s="111"/>
      <c r="I17" s="109">
        <v>0</v>
      </c>
      <c r="J17" s="109">
        <v>1</v>
      </c>
      <c r="K17" s="109">
        <v>0</v>
      </c>
      <c r="L17" s="109">
        <v>0</v>
      </c>
      <c r="M17" s="109">
        <v>0</v>
      </c>
      <c r="O17" s="112" t="s">
        <v>435</v>
      </c>
      <c r="P17" s="107">
        <f>SUM(P11:P16)</f>
        <v>1</v>
      </c>
      <c r="Q17" s="107">
        <f t="shared" ref="Q17:Z17" si="0">SUM(Q11:Q16)</f>
        <v>1</v>
      </c>
      <c r="R17" s="107">
        <f t="shared" si="0"/>
        <v>1</v>
      </c>
      <c r="S17" s="107">
        <f t="shared" si="0"/>
        <v>1</v>
      </c>
      <c r="T17" s="107">
        <f t="shared" si="0"/>
        <v>1</v>
      </c>
      <c r="U17" s="107">
        <f t="shared" si="0"/>
        <v>1</v>
      </c>
      <c r="V17" s="107">
        <f t="shared" si="0"/>
        <v>1</v>
      </c>
      <c r="W17" s="107">
        <f t="shared" si="0"/>
        <v>1</v>
      </c>
      <c r="X17" s="107">
        <f t="shared" si="0"/>
        <v>1</v>
      </c>
      <c r="Y17" s="107">
        <f t="shared" si="0"/>
        <v>1</v>
      </c>
      <c r="Z17" s="107">
        <f t="shared" si="0"/>
        <v>1</v>
      </c>
    </row>
    <row r="18" spans="2:26" ht="15">
      <c r="B18" s="108" t="s">
        <v>467</v>
      </c>
      <c r="C18" s="111"/>
      <c r="D18" s="111"/>
      <c r="E18" s="111"/>
      <c r="F18" s="111"/>
      <c r="G18" s="111"/>
      <c r="H18" s="111"/>
      <c r="I18" s="111"/>
      <c r="J18" s="109">
        <v>0</v>
      </c>
      <c r="K18" s="109">
        <v>0</v>
      </c>
      <c r="L18" s="109">
        <v>0</v>
      </c>
      <c r="M18" s="109">
        <v>0</v>
      </c>
    </row>
    <row r="19" spans="2:26" ht="15">
      <c r="B19" s="108" t="s">
        <v>468</v>
      </c>
      <c r="C19" s="111"/>
      <c r="D19" s="111"/>
      <c r="E19" s="111"/>
      <c r="F19" s="111"/>
      <c r="G19" s="111"/>
      <c r="H19" s="111"/>
      <c r="I19" s="111"/>
      <c r="J19" s="111"/>
      <c r="K19" s="109">
        <v>0</v>
      </c>
      <c r="L19" s="109">
        <v>0</v>
      </c>
      <c r="M19" s="109">
        <v>0</v>
      </c>
      <c r="P19" s="129" t="s">
        <v>485</v>
      </c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 spans="2:26" ht="15">
      <c r="B20" s="108" t="s">
        <v>469</v>
      </c>
      <c r="I20" s="111"/>
      <c r="L20" s="109">
        <v>0</v>
      </c>
      <c r="M20" s="109">
        <v>1</v>
      </c>
      <c r="P20" s="113">
        <f t="shared" ref="P20:Z20" si="1">P17</f>
        <v>1</v>
      </c>
      <c r="Q20" s="113">
        <f t="shared" si="1"/>
        <v>1</v>
      </c>
      <c r="R20" s="113">
        <f t="shared" si="1"/>
        <v>1</v>
      </c>
      <c r="S20" s="113">
        <f t="shared" si="1"/>
        <v>1</v>
      </c>
      <c r="T20" s="113">
        <f t="shared" si="1"/>
        <v>1</v>
      </c>
      <c r="U20" s="113">
        <f t="shared" si="1"/>
        <v>1</v>
      </c>
      <c r="V20" s="113">
        <f t="shared" si="1"/>
        <v>1</v>
      </c>
      <c r="W20" s="113">
        <f t="shared" si="1"/>
        <v>1</v>
      </c>
      <c r="X20" s="113">
        <f t="shared" si="1"/>
        <v>1</v>
      </c>
      <c r="Y20" s="113">
        <f t="shared" si="1"/>
        <v>1</v>
      </c>
      <c r="Z20" s="113">
        <f t="shared" si="1"/>
        <v>1</v>
      </c>
    </row>
    <row r="21" spans="2:26" ht="15">
      <c r="B21" s="108" t="s">
        <v>470</v>
      </c>
      <c r="M21" s="109">
        <v>0</v>
      </c>
      <c r="P21" s="114" t="s">
        <v>473</v>
      </c>
      <c r="Q21" s="114" t="s">
        <v>473</v>
      </c>
      <c r="R21" s="114" t="s">
        <v>473</v>
      </c>
      <c r="S21" s="114" t="s">
        <v>473</v>
      </c>
      <c r="T21" s="114" t="s">
        <v>473</v>
      </c>
      <c r="U21" s="114" t="s">
        <v>473</v>
      </c>
      <c r="V21" s="114" t="s">
        <v>473</v>
      </c>
      <c r="W21" s="114" t="s">
        <v>473</v>
      </c>
      <c r="X21" s="114" t="s">
        <v>473</v>
      </c>
      <c r="Y21" s="114" t="s">
        <v>473</v>
      </c>
      <c r="Z21" s="114" t="s">
        <v>473</v>
      </c>
    </row>
    <row r="22" spans="2:26">
      <c r="O22" s="111"/>
      <c r="P22" s="113">
        <v>1</v>
      </c>
      <c r="Q22" s="113">
        <v>1</v>
      </c>
      <c r="R22" s="113">
        <v>1</v>
      </c>
      <c r="S22" s="113">
        <v>1</v>
      </c>
      <c r="T22" s="113">
        <v>1</v>
      </c>
      <c r="U22" s="113">
        <v>1</v>
      </c>
      <c r="V22" s="113">
        <v>1</v>
      </c>
      <c r="W22" s="113">
        <v>1</v>
      </c>
      <c r="X22" s="113">
        <v>1</v>
      </c>
      <c r="Y22" s="113">
        <v>1</v>
      </c>
      <c r="Z22" s="113">
        <v>1</v>
      </c>
    </row>
    <row r="23" spans="2:26">
      <c r="B23" s="106" t="s">
        <v>477</v>
      </c>
    </row>
    <row r="24" spans="2:26" ht="15">
      <c r="C24" s="108" t="s">
        <v>460</v>
      </c>
      <c r="D24" s="108" t="s">
        <v>461</v>
      </c>
      <c r="E24" s="108" t="s">
        <v>462</v>
      </c>
      <c r="F24" s="108" t="s">
        <v>463</v>
      </c>
      <c r="G24" s="108" t="s">
        <v>464</v>
      </c>
      <c r="H24" s="108" t="s">
        <v>465</v>
      </c>
      <c r="I24" s="108" t="s">
        <v>466</v>
      </c>
      <c r="J24" s="108" t="s">
        <v>467</v>
      </c>
      <c r="K24" s="108" t="s">
        <v>468</v>
      </c>
      <c r="L24" s="108" t="s">
        <v>469</v>
      </c>
      <c r="M24" s="108" t="s">
        <v>470</v>
      </c>
      <c r="P24" s="129" t="s">
        <v>486</v>
      </c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spans="2:26" ht="15">
      <c r="B25" s="108" t="s">
        <v>460</v>
      </c>
      <c r="C25" s="115">
        <v>1</v>
      </c>
      <c r="D25" s="115">
        <v>0.43364696406292702</v>
      </c>
      <c r="E25" s="115">
        <v>0.455652569853573</v>
      </c>
      <c r="F25" s="115">
        <v>0.565901260146497</v>
      </c>
      <c r="G25" s="115">
        <v>0.57676431424874897</v>
      </c>
      <c r="H25" s="115">
        <v>0.60793055682219899</v>
      </c>
      <c r="I25" s="115">
        <v>0.56343823883757405</v>
      </c>
      <c r="J25" s="115">
        <v>0.60803627575956398</v>
      </c>
      <c r="K25" s="115">
        <v>0.67509804356602798</v>
      </c>
      <c r="L25" s="115">
        <v>0.29185938197442801</v>
      </c>
      <c r="M25" s="115">
        <v>0.63740112428259399</v>
      </c>
      <c r="P25" s="113">
        <f t="shared" ref="P25:Z30" si="2">C11</f>
        <v>0</v>
      </c>
      <c r="Q25" s="113">
        <f t="shared" si="2"/>
        <v>1</v>
      </c>
      <c r="R25" s="113">
        <f t="shared" si="2"/>
        <v>0</v>
      </c>
      <c r="S25" s="113">
        <f t="shared" si="2"/>
        <v>0</v>
      </c>
      <c r="T25" s="113">
        <f t="shared" si="2"/>
        <v>0</v>
      </c>
      <c r="U25" s="113">
        <f t="shared" si="2"/>
        <v>0</v>
      </c>
      <c r="V25" s="113">
        <f t="shared" si="2"/>
        <v>0</v>
      </c>
      <c r="W25" s="113">
        <f t="shared" si="2"/>
        <v>0</v>
      </c>
      <c r="X25" s="113">
        <f t="shared" si="2"/>
        <v>0</v>
      </c>
      <c r="Y25" s="113">
        <f t="shared" si="2"/>
        <v>0</v>
      </c>
      <c r="Z25" s="113">
        <f t="shared" si="2"/>
        <v>0</v>
      </c>
    </row>
    <row r="26" spans="2:26" ht="15">
      <c r="B26" s="108" t="s">
        <v>461</v>
      </c>
      <c r="C26" s="111"/>
      <c r="D26" s="115">
        <v>1</v>
      </c>
      <c r="E26" s="115">
        <v>0.35595164092981502</v>
      </c>
      <c r="F26" s="115">
        <v>0.50071135837603997</v>
      </c>
      <c r="G26" s="115">
        <v>0.45017026371325097</v>
      </c>
      <c r="H26" s="115">
        <v>0.45562433373042899</v>
      </c>
      <c r="I26" s="115">
        <v>0.47788950436097499</v>
      </c>
      <c r="J26" s="115">
        <v>0.51023872675661197</v>
      </c>
      <c r="K26" s="115">
        <v>0.47497078449875801</v>
      </c>
      <c r="L26" s="115">
        <v>0.156144011671765</v>
      </c>
      <c r="M26" s="115">
        <v>0.46363642022465201</v>
      </c>
      <c r="P26" s="111"/>
      <c r="Q26" s="113">
        <f t="shared" si="2"/>
        <v>0</v>
      </c>
      <c r="R26" s="113">
        <f t="shared" si="2"/>
        <v>0</v>
      </c>
      <c r="S26" s="113">
        <f t="shared" si="2"/>
        <v>0</v>
      </c>
      <c r="T26" s="113">
        <f t="shared" si="2"/>
        <v>0</v>
      </c>
      <c r="U26" s="113">
        <f t="shared" si="2"/>
        <v>0</v>
      </c>
      <c r="V26" s="113">
        <f t="shared" si="2"/>
        <v>0</v>
      </c>
      <c r="W26" s="113">
        <f t="shared" si="2"/>
        <v>0</v>
      </c>
      <c r="X26" s="113">
        <f t="shared" si="2"/>
        <v>0</v>
      </c>
      <c r="Y26" s="113">
        <f t="shared" si="2"/>
        <v>0</v>
      </c>
      <c r="Z26" s="113">
        <f t="shared" si="2"/>
        <v>0</v>
      </c>
    </row>
    <row r="27" spans="2:26" ht="15">
      <c r="B27" s="108" t="s">
        <v>462</v>
      </c>
      <c r="C27" s="111"/>
      <c r="D27" s="111"/>
      <c r="E27" s="115">
        <v>1</v>
      </c>
      <c r="F27" s="115">
        <v>0.372095490011779</v>
      </c>
      <c r="G27" s="115">
        <v>0.41034275049049801</v>
      </c>
      <c r="H27" s="115">
        <v>0.33034137602263097</v>
      </c>
      <c r="I27" s="115">
        <v>0.41634226322481699</v>
      </c>
      <c r="J27" s="115">
        <v>0.460863545593996</v>
      </c>
      <c r="K27" s="115">
        <v>0.50731996613979502</v>
      </c>
      <c r="L27" s="115">
        <v>0.30000415521098101</v>
      </c>
      <c r="M27" s="115">
        <v>0.38322681793320801</v>
      </c>
      <c r="P27" s="111"/>
      <c r="Q27" s="111"/>
      <c r="R27" s="113">
        <f t="shared" si="2"/>
        <v>0</v>
      </c>
      <c r="S27" s="113">
        <f t="shared" si="2"/>
        <v>0</v>
      </c>
      <c r="T27" s="113">
        <f t="shared" si="2"/>
        <v>0</v>
      </c>
      <c r="U27" s="113">
        <f t="shared" si="2"/>
        <v>1</v>
      </c>
      <c r="V27" s="113">
        <f t="shared" si="2"/>
        <v>0</v>
      </c>
      <c r="W27" s="113">
        <f t="shared" si="2"/>
        <v>0</v>
      </c>
      <c r="X27" s="113">
        <f t="shared" si="2"/>
        <v>0</v>
      </c>
      <c r="Y27" s="113">
        <f t="shared" si="2"/>
        <v>0</v>
      </c>
      <c r="Z27" s="113">
        <f t="shared" si="2"/>
        <v>0</v>
      </c>
    </row>
    <row r="28" spans="2:26" ht="15">
      <c r="B28" s="108" t="s">
        <v>463</v>
      </c>
      <c r="C28" s="111"/>
      <c r="D28" s="111"/>
      <c r="E28" s="111"/>
      <c r="F28" s="115">
        <v>0.999999999999999</v>
      </c>
      <c r="G28" s="115">
        <v>0.59987506861626105</v>
      </c>
      <c r="H28" s="115">
        <v>0.46923598422692597</v>
      </c>
      <c r="I28" s="115">
        <v>0.465513621439055</v>
      </c>
      <c r="J28" s="115">
        <v>0.49391903728183401</v>
      </c>
      <c r="K28" s="115">
        <v>0.56441977129495802</v>
      </c>
      <c r="L28" s="115">
        <v>0.12784297268860501</v>
      </c>
      <c r="M28" s="115">
        <v>0.53914558896618503</v>
      </c>
      <c r="P28" s="111"/>
      <c r="Q28" s="111"/>
      <c r="R28" s="111"/>
      <c r="S28" s="113">
        <f t="shared" si="2"/>
        <v>0</v>
      </c>
      <c r="T28" s="113">
        <f t="shared" si="2"/>
        <v>0</v>
      </c>
      <c r="U28" s="113">
        <f t="shared" si="2"/>
        <v>0</v>
      </c>
      <c r="V28" s="113">
        <f t="shared" si="2"/>
        <v>0</v>
      </c>
      <c r="W28" s="113">
        <f t="shared" si="2"/>
        <v>0</v>
      </c>
      <c r="X28" s="113">
        <f t="shared" si="2"/>
        <v>1</v>
      </c>
      <c r="Y28" s="113">
        <f t="shared" si="2"/>
        <v>0</v>
      </c>
      <c r="Z28" s="113">
        <f t="shared" si="2"/>
        <v>0</v>
      </c>
    </row>
    <row r="29" spans="2:26" ht="15">
      <c r="B29" s="108" t="s">
        <v>464</v>
      </c>
      <c r="C29" s="111"/>
      <c r="D29" s="111"/>
      <c r="E29" s="111"/>
      <c r="F29" s="111"/>
      <c r="G29" s="115">
        <v>0.999999999999999</v>
      </c>
      <c r="H29" s="115">
        <v>0.53825317536202999</v>
      </c>
      <c r="I29" s="115">
        <v>0.47781134411500398</v>
      </c>
      <c r="J29" s="115">
        <v>0.54965818243715403</v>
      </c>
      <c r="K29" s="115">
        <v>0.56465948058247195</v>
      </c>
      <c r="L29" s="115">
        <v>0.170159617083353</v>
      </c>
      <c r="M29" s="115">
        <v>0.51124391808842395</v>
      </c>
      <c r="P29" s="111"/>
      <c r="Q29" s="111"/>
      <c r="R29" s="111"/>
      <c r="S29" s="111"/>
      <c r="T29" s="113">
        <f t="shared" si="2"/>
        <v>0</v>
      </c>
      <c r="U29" s="113">
        <f t="shared" si="2"/>
        <v>0</v>
      </c>
      <c r="V29" s="113">
        <f t="shared" si="2"/>
        <v>0</v>
      </c>
      <c r="W29" s="113">
        <f t="shared" si="2"/>
        <v>0</v>
      </c>
      <c r="X29" s="113">
        <f t="shared" si="2"/>
        <v>0</v>
      </c>
      <c r="Y29" s="113">
        <f t="shared" si="2"/>
        <v>0</v>
      </c>
      <c r="Z29" s="113">
        <f t="shared" si="2"/>
        <v>0</v>
      </c>
    </row>
    <row r="30" spans="2:26" ht="15">
      <c r="B30" s="108" t="s">
        <v>465</v>
      </c>
      <c r="C30" s="111"/>
      <c r="D30" s="111"/>
      <c r="E30" s="111"/>
      <c r="F30" s="111"/>
      <c r="G30" s="111"/>
      <c r="H30" s="115">
        <v>1</v>
      </c>
      <c r="I30" s="115">
        <v>0.56093629094730202</v>
      </c>
      <c r="J30" s="115">
        <v>0.56692662716814002</v>
      </c>
      <c r="K30" s="115">
        <v>0.56223398546657499</v>
      </c>
      <c r="L30" s="115">
        <v>0.251685181429048</v>
      </c>
      <c r="M30" s="115">
        <v>0.59027891256470499</v>
      </c>
      <c r="P30" s="111"/>
      <c r="Q30" s="111"/>
      <c r="R30" s="111"/>
      <c r="S30" s="111"/>
      <c r="T30" s="111"/>
      <c r="U30" s="113">
        <f t="shared" si="2"/>
        <v>0</v>
      </c>
      <c r="V30" s="113">
        <f t="shared" si="2"/>
        <v>0</v>
      </c>
      <c r="W30" s="113">
        <f t="shared" si="2"/>
        <v>0</v>
      </c>
      <c r="X30" s="113">
        <f t="shared" si="2"/>
        <v>0</v>
      </c>
      <c r="Y30" s="113">
        <f t="shared" si="2"/>
        <v>0</v>
      </c>
      <c r="Z30" s="113">
        <f t="shared" si="2"/>
        <v>0</v>
      </c>
    </row>
    <row r="31" spans="2:26" ht="15">
      <c r="B31" s="108" t="s">
        <v>466</v>
      </c>
      <c r="C31" s="111"/>
      <c r="D31" s="111"/>
      <c r="E31" s="111"/>
      <c r="F31" s="111"/>
      <c r="G31" s="111"/>
      <c r="H31" s="111"/>
      <c r="I31" s="115">
        <v>0.999999999999999</v>
      </c>
      <c r="J31" s="115">
        <v>0.518997413645371</v>
      </c>
      <c r="K31" s="115">
        <v>0.53881312110620105</v>
      </c>
      <c r="L31" s="115">
        <v>0.28699840133366999</v>
      </c>
      <c r="M31" s="115">
        <v>0.55577001437672802</v>
      </c>
      <c r="P31" s="111"/>
      <c r="Q31" s="111"/>
      <c r="R31" s="111"/>
      <c r="S31" s="111"/>
      <c r="T31" s="111"/>
      <c r="U31" s="111"/>
      <c r="V31" s="113">
        <f>I17</f>
        <v>0</v>
      </c>
      <c r="W31" s="113">
        <f>J17</f>
        <v>1</v>
      </c>
      <c r="X31" s="113">
        <f>K17</f>
        <v>0</v>
      </c>
      <c r="Y31" s="113">
        <f>L17</f>
        <v>0</v>
      </c>
      <c r="Z31" s="113">
        <f>M17</f>
        <v>0</v>
      </c>
    </row>
    <row r="32" spans="2:26" ht="15">
      <c r="B32" s="108" t="s">
        <v>467</v>
      </c>
      <c r="C32" s="111"/>
      <c r="D32" s="111"/>
      <c r="E32" s="111"/>
      <c r="F32" s="111"/>
      <c r="G32" s="111"/>
      <c r="H32" s="111"/>
      <c r="I32" s="111"/>
      <c r="J32" s="115">
        <v>1</v>
      </c>
      <c r="K32" s="115">
        <v>0.62498851662576005</v>
      </c>
      <c r="L32" s="115">
        <v>0.30214927831489302</v>
      </c>
      <c r="M32" s="115">
        <v>0.57418751634325205</v>
      </c>
      <c r="O32" s="111"/>
      <c r="P32" s="111"/>
      <c r="Q32" s="111"/>
      <c r="R32" s="111"/>
      <c r="S32" s="111"/>
      <c r="T32" s="111"/>
      <c r="U32" s="111"/>
      <c r="V32" s="111"/>
      <c r="W32" s="113">
        <f>J18</f>
        <v>0</v>
      </c>
      <c r="X32" s="113">
        <f>K18</f>
        <v>0</v>
      </c>
      <c r="Y32" s="113">
        <f>L18</f>
        <v>0</v>
      </c>
      <c r="Z32" s="113">
        <f>M18</f>
        <v>0</v>
      </c>
    </row>
    <row r="33" spans="2:26" ht="15">
      <c r="B33" s="108" t="s">
        <v>468</v>
      </c>
      <c r="C33" s="111"/>
      <c r="D33" s="111"/>
      <c r="E33" s="111"/>
      <c r="F33" s="111"/>
      <c r="G33" s="111"/>
      <c r="H33" s="111"/>
      <c r="I33" s="111"/>
      <c r="J33" s="111"/>
      <c r="K33" s="115">
        <v>0.999999999999999</v>
      </c>
      <c r="L33" s="115">
        <v>0.26254290378871198</v>
      </c>
      <c r="M33" s="115">
        <v>0.64983253733962298</v>
      </c>
      <c r="O33" s="111"/>
      <c r="P33" s="111"/>
      <c r="Q33" s="111"/>
      <c r="R33" s="111"/>
      <c r="S33" s="111"/>
      <c r="T33" s="111"/>
      <c r="U33" s="111"/>
      <c r="V33" s="111"/>
      <c r="W33" s="111"/>
      <c r="X33" s="113">
        <f>K19</f>
        <v>0</v>
      </c>
      <c r="Y33" s="113">
        <f>L19</f>
        <v>0</v>
      </c>
      <c r="Z33" s="113">
        <f>M19</f>
        <v>0</v>
      </c>
    </row>
    <row r="34" spans="2:26" ht="15">
      <c r="B34" s="108" t="s">
        <v>469</v>
      </c>
      <c r="H34" s="111"/>
      <c r="L34" s="115">
        <v>1</v>
      </c>
      <c r="M34" s="115">
        <v>0.25819888974716099</v>
      </c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3">
        <f>L20</f>
        <v>0</v>
      </c>
      <c r="Z34" s="113">
        <f>M20</f>
        <v>1</v>
      </c>
    </row>
    <row r="35" spans="2:26" ht="15">
      <c r="B35" s="108" t="s">
        <v>470</v>
      </c>
      <c r="M35" s="115">
        <v>0.999999999999999</v>
      </c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3">
        <f>M21</f>
        <v>0</v>
      </c>
    </row>
    <row r="36" spans="2:26" ht="15">
      <c r="B36" s="116"/>
      <c r="O36" s="111"/>
      <c r="Q36" s="117"/>
      <c r="R36" s="117"/>
      <c r="S36" s="117"/>
      <c r="T36" s="117"/>
      <c r="U36" s="117" t="s">
        <v>473</v>
      </c>
      <c r="V36" s="117"/>
      <c r="W36" s="117"/>
      <c r="X36" s="117"/>
    </row>
    <row r="37" spans="2:26">
      <c r="B37" s="106" t="s">
        <v>442</v>
      </c>
      <c r="C37" s="118">
        <f>SUMPRODUCT(C11:M21,C25:M35)</f>
        <v>2.1056044147730479</v>
      </c>
      <c r="O37" s="111"/>
      <c r="P37" s="113">
        <v>0</v>
      </c>
      <c r="Q37" s="113">
        <f t="shared" ref="Q37:Z37" si="3">SUMPRODUCT($P11:$P16,Q11:Q16)</f>
        <v>1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</row>
    <row r="38" spans="2:26">
      <c r="B38" s="111"/>
      <c r="O38" s="111"/>
      <c r="Q38" s="113">
        <v>0</v>
      </c>
      <c r="R38" s="113">
        <f t="shared" ref="R38:Z38" si="4">SUMPRODUCT($Q11:$Q16,R11:R16)</f>
        <v>0</v>
      </c>
      <c r="S38" s="113">
        <f t="shared" si="4"/>
        <v>0</v>
      </c>
      <c r="T38" s="113">
        <f t="shared" si="4"/>
        <v>0</v>
      </c>
      <c r="U38" s="113">
        <f t="shared" si="4"/>
        <v>0</v>
      </c>
      <c r="V38" s="113">
        <f t="shared" si="4"/>
        <v>0</v>
      </c>
      <c r="W38" s="113">
        <f t="shared" si="4"/>
        <v>0</v>
      </c>
      <c r="X38" s="113">
        <f t="shared" si="4"/>
        <v>0</v>
      </c>
      <c r="Y38" s="113">
        <f t="shared" si="4"/>
        <v>0</v>
      </c>
      <c r="Z38" s="113">
        <f t="shared" si="4"/>
        <v>0</v>
      </c>
    </row>
    <row r="39" spans="2:26">
      <c r="B39" s="111"/>
      <c r="O39" s="111"/>
      <c r="P39" s="111"/>
      <c r="Q39" s="111"/>
      <c r="R39" s="113">
        <v>0</v>
      </c>
      <c r="S39" s="113">
        <f t="shared" ref="S39:Z39" si="5">SUMPRODUCT($R11:$R16,S11:S16)</f>
        <v>0</v>
      </c>
      <c r="T39" s="113">
        <f t="shared" si="5"/>
        <v>0</v>
      </c>
      <c r="U39" s="113">
        <f t="shared" si="5"/>
        <v>1</v>
      </c>
      <c r="V39" s="113">
        <f t="shared" si="5"/>
        <v>0</v>
      </c>
      <c r="W39" s="113">
        <f t="shared" si="5"/>
        <v>0</v>
      </c>
      <c r="X39" s="113">
        <f t="shared" si="5"/>
        <v>0</v>
      </c>
      <c r="Y39" s="113">
        <f t="shared" si="5"/>
        <v>0</v>
      </c>
      <c r="Z39" s="113">
        <f t="shared" si="5"/>
        <v>0</v>
      </c>
    </row>
    <row r="40" spans="2:26">
      <c r="O40" s="111"/>
      <c r="P40" s="111"/>
      <c r="Q40" s="111"/>
      <c r="R40" s="111"/>
      <c r="S40" s="113">
        <v>0</v>
      </c>
      <c r="T40" s="113">
        <f t="shared" ref="T40:Z40" si="6">SUMPRODUCT($S11:$S16,T11:T16)</f>
        <v>0</v>
      </c>
      <c r="U40" s="113">
        <f t="shared" si="6"/>
        <v>0</v>
      </c>
      <c r="V40" s="113">
        <f t="shared" si="6"/>
        <v>0</v>
      </c>
      <c r="W40" s="113">
        <f t="shared" si="6"/>
        <v>0</v>
      </c>
      <c r="X40" s="113">
        <f t="shared" si="6"/>
        <v>1</v>
      </c>
      <c r="Y40" s="113">
        <f t="shared" si="6"/>
        <v>0</v>
      </c>
      <c r="Z40" s="113">
        <f t="shared" si="6"/>
        <v>0</v>
      </c>
    </row>
    <row r="41" spans="2:26">
      <c r="O41" s="111"/>
      <c r="P41" s="111"/>
      <c r="Q41" s="111"/>
      <c r="R41" s="111"/>
      <c r="S41" s="111"/>
      <c r="T41" s="113">
        <v>0</v>
      </c>
      <c r="U41" s="113">
        <f t="shared" ref="U41:Z41" si="7">SUMPRODUCT($T11:$T16,U11:U16)</f>
        <v>0</v>
      </c>
      <c r="V41" s="113">
        <f t="shared" si="7"/>
        <v>0</v>
      </c>
      <c r="W41" s="113">
        <f t="shared" si="7"/>
        <v>0</v>
      </c>
      <c r="X41" s="113">
        <f t="shared" si="7"/>
        <v>0</v>
      </c>
      <c r="Y41" s="113">
        <f t="shared" si="7"/>
        <v>0</v>
      </c>
      <c r="Z41" s="113">
        <f t="shared" si="7"/>
        <v>0</v>
      </c>
    </row>
    <row r="42" spans="2:26" ht="16">
      <c r="B42" s="121"/>
      <c r="C42" s="119"/>
      <c r="D42" s="119"/>
      <c r="E42" s="119"/>
      <c r="F42" s="119"/>
      <c r="G42" s="119"/>
      <c r="H42" s="119"/>
      <c r="I42" s="119"/>
      <c r="J42" s="119"/>
      <c r="K42" s="119"/>
      <c r="L42" s="120"/>
      <c r="M42" s="120"/>
      <c r="P42" s="111"/>
      <c r="Q42" s="111"/>
      <c r="R42" s="111"/>
      <c r="S42" s="111"/>
      <c r="T42" s="111"/>
      <c r="U42" s="113">
        <v>0</v>
      </c>
      <c r="V42" s="113">
        <f>SUMPRODUCT($U11:$U16,V11:V16)</f>
        <v>0</v>
      </c>
      <c r="W42" s="113">
        <f>SUMPRODUCT($U11:$U16,W11:W16)</f>
        <v>0</v>
      </c>
      <c r="X42" s="113">
        <f>SUMPRODUCT($U11:$U16,X11:X16)</f>
        <v>0</v>
      </c>
      <c r="Y42" s="113">
        <f>SUMPRODUCT($U11:$U16,Y11:Y16)</f>
        <v>0</v>
      </c>
      <c r="Z42" s="113">
        <f>SUMPRODUCT($U11:$U16,Z11:Z16)</f>
        <v>0</v>
      </c>
    </row>
    <row r="43" spans="2:26" ht="16">
      <c r="B43" s="119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P43" s="111"/>
      <c r="Q43" s="111"/>
      <c r="R43" s="111"/>
      <c r="S43" s="111"/>
      <c r="T43" s="111"/>
      <c r="U43" s="111"/>
      <c r="V43" s="113">
        <v>0</v>
      </c>
      <c r="W43" s="113">
        <f>SUMPRODUCT($V11:$V16,W11:W16)</f>
        <v>1</v>
      </c>
      <c r="X43" s="113">
        <f>SUMPRODUCT($V11:$V16,X11:X16)</f>
        <v>0</v>
      </c>
      <c r="Y43" s="113">
        <f>SUMPRODUCT($V11:$V16,Y11:Y16)</f>
        <v>0</v>
      </c>
      <c r="Z43" s="113">
        <f>SUMPRODUCT($V11:$V16,Z11:Z16)</f>
        <v>0</v>
      </c>
    </row>
    <row r="44" spans="2:26" ht="16">
      <c r="B44" s="119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O44" s="111"/>
      <c r="P44" s="111"/>
      <c r="Q44" s="111"/>
      <c r="R44" s="111"/>
      <c r="S44" s="111"/>
      <c r="T44" s="111"/>
      <c r="U44" s="111"/>
      <c r="V44" s="111"/>
      <c r="W44" s="113">
        <v>0</v>
      </c>
      <c r="X44" s="113">
        <f>SUMPRODUCT($W$11:$W$16,X11:X16)</f>
        <v>0</v>
      </c>
      <c r="Y44" s="113">
        <f>SUMPRODUCT($W$11:$W$16,Y11:Y16)</f>
        <v>0</v>
      </c>
      <c r="Z44" s="113">
        <f>SUMPRODUCT($W$11:$W$16,Z11:Z16)</f>
        <v>0</v>
      </c>
    </row>
    <row r="45" spans="2:26" ht="16">
      <c r="B45" s="119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P45" s="111"/>
      <c r="Q45" s="111"/>
      <c r="R45" s="111"/>
      <c r="S45" s="111"/>
      <c r="T45" s="111"/>
      <c r="U45" s="111"/>
      <c r="V45" s="111"/>
      <c r="W45" s="111"/>
      <c r="X45" s="113">
        <v>0</v>
      </c>
      <c r="Y45" s="113">
        <f>SUMPRODUCT($X$11:$X$16,Y11:Y16)</f>
        <v>0</v>
      </c>
      <c r="Z45" s="113">
        <f>SUMPRODUCT($X$11:$X$16,Z11:Z16)</f>
        <v>0</v>
      </c>
    </row>
    <row r="46" spans="2:26" ht="16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Y46" s="113">
        <v>0</v>
      </c>
      <c r="Z46" s="113">
        <f>SUMPRODUCT($Y$11:$Y$16,Z11:Z16)</f>
        <v>1</v>
      </c>
    </row>
    <row r="47" spans="2:26" ht="16">
      <c r="B47" s="119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Z47" s="113">
        <v>0</v>
      </c>
    </row>
    <row r="48" spans="2:26" ht="16">
      <c r="B48" s="119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</row>
    <row r="49" spans="2:13" ht="16">
      <c r="B49" s="119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</row>
    <row r="50" spans="2:13" ht="16"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</row>
    <row r="51" spans="2:13" ht="16">
      <c r="B51" s="119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</row>
    <row r="52" spans="2:13"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</row>
    <row r="53" spans="2:13"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</row>
    <row r="54" spans="2:13"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</row>
    <row r="55" spans="2:13" ht="16">
      <c r="B55" s="121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</row>
    <row r="56" spans="2:13" ht="16">
      <c r="B56" s="119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</row>
    <row r="57" spans="2:13" ht="16">
      <c r="B57" s="119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</row>
    <row r="58" spans="2:13" ht="16">
      <c r="B58" s="119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</row>
    <row r="59" spans="2:13" ht="16">
      <c r="B59" s="119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</row>
    <row r="60" spans="2:13" ht="16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</row>
    <row r="61" spans="2:13" ht="16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</row>
    <row r="62" spans="2:13" ht="16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</row>
    <row r="63" spans="2:13" ht="16">
      <c r="B63" s="119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</row>
    <row r="64" spans="2:13" ht="16">
      <c r="B64" s="119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</row>
    <row r="65" spans="2:13" ht="16">
      <c r="B65" s="119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</row>
    <row r="66" spans="2:13" ht="16">
      <c r="B66" s="119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</row>
  </sheetData>
  <mergeCells count="2">
    <mergeCell ref="P19:Z19"/>
    <mergeCell ref="P24:Z24"/>
  </mergeCells>
  <conditionalFormatting sqref="L53:M60 C42:M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K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M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Dataset</vt:lpstr>
      <vt:lpstr>New Dataset</vt:lpstr>
      <vt:lpstr>Prior Demand Model</vt:lpstr>
      <vt:lpstr>Covariance Matrix</vt:lpstr>
      <vt:lpstr>OpenSolver Model</vt:lpstr>
      <vt:lpstr>Solver Model</vt:lpstr>
      <vt:lpstr>STAT Covariances</vt:lpstr>
      <vt:lpstr>OIDD Covariances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Grant</dc:creator>
  <cp:lastModifiedBy>Cho, Grant W</cp:lastModifiedBy>
  <dcterms:created xsi:type="dcterms:W3CDTF">2019-11-24T04:30:30Z</dcterms:created>
  <dcterms:modified xsi:type="dcterms:W3CDTF">2019-11-24T17:24:37Z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{B44147CA-0CCA-471D-BE33-25D148BBAF0F}</vt:lpwstr>
  </property>
</Properties>
</file>