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oogle_Drive\Projet_Session_6-Controleur_Ecran\Gestion\"/>
    </mc:Choice>
  </mc:AlternateContent>
  <bookViews>
    <workbookView xWindow="0" yWindow="3150" windowWidth="25200" windowHeight="11910"/>
  </bookViews>
  <sheets>
    <sheet name="Contrôleur d'écran" sheetId="1" r:id="rId1"/>
    <sheet name="Composantes de la boîte" sheetId="3" r:id="rId2"/>
    <sheet name="Composantes du magasin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5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 l="1"/>
  <c r="H41" i="1"/>
  <c r="H17" i="2"/>
  <c r="H29" i="1" l="1"/>
  <c r="H21" i="1"/>
  <c r="H34" i="1" l="1"/>
  <c r="H24" i="1" l="1"/>
  <c r="H37" i="1" l="1"/>
  <c r="H38" i="1"/>
  <c r="H27" i="1"/>
  <c r="H5" i="2" l="1"/>
  <c r="H6" i="2"/>
  <c r="H7" i="2"/>
  <c r="H8" i="2"/>
  <c r="H9" i="2"/>
  <c r="H10" i="2"/>
  <c r="H11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2" i="1"/>
  <c r="H20" i="1" s="1"/>
  <c r="H25" i="1"/>
  <c r="H26" i="1"/>
  <c r="H28" i="1"/>
  <c r="H30" i="1"/>
  <c r="H31" i="1"/>
  <c r="H32" i="1"/>
  <c r="H33" i="1"/>
  <c r="H36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35" i="1" l="1"/>
  <c r="H23" i="1"/>
  <c r="H5" i="1"/>
  <c r="H13" i="1"/>
  <c r="H71" i="2"/>
  <c r="H73" i="1" l="1"/>
</calcChain>
</file>

<file path=xl/sharedStrings.xml><?xml version="1.0" encoding="utf-8"?>
<sst xmlns="http://schemas.openxmlformats.org/spreadsheetml/2006/main" count="371" uniqueCount="277">
  <si>
    <t>#</t>
  </si>
  <si>
    <t>Component name</t>
  </si>
  <si>
    <t>Use</t>
  </si>
  <si>
    <t>Price</t>
  </si>
  <si>
    <t>Comments</t>
  </si>
  <si>
    <t>Footprint</t>
  </si>
  <si>
    <t>Unit price</t>
  </si>
  <si>
    <t>Qty</t>
  </si>
  <si>
    <t>Contrôleur d'écran</t>
  </si>
  <si>
    <t>Magasin</t>
  </si>
  <si>
    <t>Digikey link</t>
  </si>
  <si>
    <t>Value</t>
  </si>
  <si>
    <t>Connecteurs</t>
  </si>
  <si>
    <t>0522711879</t>
  </si>
  <si>
    <t>Connecteur FPC écran</t>
  </si>
  <si>
    <t>1mm</t>
  </si>
  <si>
    <t>WM7963CT-ND</t>
  </si>
  <si>
    <t xml:space="preserve">Connecteur USB micro SMT </t>
  </si>
  <si>
    <t>WM1399CT-ND</t>
  </si>
  <si>
    <t xml:space="preserve"> 30340-5002HB</t>
  </si>
  <si>
    <t>Connecteur 40-pins</t>
  </si>
  <si>
    <t>2,54mm</t>
  </si>
  <si>
    <t>3M15457-ND</t>
  </si>
  <si>
    <t>Molex I²C</t>
  </si>
  <si>
    <t>4 positions</t>
  </si>
  <si>
    <t>SIL-100</t>
  </si>
  <si>
    <t>WM4902-ND</t>
  </si>
  <si>
    <t>Molex SPI</t>
  </si>
  <si>
    <t>5 positions</t>
  </si>
  <si>
    <t>WM4903-ND</t>
  </si>
  <si>
    <t>Connecteur JTAG</t>
  </si>
  <si>
    <t>6 positions</t>
  </si>
  <si>
    <t xml:space="preserve"> 68000-406HLF</t>
  </si>
  <si>
    <t xml:space="preserve"> 609-3263-ND</t>
  </si>
  <si>
    <t>Circuits Intégrés</t>
  </si>
  <si>
    <t>PR20203VBNN</t>
  </si>
  <si>
    <t>Cavalier 3 Pos</t>
  </si>
  <si>
    <t>3 Positions</t>
  </si>
  <si>
    <t>1849-1003-ND</t>
  </si>
  <si>
    <t>Un pour alimentation USB/40Pin, l'autre pour JTAG_SELECT</t>
  </si>
  <si>
    <t>68001-402HLF</t>
  </si>
  <si>
    <t>Cavalier pour résistances I²C</t>
  </si>
  <si>
    <t>2 positions</t>
  </si>
  <si>
    <t>609-3507-ND</t>
  </si>
  <si>
    <t>XC3S100E-4TQG144I</t>
  </si>
  <si>
    <t>FPGA Spartan 3</t>
  </si>
  <si>
    <t>144TQFP</t>
  </si>
  <si>
    <t xml:space="preserve"> 122-1710-ND</t>
  </si>
  <si>
    <t>XCF02SVOG20C</t>
  </si>
  <si>
    <t>EEPROM</t>
  </si>
  <si>
    <t>20-TSSOP</t>
  </si>
  <si>
    <t>122-1287-5-ND</t>
  </si>
  <si>
    <t>FT232RL</t>
  </si>
  <si>
    <t>FTDI</t>
  </si>
  <si>
    <t>28-SSOP</t>
  </si>
  <si>
    <t>768-1007-1-ND</t>
  </si>
  <si>
    <t xml:space="preserve"> </t>
  </si>
  <si>
    <t>Contrôleur d'écran - Composantes disponibles au magasin</t>
  </si>
  <si>
    <t>KIC232RLSM</t>
  </si>
  <si>
    <t>Level shifter bidirectionnel 8-bits</t>
  </si>
  <si>
    <t>5V - 3.3V</t>
  </si>
  <si>
    <t>OpAmp</t>
  </si>
  <si>
    <t>14SOIC</t>
  </si>
  <si>
    <t>LTC6905IS5-100</t>
  </si>
  <si>
    <t>Oscillateur</t>
  </si>
  <si>
    <t>100MHz</t>
  </si>
  <si>
    <t>TSOT23-5</t>
  </si>
  <si>
    <t>LTC6905IS5-100#TRMPBFCT-ND</t>
  </si>
  <si>
    <t>NTR5103NT1G</t>
  </si>
  <si>
    <t>Transistor MOSFET N-channel</t>
  </si>
  <si>
    <t>SOT-23</t>
  </si>
  <si>
    <t>NTR5103NT1GOSCT-ND</t>
  </si>
  <si>
    <t>2 pour I²C, 4 pour SPI, lever shifter bidirectionnel 5V &lt;-&gt; 3.3V</t>
  </si>
  <si>
    <t>Transistor Bipolaire NPN</t>
  </si>
  <si>
    <t>SOT23</t>
  </si>
  <si>
    <t>MMBT3904-TP</t>
  </si>
  <si>
    <t xml:space="preserve"> MMBT3904TPMSCT-ND</t>
  </si>
  <si>
    <t>4 pour le port parallèle, level shifter unidirectionnel 5V -&gt; 3.3V</t>
  </si>
  <si>
    <t>0705530004</t>
  </si>
  <si>
    <t>LP38693MP-ADJ/NOPBCT-ND</t>
  </si>
  <si>
    <t>Régulateur de tension</t>
  </si>
  <si>
    <t>3.3V</t>
  </si>
  <si>
    <t>SOT-223-5</t>
  </si>
  <si>
    <t>5V -&gt; 3.3V</t>
  </si>
  <si>
    <t>PTSO0152SM</t>
  </si>
  <si>
    <t>LP38693MP-2.5CT-ND</t>
  </si>
  <si>
    <t>2.5V</t>
  </si>
  <si>
    <t>LP38693MP-2.5/NOPBCT-ND</t>
  </si>
  <si>
    <t>LDL1117S12R</t>
  </si>
  <si>
    <t>1.2V</t>
  </si>
  <si>
    <t>SOT-223</t>
  </si>
  <si>
    <t>497-17234-1-ND</t>
  </si>
  <si>
    <t>Step-up</t>
  </si>
  <si>
    <t>25V</t>
  </si>
  <si>
    <t>SOT25</t>
  </si>
  <si>
    <t>AP3012KTR-G1DICT-ND</t>
  </si>
  <si>
    <t>Discretes</t>
  </si>
  <si>
    <t>1N5819</t>
  </si>
  <si>
    <t>Diode Shottky</t>
  </si>
  <si>
    <t>SOD123</t>
  </si>
  <si>
    <t>1N5819HW-FDICT-ND</t>
  </si>
  <si>
    <t>DIO1N5819, KDIO1N5819</t>
  </si>
  <si>
    <t>SRR4028-100Y</t>
  </si>
  <si>
    <t>Bobine</t>
  </si>
  <si>
    <t>10µH</t>
  </si>
  <si>
    <t xml:space="preserve"> SRR4028-100YCT-ND</t>
  </si>
  <si>
    <t>MINISMDC050F</t>
  </si>
  <si>
    <t xml:space="preserve">Polyswitch </t>
  </si>
  <si>
    <t>500mA</t>
  </si>
  <si>
    <t>1812</t>
  </si>
  <si>
    <t>MINISMDC050F-2CT-ND</t>
  </si>
  <si>
    <t>POLYS0001SM, KPOLYS0001SM</t>
  </si>
  <si>
    <t>SML-LX1206SRC-TR</t>
  </si>
  <si>
    <t>LED</t>
  </si>
  <si>
    <t>1206</t>
  </si>
  <si>
    <t xml:space="preserve"> 67-1359-1-ND</t>
  </si>
  <si>
    <t>LEDROUGESM</t>
  </si>
  <si>
    <t>Bouton reset</t>
  </si>
  <si>
    <t>Off-Mom</t>
  </si>
  <si>
    <t>6x6mm</t>
  </si>
  <si>
    <t>Résistances</t>
  </si>
  <si>
    <t>RMCF0603FT15R0</t>
  </si>
  <si>
    <t>Résistance</t>
  </si>
  <si>
    <t>15Ω</t>
  </si>
  <si>
    <t>0603</t>
  </si>
  <si>
    <t>JP9-1</t>
  </si>
  <si>
    <t>JP8-1</t>
  </si>
  <si>
    <t>JP10-1</t>
  </si>
  <si>
    <t>JP12-1</t>
  </si>
  <si>
    <t>JP7-2</t>
  </si>
  <si>
    <t>JP1-1, JP7-1</t>
  </si>
  <si>
    <t>JP9-2, JP9-3</t>
  </si>
  <si>
    <t>U5-1</t>
  </si>
  <si>
    <t>U7-1</t>
  </si>
  <si>
    <t>U10-1</t>
  </si>
  <si>
    <t>U3-1</t>
  </si>
  <si>
    <t>U6-1</t>
  </si>
  <si>
    <t>Q9-1, Q9-2, Q12-1, Q12-2, Q12-3, Q12-4</t>
  </si>
  <si>
    <t>Q10-1, Q10-2, Q10-3, Q10-4</t>
  </si>
  <si>
    <t>U1-2</t>
  </si>
  <si>
    <t>U2-1</t>
  </si>
  <si>
    <t>L2-1</t>
  </si>
  <si>
    <t>Designator</t>
  </si>
  <si>
    <t>U8-1</t>
  </si>
  <si>
    <t>JP11-1</t>
  </si>
  <si>
    <t>U1-1</t>
  </si>
  <si>
    <t>D2-1</t>
  </si>
  <si>
    <t>F1-1</t>
  </si>
  <si>
    <t>D1-1, D7-1</t>
  </si>
  <si>
    <t>B7-1</t>
  </si>
  <si>
    <t>RMCF0603FT15R0CT-ND</t>
  </si>
  <si>
    <t>R3-1, R3-2, R3-3, R3-4, R3-5</t>
  </si>
  <si>
    <t>RMCF0603FT33R0</t>
  </si>
  <si>
    <t>33Ω</t>
  </si>
  <si>
    <t>RMCF0603FT33R0CT-ND</t>
  </si>
  <si>
    <t>R7-1, R7-2, R7-3, R7-4</t>
  </si>
  <si>
    <t>RMCF0603FT200R</t>
  </si>
  <si>
    <t>200Ω</t>
  </si>
  <si>
    <t>RMCF0603FT200RCT-ND</t>
  </si>
  <si>
    <t>RMCF0603FT330R</t>
  </si>
  <si>
    <t>330Ω</t>
  </si>
  <si>
    <t>RMCF0603FT330RCT-ND</t>
  </si>
  <si>
    <t>R1-3, R7-5</t>
  </si>
  <si>
    <t>RMCF0603FT100R</t>
  </si>
  <si>
    <t>100Ω</t>
  </si>
  <si>
    <t>RMCF0603FT100RCT-ND</t>
  </si>
  <si>
    <t>R10-1, R10-3, R10-5, R10-7</t>
  </si>
  <si>
    <t>RMCF0603FT4K70</t>
  </si>
  <si>
    <t>4.7kΩ</t>
  </si>
  <si>
    <t>RMCF0603FT4K70CT-ND</t>
  </si>
  <si>
    <t>R2-1, R7-6, R7-7, R8-1, R9-3, R9-4, R10-2, R10-4, R10-6, R10-8</t>
  </si>
  <si>
    <t>RMCF0603FT5K10</t>
  </si>
  <si>
    <t>5.1kΩ</t>
  </si>
  <si>
    <t>R2-3</t>
  </si>
  <si>
    <t>RMCF0603FT5K10CT-ND</t>
  </si>
  <si>
    <t>RMCF0603FT100K</t>
  </si>
  <si>
    <t>10kΩ</t>
  </si>
  <si>
    <t>RMCF0603FT10K</t>
  </si>
  <si>
    <t>RMCF0603FT10K0CT-ND</t>
  </si>
  <si>
    <t>R9-1, R9-2, R12-1, R12-2, R12-3, R12-4</t>
  </si>
  <si>
    <t>RMCF0603FT12K0</t>
  </si>
  <si>
    <t>12kΩ</t>
  </si>
  <si>
    <t>RMCF0603FT12K0CT-ND</t>
  </si>
  <si>
    <t>R1-1</t>
  </si>
  <si>
    <t>RMCF0603FT20K0</t>
  </si>
  <si>
    <t>20kΩ</t>
  </si>
  <si>
    <t>RMCF0603FT20K0CT-ND</t>
  </si>
  <si>
    <t>RMCF0603FT100KCT-ND</t>
  </si>
  <si>
    <t>R2-2</t>
  </si>
  <si>
    <t>100kΩ</t>
  </si>
  <si>
    <t>Condensateurs</t>
  </si>
  <si>
    <t>Condensateur</t>
  </si>
  <si>
    <t>10µF</t>
  </si>
  <si>
    <t>Radial can SMD</t>
  </si>
  <si>
    <t>C4-10, C4-20, C4-29, C4-38</t>
  </si>
  <si>
    <t>Condensateurs Électrolytiques</t>
  </si>
  <si>
    <t>CC0603KRX7R9BB102</t>
  </si>
  <si>
    <t>1nF</t>
  </si>
  <si>
    <t>311-1080-1-ND</t>
  </si>
  <si>
    <t>C6-1</t>
  </si>
  <si>
    <t>Condensateur pour Oscillateur</t>
  </si>
  <si>
    <t>CL10B104KB8NNNC</t>
  </si>
  <si>
    <t>1276-1000-1-ND</t>
  </si>
  <si>
    <t>C1-2, C1-5, C1-8, C2-3, C3-2, C8-1, C8-2, C10-1, C10-2</t>
  </si>
  <si>
    <t>CL10A105KB8NNNC</t>
  </si>
  <si>
    <t>1µF</t>
  </si>
  <si>
    <t>CGA2B3X7R1H473K050BB</t>
  </si>
  <si>
    <t>47nF</t>
  </si>
  <si>
    <t>0402</t>
  </si>
  <si>
    <t>445-6897-1-ND</t>
  </si>
  <si>
    <t>C4-1, C4-2, C4-3, C4-4, C4-5, C4-6, C4-7, C4-8, C4-9, C4-21, C4-22, C4-23, C4-24, C4-30, C4-31, C4-32, C4-33</t>
  </si>
  <si>
    <t>Condensateurs pour FPGA</t>
  </si>
  <si>
    <t xml:space="preserve"> CC0402KRX7R9BB103</t>
  </si>
  <si>
    <t>10nF</t>
  </si>
  <si>
    <t>311-1349-1-ND</t>
  </si>
  <si>
    <t>C4-11, C4-12, C4-13, C4-14, C4-15, C4-16, C4-17, C4-18, C4-19, C4-25, C4-26, C4-27, C4-28, C4-34, C4-35, C4-36, C4-37</t>
  </si>
  <si>
    <t>CL31B475KBHNNNE</t>
  </si>
  <si>
    <t>4.7µF</t>
  </si>
  <si>
    <t>1276-1860-1-ND</t>
  </si>
  <si>
    <t xml:space="preserve"> 1276-2789-1-ND</t>
  </si>
  <si>
    <t>GRM188R6YA106MA73D</t>
  </si>
  <si>
    <t>490-13248-1-ND</t>
  </si>
  <si>
    <t>C1-1, C1-6, C1-9</t>
  </si>
  <si>
    <t xml:space="preserve">CL31A106MBHNNNE </t>
  </si>
  <si>
    <t xml:space="preserve">1276-6736-1-ND </t>
  </si>
  <si>
    <t>C2-2</t>
  </si>
  <si>
    <t>Condensateur Step-Up</t>
  </si>
  <si>
    <t>4610X-104-221/331L</t>
  </si>
  <si>
    <t>330 - 220</t>
  </si>
  <si>
    <t>4610X-4-221/331L-ND</t>
  </si>
  <si>
    <t>SN74LVC4245ADWR</t>
  </si>
  <si>
    <t>296-14911-1-ND</t>
  </si>
  <si>
    <t>24SOIC</t>
  </si>
  <si>
    <t>U1-3</t>
  </si>
  <si>
    <t>AP3012KTR</t>
  </si>
  <si>
    <t>RMCF0603FT422K</t>
  </si>
  <si>
    <t>RMCF0603FT422KCT-ND</t>
  </si>
  <si>
    <t>RMCF0603FT510K</t>
  </si>
  <si>
    <t>510kΩ</t>
  </si>
  <si>
    <t>422kΩ</t>
  </si>
  <si>
    <t>RMCF0603FT510KCT-ND</t>
  </si>
  <si>
    <t>R3-8</t>
  </si>
  <si>
    <t>R1-2, R3-6, R3-7, R3-9, R3-10</t>
  </si>
  <si>
    <t>R3-11</t>
  </si>
  <si>
    <t>3386F-1-503LF</t>
  </si>
  <si>
    <t>Potentiomètre</t>
  </si>
  <si>
    <t>50kΩ</t>
  </si>
  <si>
    <t>3386F-503LF-ND</t>
  </si>
  <si>
    <t>R3-0</t>
  </si>
  <si>
    <t>PTS645SL43-2 LFS</t>
  </si>
  <si>
    <t>CKN9098-ND</t>
  </si>
  <si>
    <t>C1-4, C1-13, C3-1, C3-3, C3-4, C3-5, C3-6, C3-7</t>
  </si>
  <si>
    <t>OPA4172IDR</t>
  </si>
  <si>
    <t xml:space="preserve"> 296-40467-1-ND</t>
  </si>
  <si>
    <t>Diode</t>
  </si>
  <si>
    <t>MMBD914-7-F</t>
  </si>
  <si>
    <t>SOT23-3</t>
  </si>
  <si>
    <t>MMBD914-FDICT-ND</t>
  </si>
  <si>
    <t>D7-2</t>
  </si>
  <si>
    <t>RMCF0603FT1K50</t>
  </si>
  <si>
    <t>1,5kΩ</t>
  </si>
  <si>
    <t>R3-10</t>
  </si>
  <si>
    <t xml:space="preserve"> RMCF0603FT1K50CT-ND</t>
  </si>
  <si>
    <t>R5-1, R5-2, R7-8, R7-9</t>
  </si>
  <si>
    <t>PCE3867CT-ND</t>
  </si>
  <si>
    <t>100µF</t>
  </si>
  <si>
    <t>EEE-1AA101WR</t>
  </si>
  <si>
    <t>50V</t>
  </si>
  <si>
    <t>GRM155R61A475MEAAD</t>
  </si>
  <si>
    <t>4,7µF</t>
  </si>
  <si>
    <t>490-14306-1-ND</t>
  </si>
  <si>
    <t>C4-39, C4-40, C4-41, C4-42, C4-43, C4-44, C4-45, C4-46</t>
  </si>
  <si>
    <t>C1-7, C1-12, C2-1, C7-1, C7-2, C7-3</t>
  </si>
  <si>
    <t>4 disponibles</t>
  </si>
  <si>
    <t>3 disponibles</t>
  </si>
  <si>
    <t>8 disponibles</t>
  </si>
  <si>
    <t>100n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</si>
</sst>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$&quot;"/>
    <numFmt numFmtId="165" formatCode="#,##0.00\ &quot;$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44444"/>
      <name val="Segoe UI"/>
      <family val="2"/>
    </font>
    <font>
      <sz val="9"/>
      <color rgb="FF000000"/>
      <name val="Arial"/>
      <family val="2"/>
    </font>
    <font>
      <sz val="10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3" fillId="0" borderId="0" xfId="1"/>
    <xf numFmtId="0" fontId="0" fillId="0" borderId="0" xfId="0" applyFill="1" applyBorder="1"/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1" xfId="0" applyBorder="1"/>
    <xf numFmtId="0" fontId="4" fillId="0" borderId="1" xfId="0" applyFont="1" applyBorder="1"/>
    <xf numFmtId="164" fontId="0" fillId="0" borderId="0" xfId="0" applyNumberFormat="1" applyFill="1" applyBorder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0" fillId="2" borderId="0" xfId="0" applyFill="1"/>
    <xf numFmtId="0" fontId="0" fillId="2" borderId="0" xfId="0" applyNumberFormat="1" applyFill="1" applyBorder="1"/>
    <xf numFmtId="49" fontId="0" fillId="2" borderId="2" xfId="0" applyNumberFormat="1" applyFill="1" applyBorder="1"/>
    <xf numFmtId="0" fontId="0" fillId="2" borderId="1" xfId="0" applyFill="1" applyBorder="1"/>
    <xf numFmtId="0" fontId="5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Border="1"/>
    <xf numFmtId="49" fontId="0" fillId="2" borderId="0" xfId="0" applyNumberForma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 applyBorder="1"/>
    <xf numFmtId="0" fontId="0" fillId="0" borderId="3" xfId="0" applyBorder="1"/>
    <xf numFmtId="49" fontId="0" fillId="0" borderId="3" xfId="0" applyNumberFormat="1" applyBorder="1"/>
    <xf numFmtId="0" fontId="0" fillId="2" borderId="3" xfId="0" applyFill="1" applyBorder="1"/>
    <xf numFmtId="49" fontId="0" fillId="2" borderId="3" xfId="0" applyNumberFormat="1" applyFill="1" applyBorder="1"/>
    <xf numFmtId="0" fontId="0" fillId="2" borderId="3" xfId="0" applyNumberFormat="1" applyFill="1" applyBorder="1"/>
    <xf numFmtId="0" fontId="0" fillId="0" borderId="3" xfId="0" applyNumberFormat="1" applyBorder="1"/>
    <xf numFmtId="165" fontId="0" fillId="0" borderId="3" xfId="0" applyNumberFormat="1" applyBorder="1"/>
    <xf numFmtId="49" fontId="5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0" borderId="3" xfId="1" applyBorder="1"/>
    <xf numFmtId="49" fontId="5" fillId="0" borderId="3" xfId="0" applyNumberFormat="1" applyFont="1" applyBorder="1"/>
    <xf numFmtId="49" fontId="0" fillId="0" borderId="3" xfId="0" applyNumberFormat="1" applyFill="1" applyBorder="1" applyAlignment="1">
      <alignment horizontal="left"/>
    </xf>
    <xf numFmtId="0" fontId="4" fillId="0" borderId="3" xfId="0" applyFont="1" applyBorder="1"/>
    <xf numFmtId="49" fontId="1" fillId="0" borderId="3" xfId="0" applyNumberFormat="1" applyFont="1" applyBorder="1"/>
    <xf numFmtId="0" fontId="3" fillId="0" borderId="3" xfId="1" applyBorder="1" applyAlignment="1">
      <alignment vertical="center" wrapText="1"/>
    </xf>
    <xf numFmtId="49" fontId="0" fillId="0" borderId="3" xfId="0" applyNumberFormat="1" applyFont="1" applyBorder="1"/>
    <xf numFmtId="0" fontId="0" fillId="0" borderId="3" xfId="0" applyFill="1" applyBorder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3" xfId="0" applyFill="1" applyBorder="1"/>
    <xf numFmtId="49" fontId="0" fillId="0" borderId="3" xfId="0" applyNumberFormat="1" applyFill="1" applyBorder="1"/>
    <xf numFmtId="0" fontId="0" fillId="0" borderId="3" xfId="0" applyNumberFormat="1" applyFill="1" applyBorder="1"/>
    <xf numFmtId="165" fontId="0" fillId="0" borderId="3" xfId="0" applyNumberFormat="1" applyFill="1" applyBorder="1"/>
    <xf numFmtId="164" fontId="0" fillId="0" borderId="3" xfId="0" applyNumberFormat="1" applyFill="1" applyBorder="1"/>
    <xf numFmtId="0" fontId="4" fillId="0" borderId="0" xfId="0" applyFont="1"/>
    <xf numFmtId="0" fontId="0" fillId="0" borderId="4" xfId="0" applyBorder="1"/>
    <xf numFmtId="0" fontId="3" fillId="0" borderId="0" xfId="1" applyFont="1"/>
    <xf numFmtId="0" fontId="0" fillId="0" borderId="1" xfId="0" applyFont="1" applyBorder="1"/>
    <xf numFmtId="0" fontId="6" fillId="0" borderId="0" xfId="0" applyFont="1"/>
    <xf numFmtId="0" fontId="7" fillId="0" borderId="4" xfId="0" applyFont="1" applyBorder="1"/>
    <xf numFmtId="0" fontId="6" fillId="0" borderId="0" xfId="0" applyFont="1" applyBorder="1"/>
    <xf numFmtId="0" fontId="7" fillId="0" borderId="1" xfId="0" applyFont="1" applyBorder="1"/>
    <xf numFmtId="0" fontId="7" fillId="0" borderId="0" xfId="0" applyFont="1"/>
    <xf numFmtId="49" fontId="8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NumberFormat="1" applyFont="1"/>
    <xf numFmtId="49" fontId="7" fillId="0" borderId="0" xfId="0" applyNumberFormat="1" applyFont="1"/>
    <xf numFmtId="165" fontId="7" fillId="0" borderId="0" xfId="0" applyNumberFormat="1" applyFont="1"/>
    <xf numFmtId="0" fontId="9" fillId="0" borderId="0" xfId="1" applyFont="1"/>
    <xf numFmtId="49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/>
    <xf numFmtId="0" fontId="7" fillId="0" borderId="0" xfId="0" applyFont="1" applyFill="1" applyAlignment="1">
      <alignment vertical="top"/>
    </xf>
    <xf numFmtId="165" fontId="7" fillId="0" borderId="0" xfId="0" applyNumberFormat="1" applyFont="1" applyBorder="1"/>
    <xf numFmtId="0" fontId="7" fillId="0" borderId="0" xfId="0" applyFont="1" applyFill="1" applyBorder="1" applyAlignment="1">
      <alignment horizontal="left"/>
    </xf>
    <xf numFmtId="0" fontId="9" fillId="0" borderId="0" xfId="1" applyFont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/>
    </xf>
    <xf numFmtId="49" fontId="10" fillId="0" borderId="3" xfId="0" applyNumberFormat="1" applyFont="1" applyBorder="1" applyAlignment="1">
      <alignment vertical="center" wrapText="1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5" fontId="0" fillId="0" borderId="3" xfId="0" applyNumberFormat="1" applyBorder="1" applyAlignment="1">
      <alignment vertical="top"/>
    </xf>
    <xf numFmtId="0" fontId="3" fillId="0" borderId="0" xfId="1" applyAlignment="1">
      <alignment vertical="top"/>
    </xf>
    <xf numFmtId="0" fontId="0" fillId="0" borderId="3" xfId="0" applyBorder="1" applyAlignment="1">
      <alignment vertical="top" wrapText="1"/>
    </xf>
    <xf numFmtId="165" fontId="7" fillId="0" borderId="0" xfId="0" applyNumberFormat="1" applyFont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0" xfId="0" applyNumberFormat="1" applyFill="1" applyBorder="1"/>
    <xf numFmtId="0" fontId="7" fillId="0" borderId="5" xfId="0" applyFont="1" applyBorder="1"/>
    <xf numFmtId="49" fontId="8" fillId="0" borderId="5" xfId="0" applyNumberFormat="1" applyFont="1" applyBorder="1"/>
    <xf numFmtId="0" fontId="7" fillId="0" borderId="5" xfId="0" applyNumberFormat="1" applyFont="1" applyBorder="1"/>
    <xf numFmtId="49" fontId="7" fillId="0" borderId="5" xfId="0" applyNumberFormat="1" applyFont="1" applyBorder="1"/>
    <xf numFmtId="165" fontId="7" fillId="0" borderId="5" xfId="0" applyNumberFormat="1" applyFont="1" applyBorder="1"/>
    <xf numFmtId="0" fontId="3" fillId="0" borderId="5" xfId="1" applyFont="1" applyBorder="1"/>
    <xf numFmtId="0" fontId="7" fillId="0" borderId="6" xfId="0" applyFont="1" applyBorder="1"/>
    <xf numFmtId="0" fontId="9" fillId="0" borderId="5" xfId="1" applyFont="1" applyBorder="1"/>
    <xf numFmtId="0" fontId="7" fillId="0" borderId="0" xfId="0" applyFont="1" applyBorder="1"/>
    <xf numFmtId="0" fontId="7" fillId="0" borderId="0" xfId="0" applyNumberFormat="1" applyFont="1" applyBorder="1"/>
    <xf numFmtId="49" fontId="7" fillId="0" borderId="0" xfId="0" applyNumberFormat="1" applyFont="1" applyBorder="1"/>
    <xf numFmtId="0" fontId="3" fillId="0" borderId="0" xfId="1" applyBorder="1"/>
    <xf numFmtId="0" fontId="3" fillId="0" borderId="1" xfId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6">
    <dxf>
      <numFmt numFmtId="164" formatCode="#,##0.00&quot;$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#,##0.00\ &quot;$&quot;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&quot;$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#,##0.00\ &quot;$&quot;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#,##0.00\ &quot;$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4" formatCode="#,##0.00&quot;$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#,##0.00\ &quot;$&quot;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#,##0.00\ &quot;$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#,##0.00\ &quot;$&quot;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5" formatCode="#,##0.00\ &quot;$&quot;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5" formatCode="#,##0.00\ &quot;$&quot;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5" formatCode="#,##0.00\ &quot;$&quot;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5" formatCode="#,##0.00\ &quot;$&quot;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5" formatCode="#,##0.00\ &quot;$&quot;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114300</xdr:rowOff>
    </xdr:to>
    <xdr:sp macro="" textlink="">
      <xdr:nvSpPr>
        <xdr:cNvPr id="1025" name="AutoShape 1" descr="RMCF0603FT200RCT-N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0955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57</xdr:row>
      <xdr:rowOff>114300</xdr:rowOff>
    </xdr:to>
    <xdr:sp macro="" textlink="">
      <xdr:nvSpPr>
        <xdr:cNvPr id="2" name="AutoShape 1" descr="RMCF0603FT200RCT-N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955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57</xdr:row>
      <xdr:rowOff>114300</xdr:rowOff>
    </xdr:to>
    <xdr:sp macro="" textlink="">
      <xdr:nvSpPr>
        <xdr:cNvPr id="2" name="AutoShape 1" descr="RMCF0603FT200RCT-N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95500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4:K73" totalsRowCount="1" headerRowDxfId="75" dataDxfId="74">
  <autoFilter ref="A4:K72"/>
  <tableColumns count="11">
    <tableColumn id="1" name="#" dataDxfId="73" totalsRowDxfId="10"/>
    <tableColumn id="2" name="Component name" dataDxfId="72" totalsRowDxfId="9"/>
    <tableColumn id="3" name="Use" dataDxfId="71" totalsRowDxfId="8"/>
    <tableColumn id="8" name="Value" dataDxfId="70" totalsRowDxfId="7"/>
    <tableColumn id="10" name="Footprint" dataDxfId="69" totalsRowDxfId="6"/>
    <tableColumn id="4" name="Qty" dataDxfId="68" totalsRowDxfId="5"/>
    <tableColumn id="9" name="Unit price" dataDxfId="67" totalsRowDxfId="4"/>
    <tableColumn id="5" name="Price" totalsRowFunction="custom" dataDxfId="66" totalsRowDxfId="3">
      <calculatedColumnFormula>Table1[[#This Row],[Qty]]*Table1[[#This Row],[Unit price]]</calculatedColumnFormula>
      <totalsRowFormula>SUBTOTAL(109,Table1[Price]) / 2</totalsRowFormula>
    </tableColumn>
    <tableColumn id="11" name="Digikey link" dataDxfId="65" totalsRowDxfId="2"/>
    <tableColumn id="6" name="Designator" dataDxfId="64" totalsRowDxfId="1"/>
    <tableColumn id="7" name="Comments" dataDxfId="63" totalsRow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4:K71" totalsRowCount="1" headerRowDxfId="47" dataDxfId="46" totalsRowDxfId="45">
  <autoFilter ref="A4:K70"/>
  <tableColumns count="11">
    <tableColumn id="1" name="#" dataDxfId="44" totalsRowDxfId="33"/>
    <tableColumn id="2" name="Component name" dataDxfId="43" totalsRowDxfId="32"/>
    <tableColumn id="3" name="Use" dataDxfId="42" totalsRowDxfId="31"/>
    <tableColumn id="8" name="Value" dataDxfId="41" totalsRowDxfId="30"/>
    <tableColumn id="10" name="Footprint" dataDxfId="40" totalsRowDxfId="29"/>
    <tableColumn id="4" name="Qty" dataDxfId="39" totalsRowDxfId="28"/>
    <tableColumn id="9" name="Unit price" dataDxfId="38" totalsRowDxfId="27"/>
    <tableColumn id="5" name="Price" totalsRowFunction="sum" dataDxfId="34" totalsRowDxfId="26">
      <calculatedColumnFormula>Table134[[#This Row],[Qty]]*Table134[[#This Row],[Unit price]]</calculatedColumnFormula>
    </tableColumn>
    <tableColumn id="11" name="Digikey link" dataDxfId="37" totalsRowDxfId="25"/>
    <tableColumn id="13" name="Designator" dataDxfId="36" totalsRowDxfId="24"/>
    <tableColumn id="7" name="Comments" dataDxfId="35" totalsRowDxfId="2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4:L71" totalsRowCount="1" headerRowDxfId="62" dataDxfId="61" totalsRowDxfId="60">
  <autoFilter ref="A4:L70"/>
  <tableColumns count="12">
    <tableColumn id="1" name="#" dataDxfId="59" totalsRowDxfId="22"/>
    <tableColumn id="2" name="Component name" dataDxfId="58" totalsRowDxfId="21"/>
    <tableColumn id="3" name="Use" dataDxfId="57" totalsRowDxfId="20"/>
    <tableColumn id="8" name="Value" dataDxfId="56" totalsRowDxfId="19"/>
    <tableColumn id="10" name="Footprint" dataDxfId="55" totalsRowDxfId="18"/>
    <tableColumn id="4" name="Qty" dataDxfId="54" totalsRowDxfId="17"/>
    <tableColumn id="9" name="Unit price" dataDxfId="53" totalsRowDxfId="16"/>
    <tableColumn id="5" name="Price" totalsRowFunction="sum" dataDxfId="52" totalsRowDxfId="15">
      <calculatedColumnFormula>Table13[[#This Row],[Qty]]*Table13[[#This Row],[Unit price]]</calculatedColumnFormula>
    </tableColumn>
    <tableColumn id="11" name="Digikey link" dataDxfId="51" totalsRowDxfId="14"/>
    <tableColumn id="6" name="Magasin" dataDxfId="50" totalsRowDxfId="13"/>
    <tableColumn id="13" name="Designator" dataDxfId="49" totalsRowDxfId="12"/>
    <tableColumn id="7" name="Comments" dataDxfId="48" totalsRow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texas-instruments/OPA4172IDR/296-40467-1-ND/5178344" TargetMode="External"/><Relationship Id="rId13" Type="http://schemas.openxmlformats.org/officeDocument/2006/relationships/hyperlink" Target="https://www.digikey.com/products/en/resistors/chip-resistor-surface-mount/52?k=&amp;pkeyword=&amp;sv=0&amp;pv2085=u15+Ohms&amp;sf=0&amp;FV=ffe00034%2Cffec48bb%2Cfffc02e2%2C80002%2C142657%2C1c0002%2C400005%2C440067%2Cb839c3%2C2b80016%2C3f00044%2Cii2%7C1127%2C142c040c%2C177000" TargetMode="External"/><Relationship Id="rId18" Type="http://schemas.openxmlformats.org/officeDocument/2006/relationships/hyperlink" Target="https://www.digikey.ca/product-detail/en/stackpole-electronics-inc/RMCF0603FT10K0/RMCF0603FT10K0CT-ND/1943057" TargetMode="External"/><Relationship Id="rId26" Type="http://schemas.openxmlformats.org/officeDocument/2006/relationships/hyperlink" Target="https://www.digikey.com/product-detail/en/murata-electronics-north-america/GRM188R6YA106MA73D/490-13248-1-ND/5877456" TargetMode="External"/><Relationship Id="rId3" Type="http://schemas.openxmlformats.org/officeDocument/2006/relationships/hyperlink" Target="https://www.digikey.com/product-detail/en/molex/0705530003/WM4902-ND/114959" TargetMode="External"/><Relationship Id="rId21" Type="http://schemas.openxmlformats.org/officeDocument/2006/relationships/hyperlink" Target="https://www.digikey.com/product-detail/en/samsung-electro-mechanics/CL10B104KB8NNNC/1276-1000-1-ND/3889086" TargetMode="External"/><Relationship Id="rId34" Type="http://schemas.openxmlformats.org/officeDocument/2006/relationships/hyperlink" Target="https://www.digikey.ca/product-detail/en/murata-electronics-north-america/GRM155R61A475MEAAD/490-14306-1-ND/6234742" TargetMode="External"/><Relationship Id="rId7" Type="http://schemas.openxmlformats.org/officeDocument/2006/relationships/hyperlink" Target="https://www.digikey.com/product-detail/en/amphenol-icc-fci/68001-402HLF/609-3507-ND/1530472" TargetMode="External"/><Relationship Id="rId12" Type="http://schemas.openxmlformats.org/officeDocument/2006/relationships/hyperlink" Target="https://www.digikey.ca/product-detail/en/bourns-inc/SRR4028-100Y/SRR4028-100YCT-ND/2127490" TargetMode="External"/><Relationship Id="rId17" Type="http://schemas.openxmlformats.org/officeDocument/2006/relationships/hyperlink" Target="https://www.digikey.ca/product-detail/en/stackpole-electronics-inc/RMCF0603FT100R/RMCF0603FT100RCT-ND/1942965" TargetMode="External"/><Relationship Id="rId25" Type="http://schemas.openxmlformats.org/officeDocument/2006/relationships/hyperlink" Target="https://www.digikey.ca/product-detail/en/samsung-electro-mechanics/CL31B475KBHNNNE/1276-2789-1-ND/3890875" TargetMode="External"/><Relationship Id="rId33" Type="http://schemas.openxmlformats.org/officeDocument/2006/relationships/hyperlink" Target="https://www.digikey.ca/product-detail/en/stackpole-electronics-inc/RMCF0603FT1K50/RMCF0603FT1K50CT-ND/1943003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www.digikey.ca/product-detail/en/3m/30340-5002HB/3M15457-ND/1237404" TargetMode="External"/><Relationship Id="rId16" Type="http://schemas.openxmlformats.org/officeDocument/2006/relationships/hyperlink" Target="https://www.digikey.ca/product-detail/en/stackpole-electronics-inc/RMCF0603FT330R/RMCF0603FT330RCT-ND/1942981" TargetMode="External"/><Relationship Id="rId20" Type="http://schemas.openxmlformats.org/officeDocument/2006/relationships/hyperlink" Target="https://www.digikey.com/product-detail/en/yageo/CC0603KRX7R9BB102/311-1080-1-ND/302990" TargetMode="External"/><Relationship Id="rId29" Type="http://schemas.openxmlformats.org/officeDocument/2006/relationships/hyperlink" Target="https://www.digikey.ca/product-detail/en/texas-instruments/SN74LVC4245ADWR/296-14911-1-ND/562524" TargetMode="External"/><Relationship Id="rId1" Type="http://schemas.openxmlformats.org/officeDocument/2006/relationships/hyperlink" Target="https://www.digikey.com/product-detail/en/molex/1050170001/WM1399CT-ND/2350885" TargetMode="External"/><Relationship Id="rId6" Type="http://schemas.openxmlformats.org/officeDocument/2006/relationships/hyperlink" Target="https://www.digikey.com/products/en?keywords=1849-1003-ND" TargetMode="External"/><Relationship Id="rId11" Type="http://schemas.openxmlformats.org/officeDocument/2006/relationships/hyperlink" Target="https://www.digikey.ca/product-detail/en/diodes-incorporated/AP3012KTR-G1/AP3012KTR-G1DICT-ND/4505297" TargetMode="External"/><Relationship Id="rId24" Type="http://schemas.openxmlformats.org/officeDocument/2006/relationships/hyperlink" Target="https://www.digikey.com/product-detail/en/samsung-electro-mechanics/CL10A105KB8NNNC/1276-1860-1-ND/3889946" TargetMode="External"/><Relationship Id="rId32" Type="http://schemas.openxmlformats.org/officeDocument/2006/relationships/hyperlink" Target="https://www.digikey.ca/product-detail/en/diodes-incorporated/MMBD914-7-F/MMBD914-FDICT-ND/717888?cur=USD&amp;lang=en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digikey.ca/product-detail/en/amphenol-icc-fci/68000-406HLF/609-3263-ND/1878471" TargetMode="External"/><Relationship Id="rId15" Type="http://schemas.openxmlformats.org/officeDocument/2006/relationships/hyperlink" Target="https://www.digikey.com/product-detail/en/stackpole-electronics-inc/RMCF0603FT200R/RMCF0603FT200RCT-ND/1942972" TargetMode="External"/><Relationship Id="rId23" Type="http://schemas.openxmlformats.org/officeDocument/2006/relationships/hyperlink" Target="https://www.digikey.ca/product-detail/en/yageo/CC0402KRX7R9BB103/311-1349-1-ND/2103133" TargetMode="External"/><Relationship Id="rId28" Type="http://schemas.openxmlformats.org/officeDocument/2006/relationships/hyperlink" Target="https://www.digikey.ca/products/en/resistors/resistor-networks-arrays/50?k=330+220+termina&amp;k=&amp;pkeyword=330+220+termina&amp;sv=0&amp;pv2314=17&amp;sf=0&amp;FV=ffe00032%2C40138%2C1f140000&amp;quantity=&amp;ColumnSort=0&amp;page=1&amp;stock=1&amp;datasheet=1&amp;rohs=1&amp;pageSize=25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product-detail/en/micro-commercial-co/MMBT3904-TP/MMBT3904TPMSCT-ND/717395" TargetMode="External"/><Relationship Id="rId19" Type="http://schemas.openxmlformats.org/officeDocument/2006/relationships/hyperlink" Target="https://www.digikey.com/product-detail/en/stackpole-electronics-inc/RMCF0603FT100K/RMCF0603FT100KCT-ND/1943118" TargetMode="External"/><Relationship Id="rId31" Type="http://schemas.openxmlformats.org/officeDocument/2006/relationships/hyperlink" Target="https://www.digikey.ca/products/en?keywords=RMCF0603FT510KCT" TargetMode="External"/><Relationship Id="rId4" Type="http://schemas.openxmlformats.org/officeDocument/2006/relationships/hyperlink" Target="https://www.digikey.ca/product-detail/en/molex/0705530004/WM4903-ND/114963" TargetMode="External"/><Relationship Id="rId9" Type="http://schemas.openxmlformats.org/officeDocument/2006/relationships/hyperlink" Target="https://www.digikey.com/product-detail/en/on-semiconductor/NTR5103NT1G/NTR5103NT1GOSCT-ND/5801875" TargetMode="External"/><Relationship Id="rId14" Type="http://schemas.openxmlformats.org/officeDocument/2006/relationships/hyperlink" Target="https://www.digikey.ca/product-detail/en/stackpole-electronics-inc/RMCF0603FT33R0/RMCF0603FT33R0CT-ND/1942950?cur=USD&amp;lang=en" TargetMode="External"/><Relationship Id="rId22" Type="http://schemas.openxmlformats.org/officeDocument/2006/relationships/hyperlink" Target="https://www.digikey.ca/product-detail/en/tdk-corporation/CGA2B3X7R1H473K050BB/445-6897-1-ND/2672915" TargetMode="External"/><Relationship Id="rId27" Type="http://schemas.openxmlformats.org/officeDocument/2006/relationships/hyperlink" Target="https://www.digikey.com/product-detail/en/samsung-electro-mechanics/CL31A106MBHNNNE/1276-6736-1-ND/5961595" TargetMode="External"/><Relationship Id="rId30" Type="http://schemas.openxmlformats.org/officeDocument/2006/relationships/hyperlink" Target="https://www.digikey.ca/product-detail/en/stackpole-electronics-inc/RMCF0603FT422K/RMCF0603FT422KCT-ND/4425106" TargetMode="External"/><Relationship Id="rId35" Type="http://schemas.openxmlformats.org/officeDocument/2006/relationships/hyperlink" Target="https://www.digikey.ca/products/en?keywords=XC3S100E-4TQG144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texas-instruments/LP38693MP-ADJ-NOPB/LP38693MP-ADJ-NOPBCT-ND/755155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digikey.ca/product-detail/en/stmicroelectronics/LDL1117S12R/497-17234-1-ND/7102074" TargetMode="External"/><Relationship Id="rId1" Type="http://schemas.openxmlformats.org/officeDocument/2006/relationships/hyperlink" Target="https://www.digikey.com/product-detail/en/linear-technology-analog-devices/LTC6905IS5-100-TRMPBF/LTC6905IS5-100-TRMPBFCT-ND/5125519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digikey.com/products/en?keywords=122-1287-5-ND" TargetMode="External"/><Relationship Id="rId4" Type="http://schemas.openxmlformats.org/officeDocument/2006/relationships/hyperlink" Target="https://www.digikey.ca/products/en?keywords=LP38693MP-2.5C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0603FT4K70/RMCF0603FT4K70CT-ND/1943033" TargetMode="External"/><Relationship Id="rId13" Type="http://schemas.openxmlformats.org/officeDocument/2006/relationships/hyperlink" Target="https://www.digikey.ca/product-detail/en/bourns-inc/3386F-1-503LF/3386F-503LF-ND/1088504" TargetMode="External"/><Relationship Id="rId3" Type="http://schemas.openxmlformats.org/officeDocument/2006/relationships/hyperlink" Target="https://www.digikey.ca/product-detail/en/texas-instruments/LP38693MP-ADJ-NOPB/LP38693MP-ADJ-NOPBCT-ND/755155" TargetMode="External"/><Relationship Id="rId7" Type="http://schemas.openxmlformats.org/officeDocument/2006/relationships/hyperlink" Target="https://www.digikey.ca/products/en?keywords=CKN9098-ND" TargetMode="External"/><Relationship Id="rId12" Type="http://schemas.openxmlformats.org/officeDocument/2006/relationships/hyperlink" Target="https://www.digikey.ca/product-detail/en/panasonic-electronic-components/EEE-1AA101WR/PCE3867CT-ND/766243" TargetMode="External"/><Relationship Id="rId2" Type="http://schemas.openxmlformats.org/officeDocument/2006/relationships/hyperlink" Target="https://www.digikey.com/product-detail/en/molex/0522711879/WM7963CT-ND/1960712" TargetMode="External"/><Relationship Id="rId1" Type="http://schemas.openxmlformats.org/officeDocument/2006/relationships/hyperlink" Target="https://www.digikey.com/product-detail/en/ftdi-future-technology-devices-international-ltd/FT232RL-REEL/768-1007-1-ND/1836402" TargetMode="External"/><Relationship Id="rId6" Type="http://schemas.openxmlformats.org/officeDocument/2006/relationships/hyperlink" Target="https://www.digikey.ca/products/en?keywords=67-1359-1-ND" TargetMode="External"/><Relationship Id="rId11" Type="http://schemas.openxmlformats.org/officeDocument/2006/relationships/hyperlink" Target="https://www.digikey.com/product-detail/en/stackpole-electronics-inc/RMCF0603FT20K0/RMCF0603FT20K0CT-ND/1943075" TargetMode="External"/><Relationship Id="rId5" Type="http://schemas.openxmlformats.org/officeDocument/2006/relationships/hyperlink" Target="https://www.digikey.ca/product-detail/en/littelfuse-inc/MINISMDC050F-2/MINISMDC050F-2CT-ND/1045862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www.digikey.com/product-detail/en/stackpole-electronics-inc/RMCF0603FT12K0/RMCF0603FT12K0CT-ND/1943062" TargetMode="External"/><Relationship Id="rId4" Type="http://schemas.openxmlformats.org/officeDocument/2006/relationships/hyperlink" Target="https://www.digikey.com/product-detail/en/diodes-incorporated/1N5819HW-7-F/1N5819HW-FDICT-ND/815283" TargetMode="External"/><Relationship Id="rId9" Type="http://schemas.openxmlformats.org/officeDocument/2006/relationships/hyperlink" Target="https://www.digikey.com/product-detail/en/stackpole-electronics-inc/RMCF0603FT5K10/RMCF0603FT5K10CT-ND/1943037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63"/>
  <sheetViews>
    <sheetView showGridLines="0" tabSelected="1" zoomScaleNormal="100" workbookViewId="0">
      <pane ySplit="4" topLeftCell="A5" activePane="bottomLeft" state="frozen"/>
      <selection pane="bottomLeft" activeCell="E8" sqref="E8"/>
    </sheetView>
  </sheetViews>
  <sheetFormatPr baseColWidth="10" defaultColWidth="9.140625" defaultRowHeight="15" x14ac:dyDescent="0.25"/>
  <cols>
    <col min="1" max="1" width="4.7109375" customWidth="1"/>
    <col min="2" max="2" width="26.7109375" style="10" customWidth="1"/>
    <col min="3" max="3" width="30.7109375" customWidth="1"/>
    <col min="4" max="4" width="12.7109375" style="10" customWidth="1"/>
    <col min="5" max="5" width="13.7109375" style="12" customWidth="1"/>
    <col min="6" max="6" width="4.7109375" customWidth="1"/>
    <col min="7" max="7" width="6.7109375" customWidth="1"/>
    <col min="8" max="8" width="8.42578125" bestFit="1" customWidth="1"/>
    <col min="9" max="9" width="27.7109375" style="6" customWidth="1"/>
    <col min="10" max="10" width="40.7109375" customWidth="1"/>
    <col min="11" max="11" width="70.7109375" customWidth="1"/>
  </cols>
  <sheetData>
    <row r="1" spans="1:11" ht="15" customHeight="1" x14ac:dyDescent="0.25">
      <c r="A1" s="1"/>
      <c r="B1" s="21"/>
      <c r="C1" s="105" t="s">
        <v>8</v>
      </c>
      <c r="D1" s="105"/>
      <c r="E1" s="105"/>
      <c r="F1" s="105"/>
      <c r="G1" s="105"/>
      <c r="H1" s="1"/>
      <c r="I1" s="1"/>
      <c r="J1" s="1"/>
    </row>
    <row r="2" spans="1:11" ht="15" customHeight="1" x14ac:dyDescent="0.25">
      <c r="A2" s="1"/>
      <c r="B2" s="21"/>
      <c r="C2" s="105"/>
      <c r="D2" s="105"/>
      <c r="E2" s="105"/>
      <c r="F2" s="105"/>
      <c r="G2" s="105"/>
      <c r="H2" s="1"/>
      <c r="I2" s="1"/>
      <c r="J2" s="1"/>
    </row>
    <row r="3" spans="1:11" ht="15" customHeight="1" x14ac:dyDescent="0.25">
      <c r="A3" s="1"/>
      <c r="B3" s="21"/>
      <c r="C3" s="105"/>
      <c r="D3" s="105"/>
      <c r="E3" s="105"/>
      <c r="F3" s="105"/>
      <c r="G3" s="105"/>
      <c r="H3" s="1"/>
      <c r="I3" s="1"/>
      <c r="J3" s="1"/>
    </row>
    <row r="4" spans="1:11" ht="15" customHeight="1" x14ac:dyDescent="0.25">
      <c r="A4" s="14" t="s">
        <v>0</v>
      </c>
      <c r="B4" s="22" t="s">
        <v>1</v>
      </c>
      <c r="C4" s="14" t="s">
        <v>2</v>
      </c>
      <c r="D4" s="15" t="s">
        <v>11</v>
      </c>
      <c r="E4" s="16" t="s">
        <v>5</v>
      </c>
      <c r="F4" s="14" t="s">
        <v>7</v>
      </c>
      <c r="G4" s="14" t="s">
        <v>6</v>
      </c>
      <c r="H4" s="14" t="s">
        <v>3</v>
      </c>
      <c r="I4" s="14" t="s">
        <v>10</v>
      </c>
      <c r="J4" s="17" t="s">
        <v>142</v>
      </c>
      <c r="K4" s="14" t="s">
        <v>4</v>
      </c>
    </row>
    <row r="5" spans="1:11" x14ac:dyDescent="0.25">
      <c r="A5" s="59"/>
      <c r="B5" s="60" t="s">
        <v>12</v>
      </c>
      <c r="C5" s="61"/>
      <c r="D5" s="62"/>
      <c r="E5" s="63"/>
      <c r="F5" s="59"/>
      <c r="G5" s="64"/>
      <c r="H5" s="64">
        <f>SUM(H6:H12)</f>
        <v>5.81</v>
      </c>
      <c r="I5" s="59"/>
      <c r="J5" s="58"/>
      <c r="K5" s="59"/>
    </row>
    <row r="6" spans="1:11" x14ac:dyDescent="0.25">
      <c r="A6" s="59"/>
      <c r="B6" s="63">
        <v>1050170001</v>
      </c>
      <c r="C6" s="59" t="s">
        <v>17</v>
      </c>
      <c r="D6" s="62"/>
      <c r="E6" s="63"/>
      <c r="F6" s="59">
        <v>1</v>
      </c>
      <c r="G6" s="64">
        <v>0.91</v>
      </c>
      <c r="H6" s="64">
        <f>Table1[[#This Row],[Qty]]*Table1[[#This Row],[Unit price]]</f>
        <v>0.91</v>
      </c>
      <c r="I6" s="53" t="s">
        <v>18</v>
      </c>
      <c r="J6" s="58" t="s">
        <v>126</v>
      </c>
      <c r="K6" s="59"/>
    </row>
    <row r="7" spans="1:11" x14ac:dyDescent="0.25">
      <c r="A7" s="59"/>
      <c r="B7" s="66" t="s">
        <v>19</v>
      </c>
      <c r="C7" s="67" t="s">
        <v>20</v>
      </c>
      <c r="D7" s="62"/>
      <c r="E7" s="63" t="s">
        <v>21</v>
      </c>
      <c r="F7" s="59">
        <v>1</v>
      </c>
      <c r="G7" s="64">
        <v>1.81</v>
      </c>
      <c r="H7" s="64">
        <f>Table1[[#This Row],[Qty]]*Table1[[#This Row],[Unit price]]</f>
        <v>1.81</v>
      </c>
      <c r="I7" s="53" t="s">
        <v>22</v>
      </c>
      <c r="J7" s="58" t="s">
        <v>127</v>
      </c>
      <c r="K7" s="59"/>
    </row>
    <row r="8" spans="1:11" x14ac:dyDescent="0.25">
      <c r="A8" s="59"/>
      <c r="B8" s="68">
        <v>705530003</v>
      </c>
      <c r="C8" s="78" t="s">
        <v>23</v>
      </c>
      <c r="D8" s="62" t="s">
        <v>24</v>
      </c>
      <c r="E8" s="63" t="s">
        <v>25</v>
      </c>
      <c r="F8" s="59">
        <v>1</v>
      </c>
      <c r="G8" s="64">
        <v>1.1599999999999999</v>
      </c>
      <c r="H8" s="64">
        <f>Table1[[#This Row],[Qty]]*Table1[[#This Row],[Unit price]]</f>
        <v>1.1599999999999999</v>
      </c>
      <c r="I8" s="53" t="s">
        <v>26</v>
      </c>
      <c r="J8" s="58" t="s">
        <v>125</v>
      </c>
      <c r="K8" s="59"/>
    </row>
    <row r="9" spans="1:11" x14ac:dyDescent="0.25">
      <c r="A9" s="59"/>
      <c r="B9" s="69" t="s">
        <v>78</v>
      </c>
      <c r="C9" s="78" t="s">
        <v>27</v>
      </c>
      <c r="D9" s="62" t="s">
        <v>28</v>
      </c>
      <c r="E9" s="63" t="s">
        <v>25</v>
      </c>
      <c r="F9" s="59">
        <v>1</v>
      </c>
      <c r="G9" s="64">
        <v>1.23</v>
      </c>
      <c r="H9" s="64">
        <f>Table1[[#This Row],[Qty]]*Table1[[#This Row],[Unit price]]</f>
        <v>1.23</v>
      </c>
      <c r="I9" s="53" t="s">
        <v>29</v>
      </c>
      <c r="J9" s="58" t="s">
        <v>128</v>
      </c>
      <c r="K9" s="59"/>
    </row>
    <row r="10" spans="1:11" ht="14.25" customHeight="1" x14ac:dyDescent="0.25">
      <c r="A10" s="59"/>
      <c r="B10" s="63" t="s">
        <v>32</v>
      </c>
      <c r="C10" s="59" t="s">
        <v>30</v>
      </c>
      <c r="D10" s="62" t="s">
        <v>31</v>
      </c>
      <c r="E10" s="63" t="s">
        <v>25</v>
      </c>
      <c r="F10" s="59">
        <v>1</v>
      </c>
      <c r="G10" s="64">
        <v>0.26</v>
      </c>
      <c r="H10" s="64">
        <f>Table1[[#This Row],[Qty]]*Table1[[#This Row],[Unit price]]</f>
        <v>0.26</v>
      </c>
      <c r="I10" s="53" t="s">
        <v>33</v>
      </c>
      <c r="J10" s="58" t="s">
        <v>129</v>
      </c>
      <c r="K10" s="59"/>
    </row>
    <row r="11" spans="1:11" x14ac:dyDescent="0.25">
      <c r="A11" s="59"/>
      <c r="B11" s="68" t="s">
        <v>35</v>
      </c>
      <c r="C11" s="78" t="s">
        <v>36</v>
      </c>
      <c r="D11" s="62" t="s">
        <v>37</v>
      </c>
      <c r="E11" s="63" t="s">
        <v>25</v>
      </c>
      <c r="F11" s="59">
        <v>2</v>
      </c>
      <c r="G11" s="64">
        <v>0.1</v>
      </c>
      <c r="H11" s="64">
        <f>Table1[[#This Row],[Qty]]*Table1[[#This Row],[Unit price]]</f>
        <v>0.2</v>
      </c>
      <c r="I11" s="53" t="s">
        <v>38</v>
      </c>
      <c r="J11" s="58" t="s">
        <v>130</v>
      </c>
      <c r="K11" s="59" t="s">
        <v>39</v>
      </c>
    </row>
    <row r="12" spans="1:11" x14ac:dyDescent="0.25">
      <c r="A12" s="59"/>
      <c r="B12" s="68" t="s">
        <v>40</v>
      </c>
      <c r="C12" s="78" t="s">
        <v>41</v>
      </c>
      <c r="D12" s="62" t="s">
        <v>42</v>
      </c>
      <c r="E12" s="63" t="s">
        <v>25</v>
      </c>
      <c r="F12" s="59">
        <v>2</v>
      </c>
      <c r="G12" s="64">
        <v>0.12</v>
      </c>
      <c r="H12" s="64">
        <f>Table1[[#This Row],[Qty]]*Table1[[#This Row],[Unit price]]</f>
        <v>0.24</v>
      </c>
      <c r="I12" s="53" t="s">
        <v>43</v>
      </c>
      <c r="J12" s="58" t="s">
        <v>131</v>
      </c>
      <c r="K12" s="59"/>
    </row>
    <row r="13" spans="1:11" x14ac:dyDescent="0.25">
      <c r="A13" s="92"/>
      <c r="B13" s="93" t="s">
        <v>34</v>
      </c>
      <c r="C13" s="92"/>
      <c r="D13" s="94"/>
      <c r="E13" s="95"/>
      <c r="F13" s="92"/>
      <c r="G13" s="96"/>
      <c r="H13" s="96">
        <f>SUM(H14:H19)</f>
        <v>24.57</v>
      </c>
      <c r="I13" s="97"/>
      <c r="J13" s="98"/>
      <c r="K13" s="92"/>
    </row>
    <row r="14" spans="1:11" x14ac:dyDescent="0.25">
      <c r="A14" s="59"/>
      <c r="B14" s="63" t="s">
        <v>44</v>
      </c>
      <c r="C14" s="59" t="s">
        <v>45</v>
      </c>
      <c r="D14" s="62"/>
      <c r="E14" s="63" t="s">
        <v>46</v>
      </c>
      <c r="F14" s="59">
        <v>1</v>
      </c>
      <c r="G14" s="64">
        <v>18.62</v>
      </c>
      <c r="H14" s="64">
        <f>Table1[[#This Row],[Qty]]*Table1[[#This Row],[Unit price]]</f>
        <v>18.62</v>
      </c>
      <c r="I14" s="2" t="s">
        <v>47</v>
      </c>
      <c r="J14" s="58" t="s">
        <v>132</v>
      </c>
      <c r="K14" s="59"/>
    </row>
    <row r="15" spans="1:11" x14ac:dyDescent="0.25">
      <c r="A15" s="59"/>
      <c r="B15" s="63" t="s">
        <v>230</v>
      </c>
      <c r="C15" s="59" t="s">
        <v>59</v>
      </c>
      <c r="D15" s="62" t="s">
        <v>60</v>
      </c>
      <c r="E15" s="63" t="s">
        <v>232</v>
      </c>
      <c r="F15" s="59">
        <v>1</v>
      </c>
      <c r="G15" s="64">
        <v>1.1599999999999999</v>
      </c>
      <c r="H15" s="64">
        <f>Table1[[#This Row],[Qty]]*Table1[[#This Row],[Unit price]]</f>
        <v>1.1599999999999999</v>
      </c>
      <c r="I15" s="2" t="s">
        <v>231</v>
      </c>
      <c r="J15" s="58" t="s">
        <v>134</v>
      </c>
      <c r="K15" s="59"/>
    </row>
    <row r="16" spans="1:11" x14ac:dyDescent="0.25">
      <c r="A16" s="59"/>
      <c r="B16" s="63" t="s">
        <v>252</v>
      </c>
      <c r="C16" s="59" t="s">
        <v>61</v>
      </c>
      <c r="D16" s="62"/>
      <c r="E16" s="63" t="s">
        <v>62</v>
      </c>
      <c r="F16" s="59">
        <v>1</v>
      </c>
      <c r="G16" s="64">
        <v>2.71</v>
      </c>
      <c r="H16" s="64">
        <f>Table1[[#This Row],[Qty]]*Table1[[#This Row],[Unit price]]</f>
        <v>2.71</v>
      </c>
      <c r="I16" s="2" t="s">
        <v>253</v>
      </c>
      <c r="J16" s="58" t="s">
        <v>135</v>
      </c>
      <c r="K16" s="59"/>
    </row>
    <row r="17" spans="1:11" x14ac:dyDescent="0.25">
      <c r="A17" s="59"/>
      <c r="B17" s="63" t="s">
        <v>68</v>
      </c>
      <c r="C17" s="59" t="s">
        <v>69</v>
      </c>
      <c r="D17" s="62"/>
      <c r="E17" s="63" t="s">
        <v>70</v>
      </c>
      <c r="F17" s="59">
        <v>6</v>
      </c>
      <c r="G17" s="64">
        <v>0.2</v>
      </c>
      <c r="H17" s="64">
        <f>Table1[[#This Row],[Qty]]*Table1[[#This Row],[Unit price]]</f>
        <v>1.2000000000000002</v>
      </c>
      <c r="I17" s="53" t="s">
        <v>71</v>
      </c>
      <c r="J17" s="58" t="s">
        <v>137</v>
      </c>
      <c r="K17" s="59" t="s">
        <v>72</v>
      </c>
    </row>
    <row r="18" spans="1:11" x14ac:dyDescent="0.25">
      <c r="A18" s="59"/>
      <c r="B18" s="63" t="s">
        <v>75</v>
      </c>
      <c r="C18" s="59" t="s">
        <v>73</v>
      </c>
      <c r="D18" s="62"/>
      <c r="E18" s="63" t="s">
        <v>74</v>
      </c>
      <c r="F18" s="59">
        <v>4</v>
      </c>
      <c r="G18" s="64">
        <v>0.1</v>
      </c>
      <c r="H18" s="64">
        <f>Table1[[#This Row],[Qty]]*Table1[[#This Row],[Unit price]]</f>
        <v>0.4</v>
      </c>
      <c r="I18" s="53" t="s">
        <v>76</v>
      </c>
      <c r="J18" s="58" t="s">
        <v>138</v>
      </c>
      <c r="K18" s="59" t="s">
        <v>77</v>
      </c>
    </row>
    <row r="19" spans="1:11" x14ac:dyDescent="0.25">
      <c r="A19" s="59"/>
      <c r="B19" s="66" t="s">
        <v>234</v>
      </c>
      <c r="C19" s="67" t="s">
        <v>92</v>
      </c>
      <c r="D19" s="62" t="s">
        <v>93</v>
      </c>
      <c r="E19" s="63" t="s">
        <v>94</v>
      </c>
      <c r="F19" s="59">
        <v>1</v>
      </c>
      <c r="G19" s="64">
        <v>0.48</v>
      </c>
      <c r="H19" s="64">
        <f>Table1[[#This Row],[Qty]]*Table1[[#This Row],[Unit price]]</f>
        <v>0.48</v>
      </c>
      <c r="I19" s="53" t="s">
        <v>95</v>
      </c>
      <c r="J19" s="58" t="s">
        <v>140</v>
      </c>
      <c r="K19" s="59"/>
    </row>
    <row r="20" spans="1:11" x14ac:dyDescent="0.25">
      <c r="A20" s="92"/>
      <c r="B20" s="93" t="s">
        <v>96</v>
      </c>
      <c r="C20" s="92"/>
      <c r="D20" s="94"/>
      <c r="E20" s="95"/>
      <c r="F20" s="92"/>
      <c r="G20" s="96"/>
      <c r="H20" s="96">
        <f>SUM(H22)</f>
        <v>0.87</v>
      </c>
      <c r="I20" s="97"/>
      <c r="J20" s="98"/>
      <c r="K20" s="92"/>
    </row>
    <row r="21" spans="1:11" x14ac:dyDescent="0.25">
      <c r="A21" s="100"/>
      <c r="B21" s="102" t="s">
        <v>255</v>
      </c>
      <c r="C21" s="100" t="s">
        <v>254</v>
      </c>
      <c r="D21" s="101"/>
      <c r="E21" s="102" t="s">
        <v>256</v>
      </c>
      <c r="F21" s="100">
        <v>1</v>
      </c>
      <c r="G21" s="72">
        <v>0.12</v>
      </c>
      <c r="H21" s="72">
        <f>Table1[[#This Row],[Qty]]*Table1[[#This Row],[Unit price]]</f>
        <v>0.12</v>
      </c>
      <c r="I21" s="103" t="s">
        <v>257</v>
      </c>
      <c r="J21" s="58" t="s">
        <v>258</v>
      </c>
      <c r="K21" s="100"/>
    </row>
    <row r="22" spans="1:11" x14ac:dyDescent="0.25">
      <c r="A22" s="59"/>
      <c r="B22" s="63" t="s">
        <v>102</v>
      </c>
      <c r="C22" s="59" t="s">
        <v>103</v>
      </c>
      <c r="D22" s="62" t="s">
        <v>104</v>
      </c>
      <c r="E22" s="63">
        <v>4848</v>
      </c>
      <c r="F22" s="59">
        <v>1</v>
      </c>
      <c r="G22" s="64">
        <v>0.87</v>
      </c>
      <c r="H22" s="64">
        <f>Table1[[#This Row],[Qty]]*Table1[[#This Row],[Unit price]]</f>
        <v>0.87</v>
      </c>
      <c r="I22" s="53" t="s">
        <v>105</v>
      </c>
      <c r="J22" s="58" t="s">
        <v>141</v>
      </c>
      <c r="K22" s="59"/>
    </row>
    <row r="23" spans="1:11" x14ac:dyDescent="0.25">
      <c r="A23" s="92"/>
      <c r="B23" s="93" t="s">
        <v>120</v>
      </c>
      <c r="C23" s="92"/>
      <c r="D23" s="94"/>
      <c r="E23" s="95"/>
      <c r="F23" s="92"/>
      <c r="G23" s="96"/>
      <c r="H23" s="96">
        <f>SUM(H25:H33)</f>
        <v>2.8000000000000007</v>
      </c>
      <c r="I23" s="99"/>
      <c r="J23" s="98"/>
      <c r="K23" s="92"/>
    </row>
    <row r="24" spans="1:11" x14ac:dyDescent="0.25">
      <c r="A24" s="100"/>
      <c r="B24" s="102" t="s">
        <v>227</v>
      </c>
      <c r="C24" s="100" t="s">
        <v>122</v>
      </c>
      <c r="D24" s="101" t="s">
        <v>228</v>
      </c>
      <c r="E24" s="102" t="s">
        <v>25</v>
      </c>
      <c r="F24" s="100">
        <v>1</v>
      </c>
      <c r="G24" s="72">
        <v>0.76</v>
      </c>
      <c r="H24" s="72">
        <f>Table1[[#This Row],[Qty]]*Table1[[#This Row],[Unit price]]</f>
        <v>0.76</v>
      </c>
      <c r="I24" s="103" t="s">
        <v>229</v>
      </c>
      <c r="J24" s="58"/>
      <c r="K24" s="100"/>
    </row>
    <row r="25" spans="1:11" x14ac:dyDescent="0.25">
      <c r="A25" s="59"/>
      <c r="B25" s="63" t="s">
        <v>121</v>
      </c>
      <c r="C25" s="59" t="s">
        <v>122</v>
      </c>
      <c r="D25" s="62" t="s">
        <v>123</v>
      </c>
      <c r="E25" s="63" t="s">
        <v>124</v>
      </c>
      <c r="F25" s="59">
        <v>5</v>
      </c>
      <c r="G25" s="64">
        <v>0.1</v>
      </c>
      <c r="H25" s="64">
        <f>Table1[[#This Row],[Qty]]*Table1[[#This Row],[Unit price]]</f>
        <v>0.5</v>
      </c>
      <c r="I25" s="53" t="s">
        <v>150</v>
      </c>
      <c r="J25" s="54" t="s">
        <v>151</v>
      </c>
      <c r="K25" s="59"/>
    </row>
    <row r="26" spans="1:11" x14ac:dyDescent="0.25">
      <c r="A26" s="59"/>
      <c r="B26" s="63" t="s">
        <v>152</v>
      </c>
      <c r="C26" s="59" t="s">
        <v>122</v>
      </c>
      <c r="D26" s="62" t="s">
        <v>153</v>
      </c>
      <c r="E26" s="63" t="s">
        <v>124</v>
      </c>
      <c r="F26" s="59">
        <v>4</v>
      </c>
      <c r="G26" s="64">
        <v>0.1</v>
      </c>
      <c r="H26" s="64">
        <f>Table1[[#This Row],[Qty]]*Table1[[#This Row],[Unit price]]</f>
        <v>0.4</v>
      </c>
      <c r="I26" s="53" t="s">
        <v>154</v>
      </c>
      <c r="J26" s="58" t="s">
        <v>155</v>
      </c>
      <c r="K26" s="59"/>
    </row>
    <row r="27" spans="1:11" x14ac:dyDescent="0.25">
      <c r="A27" s="59"/>
      <c r="B27" s="63" t="s">
        <v>163</v>
      </c>
      <c r="C27" s="59" t="s">
        <v>122</v>
      </c>
      <c r="D27" s="62" t="s">
        <v>164</v>
      </c>
      <c r="E27" s="63" t="s">
        <v>124</v>
      </c>
      <c r="F27" s="59">
        <v>4</v>
      </c>
      <c r="G27" s="64">
        <v>0.1</v>
      </c>
      <c r="H27" s="64">
        <f>Table1[[#This Row],[Qty]]*Table1[[#This Row],[Unit price]]</f>
        <v>0.4</v>
      </c>
      <c r="I27" s="2" t="s">
        <v>165</v>
      </c>
      <c r="J27" s="58" t="s">
        <v>166</v>
      </c>
      <c r="K27" s="59"/>
    </row>
    <row r="28" spans="1:11" x14ac:dyDescent="0.25">
      <c r="A28" s="59"/>
      <c r="B28" s="63" t="s">
        <v>156</v>
      </c>
      <c r="C28" s="59" t="s">
        <v>122</v>
      </c>
      <c r="D28" s="62" t="s">
        <v>157</v>
      </c>
      <c r="E28" s="63" t="s">
        <v>124</v>
      </c>
      <c r="F28" s="59">
        <v>4</v>
      </c>
      <c r="G28" s="64">
        <v>0.1</v>
      </c>
      <c r="H28" s="64">
        <f>Table1[[#This Row],[Qty]]*Table1[[#This Row],[Unit price]]</f>
        <v>0.4</v>
      </c>
      <c r="I28" s="2" t="s">
        <v>158</v>
      </c>
      <c r="J28" s="6" t="s">
        <v>263</v>
      </c>
      <c r="K28" s="59"/>
    </row>
    <row r="29" spans="1:11" x14ac:dyDescent="0.25">
      <c r="A29" s="59"/>
      <c r="B29" s="63" t="s">
        <v>259</v>
      </c>
      <c r="C29" s="59" t="s">
        <v>122</v>
      </c>
      <c r="D29" s="62" t="s">
        <v>260</v>
      </c>
      <c r="E29" s="63" t="s">
        <v>124</v>
      </c>
      <c r="F29" s="59">
        <v>1</v>
      </c>
      <c r="G29" s="64">
        <v>0.1</v>
      </c>
      <c r="H29" s="64">
        <f>Table1[[#This Row],[Qty]]*Table1[[#This Row],[Unit price]]</f>
        <v>0.1</v>
      </c>
      <c r="I29" s="2" t="s">
        <v>262</v>
      </c>
      <c r="J29" s="6" t="s">
        <v>261</v>
      </c>
      <c r="K29" s="59"/>
    </row>
    <row r="30" spans="1:11" x14ac:dyDescent="0.25">
      <c r="A30" s="59"/>
      <c r="B30" s="63" t="s">
        <v>159</v>
      </c>
      <c r="C30" s="59" t="s">
        <v>122</v>
      </c>
      <c r="D30" s="62" t="s">
        <v>160</v>
      </c>
      <c r="E30" s="63" t="s">
        <v>124</v>
      </c>
      <c r="F30" s="59">
        <v>2</v>
      </c>
      <c r="G30" s="64">
        <v>0.1</v>
      </c>
      <c r="H30" s="64">
        <f>Table1[[#This Row],[Qty]]*Table1[[#This Row],[Unit price]]</f>
        <v>0.2</v>
      </c>
      <c r="I30" s="2" t="s">
        <v>161</v>
      </c>
      <c r="J30" s="58" t="s">
        <v>162</v>
      </c>
      <c r="K30" s="59"/>
    </row>
    <row r="31" spans="1:11" x14ac:dyDescent="0.25">
      <c r="A31" s="59"/>
      <c r="B31" s="10" t="s">
        <v>177</v>
      </c>
      <c r="C31" t="s">
        <v>122</v>
      </c>
      <c r="D31" s="12" t="s">
        <v>176</v>
      </c>
      <c r="E31" s="10" t="s">
        <v>124</v>
      </c>
      <c r="F31">
        <v>6</v>
      </c>
      <c r="G31" s="9">
        <v>0.1</v>
      </c>
      <c r="H31" s="64">
        <f>Table1[[#This Row],[Qty]]*Table1[[#This Row],[Unit price]]</f>
        <v>0.60000000000000009</v>
      </c>
      <c r="I31" s="2" t="s">
        <v>178</v>
      </c>
      <c r="J31" s="58" t="s">
        <v>179</v>
      </c>
      <c r="K31" s="59"/>
    </row>
    <row r="32" spans="1:11" ht="15" customHeight="1" x14ac:dyDescent="0.25">
      <c r="A32" s="59"/>
      <c r="B32" s="10" t="s">
        <v>175</v>
      </c>
      <c r="C32" t="s">
        <v>122</v>
      </c>
      <c r="D32" s="12" t="s">
        <v>189</v>
      </c>
      <c r="E32" s="10" t="s">
        <v>124</v>
      </c>
      <c r="F32">
        <v>1</v>
      </c>
      <c r="G32" s="9">
        <v>0.1</v>
      </c>
      <c r="H32" s="64">
        <f>Table1[[#This Row],[Qty]]*Table1[[#This Row],[Unit price]]</f>
        <v>0.1</v>
      </c>
      <c r="I32" s="2" t="s">
        <v>187</v>
      </c>
      <c r="J32" s="58" t="s">
        <v>188</v>
      </c>
      <c r="K32" s="59"/>
    </row>
    <row r="33" spans="1:11" x14ac:dyDescent="0.25">
      <c r="A33" s="59"/>
      <c r="B33" s="10" t="s">
        <v>235</v>
      </c>
      <c r="C33" t="s">
        <v>122</v>
      </c>
      <c r="D33" s="12" t="s">
        <v>239</v>
      </c>
      <c r="E33" s="10" t="s">
        <v>124</v>
      </c>
      <c r="F33">
        <v>1</v>
      </c>
      <c r="G33" s="9">
        <v>0.1</v>
      </c>
      <c r="H33" s="64">
        <f>Table1[[#This Row],[Qty]]*Table1[[#This Row],[Unit price]]</f>
        <v>0.1</v>
      </c>
      <c r="I33" s="2" t="s">
        <v>236</v>
      </c>
      <c r="J33" s="58" t="s">
        <v>241</v>
      </c>
      <c r="K33" s="59"/>
    </row>
    <row r="34" spans="1:11" x14ac:dyDescent="0.25">
      <c r="A34" s="59"/>
      <c r="B34" s="66" t="s">
        <v>237</v>
      </c>
      <c r="C34" s="67" t="s">
        <v>122</v>
      </c>
      <c r="D34" s="62" t="s">
        <v>238</v>
      </c>
      <c r="E34" s="63" t="s">
        <v>124</v>
      </c>
      <c r="F34" s="59">
        <v>1</v>
      </c>
      <c r="G34" s="64">
        <v>0.1</v>
      </c>
      <c r="H34" s="64">
        <f>Table1[[#This Row],[Qty]]*Table1[[#This Row],[Unit price]]</f>
        <v>0.1</v>
      </c>
      <c r="I34" s="104" t="s">
        <v>240</v>
      </c>
      <c r="J34" s="58" t="s">
        <v>243</v>
      </c>
      <c r="K34" s="59"/>
    </row>
    <row r="35" spans="1:11" x14ac:dyDescent="0.25">
      <c r="A35" s="92"/>
      <c r="B35" s="93" t="s">
        <v>190</v>
      </c>
      <c r="C35" s="92"/>
      <c r="D35" s="94"/>
      <c r="E35" s="95"/>
      <c r="F35" s="92"/>
      <c r="G35" s="96"/>
      <c r="H35" s="96">
        <f>SUM(H36:H44)</f>
        <v>12.42</v>
      </c>
      <c r="I35" s="99"/>
      <c r="J35" s="98"/>
      <c r="K35" s="92"/>
    </row>
    <row r="36" spans="1:11" x14ac:dyDescent="0.25">
      <c r="A36" s="59"/>
      <c r="B36" s="10" t="s">
        <v>196</v>
      </c>
      <c r="C36" t="s">
        <v>191</v>
      </c>
      <c r="D36" s="12" t="s">
        <v>197</v>
      </c>
      <c r="E36" s="10" t="s">
        <v>124</v>
      </c>
      <c r="F36">
        <v>1</v>
      </c>
      <c r="G36" s="9">
        <v>0.1</v>
      </c>
      <c r="H36" s="64">
        <f>Table1[[#This Row],[Qty]]*Table1[[#This Row],[Unit price]]</f>
        <v>0.1</v>
      </c>
      <c r="I36" s="2" t="s">
        <v>198</v>
      </c>
      <c r="J36" s="58" t="s">
        <v>199</v>
      </c>
      <c r="K36" s="59" t="s">
        <v>200</v>
      </c>
    </row>
    <row r="37" spans="1:11" ht="45" x14ac:dyDescent="0.25">
      <c r="A37" s="59"/>
      <c r="B37" s="82" t="s">
        <v>212</v>
      </c>
      <c r="C37" s="83" t="s">
        <v>191</v>
      </c>
      <c r="D37" s="84" t="s">
        <v>213</v>
      </c>
      <c r="E37" s="82" t="s">
        <v>208</v>
      </c>
      <c r="F37" s="83">
        <v>17</v>
      </c>
      <c r="G37" s="85">
        <v>0.1</v>
      </c>
      <c r="H37" s="89">
        <f>Table1[[#This Row],[Qty]]*Table1[[#This Row],[Unit price]]</f>
        <v>1.7000000000000002</v>
      </c>
      <c r="I37" s="87" t="s">
        <v>214</v>
      </c>
      <c r="J37" s="90" t="s">
        <v>215</v>
      </c>
      <c r="K37" s="77" t="s">
        <v>211</v>
      </c>
    </row>
    <row r="38" spans="1:11" ht="45" x14ac:dyDescent="0.25">
      <c r="A38" s="59"/>
      <c r="B38" s="82" t="s">
        <v>206</v>
      </c>
      <c r="C38" s="83" t="s">
        <v>191</v>
      </c>
      <c r="D38" s="84" t="s">
        <v>207</v>
      </c>
      <c r="E38" s="82" t="s">
        <v>208</v>
      </c>
      <c r="F38" s="83">
        <v>17</v>
      </c>
      <c r="G38" s="85">
        <v>0.13</v>
      </c>
      <c r="H38" s="89">
        <f>Table1[[#This Row],[Qty]]*Table1[[#This Row],[Unit price]]</f>
        <v>2.21</v>
      </c>
      <c r="I38" s="87" t="s">
        <v>209</v>
      </c>
      <c r="J38" s="90" t="s">
        <v>210</v>
      </c>
      <c r="K38" s="77" t="s">
        <v>211</v>
      </c>
    </row>
    <row r="39" spans="1:11" ht="30" x14ac:dyDescent="0.25">
      <c r="A39" s="59"/>
      <c r="B39" s="82" t="s">
        <v>201</v>
      </c>
      <c r="C39" s="83" t="s">
        <v>191</v>
      </c>
      <c r="D39" s="84" t="s">
        <v>276</v>
      </c>
      <c r="E39" s="82" t="s">
        <v>124</v>
      </c>
      <c r="F39" s="83">
        <v>9</v>
      </c>
      <c r="G39" s="85">
        <v>0.1</v>
      </c>
      <c r="H39" s="89">
        <f>Table1[[#This Row],[Qty]]*Table1[[#This Row],[Unit price]]</f>
        <v>0.9</v>
      </c>
      <c r="I39" s="87" t="s">
        <v>202</v>
      </c>
      <c r="J39" s="90" t="s">
        <v>203</v>
      </c>
      <c r="K39" s="77"/>
    </row>
    <row r="40" spans="1:11" x14ac:dyDescent="0.25">
      <c r="A40" s="59"/>
      <c r="B40" s="10" t="s">
        <v>204</v>
      </c>
      <c r="C40" t="s">
        <v>191</v>
      </c>
      <c r="D40" s="12" t="s">
        <v>205</v>
      </c>
      <c r="E40" s="10" t="s">
        <v>124</v>
      </c>
      <c r="F40">
        <v>6</v>
      </c>
      <c r="G40" s="9">
        <v>0.19</v>
      </c>
      <c r="H40" s="64">
        <f>Table1[[#This Row],[Qty]]*Table1[[#This Row],[Unit price]]</f>
        <v>1.1400000000000001</v>
      </c>
      <c r="I40" s="2" t="s">
        <v>218</v>
      </c>
      <c r="J40" s="58" t="s">
        <v>272</v>
      </c>
      <c r="K40" s="59"/>
    </row>
    <row r="41" spans="1:11" ht="30" x14ac:dyDescent="0.25">
      <c r="A41" s="59"/>
      <c r="B41" s="82" t="s">
        <v>268</v>
      </c>
      <c r="C41" s="83" t="s">
        <v>191</v>
      </c>
      <c r="D41" s="84" t="s">
        <v>269</v>
      </c>
      <c r="E41" s="82" t="s">
        <v>208</v>
      </c>
      <c r="F41" s="83">
        <v>8</v>
      </c>
      <c r="G41" s="85">
        <v>0.23</v>
      </c>
      <c r="H41" s="89">
        <f>Table1[[#This Row],[Qty]]*Table1[[#This Row],[Unit price]]</f>
        <v>1.84</v>
      </c>
      <c r="I41" s="87" t="s">
        <v>270</v>
      </c>
      <c r="J41" s="90" t="s">
        <v>271</v>
      </c>
      <c r="K41" s="77" t="s">
        <v>211</v>
      </c>
    </row>
    <row r="42" spans="1:11" x14ac:dyDescent="0.25">
      <c r="A42" s="59"/>
      <c r="B42" s="10" t="s">
        <v>216</v>
      </c>
      <c r="C42" t="s">
        <v>191</v>
      </c>
      <c r="D42" s="12" t="s">
        <v>217</v>
      </c>
      <c r="E42" s="10" t="s">
        <v>114</v>
      </c>
      <c r="F42">
        <v>8</v>
      </c>
      <c r="G42" s="9">
        <v>0.36</v>
      </c>
      <c r="H42" s="64">
        <f>Table1[[#This Row],[Qty]]*Table1[[#This Row],[Unit price]]</f>
        <v>2.88</v>
      </c>
      <c r="I42" s="2" t="s">
        <v>219</v>
      </c>
      <c r="J42" s="58" t="s">
        <v>251</v>
      </c>
      <c r="K42" s="59" t="s">
        <v>267</v>
      </c>
    </row>
    <row r="43" spans="1:11" x14ac:dyDescent="0.25">
      <c r="A43" s="59"/>
      <c r="B43" s="10" t="s">
        <v>220</v>
      </c>
      <c r="C43" t="s">
        <v>191</v>
      </c>
      <c r="D43" s="12" t="s">
        <v>192</v>
      </c>
      <c r="E43" s="10" t="s">
        <v>124</v>
      </c>
      <c r="F43">
        <v>3</v>
      </c>
      <c r="G43" s="9">
        <v>0.45</v>
      </c>
      <c r="H43" s="64">
        <f>Table1[[#This Row],[Qty]]*Table1[[#This Row],[Unit price]]</f>
        <v>1.35</v>
      </c>
      <c r="I43" s="2" t="s">
        <v>221</v>
      </c>
      <c r="J43" s="58" t="s">
        <v>222</v>
      </c>
      <c r="K43" s="59"/>
    </row>
    <row r="44" spans="1:11" x14ac:dyDescent="0.25">
      <c r="A44" s="59"/>
      <c r="B44" s="63" t="s">
        <v>223</v>
      </c>
      <c r="C44" s="59" t="s">
        <v>191</v>
      </c>
      <c r="D44" s="62" t="s">
        <v>192</v>
      </c>
      <c r="E44" s="63" t="s">
        <v>114</v>
      </c>
      <c r="F44" s="59">
        <v>1</v>
      </c>
      <c r="G44" s="64">
        <v>0.3</v>
      </c>
      <c r="H44" s="64">
        <f>Table1[[#This Row],[Qty]]*Table1[[#This Row],[Unit price]]</f>
        <v>0.3</v>
      </c>
      <c r="I44" s="2" t="s">
        <v>224</v>
      </c>
      <c r="J44" s="58" t="s">
        <v>225</v>
      </c>
      <c r="K44" s="59" t="s">
        <v>226</v>
      </c>
    </row>
    <row r="45" spans="1:11" x14ac:dyDescent="0.25">
      <c r="A45" s="59"/>
      <c r="B45" s="63"/>
      <c r="C45" s="59"/>
      <c r="D45" s="62"/>
      <c r="E45" s="63"/>
      <c r="F45" s="59"/>
      <c r="G45" s="64"/>
      <c r="H45" s="64">
        <f>Table1[[#This Row],[Qty]]*Table1[[#This Row],[Unit price]]</f>
        <v>0</v>
      </c>
      <c r="I45" s="65"/>
      <c r="J45" s="58"/>
      <c r="K45" s="59"/>
    </row>
    <row r="46" spans="1:11" x14ac:dyDescent="0.25">
      <c r="A46" s="59"/>
      <c r="B46" s="70"/>
      <c r="C46" s="59"/>
      <c r="D46" s="62"/>
      <c r="E46" s="63"/>
      <c r="F46" s="59"/>
      <c r="G46" s="64"/>
      <c r="H46" s="64">
        <f>Table1[[#This Row],[Qty]]*Table1[[#This Row],[Unit price]]</f>
        <v>0</v>
      </c>
      <c r="I46" s="59"/>
      <c r="J46" s="58"/>
      <c r="K46" s="59"/>
    </row>
    <row r="47" spans="1:11" x14ac:dyDescent="0.25">
      <c r="A47" s="73"/>
      <c r="B47" s="68"/>
      <c r="C47" s="78"/>
      <c r="D47" s="62"/>
      <c r="E47" s="63"/>
      <c r="F47" s="59"/>
      <c r="G47" s="64"/>
      <c r="H47" s="64">
        <f>Table1[[#This Row],[Qty]]*Table1[[#This Row],[Unit price]]</f>
        <v>0</v>
      </c>
      <c r="I47" s="65"/>
      <c r="J47" s="58"/>
      <c r="K47" s="59"/>
    </row>
    <row r="48" spans="1:11" x14ac:dyDescent="0.25">
      <c r="A48" s="73"/>
      <c r="B48" s="68"/>
      <c r="C48" s="78"/>
      <c r="D48" s="62"/>
      <c r="E48" s="63"/>
      <c r="F48" s="59"/>
      <c r="G48" s="64"/>
      <c r="H48" s="64">
        <f>Table1[[#This Row],[Qty]]*Table1[[#This Row],[Unit price]]</f>
        <v>0</v>
      </c>
      <c r="I48" s="65"/>
      <c r="J48" s="58"/>
      <c r="K48" s="59"/>
    </row>
    <row r="49" spans="1:11" x14ac:dyDescent="0.25">
      <c r="A49" s="73"/>
      <c r="B49" s="68"/>
      <c r="C49" s="78"/>
      <c r="D49" s="62"/>
      <c r="E49" s="63"/>
      <c r="F49" s="59"/>
      <c r="G49" s="64"/>
      <c r="H49" s="64">
        <f>Table1[[#This Row],[Qty]]*Table1[[#This Row],[Unit price]]</f>
        <v>0</v>
      </c>
      <c r="I49" s="65"/>
      <c r="J49" s="58"/>
      <c r="K49" s="59"/>
    </row>
    <row r="50" spans="1:11" x14ac:dyDescent="0.25">
      <c r="A50" s="73"/>
      <c r="B50" s="68"/>
      <c r="C50" s="78"/>
      <c r="D50" s="62"/>
      <c r="E50" s="63"/>
      <c r="F50" s="59"/>
      <c r="G50" s="64"/>
      <c r="H50" s="64">
        <f>Table1[[#This Row],[Qty]]*Table1[[#This Row],[Unit price]]</f>
        <v>0</v>
      </c>
      <c r="I50" s="65"/>
      <c r="J50" s="58"/>
      <c r="K50" s="59"/>
    </row>
    <row r="51" spans="1:11" x14ac:dyDescent="0.25">
      <c r="A51" s="73"/>
      <c r="B51" s="68"/>
      <c r="C51" s="78"/>
      <c r="D51" s="62"/>
      <c r="E51" s="63"/>
      <c r="F51" s="59"/>
      <c r="G51" s="64"/>
      <c r="H51" s="64">
        <f>Table1[[#This Row],[Qty]]*Table1[[#This Row],[Unit price]]</f>
        <v>0</v>
      </c>
      <c r="I51" s="65"/>
      <c r="J51" s="58"/>
      <c r="K51" s="59"/>
    </row>
    <row r="52" spans="1:11" x14ac:dyDescent="0.25">
      <c r="A52" s="73"/>
      <c r="B52" s="68"/>
      <c r="C52" s="78"/>
      <c r="D52" s="62"/>
      <c r="E52" s="63"/>
      <c r="F52" s="59"/>
      <c r="G52" s="64"/>
      <c r="H52" s="64">
        <f>Table1[[#This Row],[Qty]]*Table1[[#This Row],[Unit price]]</f>
        <v>0</v>
      </c>
      <c r="I52" s="65"/>
      <c r="J52" s="58"/>
      <c r="K52" s="59"/>
    </row>
    <row r="53" spans="1:11" x14ac:dyDescent="0.25">
      <c r="A53" s="59"/>
      <c r="B53" s="63"/>
      <c r="C53" s="59"/>
      <c r="D53" s="62"/>
      <c r="E53" s="63"/>
      <c r="F53" s="59"/>
      <c r="G53" s="64"/>
      <c r="H53" s="64">
        <f>Table1[[#This Row],[Qty]]*Table1[[#This Row],[Unit price]]</f>
        <v>0</v>
      </c>
      <c r="I53" s="65"/>
      <c r="J53" s="58"/>
      <c r="K53" s="59"/>
    </row>
    <row r="54" spans="1:11" x14ac:dyDescent="0.25">
      <c r="A54" s="59"/>
      <c r="B54" s="70"/>
      <c r="C54" s="59"/>
      <c r="D54" s="62"/>
      <c r="E54" s="63"/>
      <c r="F54" s="59"/>
      <c r="G54" s="64"/>
      <c r="H54" s="64">
        <f>Table1[[#This Row],[Qty]]*Table1[[#This Row],[Unit price]]</f>
        <v>0</v>
      </c>
      <c r="I54" s="59"/>
      <c r="J54" s="58"/>
      <c r="K54" s="59"/>
    </row>
    <row r="55" spans="1:11" x14ac:dyDescent="0.25">
      <c r="A55" s="59"/>
      <c r="B55" s="63"/>
      <c r="C55" s="59"/>
      <c r="D55" s="62"/>
      <c r="E55" s="63"/>
      <c r="F55" s="59"/>
      <c r="G55" s="64"/>
      <c r="H55" s="64">
        <f>Table1[[#This Row],[Qty]]*Table1[[#This Row],[Unit price]]</f>
        <v>0</v>
      </c>
      <c r="I55" s="65"/>
      <c r="J55" s="58"/>
      <c r="K55" s="59"/>
    </row>
    <row r="56" spans="1:11" x14ac:dyDescent="0.25">
      <c r="A56" s="59"/>
      <c r="B56" s="63"/>
      <c r="C56" s="59"/>
      <c r="D56" s="62"/>
      <c r="E56" s="63"/>
      <c r="F56" s="59"/>
      <c r="G56" s="64"/>
      <c r="H56" s="64">
        <f>Table1[[#This Row],[Qty]]*Table1[[#This Row],[Unit price]]</f>
        <v>0</v>
      </c>
      <c r="I56" s="65"/>
      <c r="J56" s="58"/>
      <c r="K56" s="59"/>
    </row>
    <row r="57" spans="1:11" x14ac:dyDescent="0.25">
      <c r="A57" s="59"/>
      <c r="B57" s="68"/>
      <c r="C57" s="78"/>
      <c r="D57" s="62"/>
      <c r="E57" s="63"/>
      <c r="F57" s="59"/>
      <c r="G57" s="64"/>
      <c r="H57" s="64">
        <f>Table1[[#This Row],[Qty]]*Table1[[#This Row],[Unit price]]</f>
        <v>0</v>
      </c>
      <c r="I57" s="74"/>
      <c r="J57" s="75"/>
      <c r="K57" s="59"/>
    </row>
    <row r="58" spans="1:11" x14ac:dyDescent="0.25">
      <c r="A58" s="59"/>
      <c r="B58" s="70"/>
      <c r="C58" s="59"/>
      <c r="D58" s="62"/>
      <c r="E58" s="63"/>
      <c r="F58" s="59"/>
      <c r="G58" s="64"/>
      <c r="H58" s="64">
        <f>Table1[[#This Row],[Qty]]*Table1[[#This Row],[Unit price]]</f>
        <v>0</v>
      </c>
      <c r="I58" s="59"/>
      <c r="J58" s="58"/>
      <c r="K58" s="59"/>
    </row>
    <row r="59" spans="1:11" x14ac:dyDescent="0.25">
      <c r="A59" s="59"/>
      <c r="B59" s="68"/>
      <c r="C59" s="79"/>
      <c r="D59" s="76"/>
      <c r="E59" s="63"/>
      <c r="F59" s="59"/>
      <c r="G59" s="64"/>
      <c r="H59" s="64">
        <f>Table1[[#This Row],[Qty]]*Table1[[#This Row],[Unit price]]</f>
        <v>0</v>
      </c>
      <c r="I59" s="65"/>
      <c r="J59" s="58"/>
      <c r="K59" s="59"/>
    </row>
    <row r="60" spans="1:11" x14ac:dyDescent="0.25">
      <c r="A60" s="73"/>
      <c r="B60" s="80"/>
      <c r="C60" s="73"/>
      <c r="D60" s="76"/>
      <c r="E60" s="63"/>
      <c r="F60" s="59"/>
      <c r="G60" s="64"/>
      <c r="H60" s="64">
        <f>Table1[[#This Row],[Qty]]*Table1[[#This Row],[Unit price]]</f>
        <v>0</v>
      </c>
      <c r="I60" s="65"/>
      <c r="J60" s="58"/>
      <c r="K60" s="59"/>
    </row>
    <row r="61" spans="1:11" x14ac:dyDescent="0.25">
      <c r="A61" s="59"/>
      <c r="B61" s="63"/>
      <c r="C61" s="59"/>
      <c r="D61" s="62"/>
      <c r="E61" s="63"/>
      <c r="F61" s="59"/>
      <c r="G61" s="64"/>
      <c r="H61" s="64">
        <f>Table1[[#This Row],[Qty]]*Table1[[#This Row],[Unit price]]</f>
        <v>0</v>
      </c>
      <c r="I61" s="65"/>
      <c r="J61" s="58"/>
      <c r="K61" s="59"/>
    </row>
    <row r="62" spans="1:11" x14ac:dyDescent="0.25">
      <c r="A62" s="59"/>
      <c r="B62" s="63"/>
      <c r="C62" s="59"/>
      <c r="D62" s="62"/>
      <c r="E62" s="63"/>
      <c r="F62" s="59"/>
      <c r="G62" s="64"/>
      <c r="H62" s="64">
        <f>Table1[[#This Row],[Qty]]*Table1[[#This Row],[Unit price]]</f>
        <v>0</v>
      </c>
      <c r="I62" s="65"/>
      <c r="J62" s="58"/>
      <c r="K62" s="59"/>
    </row>
    <row r="63" spans="1:11" x14ac:dyDescent="0.25">
      <c r="A63" s="59"/>
      <c r="B63" s="63"/>
      <c r="C63" s="59"/>
      <c r="D63" s="62"/>
      <c r="E63" s="63"/>
      <c r="F63" s="59"/>
      <c r="G63" s="64"/>
      <c r="H63" s="64">
        <f>Table1[[#This Row],[Qty]]*Table1[[#This Row],[Unit price]]</f>
        <v>0</v>
      </c>
      <c r="I63" s="65"/>
      <c r="J63" s="58"/>
      <c r="K63" s="59"/>
    </row>
    <row r="64" spans="1:11" x14ac:dyDescent="0.25">
      <c r="A64" s="59"/>
      <c r="B64" s="63"/>
      <c r="C64" s="59"/>
      <c r="D64" s="62"/>
      <c r="E64" s="63"/>
      <c r="F64" s="59"/>
      <c r="G64" s="64"/>
      <c r="H64" s="64">
        <f>Table1[[#This Row],[Qty]]*Table1[[#This Row],[Unit price]]</f>
        <v>0</v>
      </c>
      <c r="I64" s="59"/>
      <c r="J64" s="58"/>
      <c r="K64" s="59"/>
    </row>
    <row r="65" spans="1:11" x14ac:dyDescent="0.25">
      <c r="A65" s="59"/>
      <c r="B65" s="63"/>
      <c r="C65" s="59"/>
      <c r="D65" s="62"/>
      <c r="E65" s="63"/>
      <c r="F65" s="59"/>
      <c r="G65" s="64"/>
      <c r="H65" s="64">
        <f>Table1[[#This Row],[Qty]]*Table1[[#This Row],[Unit price]]</f>
        <v>0</v>
      </c>
      <c r="I65" s="59"/>
      <c r="J65" s="58"/>
      <c r="K65" s="59"/>
    </row>
    <row r="66" spans="1:11" x14ac:dyDescent="0.25">
      <c r="A66" s="59"/>
      <c r="B66" s="63"/>
      <c r="C66" s="59"/>
      <c r="D66" s="62"/>
      <c r="E66" s="63"/>
      <c r="F66" s="59"/>
      <c r="G66" s="64"/>
      <c r="H66" s="64">
        <f>Table1[[#This Row],[Qty]]*Table1[[#This Row],[Unit price]]</f>
        <v>0</v>
      </c>
      <c r="I66" s="59"/>
      <c r="J66" s="58"/>
      <c r="K66" s="59"/>
    </row>
    <row r="67" spans="1:11" x14ac:dyDescent="0.25">
      <c r="A67" s="59"/>
      <c r="B67" s="63"/>
      <c r="C67" s="59"/>
      <c r="D67" s="62"/>
      <c r="E67" s="63"/>
      <c r="F67" s="59"/>
      <c r="G67" s="64"/>
      <c r="H67" s="64">
        <f>Table1[[#This Row],[Qty]]*Table1[[#This Row],[Unit price]]</f>
        <v>0</v>
      </c>
      <c r="I67" s="59"/>
      <c r="J67" s="58"/>
      <c r="K67" s="59"/>
    </row>
    <row r="68" spans="1:11" x14ac:dyDescent="0.25">
      <c r="A68" s="59"/>
      <c r="B68" s="63"/>
      <c r="C68" s="59"/>
      <c r="D68" s="62"/>
      <c r="E68" s="63"/>
      <c r="F68" s="59"/>
      <c r="G68" s="64"/>
      <c r="H68" s="64">
        <f>Table1[[#This Row],[Qty]]*Table1[[#This Row],[Unit price]]</f>
        <v>0</v>
      </c>
      <c r="I68" s="59"/>
      <c r="J68" s="58"/>
      <c r="K68" s="59"/>
    </row>
    <row r="69" spans="1:11" x14ac:dyDescent="0.25">
      <c r="A69" s="59"/>
      <c r="B69" s="63"/>
      <c r="C69" s="59"/>
      <c r="D69" s="62"/>
      <c r="E69" s="63"/>
      <c r="F69" s="59"/>
      <c r="G69" s="64"/>
      <c r="H69" s="64">
        <f>Table1[[#This Row],[Qty]]*Table1[[#This Row],[Unit price]]</f>
        <v>0</v>
      </c>
      <c r="I69" s="59"/>
      <c r="J69" s="58"/>
      <c r="K69" s="59"/>
    </row>
    <row r="70" spans="1:11" x14ac:dyDescent="0.25">
      <c r="A70" s="59"/>
      <c r="B70" s="63"/>
      <c r="C70" s="59"/>
      <c r="D70" s="62"/>
      <c r="E70" s="63"/>
      <c r="F70" s="59"/>
      <c r="G70" s="64"/>
      <c r="H70" s="64">
        <f>Table1[[#This Row],[Qty]]*Table1[[#This Row],[Unit price]]</f>
        <v>0</v>
      </c>
      <c r="I70" s="59"/>
      <c r="J70" s="58"/>
      <c r="K70" s="59"/>
    </row>
    <row r="71" spans="1:11" x14ac:dyDescent="0.25">
      <c r="A71" s="59"/>
      <c r="B71" s="63"/>
      <c r="C71" s="59"/>
      <c r="D71" s="62"/>
      <c r="E71" s="63"/>
      <c r="F71" s="59"/>
      <c r="G71" s="64"/>
      <c r="H71" s="64">
        <f>Table1[[#This Row],[Qty]]*Table1[[#This Row],[Unit price]]</f>
        <v>0</v>
      </c>
      <c r="I71" s="59"/>
      <c r="J71" s="58"/>
      <c r="K71" s="59"/>
    </row>
    <row r="72" spans="1:11" x14ac:dyDescent="0.25">
      <c r="A72" s="59"/>
      <c r="B72" s="63"/>
      <c r="C72" s="59"/>
      <c r="D72" s="62"/>
      <c r="E72" s="63"/>
      <c r="F72" s="59"/>
      <c r="G72" s="64"/>
      <c r="H72" s="64">
        <f>Table1[[#This Row],[Qty]]*Table1[[#This Row],[Unit price]]</f>
        <v>0</v>
      </c>
      <c r="I72" s="59"/>
      <c r="J72" s="58"/>
      <c r="K72" s="59"/>
    </row>
    <row r="73" spans="1:11" x14ac:dyDescent="0.25">
      <c r="A73" s="3"/>
      <c r="B73" s="24"/>
      <c r="C73" s="4"/>
      <c r="D73" s="13"/>
      <c r="E73" s="11"/>
      <c r="F73" s="91"/>
      <c r="G73" s="3"/>
      <c r="H73" s="9">
        <f>SUBTOTAL(109,Table1[Price]) / 2</f>
        <v>46.959999999999987</v>
      </c>
      <c r="I73" s="3"/>
      <c r="J73" s="3"/>
      <c r="K73" s="8"/>
    </row>
    <row r="74" spans="1:11" x14ac:dyDescent="0.25">
      <c r="I74" s="1"/>
      <c r="J74" s="1"/>
    </row>
    <row r="75" spans="1:11" x14ac:dyDescent="0.25">
      <c r="H75" s="1"/>
      <c r="I75" s="1"/>
      <c r="J75" s="1"/>
    </row>
    <row r="76" spans="1:11" x14ac:dyDescent="0.25">
      <c r="H76" s="1"/>
      <c r="I76" s="1"/>
      <c r="J76" s="1"/>
    </row>
    <row r="77" spans="1:11" x14ac:dyDescent="0.25">
      <c r="H77" s="1"/>
      <c r="I77" s="1"/>
      <c r="J77" s="1"/>
    </row>
    <row r="78" spans="1:11" x14ac:dyDescent="0.25">
      <c r="H78" s="1"/>
      <c r="I78" s="1"/>
      <c r="J78" s="1"/>
    </row>
    <row r="79" spans="1:11" x14ac:dyDescent="0.25">
      <c r="H79" s="1"/>
      <c r="I79" s="1"/>
      <c r="J79" s="1"/>
    </row>
    <row r="80" spans="1:11" x14ac:dyDescent="0.25">
      <c r="H80" s="1"/>
      <c r="I80" s="1"/>
      <c r="J80" s="1"/>
    </row>
    <row r="81" spans="8:10" x14ac:dyDescent="0.25">
      <c r="H81" s="1"/>
      <c r="I81" s="1"/>
      <c r="J81" s="1"/>
    </row>
    <row r="82" spans="8:10" x14ac:dyDescent="0.25">
      <c r="H82" s="1"/>
      <c r="I82" s="1"/>
      <c r="J82" s="1"/>
    </row>
    <row r="83" spans="8:10" x14ac:dyDescent="0.25">
      <c r="H83" s="1"/>
      <c r="I83" s="1"/>
      <c r="J83" s="1"/>
    </row>
    <row r="84" spans="8:10" x14ac:dyDescent="0.25">
      <c r="H84" s="1"/>
      <c r="I84" s="1"/>
      <c r="J84" s="1"/>
    </row>
    <row r="85" spans="8:10" x14ac:dyDescent="0.25">
      <c r="H85" s="1"/>
      <c r="I85" s="1"/>
      <c r="J85" s="1"/>
    </row>
    <row r="86" spans="8:10" x14ac:dyDescent="0.25">
      <c r="H86" s="1"/>
      <c r="I86" s="1"/>
      <c r="J86" s="1"/>
    </row>
    <row r="87" spans="8:10" x14ac:dyDescent="0.25">
      <c r="H87" s="1"/>
      <c r="I87" s="1"/>
      <c r="J87" s="1"/>
    </row>
    <row r="88" spans="8:10" x14ac:dyDescent="0.25">
      <c r="H88" s="1"/>
      <c r="I88" s="1"/>
      <c r="J88" s="1"/>
    </row>
    <row r="89" spans="8:10" x14ac:dyDescent="0.25">
      <c r="H89" s="1"/>
      <c r="I89" s="1"/>
      <c r="J89" s="1"/>
    </row>
    <row r="90" spans="8:10" x14ac:dyDescent="0.25">
      <c r="H90" s="1"/>
      <c r="I90" s="1"/>
      <c r="J90" s="1"/>
    </row>
    <row r="91" spans="8:10" x14ac:dyDescent="0.25">
      <c r="H91" s="1"/>
      <c r="I91" s="1"/>
      <c r="J91" s="1"/>
    </row>
    <row r="92" spans="8:10" x14ac:dyDescent="0.25">
      <c r="H92" s="1"/>
      <c r="I92" s="1"/>
      <c r="J92" s="1"/>
    </row>
    <row r="93" spans="8:10" x14ac:dyDescent="0.25">
      <c r="H93" s="1"/>
      <c r="I93" s="1"/>
      <c r="J93" s="1"/>
    </row>
    <row r="94" spans="8:10" x14ac:dyDescent="0.25">
      <c r="H94" s="1"/>
      <c r="I94" s="1"/>
      <c r="J94" s="1"/>
    </row>
    <row r="95" spans="8:10" x14ac:dyDescent="0.25">
      <c r="H95" s="1"/>
      <c r="I95" s="1"/>
      <c r="J95" s="1"/>
    </row>
    <row r="96" spans="8:10" x14ac:dyDescent="0.25">
      <c r="H96" s="1"/>
      <c r="I96" s="1"/>
      <c r="J96" s="1"/>
    </row>
    <row r="97" spans="8:10" x14ac:dyDescent="0.25">
      <c r="H97" s="1"/>
      <c r="I97" s="1"/>
      <c r="J97" s="1"/>
    </row>
    <row r="98" spans="8:10" x14ac:dyDescent="0.25">
      <c r="H98" s="1"/>
      <c r="I98" s="1"/>
      <c r="J98" s="1"/>
    </row>
    <row r="99" spans="8:10" x14ac:dyDescent="0.25">
      <c r="H99" s="1"/>
      <c r="I99" s="1"/>
      <c r="J99" s="1"/>
    </row>
    <row r="100" spans="8:10" x14ac:dyDescent="0.25">
      <c r="H100" s="1"/>
      <c r="I100" s="1"/>
      <c r="J100" s="1"/>
    </row>
    <row r="101" spans="8:10" x14ac:dyDescent="0.25">
      <c r="H101" s="1"/>
      <c r="I101" s="1"/>
      <c r="J101" s="1"/>
    </row>
    <row r="102" spans="8:10" x14ac:dyDescent="0.25">
      <c r="H102" s="1"/>
      <c r="I102" s="1"/>
      <c r="J102" s="1"/>
    </row>
    <row r="103" spans="8:10" x14ac:dyDescent="0.25">
      <c r="H103" s="1"/>
      <c r="I103" s="1"/>
      <c r="J103" s="1"/>
    </row>
    <row r="104" spans="8:10" x14ac:dyDescent="0.25">
      <c r="H104" s="1"/>
      <c r="I104" s="1"/>
      <c r="J104" s="1"/>
    </row>
    <row r="105" spans="8:10" x14ac:dyDescent="0.25">
      <c r="H105" s="1"/>
      <c r="I105" s="1"/>
      <c r="J105" s="1"/>
    </row>
    <row r="106" spans="8:10" x14ac:dyDescent="0.25">
      <c r="H106" s="1"/>
      <c r="I106" s="1"/>
      <c r="J106" s="1"/>
    </row>
    <row r="107" spans="8:10" x14ac:dyDescent="0.25">
      <c r="H107" s="1"/>
      <c r="I107" s="1"/>
      <c r="J107" s="1"/>
    </row>
    <row r="108" spans="8:10" x14ac:dyDescent="0.25">
      <c r="H108" s="1"/>
      <c r="I108" s="1"/>
      <c r="J108" s="1"/>
    </row>
    <row r="109" spans="8:10" x14ac:dyDescent="0.25">
      <c r="H109" s="1"/>
      <c r="I109" s="1"/>
      <c r="J109" s="1"/>
    </row>
    <row r="110" spans="8:10" x14ac:dyDescent="0.25">
      <c r="H110" s="1"/>
      <c r="I110" s="1"/>
      <c r="J110" s="1"/>
    </row>
    <row r="111" spans="8:10" x14ac:dyDescent="0.25">
      <c r="H111" s="1"/>
      <c r="I111" s="1"/>
      <c r="J111" s="1"/>
    </row>
    <row r="112" spans="8:10" x14ac:dyDescent="0.25">
      <c r="H112" s="1"/>
      <c r="I112" s="1"/>
      <c r="J112" s="1"/>
    </row>
    <row r="113" spans="8:10" x14ac:dyDescent="0.25">
      <c r="H113" s="1"/>
      <c r="I113" s="1"/>
      <c r="J113" s="1"/>
    </row>
    <row r="114" spans="8:10" x14ac:dyDescent="0.25">
      <c r="H114" s="1"/>
      <c r="I114" s="1"/>
      <c r="J114" s="1"/>
    </row>
    <row r="115" spans="8:10" x14ac:dyDescent="0.25">
      <c r="H115" s="1"/>
      <c r="I115" s="1"/>
      <c r="J115" s="1"/>
    </row>
    <row r="116" spans="8:10" x14ac:dyDescent="0.25">
      <c r="H116" s="1"/>
      <c r="I116" s="1"/>
      <c r="J116" s="1"/>
    </row>
    <row r="117" spans="8:10" x14ac:dyDescent="0.25">
      <c r="H117" s="1"/>
      <c r="I117" s="1"/>
      <c r="J117" s="1"/>
    </row>
    <row r="118" spans="8:10" x14ac:dyDescent="0.25">
      <c r="H118" s="1"/>
      <c r="I118" s="1"/>
      <c r="J118" s="1"/>
    </row>
    <row r="119" spans="8:10" x14ac:dyDescent="0.25">
      <c r="H119" s="1"/>
      <c r="I119" s="1"/>
      <c r="J119" s="1"/>
    </row>
    <row r="120" spans="8:10" x14ac:dyDescent="0.25">
      <c r="H120" s="1"/>
      <c r="I120" s="1"/>
      <c r="J120" s="1"/>
    </row>
    <row r="121" spans="8:10" x14ac:dyDescent="0.25">
      <c r="H121" s="1"/>
      <c r="I121" s="1"/>
      <c r="J121" s="1"/>
    </row>
    <row r="122" spans="8:10" x14ac:dyDescent="0.25">
      <c r="H122" s="1"/>
      <c r="I122" s="1"/>
      <c r="J122" s="1"/>
    </row>
    <row r="123" spans="8:10" x14ac:dyDescent="0.25">
      <c r="H123" s="1"/>
      <c r="I123" s="1"/>
      <c r="J123" s="1"/>
    </row>
    <row r="124" spans="8:10" x14ac:dyDescent="0.25">
      <c r="H124" s="1"/>
      <c r="I124" s="1"/>
      <c r="J124" s="1"/>
    </row>
    <row r="125" spans="8:10" x14ac:dyDescent="0.25">
      <c r="H125" s="1"/>
      <c r="I125" s="1"/>
      <c r="J125" s="1"/>
    </row>
    <row r="126" spans="8:10" x14ac:dyDescent="0.25">
      <c r="H126" s="1"/>
      <c r="I126" s="1"/>
      <c r="J126" s="1"/>
    </row>
    <row r="127" spans="8:10" x14ac:dyDescent="0.25">
      <c r="H127" s="1"/>
      <c r="I127" s="1"/>
      <c r="J127" s="1"/>
    </row>
    <row r="128" spans="8:10" x14ac:dyDescent="0.25">
      <c r="H128" s="1"/>
      <c r="I128" s="1"/>
      <c r="J128" s="1"/>
    </row>
    <row r="129" spans="8:10" x14ac:dyDescent="0.25">
      <c r="H129" s="1"/>
      <c r="I129" s="1"/>
      <c r="J129" s="1"/>
    </row>
    <row r="130" spans="8:10" x14ac:dyDescent="0.25">
      <c r="H130" s="1"/>
      <c r="I130" s="1"/>
      <c r="J130" s="1"/>
    </row>
    <row r="131" spans="8:10" x14ac:dyDescent="0.25">
      <c r="H131" s="1"/>
      <c r="I131" s="1"/>
      <c r="J131" s="1"/>
    </row>
    <row r="132" spans="8:10" x14ac:dyDescent="0.25">
      <c r="H132" s="1"/>
      <c r="I132" s="1"/>
      <c r="J132" s="1"/>
    </row>
    <row r="133" spans="8:10" x14ac:dyDescent="0.25">
      <c r="H133" s="1"/>
      <c r="I133" s="1"/>
      <c r="J133" s="1"/>
    </row>
    <row r="134" spans="8:10" x14ac:dyDescent="0.25">
      <c r="H134" s="1"/>
      <c r="I134" s="1"/>
      <c r="J134" s="1"/>
    </row>
    <row r="135" spans="8:10" x14ac:dyDescent="0.25">
      <c r="H135" s="1"/>
      <c r="I135" s="1"/>
      <c r="J135" s="1"/>
    </row>
    <row r="136" spans="8:10" x14ac:dyDescent="0.25">
      <c r="H136" s="1"/>
      <c r="I136" s="1"/>
      <c r="J136" s="1"/>
    </row>
    <row r="137" spans="8:10" x14ac:dyDescent="0.25">
      <c r="H137" s="1"/>
      <c r="I137" s="1"/>
      <c r="J137" s="1"/>
    </row>
    <row r="138" spans="8:10" x14ac:dyDescent="0.25">
      <c r="H138" s="1"/>
      <c r="I138" s="1"/>
      <c r="J138" s="1"/>
    </row>
    <row r="139" spans="8:10" x14ac:dyDescent="0.25">
      <c r="H139" s="1"/>
      <c r="I139" s="1"/>
      <c r="J139" s="1"/>
    </row>
    <row r="140" spans="8:10" x14ac:dyDescent="0.25">
      <c r="H140" s="1"/>
      <c r="I140" s="1"/>
      <c r="J140" s="1"/>
    </row>
    <row r="141" spans="8:10" x14ac:dyDescent="0.25">
      <c r="H141" s="1"/>
      <c r="I141" s="1"/>
      <c r="J141" s="1"/>
    </row>
    <row r="142" spans="8:10" x14ac:dyDescent="0.25">
      <c r="H142" s="1"/>
      <c r="I142" s="1"/>
      <c r="J142" s="1"/>
    </row>
    <row r="143" spans="8:10" x14ac:dyDescent="0.25">
      <c r="H143" s="1"/>
      <c r="I143" s="1"/>
      <c r="J143" s="1"/>
    </row>
    <row r="144" spans="8:10" x14ac:dyDescent="0.25">
      <c r="H144" s="1"/>
      <c r="I144" s="1"/>
      <c r="J144" s="1"/>
    </row>
    <row r="145" spans="8:10" x14ac:dyDescent="0.25">
      <c r="H145" s="1"/>
      <c r="I145" s="1"/>
      <c r="J145" s="1"/>
    </row>
    <row r="146" spans="8:10" x14ac:dyDescent="0.25">
      <c r="H146" s="1"/>
      <c r="I146" s="1"/>
      <c r="J146" s="1"/>
    </row>
    <row r="147" spans="8:10" x14ac:dyDescent="0.25">
      <c r="H147" s="1"/>
      <c r="I147" s="1"/>
      <c r="J147" s="1"/>
    </row>
    <row r="148" spans="8:10" x14ac:dyDescent="0.25">
      <c r="H148" s="1"/>
      <c r="I148" s="1"/>
      <c r="J148" s="1"/>
    </row>
    <row r="149" spans="8:10" x14ac:dyDescent="0.25">
      <c r="H149" s="1"/>
      <c r="I149" s="1"/>
      <c r="J149" s="1"/>
    </row>
    <row r="150" spans="8:10" x14ac:dyDescent="0.25">
      <c r="H150" s="1"/>
      <c r="I150" s="1"/>
      <c r="J150" s="1"/>
    </row>
    <row r="151" spans="8:10" x14ac:dyDescent="0.25">
      <c r="H151" s="1"/>
      <c r="I151" s="1"/>
      <c r="J151" s="1"/>
    </row>
    <row r="152" spans="8:10" x14ac:dyDescent="0.25">
      <c r="H152" s="1"/>
      <c r="I152" s="1"/>
      <c r="J152" s="1"/>
    </row>
    <row r="153" spans="8:10" x14ac:dyDescent="0.25">
      <c r="H153" s="1"/>
      <c r="I153" s="1"/>
      <c r="J153" s="1"/>
    </row>
    <row r="154" spans="8:10" x14ac:dyDescent="0.25">
      <c r="H154" s="1"/>
      <c r="I154" s="1"/>
      <c r="J154" s="1"/>
    </row>
    <row r="155" spans="8:10" x14ac:dyDescent="0.25">
      <c r="H155" s="1"/>
      <c r="I155" s="1"/>
      <c r="J155" s="1"/>
    </row>
    <row r="156" spans="8:10" x14ac:dyDescent="0.25">
      <c r="H156" s="1"/>
      <c r="I156" s="1"/>
      <c r="J156" s="1"/>
    </row>
    <row r="157" spans="8:10" x14ac:dyDescent="0.25">
      <c r="H157" s="1"/>
      <c r="I157" s="1"/>
      <c r="J157" s="1"/>
    </row>
    <row r="158" spans="8:10" x14ac:dyDescent="0.25">
      <c r="H158" s="1"/>
      <c r="I158" s="1"/>
      <c r="J158" s="1"/>
    </row>
    <row r="159" spans="8:10" x14ac:dyDescent="0.25">
      <c r="H159" s="1"/>
      <c r="I159" s="1"/>
      <c r="J159" s="1"/>
    </row>
    <row r="160" spans="8:10" x14ac:dyDescent="0.25">
      <c r="H160" s="1"/>
      <c r="I160" s="1"/>
      <c r="J160" s="1"/>
    </row>
    <row r="161" spans="8:10" x14ac:dyDescent="0.25">
      <c r="H161" s="1"/>
      <c r="I161" s="1"/>
      <c r="J161" s="1"/>
    </row>
    <row r="162" spans="8:10" x14ac:dyDescent="0.25">
      <c r="H162" s="1"/>
      <c r="I162" s="1"/>
      <c r="J162" s="1"/>
    </row>
    <row r="163" spans="8:10" x14ac:dyDescent="0.25">
      <c r="H163" s="1"/>
      <c r="I163" s="1"/>
      <c r="J163" s="1"/>
    </row>
    <row r="164" spans="8:10" x14ac:dyDescent="0.25">
      <c r="H164" s="1"/>
      <c r="I164" s="1"/>
      <c r="J164" s="1"/>
    </row>
    <row r="165" spans="8:10" x14ac:dyDescent="0.25">
      <c r="H165" s="1"/>
      <c r="I165" s="1"/>
      <c r="J165" s="1"/>
    </row>
    <row r="166" spans="8:10" x14ac:dyDescent="0.25">
      <c r="H166" s="1"/>
      <c r="I166" s="1"/>
      <c r="J166" s="1"/>
    </row>
    <row r="167" spans="8:10" x14ac:dyDescent="0.25">
      <c r="H167" s="1"/>
      <c r="I167" s="1"/>
      <c r="J167" s="1"/>
    </row>
    <row r="168" spans="8:10" x14ac:dyDescent="0.25">
      <c r="H168" s="1"/>
      <c r="I168" s="1"/>
      <c r="J168" s="1"/>
    </row>
    <row r="169" spans="8:10" x14ac:dyDescent="0.25">
      <c r="H169" s="1"/>
      <c r="I169" s="1"/>
      <c r="J169" s="1"/>
    </row>
    <row r="170" spans="8:10" x14ac:dyDescent="0.25">
      <c r="H170" s="1"/>
      <c r="I170" s="1"/>
      <c r="J170" s="1"/>
    </row>
    <row r="171" spans="8:10" x14ac:dyDescent="0.25">
      <c r="H171" s="1"/>
      <c r="I171" s="1"/>
      <c r="J171" s="1"/>
    </row>
    <row r="172" spans="8:10" x14ac:dyDescent="0.25">
      <c r="H172" s="1"/>
      <c r="I172" s="1"/>
      <c r="J172" s="1"/>
    </row>
    <row r="173" spans="8:10" x14ac:dyDescent="0.25">
      <c r="H173" s="1"/>
      <c r="I173" s="1"/>
      <c r="J173" s="1"/>
    </row>
    <row r="174" spans="8:10" x14ac:dyDescent="0.25">
      <c r="H174" s="1"/>
      <c r="I174" s="1"/>
      <c r="J174" s="1"/>
    </row>
    <row r="175" spans="8:10" x14ac:dyDescent="0.25">
      <c r="H175" s="1"/>
      <c r="I175" s="1"/>
      <c r="J175" s="1"/>
    </row>
    <row r="176" spans="8:10" x14ac:dyDescent="0.25">
      <c r="H176" s="1"/>
      <c r="I176" s="1"/>
      <c r="J176" s="1"/>
    </row>
    <row r="177" spans="8:10" x14ac:dyDescent="0.25">
      <c r="H177" s="1"/>
      <c r="I177" s="1"/>
      <c r="J177" s="1"/>
    </row>
    <row r="178" spans="8:10" x14ac:dyDescent="0.25">
      <c r="H178" s="1"/>
      <c r="I178" s="1"/>
      <c r="J178" s="1"/>
    </row>
    <row r="179" spans="8:10" x14ac:dyDescent="0.25">
      <c r="H179" s="1"/>
      <c r="I179" s="1"/>
      <c r="J179" s="1"/>
    </row>
    <row r="180" spans="8:10" x14ac:dyDescent="0.25">
      <c r="H180" s="1"/>
      <c r="I180" s="1"/>
      <c r="J180" s="1"/>
    </row>
    <row r="181" spans="8:10" x14ac:dyDescent="0.25">
      <c r="H181" s="1"/>
      <c r="I181" s="1"/>
      <c r="J181" s="1"/>
    </row>
    <row r="182" spans="8:10" x14ac:dyDescent="0.25">
      <c r="H182" s="1"/>
      <c r="I182" s="1"/>
      <c r="J182" s="1"/>
    </row>
    <row r="183" spans="8:10" x14ac:dyDescent="0.25">
      <c r="H183" s="1"/>
      <c r="I183" s="1"/>
      <c r="J183" s="1"/>
    </row>
    <row r="184" spans="8:10" x14ac:dyDescent="0.25">
      <c r="H184" s="1"/>
      <c r="I184" s="1"/>
      <c r="J184" s="1"/>
    </row>
    <row r="185" spans="8:10" x14ac:dyDescent="0.25">
      <c r="H185" s="1"/>
      <c r="I185" s="1"/>
      <c r="J185" s="1"/>
    </row>
    <row r="186" spans="8:10" x14ac:dyDescent="0.25">
      <c r="H186" s="1"/>
      <c r="I186" s="1"/>
      <c r="J186" s="1"/>
    </row>
    <row r="187" spans="8:10" x14ac:dyDescent="0.25">
      <c r="H187" s="1"/>
      <c r="I187" s="1"/>
      <c r="J187" s="1"/>
    </row>
    <row r="188" spans="8:10" x14ac:dyDescent="0.25">
      <c r="H188" s="1"/>
      <c r="I188" s="1"/>
      <c r="J188" s="1"/>
    </row>
    <row r="189" spans="8:10" x14ac:dyDescent="0.25">
      <c r="H189" s="1"/>
      <c r="I189" s="1"/>
      <c r="J189" s="1"/>
    </row>
    <row r="190" spans="8:10" x14ac:dyDescent="0.25">
      <c r="H190" s="1"/>
      <c r="I190" s="1"/>
      <c r="J190" s="1"/>
    </row>
    <row r="191" spans="8:10" x14ac:dyDescent="0.25">
      <c r="H191" s="1"/>
      <c r="I191" s="1"/>
      <c r="J191" s="1"/>
    </row>
    <row r="192" spans="8:10" x14ac:dyDescent="0.25">
      <c r="H192" s="1"/>
      <c r="I192" s="1"/>
      <c r="J192" s="1"/>
    </row>
    <row r="193" spans="8:10" x14ac:dyDescent="0.25">
      <c r="H193" s="1"/>
      <c r="I193" s="1"/>
      <c r="J193" s="1"/>
    </row>
    <row r="194" spans="8:10" x14ac:dyDescent="0.25">
      <c r="H194" s="1"/>
      <c r="I194" s="1"/>
      <c r="J194" s="1"/>
    </row>
    <row r="195" spans="8:10" x14ac:dyDescent="0.25">
      <c r="H195" s="1"/>
      <c r="I195" s="1"/>
      <c r="J195" s="1"/>
    </row>
    <row r="196" spans="8:10" x14ac:dyDescent="0.25">
      <c r="H196" s="1"/>
      <c r="I196" s="1"/>
      <c r="J196" s="1"/>
    </row>
    <row r="197" spans="8:10" x14ac:dyDescent="0.25">
      <c r="H197" s="1"/>
      <c r="I197" s="1"/>
      <c r="J197" s="1"/>
    </row>
    <row r="198" spans="8:10" x14ac:dyDescent="0.25">
      <c r="H198" s="1"/>
      <c r="I198" s="1"/>
      <c r="J198" s="1"/>
    </row>
    <row r="199" spans="8:10" x14ac:dyDescent="0.25">
      <c r="H199" s="1"/>
      <c r="I199" s="1"/>
      <c r="J199" s="1"/>
    </row>
    <row r="200" spans="8:10" x14ac:dyDescent="0.25">
      <c r="H200" s="1"/>
      <c r="I200" s="1"/>
      <c r="J200" s="1"/>
    </row>
    <row r="201" spans="8:10" x14ac:dyDescent="0.25">
      <c r="H201" s="1"/>
      <c r="I201" s="1"/>
      <c r="J201" s="1"/>
    </row>
    <row r="202" spans="8:10" x14ac:dyDescent="0.25">
      <c r="H202" s="1"/>
      <c r="I202" s="1"/>
      <c r="J202" s="1"/>
    </row>
    <row r="203" spans="8:10" x14ac:dyDescent="0.25">
      <c r="H203" s="1"/>
      <c r="I203" s="1"/>
      <c r="J203" s="1"/>
    </row>
    <row r="204" spans="8:10" x14ac:dyDescent="0.25">
      <c r="H204" s="1"/>
      <c r="I204" s="1"/>
      <c r="J204" s="1"/>
    </row>
    <row r="205" spans="8:10" x14ac:dyDescent="0.25">
      <c r="H205" s="1"/>
      <c r="I205" s="1"/>
      <c r="J205" s="1"/>
    </row>
    <row r="206" spans="8:10" x14ac:dyDescent="0.25">
      <c r="H206" s="1"/>
      <c r="I206" s="1"/>
      <c r="J206" s="1"/>
    </row>
    <row r="207" spans="8:10" x14ac:dyDescent="0.25">
      <c r="H207" s="1"/>
      <c r="I207" s="1"/>
      <c r="J207" s="1"/>
    </row>
    <row r="208" spans="8:10" x14ac:dyDescent="0.25">
      <c r="H208" s="1"/>
      <c r="I208" s="1"/>
      <c r="J208" s="1"/>
    </row>
    <row r="209" spans="8:10" x14ac:dyDescent="0.25">
      <c r="H209" s="1"/>
      <c r="I209" s="1"/>
      <c r="J209" s="1"/>
    </row>
    <row r="210" spans="8:10" x14ac:dyDescent="0.25">
      <c r="H210" s="1"/>
      <c r="I210" s="1"/>
      <c r="J210" s="1"/>
    </row>
    <row r="211" spans="8:10" x14ac:dyDescent="0.25">
      <c r="H211" s="1"/>
      <c r="I211" s="1"/>
      <c r="J211" s="1"/>
    </row>
    <row r="212" spans="8:10" x14ac:dyDescent="0.25">
      <c r="H212" s="1"/>
      <c r="I212" s="1"/>
      <c r="J212" s="1"/>
    </row>
    <row r="213" spans="8:10" x14ac:dyDescent="0.25">
      <c r="H213" s="1"/>
      <c r="I213" s="1"/>
      <c r="J213" s="1"/>
    </row>
    <row r="214" spans="8:10" x14ac:dyDescent="0.25">
      <c r="H214" s="1"/>
      <c r="I214" s="1"/>
      <c r="J214" s="1"/>
    </row>
    <row r="215" spans="8:10" x14ac:dyDescent="0.25">
      <c r="H215" s="1"/>
      <c r="I215" s="1"/>
      <c r="J215" s="1"/>
    </row>
    <row r="216" spans="8:10" x14ac:dyDescent="0.25">
      <c r="H216" s="1"/>
      <c r="I216" s="1"/>
      <c r="J216" s="1"/>
    </row>
    <row r="217" spans="8:10" x14ac:dyDescent="0.25">
      <c r="H217" s="1"/>
      <c r="I217" s="1"/>
      <c r="J217" s="1"/>
    </row>
    <row r="218" spans="8:10" x14ac:dyDescent="0.25">
      <c r="H218" s="1"/>
      <c r="I218" s="1"/>
      <c r="J218" s="1"/>
    </row>
    <row r="219" spans="8:10" x14ac:dyDescent="0.25">
      <c r="H219" s="1"/>
      <c r="I219" s="1"/>
      <c r="J219" s="1"/>
    </row>
    <row r="220" spans="8:10" x14ac:dyDescent="0.25">
      <c r="H220" s="1"/>
      <c r="I220" s="1"/>
      <c r="J220" s="1"/>
    </row>
    <row r="221" spans="8:10" x14ac:dyDescent="0.25">
      <c r="H221" s="1"/>
      <c r="I221" s="1"/>
      <c r="J221" s="1"/>
    </row>
    <row r="222" spans="8:10" x14ac:dyDescent="0.25">
      <c r="H222" s="1"/>
      <c r="I222" s="1"/>
      <c r="J222" s="1"/>
    </row>
    <row r="223" spans="8:10" x14ac:dyDescent="0.25">
      <c r="H223" s="1"/>
      <c r="I223" s="1"/>
      <c r="J223" s="1"/>
    </row>
    <row r="224" spans="8:10" x14ac:dyDescent="0.25">
      <c r="H224" s="1"/>
      <c r="I224" s="1"/>
      <c r="J224" s="1"/>
    </row>
    <row r="225" spans="8:10" x14ac:dyDescent="0.25">
      <c r="H225" s="1"/>
      <c r="I225" s="1"/>
      <c r="J225" s="1"/>
    </row>
    <row r="226" spans="8:10" x14ac:dyDescent="0.25">
      <c r="H226" s="1"/>
      <c r="I226" s="1"/>
      <c r="J226" s="1"/>
    </row>
    <row r="227" spans="8:10" x14ac:dyDescent="0.25">
      <c r="H227" s="1"/>
      <c r="I227" s="1"/>
      <c r="J227" s="1"/>
    </row>
    <row r="228" spans="8:10" x14ac:dyDescent="0.25">
      <c r="H228" s="1"/>
      <c r="I228" s="1"/>
      <c r="J228" s="1"/>
    </row>
    <row r="229" spans="8:10" x14ac:dyDescent="0.25">
      <c r="H229" s="1"/>
      <c r="I229" s="1"/>
      <c r="J229" s="1"/>
    </row>
    <row r="230" spans="8:10" x14ac:dyDescent="0.25">
      <c r="H230" s="1"/>
      <c r="I230" s="1"/>
      <c r="J230" s="1"/>
    </row>
    <row r="231" spans="8:10" x14ac:dyDescent="0.25">
      <c r="H231" s="1"/>
      <c r="I231" s="1"/>
      <c r="J231" s="1"/>
    </row>
    <row r="232" spans="8:10" x14ac:dyDescent="0.25">
      <c r="H232" s="1"/>
      <c r="I232" s="1"/>
      <c r="J232" s="1"/>
    </row>
    <row r="233" spans="8:10" x14ac:dyDescent="0.25">
      <c r="H233" s="1"/>
      <c r="I233" s="1"/>
      <c r="J233" s="1"/>
    </row>
    <row r="234" spans="8:10" x14ac:dyDescent="0.25">
      <c r="H234" s="1"/>
      <c r="I234" s="1"/>
      <c r="J234" s="1"/>
    </row>
    <row r="235" spans="8:10" x14ac:dyDescent="0.25">
      <c r="H235" s="1"/>
      <c r="I235" s="1"/>
      <c r="J235" s="1"/>
    </row>
    <row r="236" spans="8:10" x14ac:dyDescent="0.25">
      <c r="H236" s="1"/>
      <c r="I236" s="1"/>
      <c r="J236" s="1"/>
    </row>
    <row r="237" spans="8:10" x14ac:dyDescent="0.25">
      <c r="H237" s="1"/>
      <c r="I237" s="1"/>
      <c r="J237" s="1"/>
    </row>
    <row r="238" spans="8:10" x14ac:dyDescent="0.25">
      <c r="H238" s="1"/>
      <c r="I238" s="1"/>
      <c r="J238" s="1"/>
    </row>
    <row r="239" spans="8:10" x14ac:dyDescent="0.25">
      <c r="H239" s="1"/>
      <c r="I239" s="1"/>
      <c r="J239" s="1"/>
    </row>
    <row r="240" spans="8:10" x14ac:dyDescent="0.25">
      <c r="H240" s="1"/>
      <c r="I240" s="1"/>
      <c r="J240" s="1"/>
    </row>
    <row r="241" spans="8:10" x14ac:dyDescent="0.25">
      <c r="H241" s="1"/>
      <c r="I241" s="1"/>
      <c r="J241" s="1"/>
    </row>
    <row r="242" spans="8:10" x14ac:dyDescent="0.25">
      <c r="H242" s="1"/>
      <c r="I242" s="1"/>
      <c r="J242" s="1"/>
    </row>
    <row r="243" spans="8:10" x14ac:dyDescent="0.25">
      <c r="H243" s="1"/>
      <c r="I243" s="1"/>
      <c r="J243" s="1"/>
    </row>
    <row r="244" spans="8:10" x14ac:dyDescent="0.25">
      <c r="H244" s="1"/>
      <c r="I244" s="1"/>
      <c r="J244" s="1"/>
    </row>
    <row r="245" spans="8:10" x14ac:dyDescent="0.25">
      <c r="H245" s="1"/>
      <c r="I245" s="1"/>
      <c r="J245" s="1"/>
    </row>
    <row r="246" spans="8:10" x14ac:dyDescent="0.25">
      <c r="H246" s="1"/>
      <c r="I246" s="1"/>
      <c r="J246" s="1"/>
    </row>
    <row r="247" spans="8:10" x14ac:dyDescent="0.25">
      <c r="H247" s="1"/>
      <c r="I247" s="1"/>
      <c r="J247" s="1"/>
    </row>
    <row r="248" spans="8:10" x14ac:dyDescent="0.25">
      <c r="H248" s="1"/>
      <c r="I248" s="1"/>
      <c r="J248" s="1"/>
    </row>
    <row r="249" spans="8:10" x14ac:dyDescent="0.25">
      <c r="H249" s="1"/>
      <c r="I249" s="1"/>
      <c r="J249" s="1"/>
    </row>
    <row r="250" spans="8:10" x14ac:dyDescent="0.25">
      <c r="H250" s="1"/>
      <c r="I250" s="1"/>
      <c r="J250" s="1"/>
    </row>
    <row r="251" spans="8:10" x14ac:dyDescent="0.25">
      <c r="H251" s="1"/>
      <c r="I251" s="1"/>
      <c r="J251" s="1"/>
    </row>
    <row r="252" spans="8:10" x14ac:dyDescent="0.25">
      <c r="H252" s="1"/>
      <c r="I252" s="1"/>
      <c r="J252" s="1"/>
    </row>
    <row r="253" spans="8:10" x14ac:dyDescent="0.25">
      <c r="H253" s="1"/>
      <c r="I253" s="1"/>
      <c r="J253" s="1"/>
    </row>
    <row r="254" spans="8:10" x14ac:dyDescent="0.25">
      <c r="H254" s="1"/>
      <c r="I254" s="1"/>
      <c r="J254" s="1"/>
    </row>
    <row r="255" spans="8:10" x14ac:dyDescent="0.25">
      <c r="H255" s="1"/>
      <c r="I255" s="1"/>
      <c r="J255" s="1"/>
    </row>
    <row r="256" spans="8:10" x14ac:dyDescent="0.25">
      <c r="H256" s="1"/>
      <c r="I256" s="1"/>
      <c r="J256" s="1"/>
    </row>
    <row r="257" spans="8:10" x14ac:dyDescent="0.25">
      <c r="H257" s="1"/>
      <c r="I257" s="1"/>
      <c r="J257" s="1"/>
    </row>
    <row r="258" spans="8:10" x14ac:dyDescent="0.25">
      <c r="H258" s="1"/>
      <c r="I258" s="1"/>
      <c r="J258" s="1"/>
    </row>
    <row r="259" spans="8:10" x14ac:dyDescent="0.25">
      <c r="H259" s="1"/>
      <c r="I259" s="1"/>
      <c r="J259" s="1"/>
    </row>
    <row r="260" spans="8:10" x14ac:dyDescent="0.25">
      <c r="H260" s="1"/>
      <c r="I260" s="1"/>
      <c r="J260" s="1"/>
    </row>
    <row r="261" spans="8:10" x14ac:dyDescent="0.25">
      <c r="H261" s="1"/>
      <c r="I261" s="1"/>
      <c r="J261" s="1"/>
    </row>
    <row r="262" spans="8:10" x14ac:dyDescent="0.25">
      <c r="H262" s="1"/>
      <c r="I262" s="1"/>
      <c r="J262" s="1"/>
    </row>
    <row r="263" spans="8:10" x14ac:dyDescent="0.25">
      <c r="H263" s="1"/>
      <c r="I263" s="1"/>
      <c r="J263" s="1"/>
    </row>
  </sheetData>
  <mergeCells count="1">
    <mergeCell ref="C1:G3"/>
  </mergeCells>
  <hyperlinks>
    <hyperlink ref="I6" r:id="rId1"/>
    <hyperlink ref="I7" r:id="rId2"/>
    <hyperlink ref="I8" r:id="rId3"/>
    <hyperlink ref="I9" r:id="rId4"/>
    <hyperlink ref="I10" r:id="rId5"/>
    <hyperlink ref="I11" r:id="rId6"/>
    <hyperlink ref="I12" r:id="rId7"/>
    <hyperlink ref="I16" r:id="rId8"/>
    <hyperlink ref="I17" r:id="rId9"/>
    <hyperlink ref="I18" r:id="rId10"/>
    <hyperlink ref="I19" r:id="rId11"/>
    <hyperlink ref="I22" r:id="rId12"/>
    <hyperlink ref="I25" r:id="rId13"/>
    <hyperlink ref="I26" r:id="rId14"/>
    <hyperlink ref="I28" r:id="rId15"/>
    <hyperlink ref="I30" r:id="rId16"/>
    <hyperlink ref="I27" r:id="rId17"/>
    <hyperlink ref="I31" r:id="rId18"/>
    <hyperlink ref="I32" r:id="rId19"/>
    <hyperlink ref="I36" r:id="rId20"/>
    <hyperlink ref="I39" r:id="rId21"/>
    <hyperlink ref="I38" r:id="rId22"/>
    <hyperlink ref="I37" r:id="rId23"/>
    <hyperlink ref="I40" r:id="rId24"/>
    <hyperlink ref="I42" r:id="rId25"/>
    <hyperlink ref="I43" r:id="rId26"/>
    <hyperlink ref="I44" r:id="rId27"/>
    <hyperlink ref="I24" r:id="rId28"/>
    <hyperlink ref="I15" r:id="rId29"/>
    <hyperlink ref="I33" r:id="rId30"/>
    <hyperlink ref="I34" r:id="rId31"/>
    <hyperlink ref="I21" r:id="rId32"/>
    <hyperlink ref="I29" r:id="rId33"/>
    <hyperlink ref="I41" r:id="rId34"/>
    <hyperlink ref="I14" r:id="rId35"/>
  </hyperlinks>
  <pageMargins left="0.7" right="0.7" top="0.75" bottom="0.75" header="0.3" footer="0.3"/>
  <pageSetup orientation="portrait" r:id="rId36"/>
  <ignoredErrors>
    <ignoredError sqref="B9 E42:E44 E30:E32 E25:E28 E36:E40" numberStoredAsText="1"/>
    <ignoredError sqref="H35 H23 H20 H13 H5" calculatedColumn="1"/>
  </ignoredErrors>
  <drawing r:id="rId37"/>
  <tableParts count="1"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activeCell="H71" sqref="H71"/>
    </sheetView>
  </sheetViews>
  <sheetFormatPr baseColWidth="10" defaultColWidth="11.42578125" defaultRowHeight="15" x14ac:dyDescent="0.25"/>
  <cols>
    <col min="1" max="1" width="4.7109375" style="25" customWidth="1"/>
    <col min="2" max="2" width="26.7109375" style="25" customWidth="1"/>
    <col min="3" max="3" width="30.7109375" style="25" customWidth="1"/>
    <col min="4" max="4" width="10.7109375" style="25" customWidth="1"/>
    <col min="5" max="5" width="14.85546875" style="25" customWidth="1"/>
    <col min="6" max="6" width="8.7109375" style="25" customWidth="1"/>
    <col min="7" max="7" width="7" style="25" customWidth="1"/>
    <col min="8" max="8" width="7.7109375" style="25" customWidth="1"/>
    <col min="9" max="9" width="27.7109375" style="25" customWidth="1"/>
    <col min="10" max="10" width="30.7109375" style="25" customWidth="1"/>
    <col min="11" max="11" width="70.7109375" style="25" customWidth="1"/>
    <col min="12" max="16384" width="11.42578125" style="25"/>
  </cols>
  <sheetData>
    <row r="1" spans="1:16" x14ac:dyDescent="0.25">
      <c r="B1" s="26"/>
      <c r="C1" s="106" t="s">
        <v>57</v>
      </c>
      <c r="D1" s="106"/>
      <c r="E1" s="106"/>
      <c r="F1" s="106"/>
      <c r="G1" s="106"/>
    </row>
    <row r="2" spans="1:16" x14ac:dyDescent="0.25">
      <c r="B2" s="26"/>
      <c r="C2" s="106"/>
      <c r="D2" s="106"/>
      <c r="E2" s="106"/>
      <c r="F2" s="106"/>
      <c r="G2" s="106"/>
    </row>
    <row r="3" spans="1:16" x14ac:dyDescent="0.25">
      <c r="B3" s="26"/>
      <c r="C3" s="106"/>
      <c r="D3" s="106"/>
      <c r="E3" s="106"/>
      <c r="F3" s="106"/>
      <c r="G3" s="106"/>
    </row>
    <row r="4" spans="1:16" x14ac:dyDescent="0.25">
      <c r="A4" s="27" t="s">
        <v>0</v>
      </c>
      <c r="B4" s="28" t="s">
        <v>1</v>
      </c>
      <c r="C4" s="27" t="s">
        <v>2</v>
      </c>
      <c r="D4" s="29" t="s">
        <v>11</v>
      </c>
      <c r="E4" s="28" t="s">
        <v>5</v>
      </c>
      <c r="F4" s="27" t="s">
        <v>7</v>
      </c>
      <c r="G4" s="27" t="s">
        <v>6</v>
      </c>
      <c r="H4" s="27" t="s">
        <v>3</v>
      </c>
      <c r="I4" s="27" t="s">
        <v>10</v>
      </c>
      <c r="J4" s="27" t="s">
        <v>142</v>
      </c>
      <c r="K4" s="27" t="s">
        <v>4</v>
      </c>
    </row>
    <row r="5" spans="1:16" x14ac:dyDescent="0.25">
      <c r="B5" s="63" t="s">
        <v>63</v>
      </c>
      <c r="C5" s="59" t="s">
        <v>64</v>
      </c>
      <c r="D5" s="62" t="s">
        <v>65</v>
      </c>
      <c r="E5" s="63" t="s">
        <v>66</v>
      </c>
      <c r="F5" s="59">
        <v>1</v>
      </c>
      <c r="G5" s="64">
        <v>3.65</v>
      </c>
      <c r="H5" s="64">
        <f>Table134[[#This Row],[Qty]]*Table134[[#This Row],[Unit price]]</f>
        <v>3.65</v>
      </c>
      <c r="I5" s="53" t="s">
        <v>67</v>
      </c>
      <c r="J5" s="58" t="s">
        <v>136</v>
      </c>
      <c r="K5" s="25" t="s">
        <v>273</v>
      </c>
    </row>
    <row r="6" spans="1:16" x14ac:dyDescent="0.25">
      <c r="B6" s="66" t="s">
        <v>88</v>
      </c>
      <c r="C6" s="71" t="s">
        <v>80</v>
      </c>
      <c r="D6" s="62" t="s">
        <v>89</v>
      </c>
      <c r="E6" s="63" t="s">
        <v>90</v>
      </c>
      <c r="F6" s="59">
        <v>1</v>
      </c>
      <c r="G6" s="64">
        <v>0.45</v>
      </c>
      <c r="H6" s="64">
        <f>Table134[[#This Row],[Qty]]*Table134[[#This Row],[Unit price]]</f>
        <v>0.45</v>
      </c>
      <c r="I6" s="53" t="s">
        <v>91</v>
      </c>
      <c r="J6" s="58" t="s">
        <v>233</v>
      </c>
      <c r="K6" s="59" t="s">
        <v>274</v>
      </c>
      <c r="P6" s="25" t="s">
        <v>56</v>
      </c>
    </row>
    <row r="7" spans="1:16" x14ac:dyDescent="0.25">
      <c r="B7" s="23" t="s">
        <v>79</v>
      </c>
      <c r="C7" s="5" t="s">
        <v>80</v>
      </c>
      <c r="D7" s="12" t="s">
        <v>81</v>
      </c>
      <c r="E7" s="10" t="s">
        <v>82</v>
      </c>
      <c r="F7">
        <v>1</v>
      </c>
      <c r="G7" s="9">
        <v>2.27</v>
      </c>
      <c r="H7" s="64">
        <f>Table134[[#This Row],[Qty]]*Table134[[#This Row],[Unit price]]</f>
        <v>2.27</v>
      </c>
      <c r="I7" s="2" t="s">
        <v>79</v>
      </c>
      <c r="J7" s="57" t="s">
        <v>145</v>
      </c>
      <c r="K7" s="52" t="s">
        <v>275</v>
      </c>
    </row>
    <row r="8" spans="1:16" x14ac:dyDescent="0.25">
      <c r="B8" s="66" t="s">
        <v>85</v>
      </c>
      <c r="C8" s="67" t="s">
        <v>80</v>
      </c>
      <c r="D8" s="62" t="s">
        <v>86</v>
      </c>
      <c r="E8" s="63" t="s">
        <v>82</v>
      </c>
      <c r="F8" s="59">
        <v>1</v>
      </c>
      <c r="G8" s="64">
        <v>1.5</v>
      </c>
      <c r="H8" s="64">
        <f>Table134[[#This Row],[Qty]]*Table134[[#This Row],[Unit price]]</f>
        <v>1.5</v>
      </c>
      <c r="I8" s="53" t="s">
        <v>87</v>
      </c>
      <c r="J8" s="58" t="s">
        <v>139</v>
      </c>
      <c r="K8" s="59" t="s">
        <v>274</v>
      </c>
    </row>
    <row r="9" spans="1:16" x14ac:dyDescent="0.25">
      <c r="B9" s="63" t="s">
        <v>48</v>
      </c>
      <c r="C9" s="59" t="s">
        <v>49</v>
      </c>
      <c r="D9" s="62"/>
      <c r="E9" s="63" t="s">
        <v>50</v>
      </c>
      <c r="F9" s="59">
        <v>1</v>
      </c>
      <c r="G9" s="64">
        <v>8.93</v>
      </c>
      <c r="H9" s="64">
        <f>Table134[[#This Row],[Qty]]*Table134[[#This Row],[Unit price]]</f>
        <v>8.93</v>
      </c>
      <c r="I9" s="53" t="s">
        <v>51</v>
      </c>
      <c r="J9" s="58" t="s">
        <v>133</v>
      </c>
      <c r="K9" s="25" t="s">
        <v>273</v>
      </c>
    </row>
    <row r="10" spans="1:16" x14ac:dyDescent="0.25">
      <c r="B10" s="10"/>
      <c r="C10"/>
      <c r="D10"/>
      <c r="E10" s="10"/>
      <c r="F10"/>
      <c r="G10" s="9"/>
      <c r="H10" s="64">
        <f>Table134[[#This Row],[Qty]]*Table134[[#This Row],[Unit price]]</f>
        <v>0</v>
      </c>
      <c r="I10" s="2"/>
      <c r="J10" s="55"/>
    </row>
    <row r="11" spans="1:16" x14ac:dyDescent="0.25">
      <c r="B11" s="10"/>
      <c r="C11"/>
      <c r="D11" s="12"/>
      <c r="E11" s="10"/>
      <c r="F11"/>
      <c r="G11" s="9"/>
      <c r="H11" s="64">
        <f>Table134[[#This Row],[Qty]]*Table134[[#This Row],[Unit price]]</f>
        <v>0</v>
      </c>
      <c r="I11" s="2"/>
      <c r="J11" s="1"/>
    </row>
    <row r="12" spans="1:16" x14ac:dyDescent="0.25">
      <c r="B12" s="81"/>
      <c r="C12" s="33"/>
      <c r="D12" s="30"/>
      <c r="E12" s="26"/>
      <c r="G12" s="31"/>
      <c r="H12" s="64">
        <f>Table134[[#This Row],[Qty]]*Table134[[#This Row],[Unit price]]</f>
        <v>0</v>
      </c>
      <c r="I12" s="34"/>
    </row>
    <row r="13" spans="1:16" x14ac:dyDescent="0.25">
      <c r="B13" s="82"/>
      <c r="C13" s="83"/>
      <c r="D13" s="84"/>
      <c r="E13" s="82"/>
      <c r="F13" s="83"/>
      <c r="G13" s="85"/>
      <c r="H13" s="64">
        <f>Table134[[#This Row],[Qty]]*Table134[[#This Row],[Unit price]]</f>
        <v>0</v>
      </c>
      <c r="I13" s="87"/>
      <c r="J13" s="88"/>
    </row>
    <row r="14" spans="1:16" x14ac:dyDescent="0.25">
      <c r="B14" s="10"/>
      <c r="C14"/>
      <c r="D14" s="12"/>
      <c r="E14" s="10"/>
      <c r="F14"/>
      <c r="G14" s="9"/>
      <c r="H14" s="64">
        <f>Table134[[#This Row],[Qty]]*Table134[[#This Row],[Unit price]]</f>
        <v>0</v>
      </c>
      <c r="I14" s="2"/>
    </row>
    <row r="15" spans="1:16" x14ac:dyDescent="0.25">
      <c r="B15" s="36"/>
      <c r="C15" s="41"/>
      <c r="D15" s="30"/>
      <c r="E15" s="26"/>
      <c r="G15" s="31"/>
      <c r="H15" s="64">
        <f>Table134[[#This Row],[Qty]]*Table134[[#This Row],[Unit price]]</f>
        <v>0</v>
      </c>
      <c r="I15" s="34"/>
    </row>
    <row r="16" spans="1:16" x14ac:dyDescent="0.25">
      <c r="B16" s="10"/>
      <c r="C16"/>
      <c r="D16" s="12"/>
      <c r="E16" s="10"/>
      <c r="F16"/>
      <c r="G16" s="9"/>
      <c r="H16" s="64">
        <f>Table134[[#This Row],[Qty]]*Table134[[#This Row],[Unit price]]</f>
        <v>0</v>
      </c>
      <c r="I16" s="2"/>
    </row>
    <row r="17" spans="2:11" x14ac:dyDescent="0.25">
      <c r="B17" s="10"/>
      <c r="C17"/>
      <c r="D17" s="12"/>
      <c r="E17" s="10"/>
      <c r="F17"/>
      <c r="G17" s="9"/>
      <c r="H17" s="64">
        <f>Table134[[#This Row],[Qty]]*Table134[[#This Row],[Unit price]]</f>
        <v>0</v>
      </c>
      <c r="I17" s="2"/>
      <c r="J17" s="59"/>
    </row>
    <row r="18" spans="2:11" x14ac:dyDescent="0.25">
      <c r="B18" s="36"/>
      <c r="C18" s="41"/>
      <c r="D18" s="30"/>
      <c r="E18" s="26"/>
      <c r="G18" s="31"/>
      <c r="H18" s="64">
        <f>Table134[[#This Row],[Qty]]*Table134[[#This Row],[Unit price]]</f>
        <v>0</v>
      </c>
      <c r="I18" s="34"/>
    </row>
    <row r="19" spans="2:11" x14ac:dyDescent="0.25">
      <c r="B19" s="26"/>
      <c r="D19" s="30"/>
      <c r="E19" s="26"/>
      <c r="G19" s="31"/>
      <c r="H19" s="64">
        <f>Table134[[#This Row],[Qty]]*Table134[[#This Row],[Unit price]]</f>
        <v>0</v>
      </c>
      <c r="I19" s="34"/>
    </row>
    <row r="20" spans="2:11" x14ac:dyDescent="0.25">
      <c r="B20" s="26"/>
      <c r="D20" s="30"/>
      <c r="E20" s="26"/>
      <c r="G20" s="31"/>
      <c r="H20" s="64">
        <f>Table134[[#This Row],[Qty]]*Table134[[#This Row],[Unit price]]</f>
        <v>0</v>
      </c>
      <c r="I20" s="34"/>
    </row>
    <row r="21" spans="2:11" x14ac:dyDescent="0.25">
      <c r="B21" s="36"/>
      <c r="C21" s="41"/>
      <c r="D21" s="30"/>
      <c r="E21" s="26"/>
      <c r="G21" s="31"/>
      <c r="H21" s="64">
        <f>Table134[[#This Row],[Qty]]*Table134[[#This Row],[Unit price]]</f>
        <v>0</v>
      </c>
      <c r="I21" s="34"/>
      <c r="K21" s="52"/>
    </row>
    <row r="22" spans="2:11" x14ac:dyDescent="0.25">
      <c r="B22" s="36"/>
      <c r="C22" s="41"/>
      <c r="D22" s="30"/>
      <c r="E22" s="26"/>
      <c r="G22" s="31"/>
      <c r="H22" s="64">
        <f>Table134[[#This Row],[Qty]]*Table134[[#This Row],[Unit price]]</f>
        <v>0</v>
      </c>
      <c r="I22" s="34"/>
      <c r="K22" s="52"/>
    </row>
    <row r="23" spans="2:11" x14ac:dyDescent="0.25">
      <c r="B23" s="26"/>
      <c r="D23" s="30"/>
      <c r="E23" s="26"/>
      <c r="G23" s="31"/>
      <c r="H23" s="64">
        <f>Table134[[#This Row],[Qty]]*Table134[[#This Row],[Unit price]]</f>
        <v>0</v>
      </c>
      <c r="I23" s="34"/>
    </row>
    <row r="24" spans="2:11" x14ac:dyDescent="0.25">
      <c r="B24" s="26"/>
      <c r="D24" s="30"/>
      <c r="E24" s="26"/>
      <c r="G24" s="31"/>
      <c r="H24" s="64">
        <f>Table134[[#This Row],[Qty]]*Table134[[#This Row],[Unit price]]</f>
        <v>0</v>
      </c>
      <c r="I24" s="34"/>
    </row>
    <row r="25" spans="2:11" x14ac:dyDescent="0.25">
      <c r="B25" s="26"/>
      <c r="D25" s="30"/>
      <c r="E25" s="26"/>
      <c r="G25" s="31"/>
      <c r="H25" s="64">
        <f>Table134[[#This Row],[Qty]]*Table134[[#This Row],[Unit price]]</f>
        <v>0</v>
      </c>
      <c r="I25" s="34"/>
    </row>
    <row r="26" spans="2:11" x14ac:dyDescent="0.25">
      <c r="B26" s="26"/>
      <c r="D26" s="30"/>
      <c r="E26" s="26"/>
      <c r="G26" s="31"/>
      <c r="H26" s="64">
        <f>Table134[[#This Row],[Qty]]*Table134[[#This Row],[Unit price]]</f>
        <v>0</v>
      </c>
      <c r="I26" s="34"/>
    </row>
    <row r="27" spans="2:11" x14ac:dyDescent="0.25">
      <c r="B27" s="26"/>
      <c r="D27" s="30"/>
      <c r="E27" s="26"/>
      <c r="G27" s="31"/>
      <c r="H27" s="64">
        <f>Table134[[#This Row],[Qty]]*Table134[[#This Row],[Unit price]]</f>
        <v>0</v>
      </c>
      <c r="I27" s="34"/>
    </row>
    <row r="28" spans="2:11" x14ac:dyDescent="0.25">
      <c r="B28" s="26"/>
      <c r="D28" s="30"/>
      <c r="E28" s="26"/>
      <c r="G28" s="31"/>
      <c r="H28" s="64">
        <f>Table134[[#This Row],[Qty]]*Table134[[#This Row],[Unit price]]</f>
        <v>0</v>
      </c>
      <c r="I28" s="34"/>
    </row>
    <row r="29" spans="2:11" x14ac:dyDescent="0.25">
      <c r="B29" s="26"/>
      <c r="D29" s="30"/>
      <c r="E29" s="26"/>
      <c r="G29" s="31"/>
      <c r="H29" s="64">
        <f>Table134[[#This Row],[Qty]]*Table134[[#This Row],[Unit price]]</f>
        <v>0</v>
      </c>
      <c r="I29" s="34"/>
      <c r="J29" s="37"/>
    </row>
    <row r="30" spans="2:11" x14ac:dyDescent="0.25">
      <c r="B30" s="38"/>
      <c r="D30" s="30"/>
      <c r="E30" s="26"/>
      <c r="G30" s="31"/>
      <c r="H30" s="64">
        <f>Table134[[#This Row],[Qty]]*Table134[[#This Row],[Unit price]]</f>
        <v>0</v>
      </c>
    </row>
    <row r="31" spans="2:11" x14ac:dyDescent="0.25">
      <c r="B31" s="26"/>
      <c r="D31" s="30"/>
      <c r="E31" s="26"/>
      <c r="G31" s="31"/>
      <c r="H31" s="64">
        <f>Table134[[#This Row],[Qty]]*Table134[[#This Row],[Unit price]]</f>
        <v>0</v>
      </c>
      <c r="I31" s="34"/>
    </row>
    <row r="32" spans="2:11" x14ac:dyDescent="0.25">
      <c r="B32" s="26"/>
      <c r="D32" s="30"/>
      <c r="E32" s="26"/>
      <c r="G32" s="31"/>
      <c r="H32" s="64">
        <f>Table134[[#This Row],[Qty]]*Table134[[#This Row],[Unit price]]</f>
        <v>0</v>
      </c>
      <c r="I32" s="34"/>
    </row>
    <row r="33" spans="1:9" x14ac:dyDescent="0.25">
      <c r="B33" s="26"/>
      <c r="D33" s="30"/>
      <c r="E33" s="26"/>
      <c r="G33" s="31"/>
      <c r="H33" s="64">
        <f>Table134[[#This Row],[Qty]]*Table134[[#This Row],[Unit price]]</f>
        <v>0</v>
      </c>
      <c r="I33" s="34"/>
    </row>
    <row r="34" spans="1:9" x14ac:dyDescent="0.25">
      <c r="B34" s="38"/>
      <c r="D34" s="30"/>
      <c r="E34" s="26"/>
      <c r="G34" s="31"/>
      <c r="H34" s="64">
        <f>Table134[[#This Row],[Qty]]*Table134[[#This Row],[Unit price]]</f>
        <v>0</v>
      </c>
    </row>
    <row r="35" spans="1:9" x14ac:dyDescent="0.25">
      <c r="B35" s="40"/>
      <c r="D35" s="30"/>
      <c r="E35" s="26"/>
      <c r="G35" s="31"/>
      <c r="H35" s="64">
        <f>Table134[[#This Row],[Qty]]*Table134[[#This Row],[Unit price]]</f>
        <v>0</v>
      </c>
      <c r="I35" s="34"/>
    </row>
    <row r="36" spans="1:9" x14ac:dyDescent="0.25">
      <c r="B36" s="36"/>
      <c r="C36" s="41"/>
      <c r="D36" s="30"/>
      <c r="E36" s="26"/>
      <c r="G36" s="31"/>
      <c r="H36" s="64">
        <f>Table134[[#This Row],[Qty]]*Table134[[#This Row],[Unit price]]</f>
        <v>0</v>
      </c>
      <c r="I36" s="34"/>
    </row>
    <row r="37" spans="1:9" x14ac:dyDescent="0.25">
      <c r="B37" s="26"/>
      <c r="D37" s="30"/>
      <c r="E37" s="26"/>
      <c r="G37" s="31"/>
      <c r="H37" s="31">
        <f>Table134[[#This Row],[Qty]]*Table134[[#This Row],[Unit price]]</f>
        <v>0</v>
      </c>
      <c r="I37" s="34"/>
    </row>
    <row r="38" spans="1:9" x14ac:dyDescent="0.25">
      <c r="B38" s="26"/>
      <c r="D38" s="30"/>
      <c r="E38" s="26"/>
      <c r="G38" s="31"/>
      <c r="H38" s="31">
        <f>Table134[[#This Row],[Qty]]*Table134[[#This Row],[Unit price]]</f>
        <v>0</v>
      </c>
      <c r="I38" s="34"/>
    </row>
    <row r="39" spans="1:9" x14ac:dyDescent="0.25">
      <c r="B39" s="26"/>
      <c r="D39" s="30"/>
      <c r="E39" s="26"/>
      <c r="G39" s="31"/>
      <c r="H39" s="31">
        <f>Table134[[#This Row],[Qty]]*Table134[[#This Row],[Unit price]]</f>
        <v>0</v>
      </c>
      <c r="I39" s="34"/>
    </row>
    <row r="40" spans="1:9" x14ac:dyDescent="0.25">
      <c r="B40" s="38"/>
      <c r="D40" s="30"/>
      <c r="E40" s="26"/>
      <c r="G40" s="31"/>
      <c r="H40" s="31">
        <f>Table134[[#This Row],[Qty]]*Table134[[#This Row],[Unit price]]</f>
        <v>0</v>
      </c>
    </row>
    <row r="41" spans="1:9" x14ac:dyDescent="0.25">
      <c r="B41" s="36"/>
      <c r="C41" s="41"/>
      <c r="D41" s="30"/>
      <c r="E41" s="26"/>
      <c r="G41" s="31"/>
      <c r="H41" s="31">
        <f>Table134[[#This Row],[Qty]]*Table134[[#This Row],[Unit price]]</f>
        <v>0</v>
      </c>
      <c r="I41" s="34"/>
    </row>
    <row r="42" spans="1:9" x14ac:dyDescent="0.25">
      <c r="B42" s="26"/>
      <c r="D42" s="30"/>
      <c r="E42" s="26"/>
      <c r="G42" s="31"/>
      <c r="H42" s="31">
        <f>Table134[[#This Row],[Qty]]*Table134[[#This Row],[Unit price]]</f>
        <v>0</v>
      </c>
      <c r="I42" s="34"/>
    </row>
    <row r="43" spans="1:9" x14ac:dyDescent="0.25">
      <c r="B43" s="26"/>
      <c r="D43" s="30"/>
      <c r="E43" s="26"/>
      <c r="G43" s="31"/>
      <c r="H43" s="31">
        <f>Table134[[#This Row],[Qty]]*Table134[[#This Row],[Unit price]]</f>
        <v>0</v>
      </c>
      <c r="I43" s="34"/>
    </row>
    <row r="44" spans="1:9" x14ac:dyDescent="0.25">
      <c r="B44" s="38"/>
      <c r="D44" s="30"/>
      <c r="E44" s="26"/>
      <c r="G44" s="31"/>
      <c r="H44" s="31">
        <f>Table134[[#This Row],[Qty]]*Table134[[#This Row],[Unit price]]</f>
        <v>0</v>
      </c>
    </row>
    <row r="45" spans="1:9" x14ac:dyDescent="0.25">
      <c r="A45" s="41"/>
      <c r="B45" s="32"/>
      <c r="C45" s="33"/>
      <c r="D45" s="30"/>
      <c r="E45" s="26"/>
      <c r="G45" s="31"/>
      <c r="H45" s="31">
        <f>Table134[[#This Row],[Qty]]*Table134[[#This Row],[Unit price]]</f>
        <v>0</v>
      </c>
      <c r="I45" s="34"/>
    </row>
    <row r="46" spans="1:9" x14ac:dyDescent="0.25">
      <c r="A46" s="41"/>
      <c r="B46" s="32"/>
      <c r="C46" s="33"/>
      <c r="D46" s="30"/>
      <c r="E46" s="26"/>
      <c r="G46" s="31"/>
      <c r="H46" s="31">
        <f>Table134[[#This Row],[Qty]]*Table134[[#This Row],[Unit price]]</f>
        <v>0</v>
      </c>
      <c r="I46" s="34"/>
    </row>
    <row r="47" spans="1:9" x14ac:dyDescent="0.25">
      <c r="A47" s="41"/>
      <c r="B47" s="32"/>
      <c r="C47" s="33"/>
      <c r="D47" s="30"/>
      <c r="E47" s="26"/>
      <c r="G47" s="31"/>
      <c r="H47" s="31">
        <f>Table134[[#This Row],[Qty]]*Table134[[#This Row],[Unit price]]</f>
        <v>0</v>
      </c>
      <c r="I47" s="34"/>
    </row>
    <row r="48" spans="1:9" x14ac:dyDescent="0.25">
      <c r="A48" s="41"/>
      <c r="B48" s="32"/>
      <c r="C48" s="33"/>
      <c r="D48" s="30"/>
      <c r="E48" s="26"/>
      <c r="G48" s="31"/>
      <c r="H48" s="31">
        <f>Table134[[#This Row],[Qty]]*Table134[[#This Row],[Unit price]]</f>
        <v>0</v>
      </c>
      <c r="I48" s="34"/>
    </row>
    <row r="49" spans="1:10" x14ac:dyDescent="0.25">
      <c r="A49" s="41"/>
      <c r="B49" s="32"/>
      <c r="C49" s="33"/>
      <c r="D49" s="30"/>
      <c r="E49" s="26"/>
      <c r="G49" s="31"/>
      <c r="H49" s="31">
        <f>Table134[[#This Row],[Qty]]*Table134[[#This Row],[Unit price]]</f>
        <v>0</v>
      </c>
      <c r="I49" s="34"/>
    </row>
    <row r="50" spans="1:10" x14ac:dyDescent="0.25">
      <c r="A50" s="41"/>
      <c r="B50" s="32"/>
      <c r="C50" s="33"/>
      <c r="D50" s="30"/>
      <c r="E50" s="26"/>
      <c r="G50" s="31"/>
      <c r="H50" s="31">
        <f>Table134[[#This Row],[Qty]]*Table134[[#This Row],[Unit price]]</f>
        <v>0</v>
      </c>
      <c r="I50" s="34"/>
    </row>
    <row r="51" spans="1:10" x14ac:dyDescent="0.25">
      <c r="B51" s="35"/>
      <c r="D51" s="30"/>
      <c r="E51" s="26"/>
      <c r="G51" s="31"/>
      <c r="H51" s="31">
        <f>Table134[[#This Row],[Qty]]*Table134[[#This Row],[Unit price]]</f>
        <v>0</v>
      </c>
      <c r="I51" s="34"/>
    </row>
    <row r="52" spans="1:10" x14ac:dyDescent="0.25">
      <c r="B52" s="38"/>
      <c r="D52" s="30"/>
      <c r="E52" s="26"/>
      <c r="G52" s="31"/>
      <c r="H52" s="31">
        <f>Table134[[#This Row],[Qty]]*Table134[[#This Row],[Unit price]]</f>
        <v>0</v>
      </c>
    </row>
    <row r="53" spans="1:10" x14ac:dyDescent="0.25">
      <c r="B53" s="40"/>
      <c r="D53" s="30"/>
      <c r="E53" s="26"/>
      <c r="G53" s="31"/>
      <c r="H53" s="31">
        <f>Table134[[#This Row],[Qty]]*Table134[[#This Row],[Unit price]]</f>
        <v>0</v>
      </c>
      <c r="I53" s="34"/>
    </row>
    <row r="54" spans="1:10" x14ac:dyDescent="0.25">
      <c r="B54" s="26"/>
      <c r="D54" s="30"/>
      <c r="E54" s="26"/>
      <c r="G54" s="31"/>
      <c r="H54" s="31">
        <f>Table134[[#This Row],[Qty]]*Table134[[#This Row],[Unit price]]</f>
        <v>0</v>
      </c>
      <c r="I54" s="34"/>
    </row>
    <row r="55" spans="1:10" x14ac:dyDescent="0.25">
      <c r="B55" s="32"/>
      <c r="C55" s="33"/>
      <c r="D55" s="30"/>
      <c r="E55" s="26"/>
      <c r="G55" s="31"/>
      <c r="H55" s="31">
        <f>Table134[[#This Row],[Qty]]*Table134[[#This Row],[Unit price]]</f>
        <v>0</v>
      </c>
      <c r="I55" s="39"/>
      <c r="J55" s="39"/>
    </row>
    <row r="56" spans="1:10" x14ac:dyDescent="0.25">
      <c r="B56" s="38"/>
      <c r="D56" s="30"/>
      <c r="E56" s="26"/>
      <c r="G56" s="31"/>
      <c r="H56" s="31">
        <f>Table134[[#This Row],[Qty]]*Table134[[#This Row],[Unit price]]</f>
        <v>0</v>
      </c>
    </row>
    <row r="57" spans="1:10" x14ac:dyDescent="0.25">
      <c r="B57" s="32"/>
      <c r="C57" s="42"/>
      <c r="D57" s="43"/>
      <c r="E57" s="26"/>
      <c r="G57" s="31"/>
      <c r="H57" s="31">
        <f>Table134[[#This Row],[Qty]]*Table134[[#This Row],[Unit price]]</f>
        <v>0</v>
      </c>
      <c r="I57" s="34"/>
    </row>
    <row r="58" spans="1:10" x14ac:dyDescent="0.25">
      <c r="A58" s="41"/>
      <c r="B58" s="44"/>
      <c r="C58" s="45"/>
      <c r="D58" s="43"/>
      <c r="E58" s="26"/>
      <c r="G58" s="31"/>
      <c r="H58" s="31">
        <f>Table134[[#This Row],[Qty]]*Table134[[#This Row],[Unit price]]</f>
        <v>0</v>
      </c>
      <c r="I58" s="34"/>
    </row>
    <row r="59" spans="1:10" x14ac:dyDescent="0.25">
      <c r="B59" s="35"/>
      <c r="D59" s="30"/>
      <c r="E59" s="26"/>
      <c r="G59" s="31"/>
      <c r="H59" s="31">
        <f>Table134[[#This Row],[Qty]]*Table134[[#This Row],[Unit price]]</f>
        <v>0</v>
      </c>
      <c r="I59" s="34"/>
    </row>
    <row r="60" spans="1:10" x14ac:dyDescent="0.25">
      <c r="B60" s="26"/>
      <c r="D60" s="30"/>
      <c r="E60" s="26"/>
      <c r="G60" s="31"/>
      <c r="H60" s="31">
        <f>Table134[[#This Row],[Qty]]*Table134[[#This Row],[Unit price]]</f>
        <v>0</v>
      </c>
      <c r="I60" s="34"/>
    </row>
    <row r="61" spans="1:10" x14ac:dyDescent="0.25">
      <c r="B61" s="26"/>
      <c r="D61" s="30"/>
      <c r="E61" s="26"/>
      <c r="G61" s="31"/>
      <c r="H61" s="31">
        <f>Table134[[#This Row],[Qty]]*Table134[[#This Row],[Unit price]]</f>
        <v>0</v>
      </c>
      <c r="I61" s="34"/>
    </row>
    <row r="62" spans="1:10" x14ac:dyDescent="0.25">
      <c r="B62" s="26"/>
      <c r="D62" s="30"/>
      <c r="E62" s="26"/>
      <c r="G62" s="31"/>
      <c r="H62" s="31">
        <f>Table134[[#This Row],[Qty]]*Table134[[#This Row],[Unit price]]</f>
        <v>0</v>
      </c>
    </row>
    <row r="63" spans="1:10" x14ac:dyDescent="0.25">
      <c r="B63" s="26"/>
      <c r="D63" s="30"/>
      <c r="E63" s="26"/>
      <c r="G63" s="31"/>
      <c r="H63" s="31">
        <f>Table134[[#This Row],[Qty]]*Table134[[#This Row],[Unit price]]</f>
        <v>0</v>
      </c>
    </row>
    <row r="64" spans="1:10" x14ac:dyDescent="0.25">
      <c r="B64" s="26"/>
      <c r="D64" s="30"/>
      <c r="E64" s="26"/>
      <c r="G64" s="31"/>
      <c r="H64" s="31">
        <f>Table134[[#This Row],[Qty]]*Table134[[#This Row],[Unit price]]</f>
        <v>0</v>
      </c>
    </row>
    <row r="65" spans="1:11" x14ac:dyDescent="0.25">
      <c r="B65" s="26"/>
      <c r="D65" s="30"/>
      <c r="E65" s="26"/>
      <c r="G65" s="31"/>
      <c r="H65" s="31">
        <f>Table134[[#This Row],[Qty]]*Table134[[#This Row],[Unit price]]</f>
        <v>0</v>
      </c>
    </row>
    <row r="66" spans="1:11" x14ac:dyDescent="0.25">
      <c r="B66" s="26"/>
      <c r="D66" s="30"/>
      <c r="E66" s="26"/>
      <c r="G66" s="31"/>
      <c r="H66" s="31">
        <f>Table134[[#This Row],[Qty]]*Table134[[#This Row],[Unit price]]</f>
        <v>0</v>
      </c>
    </row>
    <row r="67" spans="1:11" x14ac:dyDescent="0.25">
      <c r="B67" s="26"/>
      <c r="D67" s="30"/>
      <c r="E67" s="26"/>
      <c r="G67" s="31"/>
      <c r="H67" s="31">
        <f>Table134[[#This Row],[Qty]]*Table134[[#This Row],[Unit price]]</f>
        <v>0</v>
      </c>
    </row>
    <row r="68" spans="1:11" x14ac:dyDescent="0.25">
      <c r="B68" s="26"/>
      <c r="D68" s="30"/>
      <c r="E68" s="26"/>
      <c r="G68" s="31"/>
      <c r="H68" s="31">
        <f>Table134[[#This Row],[Qty]]*Table134[[#This Row],[Unit price]]</f>
        <v>0</v>
      </c>
    </row>
    <row r="69" spans="1:11" x14ac:dyDescent="0.25">
      <c r="B69" s="26"/>
      <c r="D69" s="30"/>
      <c r="E69" s="26"/>
      <c r="G69" s="31"/>
      <c r="H69" s="31">
        <f>Table134[[#This Row],[Qty]]*Table134[[#This Row],[Unit price]]</f>
        <v>0</v>
      </c>
    </row>
    <row r="70" spans="1:11" x14ac:dyDescent="0.25">
      <c r="B70" s="26"/>
      <c r="D70" s="30"/>
      <c r="E70" s="26"/>
      <c r="G70" s="31"/>
      <c r="H70" s="31">
        <f>Table134[[#This Row],[Qty]]*Table134[[#This Row],[Unit price]]</f>
        <v>0</v>
      </c>
    </row>
    <row r="71" spans="1:11" x14ac:dyDescent="0.25">
      <c r="A71" s="46"/>
      <c r="B71" s="47"/>
      <c r="C71" s="46"/>
      <c r="D71" s="48"/>
      <c r="E71" s="47"/>
      <c r="F71" s="49"/>
      <c r="G71" s="46"/>
      <c r="H71" s="31">
        <f>SUBTOTAL(109,Table134[Price])</f>
        <v>16.799999999999997</v>
      </c>
      <c r="I71" s="46"/>
      <c r="J71" s="46"/>
      <c r="K71" s="50"/>
    </row>
  </sheetData>
  <mergeCells count="1">
    <mergeCell ref="C1:G3"/>
  </mergeCells>
  <hyperlinks>
    <hyperlink ref="I5" r:id="rId1"/>
    <hyperlink ref="I6" r:id="rId2"/>
    <hyperlink ref="I7" r:id="rId3"/>
    <hyperlink ref="I8" r:id="rId4"/>
    <hyperlink ref="I9" r:id="rId5"/>
  </hyperlinks>
  <pageMargins left="0.7" right="0.7" top="0.75" bottom="0.75" header="0.3" footer="0.3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J24" sqref="J24"/>
    </sheetView>
  </sheetViews>
  <sheetFormatPr baseColWidth="10" defaultColWidth="11.42578125" defaultRowHeight="15" x14ac:dyDescent="0.25"/>
  <cols>
    <col min="1" max="1" width="4.7109375" style="25" customWidth="1"/>
    <col min="2" max="2" width="26.7109375" style="25" customWidth="1"/>
    <col min="3" max="3" width="30.7109375" style="25" customWidth="1"/>
    <col min="4" max="4" width="10.7109375" style="25" customWidth="1"/>
    <col min="5" max="5" width="14.85546875" style="25" customWidth="1"/>
    <col min="6" max="6" width="8.7109375" style="25" customWidth="1"/>
    <col min="7" max="7" width="7" style="25" customWidth="1"/>
    <col min="8" max="8" width="7.7109375" style="25" customWidth="1"/>
    <col min="9" max="10" width="27.7109375" style="25" customWidth="1"/>
    <col min="11" max="11" width="30.7109375" style="25" customWidth="1"/>
    <col min="12" max="12" width="70.7109375" style="25" customWidth="1"/>
    <col min="13" max="16384" width="11.42578125" style="25"/>
  </cols>
  <sheetData>
    <row r="1" spans="1:17" x14ac:dyDescent="0.25">
      <c r="B1" s="26"/>
      <c r="C1" s="106" t="s">
        <v>57</v>
      </c>
      <c r="D1" s="106"/>
      <c r="E1" s="106"/>
      <c r="F1" s="106"/>
      <c r="G1" s="106"/>
    </row>
    <row r="2" spans="1:17" x14ac:dyDescent="0.25">
      <c r="B2" s="26"/>
      <c r="C2" s="106"/>
      <c r="D2" s="106"/>
      <c r="E2" s="106"/>
      <c r="F2" s="106"/>
      <c r="G2" s="106"/>
    </row>
    <row r="3" spans="1:17" x14ac:dyDescent="0.25">
      <c r="B3" s="26"/>
      <c r="C3" s="106"/>
      <c r="D3" s="106"/>
      <c r="E3" s="106"/>
      <c r="F3" s="106"/>
      <c r="G3" s="106"/>
    </row>
    <row r="4" spans="1:17" x14ac:dyDescent="0.25">
      <c r="A4" s="27" t="s">
        <v>0</v>
      </c>
      <c r="B4" s="28" t="s">
        <v>1</v>
      </c>
      <c r="C4" s="27" t="s">
        <v>2</v>
      </c>
      <c r="D4" s="29" t="s">
        <v>11</v>
      </c>
      <c r="E4" s="28" t="s">
        <v>5</v>
      </c>
      <c r="F4" s="27" t="s">
        <v>7</v>
      </c>
      <c r="G4" s="27" t="s">
        <v>6</v>
      </c>
      <c r="H4" s="27" t="s">
        <v>3</v>
      </c>
      <c r="I4" s="27" t="s">
        <v>10</v>
      </c>
      <c r="J4" s="27" t="s">
        <v>9</v>
      </c>
      <c r="K4" s="27" t="s">
        <v>142</v>
      </c>
      <c r="L4" s="27" t="s">
        <v>4</v>
      </c>
    </row>
    <row r="5" spans="1:17" x14ac:dyDescent="0.25">
      <c r="B5" s="20" t="s">
        <v>52</v>
      </c>
      <c r="C5" s="18" t="s">
        <v>53</v>
      </c>
      <c r="D5" s="12"/>
      <c r="E5" s="10" t="s">
        <v>54</v>
      </c>
      <c r="F5">
        <v>1</v>
      </c>
      <c r="G5" s="9">
        <v>4.5</v>
      </c>
      <c r="H5" s="31">
        <f>Table13[[#This Row],[Qty]]*Table13[[#This Row],[Unit price]]</f>
        <v>4.5</v>
      </c>
      <c r="I5" s="19" t="s">
        <v>55</v>
      </c>
      <c r="J5" s="51" t="s">
        <v>58</v>
      </c>
      <c r="K5" s="55" t="s">
        <v>143</v>
      </c>
    </row>
    <row r="6" spans="1:17" x14ac:dyDescent="0.25">
      <c r="B6" s="44" t="s">
        <v>13</v>
      </c>
      <c r="C6" s="45" t="s">
        <v>14</v>
      </c>
      <c r="D6" s="30"/>
      <c r="E6" s="26" t="s">
        <v>15</v>
      </c>
      <c r="F6" s="25">
        <v>1</v>
      </c>
      <c r="G6" s="31">
        <v>1.2</v>
      </c>
      <c r="H6" s="31">
        <f>Table13[[#This Row],[Qty]]*Table13[[#This Row],[Unit price]]</f>
        <v>1.2</v>
      </c>
      <c r="I6" s="34" t="s">
        <v>16</v>
      </c>
      <c r="K6" s="56" t="s">
        <v>144</v>
      </c>
      <c r="L6" s="52"/>
      <c r="Q6" s="25" t="s">
        <v>56</v>
      </c>
    </row>
    <row r="7" spans="1:17" x14ac:dyDescent="0.25">
      <c r="B7" s="23" t="s">
        <v>79</v>
      </c>
      <c r="C7" s="5" t="s">
        <v>80</v>
      </c>
      <c r="D7" s="12" t="s">
        <v>81</v>
      </c>
      <c r="E7" s="10" t="s">
        <v>82</v>
      </c>
      <c r="F7">
        <v>1</v>
      </c>
      <c r="G7" s="9">
        <v>2.27</v>
      </c>
      <c r="H7" s="31">
        <f>Table13[[#This Row],[Qty]]*Table13[[#This Row],[Unit price]]</f>
        <v>2.27</v>
      </c>
      <c r="I7" s="2" t="s">
        <v>79</v>
      </c>
      <c r="J7" s="7" t="s">
        <v>84</v>
      </c>
      <c r="K7" s="57" t="s">
        <v>145</v>
      </c>
      <c r="L7" t="s">
        <v>83</v>
      </c>
    </row>
    <row r="8" spans="1:17" x14ac:dyDescent="0.25">
      <c r="B8" s="10" t="s">
        <v>97</v>
      </c>
      <c r="C8" t="s">
        <v>98</v>
      </c>
      <c r="D8" s="12"/>
      <c r="E8" s="10" t="s">
        <v>99</v>
      </c>
      <c r="F8">
        <v>1</v>
      </c>
      <c r="G8" s="9">
        <v>0.5</v>
      </c>
      <c r="H8" s="31">
        <f>Table13[[#This Row],[Qty]]*Table13[[#This Row],[Unit price]]</f>
        <v>0.5</v>
      </c>
      <c r="I8" s="2" t="s">
        <v>100</v>
      </c>
      <c r="J8" s="51" t="s">
        <v>101</v>
      </c>
      <c r="K8" s="55" t="s">
        <v>146</v>
      </c>
    </row>
    <row r="9" spans="1:17" x14ac:dyDescent="0.25">
      <c r="B9" s="10" t="s">
        <v>106</v>
      </c>
      <c r="C9" t="s">
        <v>107</v>
      </c>
      <c r="D9" s="12" t="s">
        <v>108</v>
      </c>
      <c r="E9" s="10" t="s">
        <v>109</v>
      </c>
      <c r="F9">
        <v>1</v>
      </c>
      <c r="G9" s="9">
        <v>0.57999999999999996</v>
      </c>
      <c r="H9" s="31">
        <f>Table13[[#This Row],[Qty]]*Table13[[#This Row],[Unit price]]</f>
        <v>0.57999999999999996</v>
      </c>
      <c r="I9" s="2" t="s">
        <v>110</v>
      </c>
      <c r="J9" s="51" t="s">
        <v>111</v>
      </c>
      <c r="K9" s="55" t="s">
        <v>147</v>
      </c>
    </row>
    <row r="10" spans="1:17" x14ac:dyDescent="0.25">
      <c r="B10" s="10" t="s">
        <v>112</v>
      </c>
      <c r="C10" t="s">
        <v>113</v>
      </c>
      <c r="D10" t="s">
        <v>113</v>
      </c>
      <c r="E10" s="10" t="s">
        <v>114</v>
      </c>
      <c r="F10">
        <v>2</v>
      </c>
      <c r="G10" s="9">
        <v>0.64</v>
      </c>
      <c r="H10" s="31">
        <f>Table13[[#This Row],[Qty]]*Table13[[#This Row],[Unit price]]</f>
        <v>1.28</v>
      </c>
      <c r="I10" s="2" t="s">
        <v>115</v>
      </c>
      <c r="J10" s="51" t="s">
        <v>116</v>
      </c>
      <c r="K10" s="55" t="s">
        <v>148</v>
      </c>
    </row>
    <row r="11" spans="1:17" x14ac:dyDescent="0.25">
      <c r="B11" s="10" t="s">
        <v>249</v>
      </c>
      <c r="C11" t="s">
        <v>117</v>
      </c>
      <c r="D11" s="12" t="s">
        <v>118</v>
      </c>
      <c r="E11" s="10" t="s">
        <v>119</v>
      </c>
      <c r="F11">
        <v>1</v>
      </c>
      <c r="G11" s="9">
        <v>0.19</v>
      </c>
      <c r="H11" s="31">
        <f>Table13[[#This Row],[Qty]]*Table13[[#This Row],[Unit price]]</f>
        <v>0.19</v>
      </c>
      <c r="I11" s="2" t="s">
        <v>250</v>
      </c>
      <c r="J11" s="6"/>
      <c r="K11" s="1" t="s">
        <v>149</v>
      </c>
    </row>
    <row r="12" spans="1:17" x14ac:dyDescent="0.25">
      <c r="B12" s="81" t="s">
        <v>120</v>
      </c>
      <c r="C12" s="33"/>
      <c r="D12" s="30"/>
      <c r="E12" s="26"/>
      <c r="G12" s="31"/>
      <c r="H12" s="31"/>
      <c r="I12" s="34"/>
    </row>
    <row r="13" spans="1:17" ht="30" x14ac:dyDescent="0.25">
      <c r="B13" s="82" t="s">
        <v>167</v>
      </c>
      <c r="C13" s="83" t="s">
        <v>122</v>
      </c>
      <c r="D13" s="84" t="s">
        <v>168</v>
      </c>
      <c r="E13" s="82" t="s">
        <v>124</v>
      </c>
      <c r="F13" s="83">
        <v>10</v>
      </c>
      <c r="G13" s="85">
        <v>0.1</v>
      </c>
      <c r="H13" s="86">
        <f>Table13[[#This Row],[Qty]]*Table13[[#This Row],[Unit price]]</f>
        <v>1</v>
      </c>
      <c r="I13" s="87" t="s">
        <v>169</v>
      </c>
      <c r="J13" s="83" t="s">
        <v>167</v>
      </c>
      <c r="K13" s="88" t="s">
        <v>170</v>
      </c>
    </row>
    <row r="14" spans="1:17" x14ac:dyDescent="0.25">
      <c r="B14" s="10" t="s">
        <v>171</v>
      </c>
      <c r="C14" t="s">
        <v>122</v>
      </c>
      <c r="D14" s="12" t="s">
        <v>172</v>
      </c>
      <c r="E14" s="10" t="s">
        <v>124</v>
      </c>
      <c r="F14">
        <v>1</v>
      </c>
      <c r="G14" s="9">
        <v>0.1</v>
      </c>
      <c r="H14" s="31">
        <f>Table13[[#This Row],[Qty]]*Table13[[#This Row],[Unit price]]</f>
        <v>0.1</v>
      </c>
      <c r="I14" s="2" t="s">
        <v>174</v>
      </c>
      <c r="J14" s="6" t="s">
        <v>171</v>
      </c>
      <c r="K14" s="25" t="s">
        <v>173</v>
      </c>
    </row>
    <row r="15" spans="1:17" x14ac:dyDescent="0.25">
      <c r="B15" s="10" t="s">
        <v>180</v>
      </c>
      <c r="C15" t="s">
        <v>122</v>
      </c>
      <c r="D15" s="12" t="s">
        <v>181</v>
      </c>
      <c r="E15" s="10" t="s">
        <v>124</v>
      </c>
      <c r="F15">
        <v>1</v>
      </c>
      <c r="G15" s="31">
        <v>0.1</v>
      </c>
      <c r="H15" s="31">
        <f>Table13[[#This Row],[Qty]]*Table13[[#This Row],[Unit price]]</f>
        <v>0.1</v>
      </c>
      <c r="I15" s="2" t="s">
        <v>182</v>
      </c>
      <c r="J15" s="6" t="s">
        <v>180</v>
      </c>
      <c r="K15" s="25" t="s">
        <v>183</v>
      </c>
    </row>
    <row r="16" spans="1:17" x14ac:dyDescent="0.25">
      <c r="B16" s="10" t="s">
        <v>184</v>
      </c>
      <c r="C16" t="s">
        <v>122</v>
      </c>
      <c r="D16" s="12" t="s">
        <v>185</v>
      </c>
      <c r="E16" s="10" t="s">
        <v>124</v>
      </c>
      <c r="F16">
        <v>5</v>
      </c>
      <c r="G16" s="9">
        <v>0.1</v>
      </c>
      <c r="H16" s="31">
        <f>Table13[[#This Row],[Qty]]*Table13[[#This Row],[Unit price]]</f>
        <v>0.5</v>
      </c>
      <c r="I16" s="2" t="s">
        <v>186</v>
      </c>
      <c r="J16" s="6" t="s">
        <v>184</v>
      </c>
      <c r="K16" s="25" t="s">
        <v>242</v>
      </c>
    </row>
    <row r="17" spans="2:12" x14ac:dyDescent="0.25">
      <c r="B17" s="10" t="s">
        <v>266</v>
      </c>
      <c r="C17" t="s">
        <v>191</v>
      </c>
      <c r="D17" s="12" t="s">
        <v>265</v>
      </c>
      <c r="E17" s="10" t="s">
        <v>193</v>
      </c>
      <c r="F17">
        <v>4</v>
      </c>
      <c r="G17" s="9">
        <v>0.32</v>
      </c>
      <c r="H17" s="72">
        <f>Table13[[#This Row],[Qty]]*Table13[[#This Row],[Unit price]]</f>
        <v>1.28</v>
      </c>
      <c r="I17" s="2" t="s">
        <v>264</v>
      </c>
      <c r="J17" s="6" t="s">
        <v>194</v>
      </c>
      <c r="K17" s="59" t="s">
        <v>195</v>
      </c>
    </row>
    <row r="18" spans="2:12" x14ac:dyDescent="0.25">
      <c r="B18" s="102" t="s">
        <v>244</v>
      </c>
      <c r="C18" s="100" t="s">
        <v>245</v>
      </c>
      <c r="D18" s="101" t="s">
        <v>246</v>
      </c>
      <c r="E18" s="102"/>
      <c r="F18" s="100">
        <v>1</v>
      </c>
      <c r="G18" s="72">
        <v>1.6</v>
      </c>
      <c r="H18" s="31">
        <f>Table13[[#This Row],[Qty]]*Table13[[#This Row],[Unit price]]</f>
        <v>1.6</v>
      </c>
      <c r="I18" s="103" t="s">
        <v>247</v>
      </c>
      <c r="K18" s="58" t="s">
        <v>248</v>
      </c>
    </row>
    <row r="19" spans="2:12" x14ac:dyDescent="0.25">
      <c r="B19" s="26"/>
      <c r="D19" s="30"/>
      <c r="E19" s="26"/>
      <c r="G19" s="31"/>
      <c r="H19" s="31">
        <f>Table13[[#This Row],[Qty]]*Table13[[#This Row],[Unit price]]</f>
        <v>0</v>
      </c>
      <c r="I19" s="34"/>
    </row>
    <row r="20" spans="2:12" x14ac:dyDescent="0.25">
      <c r="B20" s="26"/>
      <c r="D20" s="30"/>
      <c r="E20" s="26"/>
      <c r="G20" s="31"/>
      <c r="H20" s="31">
        <f>Table13[[#This Row],[Qty]]*Table13[[#This Row],[Unit price]]</f>
        <v>0</v>
      </c>
      <c r="I20" s="34"/>
    </row>
    <row r="21" spans="2:12" x14ac:dyDescent="0.25">
      <c r="B21" s="36"/>
      <c r="C21" s="41"/>
      <c r="D21" s="30"/>
      <c r="E21" s="26"/>
      <c r="G21" s="31"/>
      <c r="H21" s="31">
        <f>Table13[[#This Row],[Qty]]*Table13[[#This Row],[Unit price]]</f>
        <v>0</v>
      </c>
      <c r="I21" s="34"/>
      <c r="K21" s="52"/>
      <c r="L21" s="52"/>
    </row>
    <row r="22" spans="2:12" x14ac:dyDescent="0.25">
      <c r="B22" s="36"/>
      <c r="C22" s="41"/>
      <c r="D22" s="30"/>
      <c r="E22" s="26"/>
      <c r="G22" s="31"/>
      <c r="H22" s="31">
        <f>Table13[[#This Row],[Qty]]*Table13[[#This Row],[Unit price]]</f>
        <v>0</v>
      </c>
      <c r="I22" s="34"/>
    </row>
    <row r="23" spans="2:12" x14ac:dyDescent="0.25">
      <c r="B23" s="26"/>
      <c r="D23" s="30"/>
      <c r="E23" s="26"/>
      <c r="G23" s="31"/>
      <c r="H23" s="31">
        <f>Table13[[#This Row],[Qty]]*Table13[[#This Row],[Unit price]]</f>
        <v>0</v>
      </c>
      <c r="I23" s="34"/>
    </row>
    <row r="24" spans="2:12" x14ac:dyDescent="0.25">
      <c r="B24" s="26"/>
      <c r="D24" s="30"/>
      <c r="E24" s="26"/>
      <c r="G24" s="31"/>
      <c r="H24" s="31">
        <f>Table13[[#This Row],[Qty]]*Table13[[#This Row],[Unit price]]</f>
        <v>0</v>
      </c>
      <c r="I24" s="34"/>
    </row>
    <row r="25" spans="2:12" x14ac:dyDescent="0.25">
      <c r="B25" s="26"/>
      <c r="D25" s="30"/>
      <c r="E25" s="26"/>
      <c r="G25" s="31"/>
      <c r="H25" s="31">
        <f>Table13[[#This Row],[Qty]]*Table13[[#This Row],[Unit price]]</f>
        <v>0</v>
      </c>
      <c r="I25" s="34"/>
    </row>
    <row r="26" spans="2:12" x14ac:dyDescent="0.25">
      <c r="B26" s="26"/>
      <c r="D26" s="30"/>
      <c r="E26" s="26"/>
      <c r="G26" s="31"/>
      <c r="H26" s="31">
        <f>Table13[[#This Row],[Qty]]*Table13[[#This Row],[Unit price]]</f>
        <v>0</v>
      </c>
      <c r="I26" s="34"/>
    </row>
    <row r="27" spans="2:12" x14ac:dyDescent="0.25">
      <c r="B27" s="26"/>
      <c r="D27" s="30"/>
      <c r="E27" s="26"/>
      <c r="G27" s="31"/>
      <c r="H27" s="31">
        <f>Table13[[#This Row],[Qty]]*Table13[[#This Row],[Unit price]]</f>
        <v>0</v>
      </c>
      <c r="I27" s="34"/>
    </row>
    <row r="28" spans="2:12" x14ac:dyDescent="0.25">
      <c r="B28" s="26"/>
      <c r="D28" s="30"/>
      <c r="E28" s="26"/>
      <c r="G28" s="31"/>
      <c r="H28" s="31">
        <f>Table13[[#This Row],[Qty]]*Table13[[#This Row],[Unit price]]</f>
        <v>0</v>
      </c>
      <c r="I28" s="34"/>
    </row>
    <row r="29" spans="2:12" x14ac:dyDescent="0.25">
      <c r="B29" s="26"/>
      <c r="D29" s="30"/>
      <c r="E29" s="26"/>
      <c r="G29" s="31"/>
      <c r="H29" s="31">
        <f>Table13[[#This Row],[Qty]]*Table13[[#This Row],[Unit price]]</f>
        <v>0</v>
      </c>
      <c r="I29" s="34"/>
      <c r="J29" s="37"/>
      <c r="K29" s="37"/>
    </row>
    <row r="30" spans="2:12" x14ac:dyDescent="0.25">
      <c r="B30" s="38"/>
      <c r="D30" s="30"/>
      <c r="E30" s="26"/>
      <c r="G30" s="31"/>
      <c r="H30" s="31">
        <f>Table13[[#This Row],[Qty]]*Table13[[#This Row],[Unit price]]</f>
        <v>0</v>
      </c>
    </row>
    <row r="31" spans="2:12" x14ac:dyDescent="0.25">
      <c r="B31" s="26"/>
      <c r="D31" s="30"/>
      <c r="E31" s="26"/>
      <c r="G31" s="31"/>
      <c r="H31" s="31">
        <f>Table13[[#This Row],[Qty]]*Table13[[#This Row],[Unit price]]</f>
        <v>0</v>
      </c>
      <c r="I31" s="34"/>
    </row>
    <row r="32" spans="2:12" x14ac:dyDescent="0.25">
      <c r="B32" s="26"/>
      <c r="D32" s="30"/>
      <c r="E32" s="26"/>
      <c r="G32" s="31"/>
      <c r="H32" s="31">
        <f>Table13[[#This Row],[Qty]]*Table13[[#This Row],[Unit price]]</f>
        <v>0</v>
      </c>
      <c r="I32" s="34"/>
    </row>
    <row r="33" spans="1:9" x14ac:dyDescent="0.25">
      <c r="B33" s="26"/>
      <c r="D33" s="30"/>
      <c r="E33" s="26"/>
      <c r="G33" s="31"/>
      <c r="H33" s="31">
        <f>Table13[[#This Row],[Qty]]*Table13[[#This Row],[Unit price]]</f>
        <v>0</v>
      </c>
      <c r="I33" s="34"/>
    </row>
    <row r="34" spans="1:9" x14ac:dyDescent="0.25">
      <c r="B34" s="38"/>
      <c r="D34" s="30"/>
      <c r="E34" s="26"/>
      <c r="G34" s="31"/>
      <c r="H34" s="31">
        <f>Table13[[#This Row],[Qty]]*Table13[[#This Row],[Unit price]]</f>
        <v>0</v>
      </c>
    </row>
    <row r="35" spans="1:9" x14ac:dyDescent="0.25">
      <c r="B35" s="40"/>
      <c r="D35" s="30"/>
      <c r="E35" s="26"/>
      <c r="G35" s="31"/>
      <c r="H35" s="31">
        <f>Table13[[#This Row],[Qty]]*Table13[[#This Row],[Unit price]]</f>
        <v>0</v>
      </c>
      <c r="I35" s="34"/>
    </row>
    <row r="36" spans="1:9" x14ac:dyDescent="0.25">
      <c r="B36" s="36"/>
      <c r="C36" s="41"/>
      <c r="D36" s="30"/>
      <c r="E36" s="26"/>
      <c r="G36" s="31"/>
      <c r="H36" s="31">
        <f>Table13[[#This Row],[Qty]]*Table13[[#This Row],[Unit price]]</f>
        <v>0</v>
      </c>
      <c r="I36" s="34"/>
    </row>
    <row r="37" spans="1:9" x14ac:dyDescent="0.25">
      <c r="B37" s="26"/>
      <c r="D37" s="30"/>
      <c r="E37" s="26"/>
      <c r="G37" s="31"/>
      <c r="H37" s="31">
        <f>Table13[[#This Row],[Qty]]*Table13[[#This Row],[Unit price]]</f>
        <v>0</v>
      </c>
      <c r="I37" s="34"/>
    </row>
    <row r="38" spans="1:9" x14ac:dyDescent="0.25">
      <c r="B38" s="26"/>
      <c r="D38" s="30"/>
      <c r="E38" s="26"/>
      <c r="G38" s="31"/>
      <c r="H38" s="31">
        <f>Table13[[#This Row],[Qty]]*Table13[[#This Row],[Unit price]]</f>
        <v>0</v>
      </c>
      <c r="I38" s="34"/>
    </row>
    <row r="39" spans="1:9" x14ac:dyDescent="0.25">
      <c r="B39" s="26"/>
      <c r="D39" s="30"/>
      <c r="E39" s="26"/>
      <c r="G39" s="31"/>
      <c r="H39" s="31">
        <f>Table13[[#This Row],[Qty]]*Table13[[#This Row],[Unit price]]</f>
        <v>0</v>
      </c>
      <c r="I39" s="34"/>
    </row>
    <row r="40" spans="1:9" x14ac:dyDescent="0.25">
      <c r="B40" s="38"/>
      <c r="D40" s="30"/>
      <c r="E40" s="26"/>
      <c r="G40" s="31"/>
      <c r="H40" s="31">
        <f>Table13[[#This Row],[Qty]]*Table13[[#This Row],[Unit price]]</f>
        <v>0</v>
      </c>
    </row>
    <row r="41" spans="1:9" x14ac:dyDescent="0.25">
      <c r="B41" s="36"/>
      <c r="C41" s="41"/>
      <c r="D41" s="30"/>
      <c r="E41" s="26"/>
      <c r="G41" s="31"/>
      <c r="H41" s="31">
        <f>Table13[[#This Row],[Qty]]*Table13[[#This Row],[Unit price]]</f>
        <v>0</v>
      </c>
      <c r="I41" s="34"/>
    </row>
    <row r="42" spans="1:9" x14ac:dyDescent="0.25">
      <c r="B42" s="26"/>
      <c r="D42" s="30"/>
      <c r="E42" s="26"/>
      <c r="G42" s="31"/>
      <c r="H42" s="31">
        <f>Table13[[#This Row],[Qty]]*Table13[[#This Row],[Unit price]]</f>
        <v>0</v>
      </c>
      <c r="I42" s="34"/>
    </row>
    <row r="43" spans="1:9" x14ac:dyDescent="0.25">
      <c r="B43" s="26"/>
      <c r="D43" s="30"/>
      <c r="E43" s="26"/>
      <c r="G43" s="31"/>
      <c r="H43" s="31">
        <f>Table13[[#This Row],[Qty]]*Table13[[#This Row],[Unit price]]</f>
        <v>0</v>
      </c>
      <c r="I43" s="34"/>
    </row>
    <row r="44" spans="1:9" x14ac:dyDescent="0.25">
      <c r="B44" s="38"/>
      <c r="D44" s="30"/>
      <c r="E44" s="26"/>
      <c r="G44" s="31"/>
      <c r="H44" s="31">
        <f>Table13[[#This Row],[Qty]]*Table13[[#This Row],[Unit price]]</f>
        <v>0</v>
      </c>
    </row>
    <row r="45" spans="1:9" x14ac:dyDescent="0.25">
      <c r="A45" s="41"/>
      <c r="B45" s="32"/>
      <c r="C45" s="33"/>
      <c r="D45" s="30"/>
      <c r="E45" s="26"/>
      <c r="G45" s="31"/>
      <c r="H45" s="31">
        <f>Table13[[#This Row],[Qty]]*Table13[[#This Row],[Unit price]]</f>
        <v>0</v>
      </c>
      <c r="I45" s="34"/>
    </row>
    <row r="46" spans="1:9" x14ac:dyDescent="0.25">
      <c r="A46" s="41"/>
      <c r="B46" s="32"/>
      <c r="C46" s="33"/>
      <c r="D46" s="30"/>
      <c r="E46" s="26"/>
      <c r="G46" s="31"/>
      <c r="H46" s="31">
        <f>Table13[[#This Row],[Qty]]*Table13[[#This Row],[Unit price]]</f>
        <v>0</v>
      </c>
      <c r="I46" s="34"/>
    </row>
    <row r="47" spans="1:9" x14ac:dyDescent="0.25">
      <c r="A47" s="41"/>
      <c r="B47" s="32"/>
      <c r="C47" s="33"/>
      <c r="D47" s="30"/>
      <c r="E47" s="26"/>
      <c r="G47" s="31"/>
      <c r="H47" s="31">
        <f>Table13[[#This Row],[Qty]]*Table13[[#This Row],[Unit price]]</f>
        <v>0</v>
      </c>
      <c r="I47" s="34"/>
    </row>
    <row r="48" spans="1:9" x14ac:dyDescent="0.25">
      <c r="A48" s="41"/>
      <c r="B48" s="32"/>
      <c r="C48" s="33"/>
      <c r="D48" s="30"/>
      <c r="E48" s="26"/>
      <c r="G48" s="31"/>
      <c r="H48" s="31">
        <f>Table13[[#This Row],[Qty]]*Table13[[#This Row],[Unit price]]</f>
        <v>0</v>
      </c>
      <c r="I48" s="34"/>
    </row>
    <row r="49" spans="1:11" x14ac:dyDescent="0.25">
      <c r="A49" s="41"/>
      <c r="B49" s="32"/>
      <c r="C49" s="33"/>
      <c r="D49" s="30"/>
      <c r="E49" s="26"/>
      <c r="G49" s="31"/>
      <c r="H49" s="31">
        <f>Table13[[#This Row],[Qty]]*Table13[[#This Row],[Unit price]]</f>
        <v>0</v>
      </c>
      <c r="I49" s="34"/>
    </row>
    <row r="50" spans="1:11" x14ac:dyDescent="0.25">
      <c r="A50" s="41"/>
      <c r="B50" s="32"/>
      <c r="C50" s="33"/>
      <c r="D50" s="30"/>
      <c r="E50" s="26"/>
      <c r="G50" s="31"/>
      <c r="H50" s="31">
        <f>Table13[[#This Row],[Qty]]*Table13[[#This Row],[Unit price]]</f>
        <v>0</v>
      </c>
      <c r="I50" s="34"/>
    </row>
    <row r="51" spans="1:11" x14ac:dyDescent="0.25">
      <c r="B51" s="35"/>
      <c r="D51" s="30"/>
      <c r="E51" s="26"/>
      <c r="G51" s="31"/>
      <c r="H51" s="31">
        <f>Table13[[#This Row],[Qty]]*Table13[[#This Row],[Unit price]]</f>
        <v>0</v>
      </c>
      <c r="I51" s="34"/>
    </row>
    <row r="52" spans="1:11" x14ac:dyDescent="0.25">
      <c r="B52" s="38"/>
      <c r="D52" s="30"/>
      <c r="E52" s="26"/>
      <c r="G52" s="31"/>
      <c r="H52" s="31">
        <f>Table13[[#This Row],[Qty]]*Table13[[#This Row],[Unit price]]</f>
        <v>0</v>
      </c>
    </row>
    <row r="53" spans="1:11" x14ac:dyDescent="0.25">
      <c r="B53" s="40"/>
      <c r="D53" s="30"/>
      <c r="E53" s="26"/>
      <c r="G53" s="31"/>
      <c r="H53" s="31">
        <f>Table13[[#This Row],[Qty]]*Table13[[#This Row],[Unit price]]</f>
        <v>0</v>
      </c>
      <c r="I53" s="34"/>
    </row>
    <row r="54" spans="1:11" x14ac:dyDescent="0.25">
      <c r="B54" s="26"/>
      <c r="D54" s="30"/>
      <c r="E54" s="26"/>
      <c r="G54" s="31"/>
      <c r="H54" s="31">
        <f>Table13[[#This Row],[Qty]]*Table13[[#This Row],[Unit price]]</f>
        <v>0</v>
      </c>
      <c r="I54" s="34"/>
    </row>
    <row r="55" spans="1:11" x14ac:dyDescent="0.25">
      <c r="B55" s="32"/>
      <c r="C55" s="33"/>
      <c r="D55" s="30"/>
      <c r="E55" s="26"/>
      <c r="G55" s="31"/>
      <c r="H55" s="31">
        <f>Table13[[#This Row],[Qty]]*Table13[[#This Row],[Unit price]]</f>
        <v>0</v>
      </c>
      <c r="I55" s="39"/>
      <c r="J55" s="39"/>
      <c r="K55" s="39"/>
    </row>
    <row r="56" spans="1:11" x14ac:dyDescent="0.25">
      <c r="B56" s="38"/>
      <c r="D56" s="30"/>
      <c r="E56" s="26"/>
      <c r="G56" s="31"/>
      <c r="H56" s="31">
        <f>Table13[[#This Row],[Qty]]*Table13[[#This Row],[Unit price]]</f>
        <v>0</v>
      </c>
    </row>
    <row r="57" spans="1:11" x14ac:dyDescent="0.25">
      <c r="B57" s="32"/>
      <c r="C57" s="42"/>
      <c r="D57" s="43"/>
      <c r="E57" s="26"/>
      <c r="G57" s="31"/>
      <c r="H57" s="31">
        <f>Table13[[#This Row],[Qty]]*Table13[[#This Row],[Unit price]]</f>
        <v>0</v>
      </c>
      <c r="I57" s="34"/>
    </row>
    <row r="58" spans="1:11" x14ac:dyDescent="0.25">
      <c r="A58" s="41"/>
      <c r="B58" s="44"/>
      <c r="C58" s="45"/>
      <c r="D58" s="43"/>
      <c r="E58" s="26"/>
      <c r="G58" s="31"/>
      <c r="H58" s="31">
        <f>Table13[[#This Row],[Qty]]*Table13[[#This Row],[Unit price]]</f>
        <v>0</v>
      </c>
      <c r="I58" s="34"/>
    </row>
    <row r="59" spans="1:11" x14ac:dyDescent="0.25">
      <c r="B59" s="35"/>
      <c r="D59" s="30"/>
      <c r="E59" s="26"/>
      <c r="G59" s="31"/>
      <c r="H59" s="31">
        <f>Table13[[#This Row],[Qty]]*Table13[[#This Row],[Unit price]]</f>
        <v>0</v>
      </c>
      <c r="I59" s="34"/>
    </row>
    <row r="60" spans="1:11" x14ac:dyDescent="0.25">
      <c r="B60" s="26"/>
      <c r="D60" s="30"/>
      <c r="E60" s="26"/>
      <c r="G60" s="31"/>
      <c r="H60" s="31">
        <f>Table13[[#This Row],[Qty]]*Table13[[#This Row],[Unit price]]</f>
        <v>0</v>
      </c>
      <c r="I60" s="34"/>
    </row>
    <row r="61" spans="1:11" x14ac:dyDescent="0.25">
      <c r="B61" s="26"/>
      <c r="D61" s="30"/>
      <c r="E61" s="26"/>
      <c r="G61" s="31"/>
      <c r="H61" s="31">
        <f>Table13[[#This Row],[Qty]]*Table13[[#This Row],[Unit price]]</f>
        <v>0</v>
      </c>
      <c r="I61" s="34"/>
    </row>
    <row r="62" spans="1:11" x14ac:dyDescent="0.25">
      <c r="B62" s="26"/>
      <c r="D62" s="30"/>
      <c r="E62" s="26"/>
      <c r="G62" s="31"/>
      <c r="H62" s="31">
        <f>Table13[[#This Row],[Qty]]*Table13[[#This Row],[Unit price]]</f>
        <v>0</v>
      </c>
    </row>
    <row r="63" spans="1:11" x14ac:dyDescent="0.25">
      <c r="B63" s="26"/>
      <c r="D63" s="30"/>
      <c r="E63" s="26"/>
      <c r="G63" s="31"/>
      <c r="H63" s="31">
        <f>Table13[[#This Row],[Qty]]*Table13[[#This Row],[Unit price]]</f>
        <v>0</v>
      </c>
    </row>
    <row r="64" spans="1:11" x14ac:dyDescent="0.25">
      <c r="B64" s="26"/>
      <c r="D64" s="30"/>
      <c r="E64" s="26"/>
      <c r="G64" s="31"/>
      <c r="H64" s="31">
        <f>Table13[[#This Row],[Qty]]*Table13[[#This Row],[Unit price]]</f>
        <v>0</v>
      </c>
    </row>
    <row r="65" spans="1:12" x14ac:dyDescent="0.25">
      <c r="B65" s="26"/>
      <c r="D65" s="30"/>
      <c r="E65" s="26"/>
      <c r="G65" s="31"/>
      <c r="H65" s="31">
        <f>Table13[[#This Row],[Qty]]*Table13[[#This Row],[Unit price]]</f>
        <v>0</v>
      </c>
    </row>
    <row r="66" spans="1:12" x14ac:dyDescent="0.25">
      <c r="B66" s="26"/>
      <c r="D66" s="30"/>
      <c r="E66" s="26"/>
      <c r="G66" s="31"/>
      <c r="H66" s="31">
        <f>Table13[[#This Row],[Qty]]*Table13[[#This Row],[Unit price]]</f>
        <v>0</v>
      </c>
    </row>
    <row r="67" spans="1:12" x14ac:dyDescent="0.25">
      <c r="B67" s="26"/>
      <c r="D67" s="30"/>
      <c r="E67" s="26"/>
      <c r="G67" s="31"/>
      <c r="H67" s="31">
        <f>Table13[[#This Row],[Qty]]*Table13[[#This Row],[Unit price]]</f>
        <v>0</v>
      </c>
    </row>
    <row r="68" spans="1:12" x14ac:dyDescent="0.25">
      <c r="B68" s="26"/>
      <c r="D68" s="30"/>
      <c r="E68" s="26"/>
      <c r="G68" s="31"/>
      <c r="H68" s="31">
        <f>Table13[[#This Row],[Qty]]*Table13[[#This Row],[Unit price]]</f>
        <v>0</v>
      </c>
    </row>
    <row r="69" spans="1:12" x14ac:dyDescent="0.25">
      <c r="B69" s="26"/>
      <c r="D69" s="30"/>
      <c r="E69" s="26"/>
      <c r="G69" s="31"/>
      <c r="H69" s="31">
        <f>Table13[[#This Row],[Qty]]*Table13[[#This Row],[Unit price]]</f>
        <v>0</v>
      </c>
    </row>
    <row r="70" spans="1:12" x14ac:dyDescent="0.25">
      <c r="B70" s="26"/>
      <c r="D70" s="30"/>
      <c r="E70" s="26"/>
      <c r="G70" s="31"/>
      <c r="H70" s="31">
        <f>Table13[[#This Row],[Qty]]*Table13[[#This Row],[Unit price]]</f>
        <v>0</v>
      </c>
    </row>
    <row r="71" spans="1:12" x14ac:dyDescent="0.25">
      <c r="A71" s="46"/>
      <c r="B71" s="47"/>
      <c r="C71" s="46"/>
      <c r="D71" s="48"/>
      <c r="E71" s="47"/>
      <c r="F71" s="49"/>
      <c r="G71" s="46"/>
      <c r="H71" s="31">
        <f>SUBTOTAL(109,Table13[Price])</f>
        <v>15.099999999999998</v>
      </c>
      <c r="I71" s="46"/>
      <c r="J71" s="46"/>
      <c r="K71" s="46"/>
      <c r="L71" s="50"/>
    </row>
  </sheetData>
  <mergeCells count="1">
    <mergeCell ref="C1:G3"/>
  </mergeCells>
  <hyperlinks>
    <hyperlink ref="I5" r:id="rId1"/>
    <hyperlink ref="I6" r:id="rId2"/>
    <hyperlink ref="I7" r:id="rId3"/>
    <hyperlink ref="I8" r:id="rId4"/>
    <hyperlink ref="I9" r:id="rId5"/>
    <hyperlink ref="I10" r:id="rId6"/>
    <hyperlink ref="I11" r:id="rId7"/>
    <hyperlink ref="I13" r:id="rId8"/>
    <hyperlink ref="I14" r:id="rId9"/>
    <hyperlink ref="I15" r:id="rId10"/>
    <hyperlink ref="I16" r:id="rId11"/>
    <hyperlink ref="I17" r:id="rId12"/>
    <hyperlink ref="I18" r:id="rId13"/>
  </hyperlinks>
  <pageMargins left="0.7" right="0.7" top="0.75" bottom="0.75" header="0.3" footer="0.3"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Contrôleur d'écran</vt:lpstr>
      <vt:lpstr>Composantes de la boîte</vt:lpstr>
      <vt:lpstr>Composantes du magasin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cp:lastPrinted>2019-03-22T14:16:55Z</cp:lastPrinted>
  <dcterms:created xsi:type="dcterms:W3CDTF">2019-02-11T21:29:58Z</dcterms:created>
  <dcterms:modified xsi:type="dcterms:W3CDTF">2019-04-23T19:03:17Z</dcterms:modified>
</cp:coreProperties>
</file>