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 activeTab="9"/>
  </bookViews>
  <sheets>
    <sheet name="MovieManual" sheetId="1" r:id="rId1"/>
    <sheet name="MovieAuto" sheetId="2" r:id="rId2"/>
    <sheet name="MovieStats" sheetId="13" r:id="rId3"/>
    <sheet name="MusicManual" sheetId="3" r:id="rId4"/>
    <sheet name="MusicAuto" sheetId="4" r:id="rId5"/>
    <sheet name="MusicStats" sheetId="15" r:id="rId6"/>
    <sheet name="SportManual" sheetId="5" r:id="rId7"/>
    <sheet name="SportAuto" sheetId="6" r:id="rId8"/>
    <sheet name="SportStats" sheetId="16" r:id="rId9"/>
    <sheet name="Summary" sheetId="8" r:id="rId10"/>
  </sheets>
  <definedNames>
    <definedName name="movie_results" localSheetId="0">MovieManual!$A$1:$AA$101</definedName>
    <definedName name="movie_table_neg" localSheetId="1">MovieAuto!$A$1:$AA$101</definedName>
    <definedName name="music_results" localSheetId="3">MusicManual!$A$1:$L$101</definedName>
    <definedName name="music_table_neg" localSheetId="4">MusicAuto!$A$1:$L$101</definedName>
    <definedName name="sport_results" localSheetId="6">SportManual!$A$1:$AJ$101</definedName>
    <definedName name="sport_table_neg" localSheetId="7">SportAuto!$A$1:$AJ$101</definedName>
  </definedNames>
  <calcPr calcId="145621"/>
</workbook>
</file>

<file path=xl/calcChain.xml><?xml version="1.0" encoding="utf-8"?>
<calcChain xmlns="http://schemas.openxmlformats.org/spreadsheetml/2006/main">
  <c r="C35" i="8" l="1" a="1"/>
  <c r="C35" i="8" s="1"/>
  <c r="D35" i="8"/>
  <c r="F35" i="8"/>
  <c r="C34" i="8" a="1"/>
  <c r="C34" i="8" s="1"/>
  <c r="D34" i="8"/>
  <c r="F34" i="8"/>
  <c r="C33" i="8" a="1"/>
  <c r="C33" i="8" s="1"/>
  <c r="D33" i="8"/>
  <c r="F33" i="8"/>
  <c r="C32" i="8" a="1"/>
  <c r="C32" i="8" s="1"/>
  <c r="D32" i="8"/>
  <c r="F32" i="8"/>
  <c r="C25" i="8"/>
  <c r="D25" i="8"/>
  <c r="E25" i="8"/>
  <c r="F25" i="8" s="1"/>
  <c r="C18" i="8"/>
  <c r="D18" i="8"/>
  <c r="E18" i="8"/>
  <c r="F18" i="8" s="1"/>
  <c r="C11" i="8"/>
  <c r="D11" i="8"/>
  <c r="E11" i="8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C14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C9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C4" i="16"/>
  <c r="D14" i="15"/>
  <c r="E14" i="15"/>
  <c r="F14" i="15"/>
  <c r="G14" i="15"/>
  <c r="H14" i="15"/>
  <c r="I14" i="15"/>
  <c r="J14" i="15"/>
  <c r="K14" i="15"/>
  <c r="L14" i="15"/>
  <c r="M14" i="15"/>
  <c r="C14" i="15"/>
  <c r="D9" i="15"/>
  <c r="E9" i="15"/>
  <c r="F9" i="15"/>
  <c r="G9" i="15"/>
  <c r="H9" i="15"/>
  <c r="I9" i="15"/>
  <c r="J9" i="15"/>
  <c r="K9" i="15"/>
  <c r="L9" i="15"/>
  <c r="M9" i="15"/>
  <c r="C9" i="15"/>
  <c r="D4" i="15"/>
  <c r="E4" i="15"/>
  <c r="F4" i="15"/>
  <c r="G4" i="15"/>
  <c r="H4" i="15"/>
  <c r="I4" i="15"/>
  <c r="J4" i="15"/>
  <c r="K4" i="15"/>
  <c r="L4" i="15"/>
  <c r="M4" i="15"/>
  <c r="C4" i="15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C14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C9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C4" i="13"/>
  <c r="F3" i="8"/>
  <c r="F2" i="8"/>
  <c r="E35" i="8" l="1"/>
  <c r="E34" i="8"/>
  <c r="E33" i="8"/>
  <c r="E32" i="8"/>
  <c r="F11" i="8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C4" i="8" a="1"/>
  <c r="C4" i="8" s="1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C15" i="16"/>
  <c r="E26" i="8" s="1"/>
  <c r="C13" i="16"/>
  <c r="C12" i="16"/>
  <c r="E23" i="8" s="1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C8" i="16"/>
  <c r="C7" i="16"/>
  <c r="E16" i="8" s="1"/>
  <c r="C10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Z3" i="16"/>
  <c r="AA3" i="16"/>
  <c r="AB3" i="16"/>
  <c r="AC3" i="16"/>
  <c r="AD3" i="16"/>
  <c r="AE3" i="16"/>
  <c r="AF3" i="16"/>
  <c r="AG3" i="16"/>
  <c r="AH3" i="16"/>
  <c r="AI3" i="16"/>
  <c r="AJ3" i="16"/>
  <c r="AK3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C5" i="16"/>
  <c r="E12" i="8" s="1"/>
  <c r="C3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AH2" i="16"/>
  <c r="AI2" i="16"/>
  <c r="AJ2" i="16"/>
  <c r="AK2" i="16"/>
  <c r="C2" i="16"/>
  <c r="E9" i="8" s="1"/>
  <c r="D15" i="15"/>
  <c r="E15" i="15"/>
  <c r="F15" i="15"/>
  <c r="G15" i="15"/>
  <c r="H15" i="15"/>
  <c r="I15" i="15"/>
  <c r="J15" i="15"/>
  <c r="K15" i="15"/>
  <c r="L15" i="15"/>
  <c r="M15" i="15"/>
  <c r="C15" i="15"/>
  <c r="D26" i="8" s="1"/>
  <c r="D13" i="15"/>
  <c r="E13" i="15"/>
  <c r="F13" i="15"/>
  <c r="G13" i="15"/>
  <c r="H13" i="15"/>
  <c r="I13" i="15"/>
  <c r="J13" i="15"/>
  <c r="K13" i="15"/>
  <c r="L13" i="15"/>
  <c r="M13" i="15"/>
  <c r="C13" i="15"/>
  <c r="D12" i="15"/>
  <c r="E12" i="15"/>
  <c r="F12" i="15"/>
  <c r="G12" i="15"/>
  <c r="H12" i="15"/>
  <c r="I12" i="15"/>
  <c r="J12" i="15"/>
  <c r="K12" i="15"/>
  <c r="L12" i="15"/>
  <c r="M12" i="15"/>
  <c r="C12" i="15"/>
  <c r="D23" i="8" s="1"/>
  <c r="D10" i="15"/>
  <c r="E10" i="15"/>
  <c r="F10" i="15"/>
  <c r="G10" i="15"/>
  <c r="H10" i="15"/>
  <c r="I10" i="15"/>
  <c r="J10" i="15"/>
  <c r="K10" i="15"/>
  <c r="L10" i="15"/>
  <c r="M10" i="15"/>
  <c r="C10" i="15"/>
  <c r="D8" i="15"/>
  <c r="E8" i="15"/>
  <c r="F8" i="15"/>
  <c r="G8" i="15"/>
  <c r="H8" i="15"/>
  <c r="I8" i="15"/>
  <c r="J8" i="15"/>
  <c r="K8" i="15"/>
  <c r="L8" i="15"/>
  <c r="M8" i="15"/>
  <c r="C8" i="15"/>
  <c r="D17" i="8" s="1"/>
  <c r="D7" i="15"/>
  <c r="E7" i="15"/>
  <c r="F7" i="15"/>
  <c r="G7" i="15"/>
  <c r="H7" i="15"/>
  <c r="I7" i="15"/>
  <c r="J7" i="15"/>
  <c r="K7" i="15"/>
  <c r="L7" i="15"/>
  <c r="M7" i="15"/>
  <c r="C7" i="15"/>
  <c r="D5" i="15"/>
  <c r="E5" i="15"/>
  <c r="F5" i="15"/>
  <c r="G5" i="15"/>
  <c r="H5" i="15"/>
  <c r="I5" i="15"/>
  <c r="J5" i="15"/>
  <c r="K5" i="15"/>
  <c r="L5" i="15"/>
  <c r="M5" i="15"/>
  <c r="D3" i="15"/>
  <c r="E3" i="15"/>
  <c r="F3" i="15"/>
  <c r="G3" i="15"/>
  <c r="H3" i="15"/>
  <c r="I3" i="15"/>
  <c r="J3" i="15"/>
  <c r="K3" i="15"/>
  <c r="L3" i="15"/>
  <c r="M3" i="15"/>
  <c r="C5" i="15"/>
  <c r="D12" i="8" s="1"/>
  <c r="C3" i="15"/>
  <c r="D2" i="15"/>
  <c r="E2" i="15"/>
  <c r="F2" i="15"/>
  <c r="G2" i="15"/>
  <c r="H2" i="15"/>
  <c r="I2" i="15"/>
  <c r="J2" i="15"/>
  <c r="K2" i="15"/>
  <c r="L2" i="15"/>
  <c r="M2" i="15"/>
  <c r="C2" i="15"/>
  <c r="D9" i="8" s="1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C15" i="13"/>
  <c r="C26" i="8" s="1"/>
  <c r="AB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C13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C12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C10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C8" i="13"/>
  <c r="C17" i="8" s="1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C7" i="13"/>
  <c r="C16" i="8" s="1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C5" i="13"/>
  <c r="C12" i="8" s="1"/>
  <c r="E10" i="8" l="1"/>
  <c r="E19" i="8"/>
  <c r="E17" i="8"/>
  <c r="E15" i="8" s="1"/>
  <c r="E24" i="8"/>
  <c r="D10" i="8"/>
  <c r="D16" i="8"/>
  <c r="D15" i="8" s="1"/>
  <c r="D19" i="8"/>
  <c r="D24" i="8"/>
  <c r="F17" i="8"/>
  <c r="F12" i="8"/>
  <c r="F26" i="8"/>
  <c r="C23" i="8"/>
  <c r="F23" i="8" s="1"/>
  <c r="C19" i="8"/>
  <c r="F19" i="8" s="1"/>
  <c r="C24" i="8"/>
  <c r="C21" i="8" a="1"/>
  <c r="C22" i="8" a="1"/>
  <c r="C14" i="8" a="1"/>
  <c r="C14" i="8" s="1"/>
  <c r="C15" i="8" a="1"/>
  <c r="C15" i="8"/>
  <c r="F16" i="8"/>
  <c r="D4" i="8"/>
  <c r="F4" i="8" s="1"/>
  <c r="C10" i="8"/>
  <c r="C9" i="8"/>
  <c r="E4" i="8"/>
  <c r="F24" i="8" l="1"/>
  <c r="F10" i="8"/>
  <c r="D14" i="8"/>
  <c r="E14" i="8"/>
  <c r="C21" i="8"/>
  <c r="E21" i="8"/>
  <c r="D21" i="8"/>
  <c r="C7" i="8" a="1"/>
  <c r="C8" i="8" a="1"/>
  <c r="F15" i="8"/>
  <c r="C22" i="8"/>
  <c r="E22" i="8"/>
  <c r="D22" i="8"/>
  <c r="C8" i="8"/>
  <c r="C7" i="8"/>
  <c r="F9" i="8"/>
  <c r="C40" i="8" s="1" a="1"/>
  <c r="C40" i="8" l="1"/>
  <c r="F40" i="8"/>
  <c r="E40" i="8"/>
  <c r="D40" i="8"/>
  <c r="D8" i="8"/>
  <c r="E8" i="8"/>
  <c r="D7" i="8"/>
  <c r="E7" i="8"/>
  <c r="C29" i="8" s="1" a="1"/>
  <c r="F21" i="8"/>
  <c r="C39" i="8" s="1" a="1"/>
  <c r="F14" i="8"/>
  <c r="C38" i="8" s="1" a="1"/>
  <c r="F7" i="8"/>
  <c r="C37" i="8" s="1" a="1"/>
  <c r="F22" i="8"/>
  <c r="F8" i="8" l="1"/>
  <c r="C39" i="8"/>
  <c r="D39" i="8"/>
  <c r="F39" i="8"/>
  <c r="E39" i="8"/>
  <c r="C29" i="8"/>
  <c r="F29" i="8"/>
  <c r="E30" i="8"/>
  <c r="E29" i="8"/>
  <c r="D30" i="8"/>
  <c r="D29" i="8"/>
  <c r="C30" i="8"/>
  <c r="C38" i="8"/>
  <c r="F38" i="8"/>
  <c r="E38" i="8"/>
  <c r="D38" i="8"/>
  <c r="C37" i="8"/>
  <c r="D37" i="8"/>
  <c r="F37" i="8"/>
  <c r="E37" i="8"/>
  <c r="F30" i="8" l="1"/>
</calcChain>
</file>

<file path=xl/connections.xml><?xml version="1.0" encoding="utf-8"?>
<connections xmlns="http://schemas.openxmlformats.org/spreadsheetml/2006/main">
  <connection id="1" name="movie_results" type="6" refreshedVersion="4" background="1" saveData="1">
    <textPr codePage="850" sourceFile="C:\cygwin\home\Nicholas\rsvp-text-analysis\sample\movie_results.csv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ovie_table_neg" type="6" refreshedVersion="4" background="1" saveData="1">
    <textPr codePage="850" sourceFile="C:\cygwin\home\Nicholas\rsvp-text-analysis\sample\movie_table_neg.csv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usic_results" type="6" refreshedVersion="4" background="1" saveData="1">
    <textPr codePage="850" sourceFile="C:\cygwin\home\Nicholas\rsvp-text-analysis\sample\music_result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usic_table_neg" type="6" refreshedVersion="4" background="1" saveData="1">
    <textPr codePage="850" sourceFile="C:\cygwin\home\Nicholas\rsvp-text-analysis\sample\music_table_neg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port_results" type="6" refreshedVersion="4" background="1" saveData="1">
    <textPr codePage="850" sourceFile="C:\cygwin\home\Nicholas\rsvp-text-analysis\sample\sport_results.csv" tab="0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port_table_neg" type="6" refreshedVersion="4" background="1" saveData="1">
    <textPr codePage="850" sourceFile="C:\cygwin\home\Nicholas\rsvp-text-analysis\sample\sport_table_neg.csv" tab="0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<sst xmlns="http://schemas.openxmlformats.org/spreadsheetml/2006/main" count="322" uniqueCount="102">
  <si>
    <t>id</t>
  </si>
  <si>
    <t xml:space="preserve"> action</t>
  </si>
  <si>
    <t xml:space="preserve"> adult</t>
  </si>
  <si>
    <t xml:space="preserve"> adventure</t>
  </si>
  <si>
    <t xml:space="preserve"> animation</t>
  </si>
  <si>
    <t xml:space="preserve"> biography</t>
  </si>
  <si>
    <t xml:space="preserve"> comedy</t>
  </si>
  <si>
    <t xml:space="preserve"> crime</t>
  </si>
  <si>
    <t xml:space="preserve"> documentary</t>
  </si>
  <si>
    <t xml:space="preserve"> drama</t>
  </si>
  <si>
    <t xml:space="preserve"> experimental</t>
  </si>
  <si>
    <t xml:space="preserve"> family</t>
  </si>
  <si>
    <t xml:space="preserve"> fantasy</t>
  </si>
  <si>
    <t xml:space="preserve"> history</t>
  </si>
  <si>
    <t xml:space="preserve"> horror</t>
  </si>
  <si>
    <t xml:space="preserve"> lifestyle</t>
  </si>
  <si>
    <t xml:space="preserve"> movie</t>
  </si>
  <si>
    <t xml:space="preserve"> music</t>
  </si>
  <si>
    <t xml:space="preserve"> musical</t>
  </si>
  <si>
    <t xml:space="preserve"> mystery</t>
  </si>
  <si>
    <t xml:space="preserve"> news</t>
  </si>
  <si>
    <t xml:space="preserve"> romance</t>
  </si>
  <si>
    <t xml:space="preserve"> short</t>
  </si>
  <si>
    <t xml:space="preserve"> sport</t>
  </si>
  <si>
    <t xml:space="preserve"> thriller</t>
  </si>
  <si>
    <t xml:space="preserve"> war</t>
  </si>
  <si>
    <t xml:space="preserve"> western</t>
  </si>
  <si>
    <t xml:space="preserve"> blues</t>
  </si>
  <si>
    <t xml:space="preserve"> classical</t>
  </si>
  <si>
    <t xml:space="preserve"> country</t>
  </si>
  <si>
    <t xml:space="preserve"> folk</t>
  </si>
  <si>
    <t xml:space="preserve"> jazz</t>
  </si>
  <si>
    <t xml:space="preserve"> misc</t>
  </si>
  <si>
    <t xml:space="preserve"> newage</t>
  </si>
  <si>
    <t xml:space="preserve"> reggae</t>
  </si>
  <si>
    <t xml:space="preserve"> rock</t>
  </si>
  <si>
    <t xml:space="preserve"> soundtrack</t>
  </si>
  <si>
    <t xml:space="preserve"> afl</t>
  </si>
  <si>
    <t xml:space="preserve"> baseball</t>
  </si>
  <si>
    <t xml:space="preserve"> basketball</t>
  </si>
  <si>
    <t xml:space="preserve"> bowling</t>
  </si>
  <si>
    <t xml:space="preserve"> boxing</t>
  </si>
  <si>
    <t xml:space="preserve"> carracing</t>
  </si>
  <si>
    <t xml:space="preserve"> cartracing</t>
  </si>
  <si>
    <t xml:space="preserve"> cooking</t>
  </si>
  <si>
    <t xml:space="preserve"> cricket</t>
  </si>
  <si>
    <t xml:space="preserve"> cycling</t>
  </si>
  <si>
    <t xml:space="preserve"> dancing</t>
  </si>
  <si>
    <t xml:space="preserve"> fishing</t>
  </si>
  <si>
    <t xml:space="preserve"> fitness</t>
  </si>
  <si>
    <t xml:space="preserve"> flying</t>
  </si>
  <si>
    <t xml:space="preserve"> football</t>
  </si>
  <si>
    <t xml:space="preserve"> footy</t>
  </si>
  <si>
    <t xml:space="preserve"> golf</t>
  </si>
  <si>
    <t xml:space="preserve"> horse</t>
  </si>
  <si>
    <t xml:space="preserve"> indoor</t>
  </si>
  <si>
    <t xml:space="preserve"> lawnbowls</t>
  </si>
  <si>
    <t xml:space="preserve"> league</t>
  </si>
  <si>
    <t xml:space="preserve"> martialarts</t>
  </si>
  <si>
    <t xml:space="preserve"> motorsports</t>
  </si>
  <si>
    <t xml:space="preserve"> nfl</t>
  </si>
  <si>
    <t xml:space="preserve"> outdoor</t>
  </si>
  <si>
    <t xml:space="preserve"> photography</t>
  </si>
  <si>
    <t xml:space="preserve"> racquetsport</t>
  </si>
  <si>
    <t xml:space="preserve"> rodeo</t>
  </si>
  <si>
    <t xml:space="preserve"> rugby_union</t>
  </si>
  <si>
    <t xml:space="preserve"> shooting</t>
  </si>
  <si>
    <t xml:space="preserve"> soccer</t>
  </si>
  <si>
    <t xml:space="preserve"> water</t>
  </si>
  <si>
    <t xml:space="preserve"> winter</t>
  </si>
  <si>
    <t>Row</t>
  </si>
  <si>
    <t>Column</t>
  </si>
  <si>
    <t>Movie</t>
  </si>
  <si>
    <t>Music</t>
  </si>
  <si>
    <t>Sport</t>
  </si>
  <si>
    <t>Total</t>
  </si>
  <si>
    <t>Cell</t>
  </si>
  <si>
    <t>Neutrals</t>
  </si>
  <si>
    <t>Legend</t>
  </si>
  <si>
    <t>1: Neutral</t>
  </si>
  <si>
    <t>0: Dislike</t>
  </si>
  <si>
    <t>2: Like</t>
  </si>
  <si>
    <t>Likes</t>
  </si>
  <si>
    <t>Dislikes</t>
  </si>
  <si>
    <t>Comments</t>
  </si>
  <si>
    <t>Overall the coverage is ok (~80%) but music and movies have an overwhelming amount of false positives.</t>
  </si>
  <si>
    <t>This may be due to the size of the keyword lists for music and movies.</t>
  </si>
  <si>
    <t>Whereas sport has 500-1000 keywords to match on, movies and music have millions.</t>
  </si>
  <si>
    <t>Perhaps the less relevant movies and artists could be filtered out.</t>
  </si>
  <si>
    <t>The categorization of music and movies could also be improved.</t>
  </si>
  <si>
    <t>Automatic tag generation could also be considered.</t>
  </si>
  <si>
    <t>Density</t>
  </si>
  <si>
    <t>Manual</t>
  </si>
  <si>
    <t>Auto</t>
  </si>
  <si>
    <t>Accuracy</t>
  </si>
  <si>
    <t>Coverage</t>
  </si>
  <si>
    <t>Coverage = Correct / Manual</t>
  </si>
  <si>
    <t>TP</t>
  </si>
  <si>
    <t>FP</t>
  </si>
  <si>
    <t>FN</t>
  </si>
  <si>
    <t>TN</t>
  </si>
  <si>
    <t>Accuracy = (TP + TN) / (TP + TN + FP + 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</si>
</sst>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ovie_resul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vie_table_neg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usic_result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usic_table_neg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port_result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port_table_neg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opLeftCell="A56" workbookViewId="0">
      <selection sqref="A1:XFD1"/>
    </sheetView>
  </sheetViews>
  <sheetFormatPr defaultRowHeight="15" x14ac:dyDescent="0.25"/>
  <cols>
    <col min="1" max="1" width="8" bestFit="1" customWidth="1"/>
    <col min="2" max="2" width="7" bestFit="1" customWidth="1"/>
    <col min="3" max="3" width="6.85546875" bestFit="1" customWidth="1"/>
    <col min="4" max="4" width="6" bestFit="1" customWidth="1"/>
    <col min="5" max="5" width="10.5703125" bestFit="1" customWidth="1"/>
    <col min="6" max="6" width="10.42578125" bestFit="1" customWidth="1"/>
    <col min="7" max="7" width="10.28515625" bestFit="1" customWidth="1"/>
    <col min="8" max="8" width="8.42578125" bestFit="1" customWidth="1"/>
    <col min="9" max="9" width="6.42578125" bestFit="1" customWidth="1"/>
    <col min="10" max="10" width="13.28515625" bestFit="1" customWidth="1"/>
    <col min="11" max="11" width="7" bestFit="1" customWidth="1"/>
    <col min="12" max="12" width="13.5703125" bestFit="1" customWidth="1"/>
    <col min="13" max="13" width="7" bestFit="1" customWidth="1"/>
    <col min="14" max="14" width="7.85546875" bestFit="1" customWidth="1"/>
    <col min="15" max="15" width="7.5703125" bestFit="1" customWidth="1"/>
    <col min="16" max="16" width="7" bestFit="1" customWidth="1"/>
    <col min="17" max="17" width="8.7109375" bestFit="1" customWidth="1"/>
    <col min="18" max="18" width="6.5703125" bestFit="1" customWidth="1"/>
    <col min="19" max="19" width="8.140625" bestFit="1" customWidth="1"/>
    <col min="20" max="20" width="8.5703125" bestFit="1" customWidth="1"/>
    <col min="21" max="21" width="6.140625" bestFit="1" customWidth="1"/>
    <col min="23" max="24" width="6" bestFit="1" customWidth="1"/>
    <col min="25" max="25" width="7.5703125" bestFit="1" customWidth="1"/>
    <col min="26" max="26" width="4.7109375" bestFit="1" customWidth="1"/>
    <col min="27" max="27" width="8.7109375" bestFit="1" customWidth="1"/>
  </cols>
  <sheetData>
    <row r="1" spans="1:27" s="1" customFormat="1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2045812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25">
      <c r="A3">
        <v>2062498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25">
      <c r="A4">
        <v>2070686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5">
      <c r="A5">
        <v>2079662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25">
      <c r="A6">
        <v>2082325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25">
      <c r="A7">
        <v>2125168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25">
      <c r="A8">
        <v>2135377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25">
      <c r="A9">
        <v>2137605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25">
      <c r="A10">
        <v>2139803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25">
      <c r="A11">
        <v>2176375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25">
      <c r="A12">
        <v>2177445</v>
      </c>
      <c r="B12">
        <v>1</v>
      </c>
      <c r="C12">
        <v>1</v>
      </c>
      <c r="D12">
        <v>1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 x14ac:dyDescent="0.25">
      <c r="A13">
        <v>2195047</v>
      </c>
      <c r="B13">
        <v>1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25">
      <c r="A14">
        <v>2229553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1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 x14ac:dyDescent="0.25">
      <c r="A15">
        <v>2261734</v>
      </c>
      <c r="B15">
        <v>1</v>
      </c>
      <c r="C15">
        <v>2</v>
      </c>
      <c r="D15">
        <v>1</v>
      </c>
      <c r="E15">
        <v>1</v>
      </c>
      <c r="F15">
        <v>1</v>
      </c>
      <c r="G15">
        <v>2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 x14ac:dyDescent="0.25">
      <c r="A16">
        <v>2264789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25">
      <c r="A17">
        <v>2284823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x14ac:dyDescent="0.25">
      <c r="A18">
        <v>2310832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</row>
    <row r="19" spans="1:27" x14ac:dyDescent="0.25">
      <c r="A19">
        <v>2311011</v>
      </c>
      <c r="B19">
        <v>2</v>
      </c>
      <c r="C19">
        <v>2</v>
      </c>
      <c r="D19">
        <v>1</v>
      </c>
      <c r="E19">
        <v>2</v>
      </c>
      <c r="F19">
        <v>2</v>
      </c>
      <c r="G19">
        <v>1</v>
      </c>
      <c r="H19">
        <v>1</v>
      </c>
      <c r="I19">
        <v>1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 x14ac:dyDescent="0.25">
      <c r="A20">
        <v>2332896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 x14ac:dyDescent="0.25">
      <c r="A21">
        <v>2356167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 x14ac:dyDescent="0.25">
      <c r="A22">
        <v>2359322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 x14ac:dyDescent="0.25">
      <c r="A23">
        <v>2360655</v>
      </c>
      <c r="B23">
        <v>2</v>
      </c>
      <c r="C23">
        <v>1</v>
      </c>
      <c r="D23">
        <v>1</v>
      </c>
      <c r="E23">
        <v>2</v>
      </c>
      <c r="F23">
        <v>1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 x14ac:dyDescent="0.25">
      <c r="A24">
        <v>2373141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  <row r="25" spans="1:27" x14ac:dyDescent="0.25">
      <c r="A25">
        <v>2373984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27" x14ac:dyDescent="0.25">
      <c r="A26">
        <v>2379034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 x14ac:dyDescent="0.25">
      <c r="A27">
        <v>2392126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 x14ac:dyDescent="0.25">
      <c r="A28">
        <v>2395769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 x14ac:dyDescent="0.25">
      <c r="A29">
        <v>2397043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</row>
    <row r="30" spans="1:27" x14ac:dyDescent="0.25">
      <c r="A30">
        <v>2401239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27" x14ac:dyDescent="0.25">
      <c r="A31">
        <v>2401954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 x14ac:dyDescent="0.25">
      <c r="A32">
        <v>2445019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 x14ac:dyDescent="0.25">
      <c r="A33">
        <v>2463131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</row>
    <row r="34" spans="1:27" x14ac:dyDescent="0.25">
      <c r="A34">
        <v>2465423</v>
      </c>
      <c r="B34">
        <v>1</v>
      </c>
      <c r="C34">
        <v>1</v>
      </c>
      <c r="D34">
        <v>1</v>
      </c>
      <c r="E34">
        <v>1</v>
      </c>
      <c r="F34">
        <v>2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 x14ac:dyDescent="0.25">
      <c r="A35">
        <v>2471603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</row>
    <row r="36" spans="1:27" x14ac:dyDescent="0.25">
      <c r="A36">
        <v>2505706</v>
      </c>
      <c r="B36">
        <v>2</v>
      </c>
      <c r="C36">
        <v>2</v>
      </c>
      <c r="D36">
        <v>1</v>
      </c>
      <c r="E36">
        <v>1</v>
      </c>
      <c r="F36">
        <v>1</v>
      </c>
      <c r="G36">
        <v>1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</row>
    <row r="37" spans="1:27" x14ac:dyDescent="0.25">
      <c r="A37">
        <v>2515785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</row>
    <row r="38" spans="1:27" x14ac:dyDescent="0.25">
      <c r="A38">
        <v>2603616</v>
      </c>
      <c r="B38">
        <v>1</v>
      </c>
      <c r="C38">
        <v>2</v>
      </c>
      <c r="D38">
        <v>1</v>
      </c>
      <c r="E38">
        <v>1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1</v>
      </c>
      <c r="AA38">
        <v>1</v>
      </c>
    </row>
    <row r="39" spans="1:27" x14ac:dyDescent="0.25">
      <c r="A39">
        <v>2620397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</row>
    <row r="40" spans="1:27" x14ac:dyDescent="0.25">
      <c r="A40">
        <v>2635083</v>
      </c>
      <c r="B40">
        <v>1</v>
      </c>
      <c r="C40">
        <v>2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</row>
    <row r="41" spans="1:27" x14ac:dyDescent="0.25">
      <c r="A41">
        <v>2655939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</row>
    <row r="42" spans="1:27" x14ac:dyDescent="0.25">
      <c r="A42">
        <v>2666471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 x14ac:dyDescent="0.25">
      <c r="A43">
        <v>2674321</v>
      </c>
      <c r="B43">
        <v>1</v>
      </c>
      <c r="C43">
        <v>2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27" x14ac:dyDescent="0.25">
      <c r="A44">
        <v>2684414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27" x14ac:dyDescent="0.25">
      <c r="A45">
        <v>2690272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27" x14ac:dyDescent="0.25">
      <c r="A46">
        <v>2697161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</row>
    <row r="47" spans="1:27" x14ac:dyDescent="0.25">
      <c r="A47">
        <v>2700068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 x14ac:dyDescent="0.25">
      <c r="A48">
        <v>2711778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 x14ac:dyDescent="0.25">
      <c r="A49">
        <v>2739550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</row>
    <row r="50" spans="1:27" x14ac:dyDescent="0.25">
      <c r="A50">
        <v>2755417</v>
      </c>
      <c r="B50">
        <v>1</v>
      </c>
      <c r="C50">
        <v>2</v>
      </c>
      <c r="D50">
        <v>1</v>
      </c>
      <c r="E50">
        <v>1</v>
      </c>
      <c r="F50">
        <v>1</v>
      </c>
      <c r="G50">
        <v>1</v>
      </c>
      <c r="H50">
        <v>2</v>
      </c>
      <c r="I50">
        <v>1</v>
      </c>
      <c r="J50">
        <v>1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 spans="1:27" x14ac:dyDescent="0.25">
      <c r="A51">
        <v>2782417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1</v>
      </c>
      <c r="J51">
        <v>1</v>
      </c>
      <c r="K51">
        <v>1</v>
      </c>
      <c r="L51">
        <v>1</v>
      </c>
      <c r="M51">
        <v>2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</row>
    <row r="52" spans="1:27" x14ac:dyDescent="0.25">
      <c r="A52">
        <v>2790176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</row>
    <row r="53" spans="1:27" x14ac:dyDescent="0.25">
      <c r="A53">
        <v>2801791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 x14ac:dyDescent="0.25">
      <c r="A54">
        <v>2813713</v>
      </c>
      <c r="B54">
        <v>1</v>
      </c>
      <c r="C54">
        <v>2</v>
      </c>
      <c r="D54">
        <v>1</v>
      </c>
      <c r="E54">
        <v>2</v>
      </c>
      <c r="F54">
        <v>1</v>
      </c>
      <c r="G54">
        <v>1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</row>
    <row r="55" spans="1:27" x14ac:dyDescent="0.25">
      <c r="A55">
        <v>2821676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</row>
    <row r="56" spans="1:27" x14ac:dyDescent="0.25">
      <c r="A56">
        <v>2841464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2</v>
      </c>
      <c r="J56">
        <v>1</v>
      </c>
      <c r="K56">
        <v>2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</row>
    <row r="57" spans="1:27" x14ac:dyDescent="0.25">
      <c r="A57">
        <v>2851526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</row>
    <row r="58" spans="1:27" x14ac:dyDescent="0.25">
      <c r="A58">
        <v>2871199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</row>
    <row r="59" spans="1:27" x14ac:dyDescent="0.25">
      <c r="A59">
        <v>2872442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</row>
    <row r="60" spans="1:27" x14ac:dyDescent="0.25">
      <c r="A60">
        <v>2890241</v>
      </c>
      <c r="B60">
        <v>1</v>
      </c>
      <c r="C60">
        <v>2</v>
      </c>
      <c r="D60">
        <v>1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</row>
    <row r="61" spans="1:27" x14ac:dyDescent="0.25">
      <c r="A61">
        <v>2892557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</row>
    <row r="62" spans="1:27" x14ac:dyDescent="0.25">
      <c r="A62">
        <v>2899651</v>
      </c>
      <c r="B62">
        <v>1</v>
      </c>
      <c r="C62">
        <v>2</v>
      </c>
      <c r="D62">
        <v>1</v>
      </c>
      <c r="E62">
        <v>2</v>
      </c>
      <c r="F62">
        <v>1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</row>
    <row r="63" spans="1:27" x14ac:dyDescent="0.25">
      <c r="A63">
        <v>2911162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2</v>
      </c>
      <c r="I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</row>
    <row r="64" spans="1:27" x14ac:dyDescent="0.25">
      <c r="A64">
        <v>2915674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2</v>
      </c>
      <c r="I64">
        <v>2</v>
      </c>
      <c r="J64">
        <v>2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</row>
    <row r="65" spans="1:27" x14ac:dyDescent="0.25">
      <c r="A65">
        <v>2922227</v>
      </c>
      <c r="B65">
        <v>1</v>
      </c>
      <c r="C65">
        <v>2</v>
      </c>
      <c r="D65">
        <v>1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</row>
    <row r="66" spans="1:27" x14ac:dyDescent="0.25">
      <c r="A66">
        <v>2925910</v>
      </c>
      <c r="B66">
        <v>1</v>
      </c>
      <c r="C66">
        <v>2</v>
      </c>
      <c r="D66">
        <v>1</v>
      </c>
      <c r="E66">
        <v>1</v>
      </c>
      <c r="F66">
        <v>1</v>
      </c>
      <c r="G66">
        <v>1</v>
      </c>
      <c r="H66">
        <v>2</v>
      </c>
      <c r="I66">
        <v>2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</row>
    <row r="67" spans="1:27" x14ac:dyDescent="0.25">
      <c r="A67">
        <v>2955858</v>
      </c>
      <c r="B67">
        <v>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</row>
    <row r="68" spans="1:27" x14ac:dyDescent="0.25">
      <c r="A68">
        <v>2971767</v>
      </c>
      <c r="B68">
        <v>2</v>
      </c>
      <c r="C68">
        <v>2</v>
      </c>
      <c r="D68">
        <v>1</v>
      </c>
      <c r="E68">
        <v>1</v>
      </c>
      <c r="F68">
        <v>2</v>
      </c>
      <c r="G68">
        <v>1</v>
      </c>
      <c r="H68">
        <v>2</v>
      </c>
      <c r="I68">
        <v>1</v>
      </c>
      <c r="J68">
        <v>2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1</v>
      </c>
    </row>
    <row r="69" spans="1:27" x14ac:dyDescent="0.25">
      <c r="A69">
        <v>2972864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</row>
    <row r="70" spans="1:27" x14ac:dyDescent="0.25">
      <c r="A70">
        <v>2979993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</row>
    <row r="71" spans="1:27" x14ac:dyDescent="0.25">
      <c r="A71">
        <v>2985312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</row>
    <row r="72" spans="1:27" x14ac:dyDescent="0.25">
      <c r="A72">
        <v>2993660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1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1</v>
      </c>
      <c r="W72">
        <v>1</v>
      </c>
      <c r="X72">
        <v>1</v>
      </c>
      <c r="Y72">
        <v>2</v>
      </c>
      <c r="Z72">
        <v>1</v>
      </c>
      <c r="AA72">
        <v>1</v>
      </c>
    </row>
    <row r="73" spans="1:27" x14ac:dyDescent="0.25">
      <c r="A73">
        <v>3013804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</row>
    <row r="74" spans="1:27" x14ac:dyDescent="0.25">
      <c r="A74">
        <v>3026459</v>
      </c>
      <c r="B74">
        <v>2</v>
      </c>
      <c r="C74">
        <v>2</v>
      </c>
      <c r="D74">
        <v>1</v>
      </c>
      <c r="E74">
        <v>1</v>
      </c>
      <c r="F74">
        <v>1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</row>
    <row r="75" spans="1:27" x14ac:dyDescent="0.25">
      <c r="A75">
        <v>3032041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</row>
    <row r="76" spans="1:27" x14ac:dyDescent="0.25">
      <c r="A76">
        <v>3043458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2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</row>
    <row r="77" spans="1:27" x14ac:dyDescent="0.25">
      <c r="A77">
        <v>3068618</v>
      </c>
      <c r="B77">
        <v>1</v>
      </c>
      <c r="C77">
        <v>2</v>
      </c>
      <c r="D77">
        <v>1</v>
      </c>
      <c r="E77">
        <v>2</v>
      </c>
      <c r="F77">
        <v>1</v>
      </c>
      <c r="G77">
        <v>1</v>
      </c>
      <c r="H77">
        <v>2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</row>
    <row r="78" spans="1:27" x14ac:dyDescent="0.25">
      <c r="A78">
        <v>3096795</v>
      </c>
      <c r="B78">
        <v>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 spans="1:27" x14ac:dyDescent="0.25">
      <c r="A79">
        <v>3097317</v>
      </c>
      <c r="B79">
        <v>1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</row>
    <row r="80" spans="1:27" x14ac:dyDescent="0.25">
      <c r="A80">
        <v>3117177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2</v>
      </c>
      <c r="Y80">
        <v>1</v>
      </c>
      <c r="Z80">
        <v>1</v>
      </c>
      <c r="AA80">
        <v>1</v>
      </c>
    </row>
    <row r="81" spans="1:27" x14ac:dyDescent="0.25">
      <c r="A81">
        <v>3138000</v>
      </c>
      <c r="B81">
        <v>1</v>
      </c>
      <c r="C81">
        <v>2</v>
      </c>
      <c r="D81">
        <v>1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</row>
    <row r="82" spans="1:27" x14ac:dyDescent="0.25">
      <c r="A82">
        <v>3190398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</row>
    <row r="83" spans="1:27" x14ac:dyDescent="0.25">
      <c r="A83">
        <v>3242542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</row>
    <row r="84" spans="1:27" x14ac:dyDescent="0.25">
      <c r="A84">
        <v>3253832</v>
      </c>
      <c r="B84">
        <v>1</v>
      </c>
      <c r="C84">
        <v>2</v>
      </c>
      <c r="D84">
        <v>1</v>
      </c>
      <c r="E84">
        <v>1</v>
      </c>
      <c r="F84">
        <v>1</v>
      </c>
      <c r="G84">
        <v>1</v>
      </c>
      <c r="H84">
        <v>2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1</v>
      </c>
      <c r="X84">
        <v>1</v>
      </c>
      <c r="Y84">
        <v>2</v>
      </c>
      <c r="Z84">
        <v>1</v>
      </c>
      <c r="AA84">
        <v>1</v>
      </c>
    </row>
    <row r="85" spans="1:27" x14ac:dyDescent="0.25">
      <c r="A85">
        <v>3300634</v>
      </c>
      <c r="B85">
        <v>1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2</v>
      </c>
      <c r="J85">
        <v>1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</row>
    <row r="86" spans="1:27" x14ac:dyDescent="0.25">
      <c r="A86">
        <v>3313288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</row>
    <row r="87" spans="1:27" x14ac:dyDescent="0.25">
      <c r="A87">
        <v>3322335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</row>
    <row r="88" spans="1:27" x14ac:dyDescent="0.25">
      <c r="A88">
        <v>3346282</v>
      </c>
      <c r="B88">
        <v>1</v>
      </c>
      <c r="C88">
        <v>2</v>
      </c>
      <c r="D88">
        <v>1</v>
      </c>
      <c r="E88">
        <v>1</v>
      </c>
      <c r="F88">
        <v>1</v>
      </c>
      <c r="G88">
        <v>1</v>
      </c>
      <c r="H88">
        <v>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2</v>
      </c>
      <c r="V88">
        <v>2</v>
      </c>
      <c r="W88">
        <v>1</v>
      </c>
      <c r="X88">
        <v>1</v>
      </c>
      <c r="Y88">
        <v>1</v>
      </c>
      <c r="Z88">
        <v>1</v>
      </c>
      <c r="AA88">
        <v>1</v>
      </c>
    </row>
    <row r="89" spans="1:27" x14ac:dyDescent="0.25">
      <c r="A89">
        <v>3368210</v>
      </c>
      <c r="B89">
        <v>1</v>
      </c>
      <c r="C89">
        <v>2</v>
      </c>
      <c r="D89">
        <v>1</v>
      </c>
      <c r="E89">
        <v>2</v>
      </c>
      <c r="F89">
        <v>1</v>
      </c>
      <c r="G89">
        <v>1</v>
      </c>
      <c r="H89">
        <v>2</v>
      </c>
      <c r="I89">
        <v>1</v>
      </c>
      <c r="J89">
        <v>1</v>
      </c>
      <c r="K89">
        <v>2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</row>
    <row r="90" spans="1:27" x14ac:dyDescent="0.25">
      <c r="A90">
        <v>3368565</v>
      </c>
      <c r="B90">
        <v>1</v>
      </c>
      <c r="C90">
        <v>1</v>
      </c>
      <c r="D90">
        <v>1</v>
      </c>
      <c r="E90">
        <v>2</v>
      </c>
      <c r="F90">
        <v>1</v>
      </c>
      <c r="G90">
        <v>1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>
        <v>1</v>
      </c>
      <c r="X90">
        <v>1</v>
      </c>
      <c r="Y90">
        <v>1</v>
      </c>
      <c r="Z90">
        <v>2</v>
      </c>
      <c r="AA90">
        <v>1</v>
      </c>
    </row>
    <row r="91" spans="1:27" x14ac:dyDescent="0.25">
      <c r="A91">
        <v>3380123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</row>
    <row r="92" spans="1:27" x14ac:dyDescent="0.25">
      <c r="A92">
        <v>3382385</v>
      </c>
      <c r="B92">
        <v>1</v>
      </c>
      <c r="C92">
        <v>2</v>
      </c>
      <c r="D92">
        <v>1</v>
      </c>
      <c r="E92">
        <v>2</v>
      </c>
      <c r="F92">
        <v>1</v>
      </c>
      <c r="G92">
        <v>1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</row>
    <row r="93" spans="1:27" x14ac:dyDescent="0.25">
      <c r="A93">
        <v>3460480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2</v>
      </c>
      <c r="I93">
        <v>1</v>
      </c>
      <c r="J93">
        <v>2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</row>
    <row r="94" spans="1:27" x14ac:dyDescent="0.25">
      <c r="A94">
        <v>3491395</v>
      </c>
      <c r="B94">
        <v>1</v>
      </c>
      <c r="C94">
        <v>2</v>
      </c>
      <c r="D94">
        <v>1</v>
      </c>
      <c r="E94">
        <v>1</v>
      </c>
      <c r="F94">
        <v>1</v>
      </c>
      <c r="G94">
        <v>1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</row>
    <row r="95" spans="1:27" x14ac:dyDescent="0.25">
      <c r="A95">
        <v>3509849</v>
      </c>
      <c r="B95">
        <v>1</v>
      </c>
      <c r="C95">
        <v>2</v>
      </c>
      <c r="D95">
        <v>1</v>
      </c>
      <c r="E95">
        <v>1</v>
      </c>
      <c r="F95">
        <v>1</v>
      </c>
      <c r="G95">
        <v>1</v>
      </c>
      <c r="H95">
        <v>2</v>
      </c>
      <c r="I95">
        <v>2</v>
      </c>
      <c r="J95">
        <v>1</v>
      </c>
      <c r="K95">
        <v>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</row>
    <row r="96" spans="1:27" x14ac:dyDescent="0.25">
      <c r="A96">
        <v>3551553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</row>
    <row r="97" spans="1:27" x14ac:dyDescent="0.25">
      <c r="A97">
        <v>3559673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</row>
    <row r="98" spans="1:27" x14ac:dyDescent="0.25">
      <c r="A98">
        <v>3572893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2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</row>
    <row r="99" spans="1:27" x14ac:dyDescent="0.25">
      <c r="A99">
        <v>3584757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</row>
    <row r="100" spans="1:27" x14ac:dyDescent="0.25">
      <c r="A100">
        <v>3600452</v>
      </c>
      <c r="B100">
        <v>1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1</v>
      </c>
    </row>
    <row r="101" spans="1:27" x14ac:dyDescent="0.25">
      <c r="A101">
        <v>3600587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opLeftCell="A44" workbookViewId="0">
      <selection activeCell="A102" sqref="A102"/>
    </sheetView>
  </sheetViews>
  <sheetFormatPr defaultRowHeight="15" x14ac:dyDescent="0.25"/>
  <cols>
    <col min="1" max="1" width="8" bestFit="1" customWidth="1"/>
    <col min="2" max="2" width="7" bestFit="1" customWidth="1"/>
    <col min="3" max="3" width="6.85546875" bestFit="1" customWidth="1"/>
    <col min="4" max="4" width="6" bestFit="1" customWidth="1"/>
    <col min="5" max="5" width="10.5703125" bestFit="1" customWidth="1"/>
    <col min="6" max="6" width="10.42578125" bestFit="1" customWidth="1"/>
    <col min="7" max="7" width="10.28515625" bestFit="1" customWidth="1"/>
    <col min="8" max="8" width="8.42578125" bestFit="1" customWidth="1"/>
    <col min="9" max="9" width="6.42578125" bestFit="1" customWidth="1"/>
    <col min="10" max="10" width="13.28515625" bestFit="1" customWidth="1"/>
    <col min="11" max="11" width="7" bestFit="1" customWidth="1"/>
    <col min="12" max="12" width="13.5703125" bestFit="1" customWidth="1"/>
    <col min="13" max="13" width="7" bestFit="1" customWidth="1"/>
    <col min="14" max="14" width="7.85546875" bestFit="1" customWidth="1"/>
    <col min="15" max="15" width="7.5703125" bestFit="1" customWidth="1"/>
    <col min="16" max="16" width="7" bestFit="1" customWidth="1"/>
    <col min="17" max="17" width="8.7109375" bestFit="1" customWidth="1"/>
    <col min="18" max="18" width="6.5703125" bestFit="1" customWidth="1"/>
    <col min="19" max="19" width="8.140625" bestFit="1" customWidth="1"/>
    <col min="20" max="20" width="8.5703125" bestFit="1" customWidth="1"/>
    <col min="21" max="21" width="6.140625" bestFit="1" customWidth="1"/>
    <col min="23" max="24" width="6" bestFit="1" customWidth="1"/>
    <col min="25" max="25" width="7.5703125" bestFit="1" customWidth="1"/>
    <col min="26" max="26" width="4.7109375" bestFit="1" customWidth="1"/>
    <col min="27" max="27" width="8.7109375" bestFit="1" customWidth="1"/>
  </cols>
  <sheetData>
    <row r="1" spans="1:27" s="1" customFormat="1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2045812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25">
      <c r="A3">
        <v>2062498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25">
      <c r="A4">
        <v>2070686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</row>
    <row r="5" spans="1:27" x14ac:dyDescent="0.25">
      <c r="A5">
        <v>2079662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</row>
    <row r="6" spans="1:27" x14ac:dyDescent="0.25">
      <c r="A6">
        <v>2082325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25">
      <c r="A7">
        <v>2125168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25">
      <c r="A8">
        <v>2135377</v>
      </c>
      <c r="B8">
        <v>1</v>
      </c>
      <c r="C8">
        <v>1</v>
      </c>
      <c r="D8">
        <v>1</v>
      </c>
      <c r="E8">
        <v>2</v>
      </c>
      <c r="F8">
        <v>1</v>
      </c>
      <c r="G8">
        <v>2</v>
      </c>
      <c r="H8">
        <v>2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1</v>
      </c>
      <c r="Y8">
        <v>1</v>
      </c>
      <c r="Z8">
        <v>1</v>
      </c>
      <c r="AA8">
        <v>1</v>
      </c>
    </row>
    <row r="9" spans="1:27" x14ac:dyDescent="0.25">
      <c r="A9">
        <v>2137605</v>
      </c>
      <c r="B9">
        <v>1</v>
      </c>
      <c r="C9">
        <v>2</v>
      </c>
      <c r="D9">
        <v>1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25">
      <c r="A10">
        <v>2139803</v>
      </c>
      <c r="B10">
        <v>1</v>
      </c>
      <c r="C10">
        <v>2</v>
      </c>
      <c r="D10">
        <v>2</v>
      </c>
      <c r="E10">
        <v>1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2</v>
      </c>
      <c r="Y10">
        <v>1</v>
      </c>
      <c r="Z10">
        <v>1</v>
      </c>
      <c r="AA10">
        <v>1</v>
      </c>
    </row>
    <row r="11" spans="1:27" x14ac:dyDescent="0.25">
      <c r="A11">
        <v>2176375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25">
      <c r="A12">
        <v>2177445</v>
      </c>
      <c r="B12">
        <v>1</v>
      </c>
      <c r="C12">
        <v>2</v>
      </c>
      <c r="D12">
        <v>2</v>
      </c>
      <c r="E12">
        <v>2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 x14ac:dyDescent="0.25">
      <c r="A13">
        <v>2195047</v>
      </c>
      <c r="B13">
        <v>1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2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25">
      <c r="A14">
        <v>2229553</v>
      </c>
      <c r="B14">
        <v>1</v>
      </c>
      <c r="C14">
        <v>2</v>
      </c>
      <c r="D14">
        <v>1</v>
      </c>
      <c r="E14">
        <v>2</v>
      </c>
      <c r="F14">
        <v>1</v>
      </c>
      <c r="G14">
        <v>2</v>
      </c>
      <c r="H14">
        <v>2</v>
      </c>
      <c r="I14">
        <v>2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2</v>
      </c>
      <c r="X14">
        <v>1</v>
      </c>
      <c r="Y14">
        <v>1</v>
      </c>
      <c r="Z14">
        <v>1</v>
      </c>
      <c r="AA14">
        <v>1</v>
      </c>
    </row>
    <row r="15" spans="1:27" x14ac:dyDescent="0.25">
      <c r="A15">
        <v>2261734</v>
      </c>
      <c r="B15">
        <v>1</v>
      </c>
      <c r="C15">
        <v>2</v>
      </c>
      <c r="D15">
        <v>1</v>
      </c>
      <c r="E15">
        <v>2</v>
      </c>
      <c r="F15">
        <v>2</v>
      </c>
      <c r="G15">
        <v>1</v>
      </c>
      <c r="H15">
        <v>2</v>
      </c>
      <c r="I15">
        <v>2</v>
      </c>
      <c r="J15">
        <v>2</v>
      </c>
      <c r="K15">
        <v>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 x14ac:dyDescent="0.25">
      <c r="A16">
        <v>2264789</v>
      </c>
      <c r="B16">
        <v>1</v>
      </c>
      <c r="C16">
        <v>2</v>
      </c>
      <c r="D16">
        <v>2</v>
      </c>
      <c r="E16">
        <v>2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</row>
    <row r="17" spans="1:27" x14ac:dyDescent="0.25">
      <c r="A17">
        <v>2284823</v>
      </c>
      <c r="B17">
        <v>1</v>
      </c>
      <c r="C17">
        <v>2</v>
      </c>
      <c r="D17">
        <v>1</v>
      </c>
      <c r="E17">
        <v>1</v>
      </c>
      <c r="F17">
        <v>1</v>
      </c>
      <c r="G17">
        <v>2</v>
      </c>
      <c r="H17">
        <v>2</v>
      </c>
      <c r="I17">
        <v>1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x14ac:dyDescent="0.25">
      <c r="A18">
        <v>2310832</v>
      </c>
      <c r="B18">
        <v>1</v>
      </c>
      <c r="C18">
        <v>2</v>
      </c>
      <c r="D18">
        <v>1</v>
      </c>
      <c r="E18">
        <v>1</v>
      </c>
      <c r="F18">
        <v>1</v>
      </c>
      <c r="G18">
        <v>2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</row>
    <row r="19" spans="1:27" x14ac:dyDescent="0.25">
      <c r="A19">
        <v>2311011</v>
      </c>
      <c r="B19">
        <v>2</v>
      </c>
      <c r="C19">
        <v>2</v>
      </c>
      <c r="D19">
        <v>1</v>
      </c>
      <c r="E19">
        <v>2</v>
      </c>
      <c r="F19">
        <v>2</v>
      </c>
      <c r="G19">
        <v>2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 x14ac:dyDescent="0.25">
      <c r="A20">
        <v>2332896</v>
      </c>
      <c r="B20">
        <v>1</v>
      </c>
      <c r="C20">
        <v>2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1</v>
      </c>
      <c r="Y20">
        <v>1</v>
      </c>
      <c r="Z20">
        <v>1</v>
      </c>
      <c r="AA20">
        <v>1</v>
      </c>
    </row>
    <row r="21" spans="1:27" x14ac:dyDescent="0.25">
      <c r="A21">
        <v>2356167</v>
      </c>
      <c r="B21">
        <v>1</v>
      </c>
      <c r="C21">
        <v>2</v>
      </c>
      <c r="D21">
        <v>2</v>
      </c>
      <c r="E21">
        <v>2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 x14ac:dyDescent="0.25">
      <c r="A22">
        <v>2359322</v>
      </c>
      <c r="B22">
        <v>1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 x14ac:dyDescent="0.25">
      <c r="A23">
        <v>2360655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 x14ac:dyDescent="0.25">
      <c r="A24">
        <v>2373141</v>
      </c>
      <c r="B24">
        <v>1</v>
      </c>
      <c r="C24">
        <v>2</v>
      </c>
      <c r="D24">
        <v>2</v>
      </c>
      <c r="E24">
        <v>1</v>
      </c>
      <c r="F24">
        <v>2</v>
      </c>
      <c r="G24">
        <v>1</v>
      </c>
      <c r="H24">
        <v>2</v>
      </c>
      <c r="I24">
        <v>1</v>
      </c>
      <c r="J24">
        <v>2</v>
      </c>
      <c r="K24">
        <v>2</v>
      </c>
      <c r="L24">
        <v>1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  <row r="25" spans="1:27" x14ac:dyDescent="0.25">
      <c r="A25">
        <v>2373984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2</v>
      </c>
      <c r="X25">
        <v>1</v>
      </c>
      <c r="Y25">
        <v>1</v>
      </c>
      <c r="Z25">
        <v>1</v>
      </c>
      <c r="AA25">
        <v>1</v>
      </c>
    </row>
    <row r="26" spans="1:27" x14ac:dyDescent="0.25">
      <c r="A26">
        <v>2379034</v>
      </c>
      <c r="B26">
        <v>1</v>
      </c>
      <c r="C26">
        <v>2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 x14ac:dyDescent="0.25">
      <c r="A27">
        <v>2392126</v>
      </c>
      <c r="B27">
        <v>2</v>
      </c>
      <c r="C27">
        <v>2</v>
      </c>
      <c r="D27">
        <v>2</v>
      </c>
      <c r="E27">
        <v>2</v>
      </c>
      <c r="F27">
        <v>1</v>
      </c>
      <c r="G27">
        <v>2</v>
      </c>
      <c r="H27">
        <v>2</v>
      </c>
      <c r="I27">
        <v>1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2</v>
      </c>
      <c r="X27">
        <v>1</v>
      </c>
      <c r="Y27">
        <v>1</v>
      </c>
      <c r="Z27">
        <v>1</v>
      </c>
      <c r="AA27">
        <v>1</v>
      </c>
    </row>
    <row r="28" spans="1:27" x14ac:dyDescent="0.25">
      <c r="A28">
        <v>2395769</v>
      </c>
      <c r="B28">
        <v>2</v>
      </c>
      <c r="C28">
        <v>2</v>
      </c>
      <c r="D28">
        <v>1</v>
      </c>
      <c r="E28">
        <v>1</v>
      </c>
      <c r="F28">
        <v>2</v>
      </c>
      <c r="G28">
        <v>2</v>
      </c>
      <c r="H28">
        <v>2</v>
      </c>
      <c r="I28">
        <v>1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1</v>
      </c>
      <c r="Y28">
        <v>1</v>
      </c>
      <c r="Z28">
        <v>1</v>
      </c>
      <c r="AA28">
        <v>1</v>
      </c>
    </row>
    <row r="29" spans="1:27" x14ac:dyDescent="0.25">
      <c r="A29">
        <v>2397043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2</v>
      </c>
      <c r="I29">
        <v>1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</row>
    <row r="30" spans="1:27" x14ac:dyDescent="0.25">
      <c r="A30">
        <v>2401239</v>
      </c>
      <c r="B30">
        <v>2</v>
      </c>
      <c r="C30">
        <v>2</v>
      </c>
      <c r="D30">
        <v>2</v>
      </c>
      <c r="E30">
        <v>1</v>
      </c>
      <c r="F30">
        <v>0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27" x14ac:dyDescent="0.25">
      <c r="A31">
        <v>2401954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 x14ac:dyDescent="0.25">
      <c r="A32">
        <v>2445019</v>
      </c>
      <c r="B32">
        <v>1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1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  <c r="X32">
        <v>1</v>
      </c>
      <c r="Y32">
        <v>1</v>
      </c>
      <c r="Z32">
        <v>1</v>
      </c>
      <c r="AA32">
        <v>1</v>
      </c>
    </row>
    <row r="33" spans="1:27" x14ac:dyDescent="0.25">
      <c r="A33">
        <v>2463131</v>
      </c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1</v>
      </c>
      <c r="J33">
        <v>1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</row>
    <row r="34" spans="1:27" x14ac:dyDescent="0.25">
      <c r="A34">
        <v>2465423</v>
      </c>
      <c r="B34">
        <v>1</v>
      </c>
      <c r="C34">
        <v>1</v>
      </c>
      <c r="D34">
        <v>1</v>
      </c>
      <c r="E34">
        <v>2</v>
      </c>
      <c r="F34">
        <v>2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</row>
    <row r="35" spans="1:27" x14ac:dyDescent="0.25">
      <c r="A35">
        <v>2471603</v>
      </c>
      <c r="B35">
        <v>1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</row>
    <row r="36" spans="1:27" x14ac:dyDescent="0.25">
      <c r="A36">
        <v>2505706</v>
      </c>
      <c r="B36">
        <v>1</v>
      </c>
      <c r="C36">
        <v>2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</row>
    <row r="37" spans="1:27" x14ac:dyDescent="0.25">
      <c r="A37">
        <v>2515785</v>
      </c>
      <c r="B37">
        <v>1</v>
      </c>
      <c r="C37">
        <v>2</v>
      </c>
      <c r="D37">
        <v>1</v>
      </c>
      <c r="E37">
        <v>1</v>
      </c>
      <c r="F37">
        <v>1</v>
      </c>
      <c r="G37">
        <v>1</v>
      </c>
      <c r="H37">
        <v>2</v>
      </c>
      <c r="I37">
        <v>1</v>
      </c>
      <c r="J37">
        <v>2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</row>
    <row r="38" spans="1:27" x14ac:dyDescent="0.25">
      <c r="A38">
        <v>2603616</v>
      </c>
      <c r="B38">
        <v>1</v>
      </c>
      <c r="C38">
        <v>2</v>
      </c>
      <c r="D38">
        <v>1</v>
      </c>
      <c r="E38">
        <v>1</v>
      </c>
      <c r="F38">
        <v>2</v>
      </c>
      <c r="G38">
        <v>2</v>
      </c>
      <c r="H38">
        <v>2</v>
      </c>
      <c r="I38">
        <v>1</v>
      </c>
      <c r="J38">
        <v>1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</row>
    <row r="39" spans="1:27" x14ac:dyDescent="0.25">
      <c r="A39">
        <v>2620397</v>
      </c>
      <c r="B39">
        <v>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2</v>
      </c>
      <c r="K39">
        <v>2</v>
      </c>
      <c r="L39">
        <v>1</v>
      </c>
      <c r="M39">
        <v>1</v>
      </c>
      <c r="N39">
        <v>1</v>
      </c>
      <c r="O39">
        <v>1</v>
      </c>
      <c r="P39">
        <v>2</v>
      </c>
      <c r="Q39">
        <v>1</v>
      </c>
      <c r="R39">
        <v>2</v>
      </c>
      <c r="S39">
        <v>1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</row>
    <row r="40" spans="1:27" x14ac:dyDescent="0.25">
      <c r="A40">
        <v>2635083</v>
      </c>
      <c r="B40">
        <v>1</v>
      </c>
      <c r="C40">
        <v>2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</row>
    <row r="41" spans="1:27" x14ac:dyDescent="0.25">
      <c r="A41">
        <v>2655939</v>
      </c>
      <c r="B41">
        <v>1</v>
      </c>
      <c r="C41">
        <v>1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>
        <v>2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</row>
    <row r="42" spans="1:27" x14ac:dyDescent="0.25">
      <c r="A42">
        <v>2666471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 x14ac:dyDescent="0.25">
      <c r="A43">
        <v>2674321</v>
      </c>
      <c r="B43">
        <v>1</v>
      </c>
      <c r="C43">
        <v>2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27" x14ac:dyDescent="0.25">
      <c r="A44">
        <v>2684414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27" x14ac:dyDescent="0.25">
      <c r="A45">
        <v>2690272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27" x14ac:dyDescent="0.25">
      <c r="A46">
        <v>2697161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</row>
    <row r="47" spans="1:27" x14ac:dyDescent="0.25">
      <c r="A47">
        <v>2700068</v>
      </c>
      <c r="B47">
        <v>1</v>
      </c>
      <c r="C47">
        <v>1</v>
      </c>
      <c r="D47">
        <v>1</v>
      </c>
      <c r="E47">
        <v>2</v>
      </c>
      <c r="F47">
        <v>1</v>
      </c>
      <c r="G47">
        <v>1</v>
      </c>
      <c r="H47">
        <v>2</v>
      </c>
      <c r="I47">
        <v>1</v>
      </c>
      <c r="J47">
        <v>1</v>
      </c>
      <c r="K47">
        <v>2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 x14ac:dyDescent="0.25">
      <c r="A48">
        <v>2711778</v>
      </c>
      <c r="B48">
        <v>1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 x14ac:dyDescent="0.25">
      <c r="A49">
        <v>2739550</v>
      </c>
      <c r="B49">
        <v>1</v>
      </c>
      <c r="C49">
        <v>1</v>
      </c>
      <c r="D49">
        <v>2</v>
      </c>
      <c r="E49">
        <v>1</v>
      </c>
      <c r="F49">
        <v>1</v>
      </c>
      <c r="G49">
        <v>2</v>
      </c>
      <c r="H49">
        <v>2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</row>
    <row r="50" spans="1:27" x14ac:dyDescent="0.25">
      <c r="A50">
        <v>2755417</v>
      </c>
      <c r="B50">
        <v>1</v>
      </c>
      <c r="C50">
        <v>2</v>
      </c>
      <c r="D50">
        <v>1</v>
      </c>
      <c r="E50">
        <v>1</v>
      </c>
      <c r="F50">
        <v>2</v>
      </c>
      <c r="G50">
        <v>1</v>
      </c>
      <c r="H50">
        <v>2</v>
      </c>
      <c r="I50">
        <v>2</v>
      </c>
      <c r="J50">
        <v>1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 spans="1:27" x14ac:dyDescent="0.25">
      <c r="A51">
        <v>2782417</v>
      </c>
      <c r="B51">
        <v>1</v>
      </c>
      <c r="C51">
        <v>2</v>
      </c>
      <c r="D51">
        <v>1</v>
      </c>
      <c r="E51">
        <v>1</v>
      </c>
      <c r="F51">
        <v>2</v>
      </c>
      <c r="G51">
        <v>2</v>
      </c>
      <c r="H51">
        <v>2</v>
      </c>
      <c r="I51">
        <v>1</v>
      </c>
      <c r="J51">
        <v>2</v>
      </c>
      <c r="K51">
        <v>2</v>
      </c>
      <c r="L51">
        <v>1</v>
      </c>
      <c r="M51">
        <v>2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2</v>
      </c>
      <c r="X51">
        <v>1</v>
      </c>
      <c r="Y51">
        <v>1</v>
      </c>
      <c r="Z51">
        <v>1</v>
      </c>
      <c r="AA51">
        <v>1</v>
      </c>
    </row>
    <row r="52" spans="1:27" x14ac:dyDescent="0.25">
      <c r="A52">
        <v>2790176</v>
      </c>
      <c r="B52">
        <v>2</v>
      </c>
      <c r="C52">
        <v>2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2</v>
      </c>
      <c r="N52">
        <v>1</v>
      </c>
      <c r="O52">
        <v>1</v>
      </c>
      <c r="P52">
        <v>2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1</v>
      </c>
      <c r="Y52">
        <v>1</v>
      </c>
      <c r="Z52">
        <v>1</v>
      </c>
      <c r="AA52">
        <v>1</v>
      </c>
    </row>
    <row r="53" spans="1:27" x14ac:dyDescent="0.25">
      <c r="A53">
        <v>2801791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 x14ac:dyDescent="0.25">
      <c r="A54">
        <v>2813713</v>
      </c>
      <c r="B54">
        <v>1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2</v>
      </c>
      <c r="X54">
        <v>1</v>
      </c>
      <c r="Y54">
        <v>1</v>
      </c>
      <c r="Z54">
        <v>1</v>
      </c>
      <c r="AA54">
        <v>1</v>
      </c>
    </row>
    <row r="55" spans="1:27" x14ac:dyDescent="0.25">
      <c r="A55">
        <v>2821676</v>
      </c>
      <c r="B55">
        <v>1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2</v>
      </c>
      <c r="K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</row>
    <row r="56" spans="1:27" x14ac:dyDescent="0.25">
      <c r="A56">
        <v>2841464</v>
      </c>
      <c r="B56">
        <v>1</v>
      </c>
      <c r="C56">
        <v>2</v>
      </c>
      <c r="D56">
        <v>2</v>
      </c>
      <c r="E56">
        <v>1</v>
      </c>
      <c r="F56">
        <v>1</v>
      </c>
      <c r="G56">
        <v>2</v>
      </c>
      <c r="H56">
        <v>2</v>
      </c>
      <c r="I56">
        <v>2</v>
      </c>
      <c r="J56">
        <v>2</v>
      </c>
      <c r="K56">
        <v>2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2</v>
      </c>
      <c r="S56">
        <v>1</v>
      </c>
      <c r="T56">
        <v>1</v>
      </c>
      <c r="U56">
        <v>1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</row>
    <row r="57" spans="1:27" x14ac:dyDescent="0.25">
      <c r="A57">
        <v>2851526</v>
      </c>
      <c r="B57">
        <v>1</v>
      </c>
      <c r="C57">
        <v>1</v>
      </c>
      <c r="D57">
        <v>1</v>
      </c>
      <c r="E57">
        <v>1</v>
      </c>
      <c r="F57">
        <v>2</v>
      </c>
      <c r="G57">
        <v>1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</row>
    <row r="58" spans="1:27" x14ac:dyDescent="0.25">
      <c r="A58">
        <v>2871199</v>
      </c>
      <c r="B58">
        <v>1</v>
      </c>
      <c r="C58">
        <v>2</v>
      </c>
      <c r="D58">
        <v>1</v>
      </c>
      <c r="E58">
        <v>1</v>
      </c>
      <c r="F58">
        <v>2</v>
      </c>
      <c r="G58">
        <v>1</v>
      </c>
      <c r="H58">
        <v>2</v>
      </c>
      <c r="I58">
        <v>1</v>
      </c>
      <c r="J58">
        <v>2</v>
      </c>
      <c r="K58">
        <v>2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</row>
    <row r="59" spans="1:27" x14ac:dyDescent="0.25">
      <c r="A59">
        <v>2872442</v>
      </c>
      <c r="B59">
        <v>1</v>
      </c>
      <c r="C59">
        <v>2</v>
      </c>
      <c r="D59">
        <v>1</v>
      </c>
      <c r="E59">
        <v>2</v>
      </c>
      <c r="F59">
        <v>1</v>
      </c>
      <c r="G59">
        <v>1</v>
      </c>
      <c r="H59">
        <v>2</v>
      </c>
      <c r="I59">
        <v>2</v>
      </c>
      <c r="J59">
        <v>1</v>
      </c>
      <c r="K59">
        <v>2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2</v>
      </c>
      <c r="X59">
        <v>1</v>
      </c>
      <c r="Y59">
        <v>1</v>
      </c>
      <c r="Z59">
        <v>1</v>
      </c>
      <c r="AA59">
        <v>1</v>
      </c>
    </row>
    <row r="60" spans="1:27" x14ac:dyDescent="0.25">
      <c r="A60">
        <v>2890241</v>
      </c>
      <c r="B60">
        <v>1</v>
      </c>
      <c r="C60">
        <v>2</v>
      </c>
      <c r="D60">
        <v>1</v>
      </c>
      <c r="E60">
        <v>1</v>
      </c>
      <c r="F60">
        <v>2</v>
      </c>
      <c r="G60">
        <v>1</v>
      </c>
      <c r="H60">
        <v>2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</row>
    <row r="61" spans="1:27" x14ac:dyDescent="0.25">
      <c r="A61">
        <v>2892557</v>
      </c>
      <c r="B61">
        <v>1</v>
      </c>
      <c r="C61">
        <v>2</v>
      </c>
      <c r="D61">
        <v>1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</row>
    <row r="62" spans="1:27" x14ac:dyDescent="0.25">
      <c r="A62">
        <v>2899651</v>
      </c>
      <c r="B62">
        <v>1</v>
      </c>
      <c r="C62">
        <v>2</v>
      </c>
      <c r="D62">
        <v>2</v>
      </c>
      <c r="E62">
        <v>2</v>
      </c>
      <c r="F62">
        <v>1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</row>
    <row r="63" spans="1:27" x14ac:dyDescent="0.25">
      <c r="A63">
        <v>2911162</v>
      </c>
      <c r="B63">
        <v>1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1</v>
      </c>
      <c r="M63">
        <v>2</v>
      </c>
      <c r="N63">
        <v>1</v>
      </c>
      <c r="O63">
        <v>1</v>
      </c>
      <c r="P63">
        <v>1</v>
      </c>
      <c r="Q63">
        <v>1</v>
      </c>
      <c r="R63">
        <v>2</v>
      </c>
      <c r="S63">
        <v>1</v>
      </c>
      <c r="T63">
        <v>1</v>
      </c>
      <c r="U63">
        <v>2</v>
      </c>
      <c r="V63">
        <v>1</v>
      </c>
      <c r="W63">
        <v>2</v>
      </c>
      <c r="X63">
        <v>1</v>
      </c>
      <c r="Y63">
        <v>1</v>
      </c>
      <c r="Z63">
        <v>1</v>
      </c>
      <c r="AA63">
        <v>1</v>
      </c>
    </row>
    <row r="64" spans="1:27" x14ac:dyDescent="0.25">
      <c r="A64">
        <v>2915674</v>
      </c>
      <c r="B64">
        <v>1</v>
      </c>
      <c r="C64">
        <v>2</v>
      </c>
      <c r="D64">
        <v>2</v>
      </c>
      <c r="E64">
        <v>1</v>
      </c>
      <c r="F64">
        <v>1</v>
      </c>
      <c r="G64">
        <v>1</v>
      </c>
      <c r="H64">
        <v>2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</row>
    <row r="65" spans="1:27" x14ac:dyDescent="0.25">
      <c r="A65">
        <v>2922227</v>
      </c>
      <c r="B65">
        <v>1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1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2</v>
      </c>
      <c r="X65">
        <v>1</v>
      </c>
      <c r="Y65">
        <v>1</v>
      </c>
      <c r="Z65">
        <v>1</v>
      </c>
      <c r="AA65">
        <v>1</v>
      </c>
    </row>
    <row r="66" spans="1:27" x14ac:dyDescent="0.25">
      <c r="A66">
        <v>2925910</v>
      </c>
      <c r="B66">
        <v>1</v>
      </c>
      <c r="C66">
        <v>2</v>
      </c>
      <c r="D66">
        <v>1</v>
      </c>
      <c r="E66">
        <v>1</v>
      </c>
      <c r="F66">
        <v>1</v>
      </c>
      <c r="G66">
        <v>1</v>
      </c>
      <c r="H66">
        <v>2</v>
      </c>
      <c r="I66">
        <v>2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</row>
    <row r="67" spans="1:27" x14ac:dyDescent="0.25">
      <c r="A67">
        <v>2955858</v>
      </c>
      <c r="B67">
        <v>1</v>
      </c>
      <c r="C67">
        <v>1</v>
      </c>
      <c r="D67">
        <v>1</v>
      </c>
      <c r="E67">
        <v>1</v>
      </c>
      <c r="F67">
        <v>2</v>
      </c>
      <c r="G67">
        <v>2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</row>
    <row r="68" spans="1:27" x14ac:dyDescent="0.25">
      <c r="A68">
        <v>2971767</v>
      </c>
      <c r="B68">
        <v>1</v>
      </c>
      <c r="C68">
        <v>2</v>
      </c>
      <c r="D68">
        <v>1</v>
      </c>
      <c r="E68">
        <v>1</v>
      </c>
      <c r="F68">
        <v>2</v>
      </c>
      <c r="G68">
        <v>2</v>
      </c>
      <c r="H68">
        <v>2</v>
      </c>
      <c r="I68">
        <v>1</v>
      </c>
      <c r="J68">
        <v>2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2</v>
      </c>
      <c r="AA68">
        <v>1</v>
      </c>
    </row>
    <row r="69" spans="1:27" x14ac:dyDescent="0.25">
      <c r="A69">
        <v>2972864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</row>
    <row r="70" spans="1:27" x14ac:dyDescent="0.25">
      <c r="A70">
        <v>2979993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2</v>
      </c>
      <c r="I70">
        <v>1</v>
      </c>
      <c r="J70">
        <v>1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</row>
    <row r="71" spans="1:27" x14ac:dyDescent="0.25">
      <c r="A71">
        <v>2985312</v>
      </c>
      <c r="B71">
        <v>1</v>
      </c>
      <c r="C71">
        <v>2</v>
      </c>
      <c r="D71">
        <v>2</v>
      </c>
      <c r="E71">
        <v>2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</row>
    <row r="72" spans="1:27" x14ac:dyDescent="0.25">
      <c r="A72">
        <v>2993660</v>
      </c>
      <c r="B72">
        <v>1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1</v>
      </c>
      <c r="J72">
        <v>1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</row>
    <row r="73" spans="1:27" x14ac:dyDescent="0.25">
      <c r="A73">
        <v>3013804</v>
      </c>
      <c r="B73">
        <v>1</v>
      </c>
      <c r="C73">
        <v>2</v>
      </c>
      <c r="D73">
        <v>1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  <c r="Z73">
        <v>1</v>
      </c>
      <c r="AA73">
        <v>1</v>
      </c>
    </row>
    <row r="74" spans="1:27" x14ac:dyDescent="0.25">
      <c r="A74">
        <v>3026459</v>
      </c>
      <c r="B74">
        <v>1</v>
      </c>
      <c r="C74">
        <v>2</v>
      </c>
      <c r="D74">
        <v>2</v>
      </c>
      <c r="E74">
        <v>1</v>
      </c>
      <c r="F74">
        <v>2</v>
      </c>
      <c r="G74">
        <v>2</v>
      </c>
      <c r="H74">
        <v>2</v>
      </c>
      <c r="I74">
        <v>1</v>
      </c>
      <c r="J74">
        <v>2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</row>
    <row r="75" spans="1:27" x14ac:dyDescent="0.25">
      <c r="A75">
        <v>3032041</v>
      </c>
      <c r="B75">
        <v>1</v>
      </c>
      <c r="C75">
        <v>2</v>
      </c>
      <c r="D75">
        <v>1</v>
      </c>
      <c r="E75">
        <v>1</v>
      </c>
      <c r="F75">
        <v>2</v>
      </c>
      <c r="G75">
        <v>1</v>
      </c>
      <c r="H75">
        <v>2</v>
      </c>
      <c r="I75">
        <v>1</v>
      </c>
      <c r="J75">
        <v>2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2</v>
      </c>
      <c r="X75">
        <v>1</v>
      </c>
      <c r="Y75">
        <v>1</v>
      </c>
      <c r="Z75">
        <v>1</v>
      </c>
      <c r="AA75">
        <v>1</v>
      </c>
    </row>
    <row r="76" spans="1:27" x14ac:dyDescent="0.25">
      <c r="A76">
        <v>3043458</v>
      </c>
      <c r="B76">
        <v>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2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</row>
    <row r="77" spans="1:27" x14ac:dyDescent="0.25">
      <c r="A77">
        <v>3068618</v>
      </c>
      <c r="B77">
        <v>1</v>
      </c>
      <c r="C77">
        <v>2</v>
      </c>
      <c r="D77">
        <v>1</v>
      </c>
      <c r="E77">
        <v>2</v>
      </c>
      <c r="F77">
        <v>1</v>
      </c>
      <c r="G77">
        <v>1</v>
      </c>
      <c r="H77">
        <v>2</v>
      </c>
      <c r="I77">
        <v>1</v>
      </c>
      <c r="J77">
        <v>2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</row>
    <row r="78" spans="1:27" x14ac:dyDescent="0.25">
      <c r="A78">
        <v>3096795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2</v>
      </c>
      <c r="I78">
        <v>1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 spans="1:27" x14ac:dyDescent="0.25">
      <c r="A79">
        <v>3097317</v>
      </c>
      <c r="B79">
        <v>2</v>
      </c>
      <c r="C79">
        <v>2</v>
      </c>
      <c r="D79">
        <v>1</v>
      </c>
      <c r="E79">
        <v>1</v>
      </c>
      <c r="F79">
        <v>2</v>
      </c>
      <c r="G79">
        <v>2</v>
      </c>
      <c r="H79">
        <v>2</v>
      </c>
      <c r="I79">
        <v>1</v>
      </c>
      <c r="J79">
        <v>2</v>
      </c>
      <c r="K79">
        <v>2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2</v>
      </c>
      <c r="W79">
        <v>2</v>
      </c>
      <c r="X79">
        <v>1</v>
      </c>
      <c r="Y79">
        <v>1</v>
      </c>
      <c r="Z79">
        <v>1</v>
      </c>
      <c r="AA79">
        <v>1</v>
      </c>
    </row>
    <row r="80" spans="1:27" x14ac:dyDescent="0.25">
      <c r="A80">
        <v>3117177</v>
      </c>
      <c r="B80">
        <v>1</v>
      </c>
      <c r="C80">
        <v>2</v>
      </c>
      <c r="D80">
        <v>2</v>
      </c>
      <c r="E80">
        <v>1</v>
      </c>
      <c r="F80">
        <v>2</v>
      </c>
      <c r="G80">
        <v>2</v>
      </c>
      <c r="H80">
        <v>2</v>
      </c>
      <c r="I80">
        <v>1</v>
      </c>
      <c r="J80">
        <v>2</v>
      </c>
      <c r="K80">
        <v>2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0</v>
      </c>
      <c r="Y80">
        <v>1</v>
      </c>
      <c r="Z80">
        <v>1</v>
      </c>
      <c r="AA80">
        <v>1</v>
      </c>
    </row>
    <row r="81" spans="1:27" x14ac:dyDescent="0.25">
      <c r="A81">
        <v>3138000</v>
      </c>
      <c r="B81">
        <v>1</v>
      </c>
      <c r="C81">
        <v>2</v>
      </c>
      <c r="D81">
        <v>1</v>
      </c>
      <c r="E81">
        <v>2</v>
      </c>
      <c r="F81">
        <v>2</v>
      </c>
      <c r="G81">
        <v>2</v>
      </c>
      <c r="H81">
        <v>2</v>
      </c>
      <c r="I81">
        <v>1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2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2</v>
      </c>
      <c r="X81">
        <v>1</v>
      </c>
      <c r="Y81">
        <v>1</v>
      </c>
      <c r="Z81">
        <v>1</v>
      </c>
      <c r="AA81">
        <v>1</v>
      </c>
    </row>
    <row r="82" spans="1:27" x14ac:dyDescent="0.25">
      <c r="A82">
        <v>3190398</v>
      </c>
      <c r="B82">
        <v>1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1</v>
      </c>
      <c r="J82">
        <v>1</v>
      </c>
      <c r="K82">
        <v>2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2</v>
      </c>
      <c r="W82">
        <v>1</v>
      </c>
      <c r="X82">
        <v>1</v>
      </c>
      <c r="Y82">
        <v>1</v>
      </c>
      <c r="Z82">
        <v>1</v>
      </c>
      <c r="AA82">
        <v>1</v>
      </c>
    </row>
    <row r="83" spans="1:27" x14ac:dyDescent="0.25">
      <c r="A83">
        <v>3242542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</row>
    <row r="84" spans="1:27" x14ac:dyDescent="0.25">
      <c r="A84">
        <v>3253832</v>
      </c>
      <c r="B84">
        <v>1</v>
      </c>
      <c r="C84">
        <v>2</v>
      </c>
      <c r="D84">
        <v>1</v>
      </c>
      <c r="E84">
        <v>1</v>
      </c>
      <c r="F84">
        <v>1</v>
      </c>
      <c r="G84">
        <v>1</v>
      </c>
      <c r="H84">
        <v>2</v>
      </c>
      <c r="I84">
        <v>2</v>
      </c>
      <c r="J84">
        <v>1</v>
      </c>
      <c r="K84">
        <v>2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1</v>
      </c>
      <c r="AA84">
        <v>1</v>
      </c>
    </row>
    <row r="85" spans="1:27" x14ac:dyDescent="0.25">
      <c r="A85">
        <v>3300634</v>
      </c>
      <c r="B85">
        <v>1</v>
      </c>
      <c r="C85">
        <v>2</v>
      </c>
      <c r="D85">
        <v>2</v>
      </c>
      <c r="E85">
        <v>2</v>
      </c>
      <c r="F85">
        <v>1</v>
      </c>
      <c r="G85">
        <v>1</v>
      </c>
      <c r="H85">
        <v>1</v>
      </c>
      <c r="I85">
        <v>2</v>
      </c>
      <c r="J85">
        <v>1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</row>
    <row r="86" spans="1:27" x14ac:dyDescent="0.25">
      <c r="A86">
        <v>3313288</v>
      </c>
      <c r="B86">
        <v>1</v>
      </c>
      <c r="C86">
        <v>2</v>
      </c>
      <c r="D86">
        <v>1</v>
      </c>
      <c r="E86">
        <v>1</v>
      </c>
      <c r="F86">
        <v>1</v>
      </c>
      <c r="G86">
        <v>2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</row>
    <row r="87" spans="1:27" x14ac:dyDescent="0.25">
      <c r="A87">
        <v>3322335</v>
      </c>
      <c r="B87">
        <v>1</v>
      </c>
      <c r="C87">
        <v>1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</row>
    <row r="88" spans="1:27" x14ac:dyDescent="0.25">
      <c r="A88">
        <v>3346282</v>
      </c>
      <c r="B88">
        <v>1</v>
      </c>
      <c r="C88">
        <v>2</v>
      </c>
      <c r="D88">
        <v>1</v>
      </c>
      <c r="E88">
        <v>2</v>
      </c>
      <c r="F88">
        <v>1</v>
      </c>
      <c r="G88">
        <v>1</v>
      </c>
      <c r="H88">
        <v>2</v>
      </c>
      <c r="I88">
        <v>1</v>
      </c>
      <c r="J88">
        <v>2</v>
      </c>
      <c r="K88">
        <v>2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</row>
    <row r="89" spans="1:27" x14ac:dyDescent="0.25">
      <c r="A89">
        <v>3368210</v>
      </c>
      <c r="B89">
        <v>1</v>
      </c>
      <c r="C89">
        <v>2</v>
      </c>
      <c r="D89">
        <v>1</v>
      </c>
      <c r="E89">
        <v>2</v>
      </c>
      <c r="F89">
        <v>1</v>
      </c>
      <c r="G89">
        <v>1</v>
      </c>
      <c r="H89">
        <v>2</v>
      </c>
      <c r="I89">
        <v>1</v>
      </c>
      <c r="J89">
        <v>1</v>
      </c>
      <c r="K89">
        <v>2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</row>
    <row r="90" spans="1:27" x14ac:dyDescent="0.25">
      <c r="A90">
        <v>3368565</v>
      </c>
      <c r="B90">
        <v>1</v>
      </c>
      <c r="C90">
        <v>1</v>
      </c>
      <c r="D90">
        <v>1</v>
      </c>
      <c r="E90">
        <v>2</v>
      </c>
      <c r="F90">
        <v>2</v>
      </c>
      <c r="G90">
        <v>1</v>
      </c>
      <c r="H90">
        <v>2</v>
      </c>
      <c r="I90">
        <v>1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1</v>
      </c>
    </row>
    <row r="91" spans="1:27" x14ac:dyDescent="0.25">
      <c r="A91">
        <v>3380123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</row>
    <row r="92" spans="1:27" x14ac:dyDescent="0.25">
      <c r="A92">
        <v>3382385</v>
      </c>
      <c r="B92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1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2</v>
      </c>
      <c r="Z92">
        <v>1</v>
      </c>
      <c r="AA92">
        <v>1</v>
      </c>
    </row>
    <row r="93" spans="1:27" x14ac:dyDescent="0.25">
      <c r="A93">
        <v>3460480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2</v>
      </c>
      <c r="I93">
        <v>1</v>
      </c>
      <c r="J93">
        <v>2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</row>
    <row r="94" spans="1:27" x14ac:dyDescent="0.25">
      <c r="A94">
        <v>3491395</v>
      </c>
      <c r="B94">
        <v>1</v>
      </c>
      <c r="C94">
        <v>2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2</v>
      </c>
      <c r="W94">
        <v>2</v>
      </c>
      <c r="X94">
        <v>1</v>
      </c>
      <c r="Y94">
        <v>2</v>
      </c>
      <c r="Z94">
        <v>1</v>
      </c>
      <c r="AA94">
        <v>1</v>
      </c>
    </row>
    <row r="95" spans="1:27" x14ac:dyDescent="0.25">
      <c r="A95">
        <v>3509849</v>
      </c>
      <c r="B95">
        <v>1</v>
      </c>
      <c r="C95">
        <v>2</v>
      </c>
      <c r="D95">
        <v>2</v>
      </c>
      <c r="E95">
        <v>1</v>
      </c>
      <c r="F95">
        <v>1</v>
      </c>
      <c r="G95">
        <v>1</v>
      </c>
      <c r="H95">
        <v>2</v>
      </c>
      <c r="I95">
        <v>2</v>
      </c>
      <c r="J95">
        <v>1</v>
      </c>
      <c r="K95">
        <v>2</v>
      </c>
      <c r="L95">
        <v>1</v>
      </c>
      <c r="M95">
        <v>2</v>
      </c>
      <c r="N95">
        <v>1</v>
      </c>
      <c r="O95">
        <v>1</v>
      </c>
      <c r="P95">
        <v>1</v>
      </c>
      <c r="Q95">
        <v>1</v>
      </c>
      <c r="R95">
        <v>2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</row>
    <row r="96" spans="1:27" x14ac:dyDescent="0.25">
      <c r="A96">
        <v>3551553</v>
      </c>
      <c r="B96">
        <v>1</v>
      </c>
      <c r="C96">
        <v>2</v>
      </c>
      <c r="D96">
        <v>2</v>
      </c>
      <c r="E96">
        <v>1</v>
      </c>
      <c r="F96">
        <v>2</v>
      </c>
      <c r="G96">
        <v>2</v>
      </c>
      <c r="H96">
        <v>2</v>
      </c>
      <c r="I96">
        <v>1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  <c r="W96">
        <v>2</v>
      </c>
      <c r="X96">
        <v>1</v>
      </c>
      <c r="Y96">
        <v>1</v>
      </c>
      <c r="Z96">
        <v>1</v>
      </c>
      <c r="AA96">
        <v>1</v>
      </c>
    </row>
    <row r="97" spans="1:27" x14ac:dyDescent="0.25">
      <c r="A97">
        <v>3559673</v>
      </c>
      <c r="B97">
        <v>1</v>
      </c>
      <c r="C97">
        <v>2</v>
      </c>
      <c r="D97">
        <v>1</v>
      </c>
      <c r="E97">
        <v>1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</row>
    <row r="98" spans="1:27" x14ac:dyDescent="0.25">
      <c r="A98">
        <v>3572893</v>
      </c>
      <c r="B98">
        <v>1</v>
      </c>
      <c r="C98">
        <v>2</v>
      </c>
      <c r="D98">
        <v>1</v>
      </c>
      <c r="E98">
        <v>1</v>
      </c>
      <c r="F98">
        <v>1</v>
      </c>
      <c r="G98">
        <v>1</v>
      </c>
      <c r="H98">
        <v>2</v>
      </c>
      <c r="I98">
        <v>1</v>
      </c>
      <c r="J98">
        <v>1</v>
      </c>
      <c r="K98">
        <v>2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</row>
    <row r="99" spans="1:27" x14ac:dyDescent="0.25">
      <c r="A99">
        <v>3584757</v>
      </c>
      <c r="B99">
        <v>1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2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</row>
    <row r="100" spans="1:27" x14ac:dyDescent="0.25">
      <c r="A100">
        <v>3600452</v>
      </c>
      <c r="B100">
        <v>2</v>
      </c>
      <c r="C100">
        <v>1</v>
      </c>
      <c r="D100">
        <v>1</v>
      </c>
      <c r="E100">
        <v>1</v>
      </c>
      <c r="F100">
        <v>2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</row>
    <row r="101" spans="1:27" x14ac:dyDescent="0.25">
      <c r="A101">
        <v>3600587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C12" sqref="C12"/>
    </sheetView>
  </sheetViews>
  <sheetFormatPr defaultRowHeight="15" x14ac:dyDescent="0.25"/>
  <cols>
    <col min="1" max="2" width="9.140625" style="1"/>
  </cols>
  <sheetData>
    <row r="1" spans="1:28" s="1" customFormat="1" x14ac:dyDescent="0.25"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83</v>
      </c>
      <c r="B2" s="1" t="s">
        <v>97</v>
      </c>
      <c r="C2">
        <f>COUNTIFS(MovieManual!B$2:B$101,"=0",MovieAuto!B$2:B$101,"=0")</f>
        <v>0</v>
      </c>
      <c r="D2">
        <f>COUNTIFS(MovieManual!C$2:C$101,"=0",MovieAuto!C$2:C$101,"=0")</f>
        <v>0</v>
      </c>
      <c r="E2">
        <f>COUNTIFS(MovieManual!D$2:D$101,"=0",MovieAuto!D$2:D$101,"=0")</f>
        <v>0</v>
      </c>
      <c r="F2">
        <f>COUNTIFS(MovieManual!E$2:E$101,"=0",MovieAuto!E$2:E$101,"=0")</f>
        <v>0</v>
      </c>
      <c r="G2">
        <f>COUNTIFS(MovieManual!F$2:F$101,"=0",MovieAuto!F$2:F$101,"=0")</f>
        <v>0</v>
      </c>
      <c r="H2">
        <f>COUNTIFS(MovieManual!G$2:G$101,"=0",MovieAuto!G$2:G$101,"=0")</f>
        <v>0</v>
      </c>
      <c r="I2">
        <f>COUNTIFS(MovieManual!H$2:H$101,"=0",MovieAuto!H$2:H$101,"=0")</f>
        <v>0</v>
      </c>
      <c r="J2">
        <f>COUNTIFS(MovieManual!I$2:I$101,"=0",MovieAuto!I$2:I$101,"=0")</f>
        <v>0</v>
      </c>
      <c r="K2">
        <f>COUNTIFS(MovieManual!J$2:J$101,"=0",MovieAuto!J$2:J$101,"=0")</f>
        <v>0</v>
      </c>
      <c r="L2">
        <f>COUNTIFS(MovieManual!K$2:K$101,"=0",MovieAuto!K$2:K$101,"=0")</f>
        <v>0</v>
      </c>
      <c r="M2">
        <f>COUNTIFS(MovieManual!L$2:L$101,"=0",MovieAuto!L$2:L$101,"=0")</f>
        <v>0</v>
      </c>
      <c r="N2">
        <f>COUNTIFS(MovieManual!M$2:M$101,"=0",MovieAuto!M$2:M$101,"=0")</f>
        <v>0</v>
      </c>
      <c r="O2">
        <f>COUNTIFS(MovieManual!N$2:N$101,"=0",MovieAuto!N$2:N$101,"=0")</f>
        <v>0</v>
      </c>
      <c r="P2">
        <f>COUNTIFS(MovieManual!O$2:O$101,"=0",MovieAuto!O$2:O$101,"=0")</f>
        <v>0</v>
      </c>
      <c r="Q2">
        <f>COUNTIFS(MovieManual!P$2:P$101,"=0",MovieAuto!P$2:P$101,"=0")</f>
        <v>2</v>
      </c>
      <c r="R2">
        <f>COUNTIFS(MovieManual!Q$2:Q$101,"=0",MovieAuto!Q$2:Q$101,"=0")</f>
        <v>0</v>
      </c>
      <c r="S2">
        <f>COUNTIFS(MovieManual!R$2:R$101,"=0",MovieAuto!R$2:R$101,"=0")</f>
        <v>0</v>
      </c>
      <c r="T2">
        <f>COUNTIFS(MovieManual!S$2:S$101,"=0",MovieAuto!S$2:S$101,"=0")</f>
        <v>0</v>
      </c>
      <c r="U2">
        <f>COUNTIFS(MovieManual!T$2:T$101,"=0",MovieAuto!T$2:T$101,"=0")</f>
        <v>0</v>
      </c>
      <c r="V2">
        <f>COUNTIFS(MovieManual!U$2:U$101,"=0",MovieAuto!U$2:U$101,"=0")</f>
        <v>0</v>
      </c>
      <c r="W2">
        <f>COUNTIFS(MovieManual!V$2:V$101,"=0",MovieAuto!V$2:V$101,"=0")</f>
        <v>0</v>
      </c>
      <c r="X2">
        <f>COUNTIFS(MovieManual!W$2:W$101,"=0",MovieAuto!W$2:W$101,"=0")</f>
        <v>0</v>
      </c>
      <c r="Y2">
        <f>COUNTIFS(MovieManual!X$2:X$101,"=0",MovieAuto!X$2:X$101,"=0")</f>
        <v>0</v>
      </c>
      <c r="Z2">
        <f>COUNTIFS(MovieManual!Y$2:Y$101,"=0",MovieAuto!Y$2:Y$101,"=0")</f>
        <v>0</v>
      </c>
      <c r="AA2">
        <f>COUNTIFS(MovieManual!Z$2:Z$101,"=0",MovieAuto!Z$2:Z$101,"=0")</f>
        <v>0</v>
      </c>
      <c r="AB2">
        <f>COUNTIFS(MovieManual!AA$2:AA$101,"=0",MovieAuto!AA$2:AA$101,"=0")</f>
        <v>0</v>
      </c>
    </row>
    <row r="3" spans="1:28" x14ac:dyDescent="0.25">
      <c r="B3" s="1" t="s">
        <v>98</v>
      </c>
      <c r="C3">
        <f>COUNTIFS(MovieManual!B$2:B$101,"&lt;&gt;0",MovieAuto!B$2:B$101,"=0")</f>
        <v>0</v>
      </c>
      <c r="D3">
        <f>COUNTIFS(MovieManual!C$2:C$101,"&lt;&gt;0",MovieAuto!C$2:C$101,"=0")</f>
        <v>0</v>
      </c>
      <c r="E3">
        <f>COUNTIFS(MovieManual!D$2:D$101,"&lt;&gt;0",MovieAuto!D$2:D$101,"=0")</f>
        <v>0</v>
      </c>
      <c r="F3">
        <f>COUNTIFS(MovieManual!E$2:E$101,"&lt;&gt;0",MovieAuto!E$2:E$101,"=0")</f>
        <v>0</v>
      </c>
      <c r="G3">
        <f>COUNTIFS(MovieManual!F$2:F$101,"&lt;&gt;0",MovieAuto!F$2:F$101,"=0")</f>
        <v>2</v>
      </c>
      <c r="H3">
        <f>COUNTIFS(MovieManual!G$2:G$101,"&lt;&gt;0",MovieAuto!G$2:G$101,"=0")</f>
        <v>0</v>
      </c>
      <c r="I3">
        <f>COUNTIFS(MovieManual!H$2:H$101,"&lt;&gt;0",MovieAuto!H$2:H$101,"=0")</f>
        <v>0</v>
      </c>
      <c r="J3">
        <f>COUNTIFS(MovieManual!I$2:I$101,"&lt;&gt;0",MovieAuto!I$2:I$101,"=0")</f>
        <v>0</v>
      </c>
      <c r="K3">
        <f>COUNTIFS(MovieManual!J$2:J$101,"&lt;&gt;0",MovieAuto!J$2:J$101,"=0")</f>
        <v>0</v>
      </c>
      <c r="L3">
        <f>COUNTIFS(MovieManual!K$2:K$101,"&lt;&gt;0",MovieAuto!K$2:K$101,"=0")</f>
        <v>0</v>
      </c>
      <c r="M3">
        <f>COUNTIFS(MovieManual!L$2:L$101,"&lt;&gt;0",MovieAuto!L$2:L$101,"=0")</f>
        <v>0</v>
      </c>
      <c r="N3">
        <f>COUNTIFS(MovieManual!M$2:M$101,"&lt;&gt;0",MovieAuto!M$2:M$101,"=0")</f>
        <v>0</v>
      </c>
      <c r="O3">
        <f>COUNTIFS(MovieManual!N$2:N$101,"&lt;&gt;0",MovieAuto!N$2:N$101,"=0")</f>
        <v>0</v>
      </c>
      <c r="P3">
        <f>COUNTIFS(MovieManual!O$2:O$101,"&lt;&gt;0",MovieAuto!O$2:O$101,"=0")</f>
        <v>0</v>
      </c>
      <c r="Q3">
        <f>COUNTIFS(MovieManual!P$2:P$101,"&lt;&gt;0",MovieAuto!P$2:P$101,"=0")</f>
        <v>0</v>
      </c>
      <c r="R3">
        <f>COUNTIFS(MovieManual!Q$2:Q$101,"&lt;&gt;0",MovieAuto!Q$2:Q$101,"=0")</f>
        <v>0</v>
      </c>
      <c r="S3">
        <f>COUNTIFS(MovieManual!R$2:R$101,"&lt;&gt;0",MovieAuto!R$2:R$101,"=0")</f>
        <v>0</v>
      </c>
      <c r="T3">
        <f>COUNTIFS(MovieManual!S$2:S$101,"&lt;&gt;0",MovieAuto!S$2:S$101,"=0")</f>
        <v>0</v>
      </c>
      <c r="U3">
        <f>COUNTIFS(MovieManual!T$2:T$101,"&lt;&gt;0",MovieAuto!T$2:T$101,"=0")</f>
        <v>0</v>
      </c>
      <c r="V3">
        <f>COUNTIFS(MovieManual!U$2:U$101,"&lt;&gt;0",MovieAuto!U$2:U$101,"=0")</f>
        <v>0</v>
      </c>
      <c r="W3">
        <f>COUNTIFS(MovieManual!V$2:V$101,"&lt;&gt;0",MovieAuto!V$2:V$101,"=0")</f>
        <v>0</v>
      </c>
      <c r="X3">
        <f>COUNTIFS(MovieManual!W$2:W$101,"&lt;&gt;0",MovieAuto!W$2:W$101,"=0")</f>
        <v>0</v>
      </c>
      <c r="Y3">
        <f>COUNTIFS(MovieManual!X$2:X$101,"&lt;&gt;0",MovieAuto!X$2:X$101,"=0")</f>
        <v>1</v>
      </c>
      <c r="Z3">
        <f>COUNTIFS(MovieManual!Y$2:Y$101,"&lt;&gt;0",MovieAuto!Y$2:Y$101,"=0")</f>
        <v>0</v>
      </c>
      <c r="AA3">
        <f>COUNTIFS(MovieManual!Z$2:Z$101,"&lt;&gt;0",MovieAuto!Z$2:Z$101,"=0")</f>
        <v>0</v>
      </c>
      <c r="AB3">
        <f>COUNTIFS(MovieManual!AA$2:AA$101,"&lt;&gt;0",MovieAuto!AA$2:AA$101,"=0")</f>
        <v>0</v>
      </c>
    </row>
    <row r="4" spans="1:28" x14ac:dyDescent="0.25">
      <c r="B4" s="1" t="s">
        <v>100</v>
      </c>
      <c r="C4">
        <f>COUNTIFS(MovieManual!B$2:B$101,"&lt;&gt;0",MovieAuto!B$2:B$101,"&lt;&gt;0")</f>
        <v>100</v>
      </c>
      <c r="D4">
        <f>COUNTIFS(MovieManual!C$2:C$101,"&lt;&gt;0",MovieAuto!C$2:C$101,"&lt;&gt;0")</f>
        <v>100</v>
      </c>
      <c r="E4">
        <f>COUNTIFS(MovieManual!D$2:D$101,"&lt;&gt;0",MovieAuto!D$2:D$101,"&lt;&gt;0")</f>
        <v>100</v>
      </c>
      <c r="F4">
        <f>COUNTIFS(MovieManual!E$2:E$101,"&lt;&gt;0",MovieAuto!E$2:E$101,"&lt;&gt;0")</f>
        <v>100</v>
      </c>
      <c r="G4">
        <f>COUNTIFS(MovieManual!F$2:F$101,"&lt;&gt;0",MovieAuto!F$2:F$101,"&lt;&gt;0")</f>
        <v>98</v>
      </c>
      <c r="H4">
        <f>COUNTIFS(MovieManual!G$2:G$101,"&lt;&gt;0",MovieAuto!G$2:G$101,"&lt;&gt;0")</f>
        <v>100</v>
      </c>
      <c r="I4">
        <f>COUNTIFS(MovieManual!H$2:H$101,"&lt;&gt;0",MovieAuto!H$2:H$101,"&lt;&gt;0")</f>
        <v>100</v>
      </c>
      <c r="J4">
        <f>COUNTIFS(MovieManual!I$2:I$101,"&lt;&gt;0",MovieAuto!I$2:I$101,"&lt;&gt;0")</f>
        <v>100</v>
      </c>
      <c r="K4">
        <f>COUNTIFS(MovieManual!J$2:J$101,"&lt;&gt;0",MovieAuto!J$2:J$101,"&lt;&gt;0")</f>
        <v>100</v>
      </c>
      <c r="L4">
        <f>COUNTIFS(MovieManual!K$2:K$101,"&lt;&gt;0",MovieAuto!K$2:K$101,"&lt;&gt;0")</f>
        <v>100</v>
      </c>
      <c r="M4">
        <f>COUNTIFS(MovieManual!L$2:L$101,"&lt;&gt;0",MovieAuto!L$2:L$101,"&lt;&gt;0")</f>
        <v>100</v>
      </c>
      <c r="N4">
        <f>COUNTIFS(MovieManual!M$2:M$101,"&lt;&gt;0",MovieAuto!M$2:M$101,"&lt;&gt;0")</f>
        <v>100</v>
      </c>
      <c r="O4">
        <f>COUNTIFS(MovieManual!N$2:N$101,"&lt;&gt;0",MovieAuto!N$2:N$101,"&lt;&gt;0")</f>
        <v>100</v>
      </c>
      <c r="P4">
        <f>COUNTIFS(MovieManual!O$2:O$101,"&lt;&gt;0",MovieAuto!O$2:O$101,"&lt;&gt;0")</f>
        <v>100</v>
      </c>
      <c r="Q4">
        <f>COUNTIFS(MovieManual!P$2:P$101,"&lt;&gt;0",MovieAuto!P$2:P$101,"&lt;&gt;0")</f>
        <v>95</v>
      </c>
      <c r="R4">
        <f>COUNTIFS(MovieManual!Q$2:Q$101,"&lt;&gt;0",MovieAuto!Q$2:Q$101,"&lt;&gt;0")</f>
        <v>100</v>
      </c>
      <c r="S4">
        <f>COUNTIFS(MovieManual!R$2:R$101,"&lt;&gt;0",MovieAuto!R$2:R$101,"&lt;&gt;0")</f>
        <v>100</v>
      </c>
      <c r="T4">
        <f>COUNTIFS(MovieManual!S$2:S$101,"&lt;&gt;0",MovieAuto!S$2:S$101,"&lt;&gt;0")</f>
        <v>100</v>
      </c>
      <c r="U4">
        <f>COUNTIFS(MovieManual!T$2:T$101,"&lt;&gt;0",MovieAuto!T$2:T$101,"&lt;&gt;0")</f>
        <v>100</v>
      </c>
      <c r="V4">
        <f>COUNTIFS(MovieManual!U$2:U$101,"&lt;&gt;0",MovieAuto!U$2:U$101,"&lt;&gt;0")</f>
        <v>100</v>
      </c>
      <c r="W4">
        <f>COUNTIFS(MovieManual!V$2:V$101,"&lt;&gt;0",MovieAuto!V$2:V$101,"&lt;&gt;0")</f>
        <v>100</v>
      </c>
      <c r="X4">
        <f>COUNTIFS(MovieManual!W$2:W$101,"&lt;&gt;0",MovieAuto!W$2:W$101,"&lt;&gt;0")</f>
        <v>100</v>
      </c>
      <c r="Y4">
        <f>COUNTIFS(MovieManual!X$2:X$101,"&lt;&gt;0",MovieAuto!X$2:X$101,"&lt;&gt;0")</f>
        <v>99</v>
      </c>
      <c r="Z4">
        <f>COUNTIFS(MovieManual!Y$2:Y$101,"&lt;&gt;0",MovieAuto!Y$2:Y$101,"&lt;&gt;0")</f>
        <v>100</v>
      </c>
      <c r="AA4">
        <f>COUNTIFS(MovieManual!Z$2:Z$101,"&lt;&gt;0",MovieAuto!Z$2:Z$101,"&lt;&gt;0")</f>
        <v>100</v>
      </c>
      <c r="AB4">
        <f>COUNTIFS(MovieManual!AA$2:AA$101,"&lt;&gt;0",MovieAuto!AA$2:AA$101,"&lt;&gt;0")</f>
        <v>100</v>
      </c>
    </row>
    <row r="5" spans="1:28" x14ac:dyDescent="0.25">
      <c r="B5" s="1" t="s">
        <v>99</v>
      </c>
      <c r="C5">
        <f>COUNTIFS(MovieManual!B$2:B$101,"=0",MovieAuto!B$2:B$101,"&lt;&gt;0")</f>
        <v>0</v>
      </c>
      <c r="D5">
        <f>COUNTIFS(MovieManual!C$2:C$101,"=0",MovieAuto!C$2:C$101,"&lt;&gt;0")</f>
        <v>0</v>
      </c>
      <c r="E5">
        <f>COUNTIFS(MovieManual!D$2:D$101,"=0",MovieAuto!D$2:D$101,"&lt;&gt;0")</f>
        <v>0</v>
      </c>
      <c r="F5">
        <f>COUNTIFS(MovieManual!E$2:E$101,"=0",MovieAuto!E$2:E$101,"&lt;&gt;0")</f>
        <v>0</v>
      </c>
      <c r="G5">
        <f>COUNTIFS(MovieManual!F$2:F$101,"=0",MovieAuto!F$2:F$101,"&lt;&gt;0")</f>
        <v>0</v>
      </c>
      <c r="H5">
        <f>COUNTIFS(MovieManual!G$2:G$101,"=0",MovieAuto!G$2:G$101,"&lt;&gt;0")</f>
        <v>0</v>
      </c>
      <c r="I5">
        <f>COUNTIFS(MovieManual!H$2:H$101,"=0",MovieAuto!H$2:H$101,"&lt;&gt;0")</f>
        <v>0</v>
      </c>
      <c r="J5">
        <f>COUNTIFS(MovieManual!I$2:I$101,"=0",MovieAuto!I$2:I$101,"&lt;&gt;0")</f>
        <v>0</v>
      </c>
      <c r="K5">
        <f>COUNTIFS(MovieManual!J$2:J$101,"=0",MovieAuto!J$2:J$101,"&lt;&gt;0")</f>
        <v>0</v>
      </c>
      <c r="L5">
        <f>COUNTIFS(MovieManual!K$2:K$101,"=0",MovieAuto!K$2:K$101,"&lt;&gt;0")</f>
        <v>0</v>
      </c>
      <c r="M5">
        <f>COUNTIFS(MovieManual!L$2:L$101,"=0",MovieAuto!L$2:L$101,"&lt;&gt;0")</f>
        <v>0</v>
      </c>
      <c r="N5">
        <f>COUNTIFS(MovieManual!M$2:M$101,"=0",MovieAuto!M$2:M$101,"&lt;&gt;0")</f>
        <v>0</v>
      </c>
      <c r="O5">
        <f>COUNTIFS(MovieManual!N$2:N$101,"=0",MovieAuto!N$2:N$101,"&lt;&gt;0")</f>
        <v>0</v>
      </c>
      <c r="P5">
        <f>COUNTIFS(MovieManual!O$2:O$101,"=0",MovieAuto!O$2:O$101,"&lt;&gt;0")</f>
        <v>0</v>
      </c>
      <c r="Q5">
        <f>COUNTIFS(MovieManual!P$2:P$101,"=0",MovieAuto!P$2:P$101,"&lt;&gt;0")</f>
        <v>3</v>
      </c>
      <c r="R5">
        <f>COUNTIFS(MovieManual!Q$2:Q$101,"=0",MovieAuto!Q$2:Q$101,"&lt;&gt;0")</f>
        <v>0</v>
      </c>
      <c r="S5">
        <f>COUNTIFS(MovieManual!R$2:R$101,"=0",MovieAuto!R$2:R$101,"&lt;&gt;0")</f>
        <v>0</v>
      </c>
      <c r="T5">
        <f>COUNTIFS(MovieManual!S$2:S$101,"=0",MovieAuto!S$2:S$101,"&lt;&gt;0")</f>
        <v>0</v>
      </c>
      <c r="U5">
        <f>COUNTIFS(MovieManual!T$2:T$101,"=0",MovieAuto!T$2:T$101,"&lt;&gt;0")</f>
        <v>0</v>
      </c>
      <c r="V5">
        <f>COUNTIFS(MovieManual!U$2:U$101,"=0",MovieAuto!U$2:U$101,"&lt;&gt;0")</f>
        <v>0</v>
      </c>
      <c r="W5">
        <f>COUNTIFS(MovieManual!V$2:V$101,"=0",MovieAuto!V$2:V$101,"&lt;&gt;0")</f>
        <v>0</v>
      </c>
      <c r="X5">
        <f>COUNTIFS(MovieManual!W$2:W$101,"=0",MovieAuto!W$2:W$101,"&lt;&gt;0")</f>
        <v>0</v>
      </c>
      <c r="Y5">
        <f>COUNTIFS(MovieManual!X$2:X$101,"=0",MovieAuto!X$2:X$101,"&lt;&gt;0")</f>
        <v>0</v>
      </c>
      <c r="Z5">
        <f>COUNTIFS(MovieManual!Y$2:Y$101,"=0",MovieAuto!Y$2:Y$101,"&lt;&gt;0")</f>
        <v>0</v>
      </c>
      <c r="AA5">
        <f>COUNTIFS(MovieManual!Z$2:Z$101,"=0",MovieAuto!Z$2:Z$101,"&lt;&gt;0")</f>
        <v>0</v>
      </c>
      <c r="AB5">
        <f>COUNTIFS(MovieManual!AA$2:AA$101,"=0",MovieAuto!AA$2:AA$101,"&lt;&gt;0")</f>
        <v>0</v>
      </c>
    </row>
    <row r="7" spans="1:28" x14ac:dyDescent="0.25">
      <c r="A7" s="1" t="s">
        <v>77</v>
      </c>
      <c r="B7" s="1" t="s">
        <v>97</v>
      </c>
      <c r="C7">
        <f>COUNTIFS(MovieManual!B$2:B$101,"=1",MovieAuto!B$2:B$101,"=1")</f>
        <v>77</v>
      </c>
      <c r="D7">
        <f>COUNTIFS(MovieManual!C$2:C$101,"=1",MovieAuto!C$2:C$101,"=1")</f>
        <v>23</v>
      </c>
      <c r="E7">
        <f>COUNTIFS(MovieManual!D$2:D$101,"=1",MovieAuto!D$2:D$101,"=1")</f>
        <v>65</v>
      </c>
      <c r="F7">
        <f>COUNTIFS(MovieManual!E$2:E$101,"=1",MovieAuto!E$2:E$101,"=1")</f>
        <v>65</v>
      </c>
      <c r="G7">
        <f>COUNTIFS(MovieManual!F$2:F$101,"=1",MovieAuto!F$2:F$101,"=1")</f>
        <v>51</v>
      </c>
      <c r="H7">
        <f>COUNTIFS(MovieManual!G$2:G$101,"=1",MovieAuto!G$2:G$101,"=1")</f>
        <v>53</v>
      </c>
      <c r="I7">
        <f>COUNTIFS(MovieManual!H$2:H$101,"=1",MovieAuto!H$2:H$101,"=1")</f>
        <v>16</v>
      </c>
      <c r="J7">
        <f>COUNTIFS(MovieManual!I$2:I$101,"=1",MovieAuto!I$2:I$101,"=1")</f>
        <v>73</v>
      </c>
      <c r="K7">
        <f>COUNTIFS(MovieManual!J$2:J$101,"=1",MovieAuto!J$2:J$101,"=1")</f>
        <v>53</v>
      </c>
      <c r="L7">
        <f>COUNTIFS(MovieManual!K$2:K$101,"=1",MovieAuto!K$2:K$101,"=1")</f>
        <v>33</v>
      </c>
      <c r="M7">
        <f>COUNTIFS(MovieManual!L$2:L$101,"=1",MovieAuto!L$2:L$101,"=1")</f>
        <v>100</v>
      </c>
      <c r="N7">
        <f>COUNTIFS(MovieManual!M$2:M$101,"=1",MovieAuto!M$2:M$101,"=1")</f>
        <v>85</v>
      </c>
      <c r="O7">
        <f>COUNTIFS(MovieManual!N$2:N$101,"=1",MovieAuto!N$2:N$101,"=1")</f>
        <v>100</v>
      </c>
      <c r="P7">
        <f>COUNTIFS(MovieManual!O$2:O$101,"=1",MovieAuto!O$2:O$101,"=1")</f>
        <v>100</v>
      </c>
      <c r="Q7">
        <f>COUNTIFS(MovieManual!P$2:P$101,"=1",MovieAuto!P$2:P$101,"=1")</f>
        <v>84</v>
      </c>
      <c r="R7">
        <f>COUNTIFS(MovieManual!Q$2:Q$101,"=1",MovieAuto!Q$2:Q$101,"=1")</f>
        <v>100</v>
      </c>
      <c r="S7">
        <f>COUNTIFS(MovieManual!R$2:R$101,"=1",MovieAuto!R$2:R$101,"=1")</f>
        <v>88</v>
      </c>
      <c r="T7">
        <f>COUNTIFS(MovieManual!S$2:S$101,"=1",MovieAuto!S$2:S$101,"=1")</f>
        <v>98</v>
      </c>
      <c r="U7">
        <f>COUNTIFS(MovieManual!T$2:T$101,"=1",MovieAuto!T$2:T$101,"=1")</f>
        <v>95</v>
      </c>
      <c r="V7">
        <f>COUNTIFS(MovieManual!U$2:U$101,"=1",MovieAuto!U$2:U$101,"=1")</f>
        <v>93</v>
      </c>
      <c r="W7">
        <f>COUNTIFS(MovieManual!V$2:V$101,"=1",MovieAuto!V$2:V$101,"=1")</f>
        <v>79</v>
      </c>
      <c r="X7">
        <f>COUNTIFS(MovieManual!W$2:W$101,"=1",MovieAuto!W$2:W$101,"=1")</f>
        <v>75</v>
      </c>
      <c r="Y7">
        <f>COUNTIFS(MovieManual!X$2:X$101,"=1",MovieAuto!X$2:X$101,"=1")</f>
        <v>98</v>
      </c>
      <c r="Z7">
        <f>COUNTIFS(MovieManual!Y$2:Y$101,"=1",MovieAuto!Y$2:Y$101,"=1")</f>
        <v>93</v>
      </c>
      <c r="AA7">
        <f>COUNTIFS(MovieManual!Z$2:Z$101,"=1",MovieAuto!Z$2:Z$101,"=1")</f>
        <v>98</v>
      </c>
      <c r="AB7">
        <f>COUNTIFS(MovieManual!AA$2:AA$101,"=1",MovieAuto!AA$2:AA$101,"=1")</f>
        <v>100</v>
      </c>
    </row>
    <row r="8" spans="1:28" x14ac:dyDescent="0.25">
      <c r="B8" s="1" t="s">
        <v>98</v>
      </c>
      <c r="C8">
        <f>COUNTIFS(MovieManual!B$2:B$101,"&lt;&gt;1",MovieAuto!B$2:B$101,"=1")</f>
        <v>15</v>
      </c>
      <c r="D8">
        <f>COUNTIFS(MovieManual!C$2:C$101,"&lt;&gt;1",MovieAuto!C$2:C$101,"=1")</f>
        <v>1</v>
      </c>
      <c r="E8">
        <f>COUNTIFS(MovieManual!D$2:D$101,"&lt;&gt;1",MovieAuto!D$2:D$101,"=1")</f>
        <v>0</v>
      </c>
      <c r="F8">
        <f>COUNTIFS(MovieManual!E$2:E$101,"&lt;&gt;1",MovieAuto!E$2:E$101,"=1")</f>
        <v>0</v>
      </c>
      <c r="G8">
        <f>COUNTIFS(MovieManual!F$2:F$101,"&lt;&gt;1",MovieAuto!F$2:F$101,"=1")</f>
        <v>0</v>
      </c>
      <c r="H8">
        <f>COUNTIFS(MovieManual!G$2:G$101,"&lt;&gt;1",MovieAuto!G$2:G$101,"=1")</f>
        <v>1</v>
      </c>
      <c r="I8">
        <f>COUNTIFS(MovieManual!H$2:H$101,"&lt;&gt;1",MovieAuto!H$2:H$101,"=1")</f>
        <v>0</v>
      </c>
      <c r="J8">
        <f>COUNTIFS(MovieManual!I$2:I$101,"&lt;&gt;1",MovieAuto!I$2:I$101,"=1")</f>
        <v>0</v>
      </c>
      <c r="K8">
        <f>COUNTIFS(MovieManual!J$2:J$101,"&lt;&gt;1",MovieAuto!J$2:J$101,"=1")</f>
        <v>5</v>
      </c>
      <c r="L8">
        <f>COUNTIFS(MovieManual!K$2:K$101,"&lt;&gt;1",MovieAuto!K$2:K$101,"=1")</f>
        <v>0</v>
      </c>
      <c r="M8">
        <f>COUNTIFS(MovieManual!L$2:L$101,"&lt;&gt;1",MovieAuto!L$2:L$101,"=1")</f>
        <v>0</v>
      </c>
      <c r="N8">
        <f>COUNTIFS(MovieManual!M$2:M$101,"&lt;&gt;1",MovieAuto!M$2:M$101,"=1")</f>
        <v>0</v>
      </c>
      <c r="O8">
        <f>COUNTIFS(MovieManual!N$2:N$101,"&lt;&gt;1",MovieAuto!N$2:N$101,"=1")</f>
        <v>0</v>
      </c>
      <c r="P8">
        <f>COUNTIFS(MovieManual!O$2:O$101,"&lt;&gt;1",MovieAuto!O$2:O$101,"=1")</f>
        <v>0</v>
      </c>
      <c r="Q8">
        <f>COUNTIFS(MovieManual!P$2:P$101,"&lt;&gt;1",MovieAuto!P$2:P$101,"=1")</f>
        <v>3</v>
      </c>
      <c r="R8">
        <f>COUNTIFS(MovieManual!Q$2:Q$101,"&lt;&gt;1",MovieAuto!Q$2:Q$101,"=1")</f>
        <v>0</v>
      </c>
      <c r="S8">
        <f>COUNTIFS(MovieManual!R$2:R$101,"&lt;&gt;1",MovieAuto!R$2:R$101,"=1")</f>
        <v>0</v>
      </c>
      <c r="T8">
        <f>COUNTIFS(MovieManual!S$2:S$101,"&lt;&gt;1",MovieAuto!S$2:S$101,"=1")</f>
        <v>2</v>
      </c>
      <c r="U8">
        <f>COUNTIFS(MovieManual!T$2:T$101,"&lt;&gt;1",MovieAuto!T$2:T$101,"=1")</f>
        <v>1</v>
      </c>
      <c r="V8">
        <f>COUNTIFS(MovieManual!U$2:U$101,"&lt;&gt;1",MovieAuto!U$2:U$101,"=1")</f>
        <v>1</v>
      </c>
      <c r="W8">
        <f>COUNTIFS(MovieManual!V$2:V$101,"&lt;&gt;1",MovieAuto!V$2:V$101,"=1")</f>
        <v>6</v>
      </c>
      <c r="X8">
        <f>COUNTIFS(MovieManual!W$2:W$101,"&lt;&gt;1",MovieAuto!W$2:W$101,"=1")</f>
        <v>0</v>
      </c>
      <c r="Y8">
        <f>COUNTIFS(MovieManual!X$2:X$101,"&lt;&gt;1",MovieAuto!X$2:X$101,"=1")</f>
        <v>0</v>
      </c>
      <c r="Z8">
        <f>COUNTIFS(MovieManual!Y$2:Y$101,"&lt;&gt;1",MovieAuto!Y$2:Y$101,"=1")</f>
        <v>3</v>
      </c>
      <c r="AA8">
        <f>COUNTIFS(MovieManual!Z$2:Z$101,"&lt;&gt;1",MovieAuto!Z$2:Z$101,"=1")</f>
        <v>0</v>
      </c>
      <c r="AB8">
        <f>COUNTIFS(MovieManual!AA$2:AA$101,"&lt;&gt;1",MovieAuto!AA$2:AA$101,"=1")</f>
        <v>0</v>
      </c>
    </row>
    <row r="9" spans="1:28" x14ac:dyDescent="0.25">
      <c r="B9" s="1" t="s">
        <v>100</v>
      </c>
      <c r="C9">
        <f>COUNTIFS(MovieManual!B$2:B$101,"&lt;&gt;1",MovieAuto!B$2:B$101,"&lt;&gt;1")</f>
        <v>6</v>
      </c>
      <c r="D9">
        <f>COUNTIFS(MovieManual!C$2:C$101,"&lt;&gt;1",MovieAuto!C$2:C$101,"&lt;&gt;1")</f>
        <v>29</v>
      </c>
      <c r="E9">
        <f>COUNTIFS(MovieManual!D$2:D$101,"&lt;&gt;1",MovieAuto!D$2:D$101,"&lt;&gt;1")</f>
        <v>0</v>
      </c>
      <c r="F9">
        <f>COUNTIFS(MovieManual!E$2:E$101,"&lt;&gt;1",MovieAuto!E$2:E$101,"&lt;&gt;1")</f>
        <v>14</v>
      </c>
      <c r="G9">
        <f>COUNTIFS(MovieManual!F$2:F$101,"&lt;&gt;1",MovieAuto!F$2:F$101,"&lt;&gt;1")</f>
        <v>7</v>
      </c>
      <c r="H9">
        <f>COUNTIFS(MovieManual!G$2:G$101,"&lt;&gt;1",MovieAuto!G$2:G$101,"&lt;&gt;1")</f>
        <v>6</v>
      </c>
      <c r="I9">
        <f>COUNTIFS(MovieManual!H$2:H$101,"&lt;&gt;1",MovieAuto!H$2:H$101,"&lt;&gt;1")</f>
        <v>56</v>
      </c>
      <c r="J9">
        <f>COUNTIFS(MovieManual!I$2:I$101,"&lt;&gt;1",MovieAuto!I$2:I$101,"&lt;&gt;1")</f>
        <v>12</v>
      </c>
      <c r="K9">
        <f>COUNTIFS(MovieManual!J$2:J$101,"&lt;&gt;1",MovieAuto!J$2:J$101,"&lt;&gt;1")</f>
        <v>6</v>
      </c>
      <c r="L9">
        <f>COUNTIFS(MovieManual!K$2:K$101,"&lt;&gt;1",MovieAuto!K$2:K$101,"&lt;&gt;1")</f>
        <v>18</v>
      </c>
      <c r="M9">
        <f>COUNTIFS(MovieManual!L$2:L$101,"&lt;&gt;1",MovieAuto!L$2:L$101,"&lt;&gt;1")</f>
        <v>0</v>
      </c>
      <c r="N9">
        <f>COUNTIFS(MovieManual!M$2:M$101,"&lt;&gt;1",MovieAuto!M$2:M$101,"&lt;&gt;1")</f>
        <v>2</v>
      </c>
      <c r="O9">
        <f>COUNTIFS(MovieManual!N$2:N$101,"&lt;&gt;1",MovieAuto!N$2:N$101,"&lt;&gt;1")</f>
        <v>0</v>
      </c>
      <c r="P9">
        <f>COUNTIFS(MovieManual!O$2:O$101,"&lt;&gt;1",MovieAuto!O$2:O$101,"&lt;&gt;1")</f>
        <v>0</v>
      </c>
      <c r="Q9">
        <f>COUNTIFS(MovieManual!P$2:P$101,"&lt;&gt;1",MovieAuto!P$2:P$101,"&lt;&gt;1")</f>
        <v>12</v>
      </c>
      <c r="R9">
        <f>COUNTIFS(MovieManual!Q$2:Q$101,"&lt;&gt;1",MovieAuto!Q$2:Q$101,"&lt;&gt;1")</f>
        <v>0</v>
      </c>
      <c r="S9">
        <f>COUNTIFS(MovieManual!R$2:R$101,"&lt;&gt;1",MovieAuto!R$2:R$101,"&lt;&gt;1")</f>
        <v>0</v>
      </c>
      <c r="T9">
        <f>COUNTIFS(MovieManual!S$2:S$101,"&lt;&gt;1",MovieAuto!S$2:S$101,"&lt;&gt;1")</f>
        <v>0</v>
      </c>
      <c r="U9">
        <f>COUNTIFS(MovieManual!T$2:T$101,"&lt;&gt;1",MovieAuto!T$2:T$101,"&lt;&gt;1")</f>
        <v>2</v>
      </c>
      <c r="V9">
        <f>COUNTIFS(MovieManual!U$2:U$101,"&lt;&gt;1",MovieAuto!U$2:U$101,"&lt;&gt;1")</f>
        <v>5</v>
      </c>
      <c r="W9">
        <f>COUNTIFS(MovieManual!V$2:V$101,"&lt;&gt;1",MovieAuto!V$2:V$101,"&lt;&gt;1")</f>
        <v>1</v>
      </c>
      <c r="X9">
        <f>COUNTIFS(MovieManual!W$2:W$101,"&lt;&gt;1",MovieAuto!W$2:W$101,"&lt;&gt;1")</f>
        <v>0</v>
      </c>
      <c r="Y9">
        <f>COUNTIFS(MovieManual!X$2:X$101,"&lt;&gt;1",MovieAuto!X$2:X$101,"&lt;&gt;1")</f>
        <v>1</v>
      </c>
      <c r="Z9">
        <f>COUNTIFS(MovieManual!Y$2:Y$101,"&lt;&gt;1",MovieAuto!Y$2:Y$101,"&lt;&gt;1")</f>
        <v>2</v>
      </c>
      <c r="AA9">
        <f>COUNTIFS(MovieManual!Z$2:Z$101,"&lt;&gt;1",MovieAuto!Z$2:Z$101,"&lt;&gt;1")</f>
        <v>2</v>
      </c>
      <c r="AB9">
        <f>COUNTIFS(MovieManual!AA$2:AA$101,"&lt;&gt;1",MovieAuto!AA$2:AA$101,"&lt;&gt;1")</f>
        <v>0</v>
      </c>
    </row>
    <row r="10" spans="1:28" x14ac:dyDescent="0.25">
      <c r="B10" s="1" t="s">
        <v>99</v>
      </c>
      <c r="C10">
        <f>COUNTIFS(MovieManual!B$2:B$101,"=1",MovieAuto!B$2:B$101,"&lt;&gt;1")</f>
        <v>2</v>
      </c>
      <c r="D10">
        <f>COUNTIFS(MovieManual!C$2:C$101,"=1",MovieAuto!C$2:C$101,"&lt;&gt;1")</f>
        <v>47</v>
      </c>
      <c r="E10">
        <f>COUNTIFS(MovieManual!D$2:D$101,"=1",MovieAuto!D$2:D$101,"&lt;&gt;1")</f>
        <v>35</v>
      </c>
      <c r="F10">
        <f>COUNTIFS(MovieManual!E$2:E$101,"=1",MovieAuto!E$2:E$101,"&lt;&gt;1")</f>
        <v>21</v>
      </c>
      <c r="G10">
        <f>COUNTIFS(MovieManual!F$2:F$101,"=1",MovieAuto!F$2:F$101,"&lt;&gt;1")</f>
        <v>42</v>
      </c>
      <c r="H10">
        <f>COUNTIFS(MovieManual!G$2:G$101,"=1",MovieAuto!G$2:G$101,"&lt;&gt;1")</f>
        <v>40</v>
      </c>
      <c r="I10">
        <f>COUNTIFS(MovieManual!H$2:H$101,"=1",MovieAuto!H$2:H$101,"&lt;&gt;1")</f>
        <v>28</v>
      </c>
      <c r="J10">
        <f>COUNTIFS(MovieManual!I$2:I$101,"=1",MovieAuto!I$2:I$101,"&lt;&gt;1")</f>
        <v>15</v>
      </c>
      <c r="K10">
        <f>COUNTIFS(MovieManual!J$2:J$101,"=1",MovieAuto!J$2:J$101,"&lt;&gt;1")</f>
        <v>36</v>
      </c>
      <c r="L10">
        <f>COUNTIFS(MovieManual!K$2:K$101,"=1",MovieAuto!K$2:K$101,"&lt;&gt;1")</f>
        <v>49</v>
      </c>
      <c r="M10">
        <f>COUNTIFS(MovieManual!L$2:L$101,"=1",MovieAuto!L$2:L$101,"&lt;&gt;1")</f>
        <v>0</v>
      </c>
      <c r="N10">
        <f>COUNTIFS(MovieManual!M$2:M$101,"=1",MovieAuto!M$2:M$101,"&lt;&gt;1")</f>
        <v>13</v>
      </c>
      <c r="O10">
        <f>COUNTIFS(MovieManual!N$2:N$101,"=1",MovieAuto!N$2:N$101,"&lt;&gt;1")</f>
        <v>0</v>
      </c>
      <c r="P10">
        <f>COUNTIFS(MovieManual!O$2:O$101,"=1",MovieAuto!O$2:O$101,"&lt;&gt;1")</f>
        <v>0</v>
      </c>
      <c r="Q10">
        <f>COUNTIFS(MovieManual!P$2:P$101,"=1",MovieAuto!P$2:P$101,"&lt;&gt;1")</f>
        <v>1</v>
      </c>
      <c r="R10">
        <f>COUNTIFS(MovieManual!Q$2:Q$101,"=1",MovieAuto!Q$2:Q$101,"&lt;&gt;1")</f>
        <v>0</v>
      </c>
      <c r="S10">
        <f>COUNTIFS(MovieManual!R$2:R$101,"=1",MovieAuto!R$2:R$101,"&lt;&gt;1")</f>
        <v>12</v>
      </c>
      <c r="T10">
        <f>COUNTIFS(MovieManual!S$2:S$101,"=1",MovieAuto!S$2:S$101,"&lt;&gt;1")</f>
        <v>0</v>
      </c>
      <c r="U10">
        <f>COUNTIFS(MovieManual!T$2:T$101,"=1",MovieAuto!T$2:T$101,"&lt;&gt;1")</f>
        <v>2</v>
      </c>
      <c r="V10">
        <f>COUNTIFS(MovieManual!U$2:U$101,"=1",MovieAuto!U$2:U$101,"&lt;&gt;1")</f>
        <v>1</v>
      </c>
      <c r="W10">
        <f>COUNTIFS(MovieManual!V$2:V$101,"=1",MovieAuto!V$2:V$101,"&lt;&gt;1")</f>
        <v>14</v>
      </c>
      <c r="X10">
        <f>COUNTIFS(MovieManual!W$2:W$101,"=1",MovieAuto!W$2:W$101,"&lt;&gt;1")</f>
        <v>25</v>
      </c>
      <c r="Y10">
        <f>COUNTIFS(MovieManual!X$2:X$101,"=1",MovieAuto!X$2:X$101,"&lt;&gt;1")</f>
        <v>1</v>
      </c>
      <c r="Z10">
        <f>COUNTIFS(MovieManual!Y$2:Y$101,"=1",MovieAuto!Y$2:Y$101,"&lt;&gt;1")</f>
        <v>2</v>
      </c>
      <c r="AA10">
        <f>COUNTIFS(MovieManual!Z$2:Z$101,"=1",MovieAuto!Z$2:Z$101,"&lt;&gt;1")</f>
        <v>0</v>
      </c>
      <c r="AB10">
        <f>COUNTIFS(MovieManual!AA$2:AA$101,"=1",MovieAuto!AA$2:AA$101,"&lt;&gt;1")</f>
        <v>0</v>
      </c>
    </row>
    <row r="12" spans="1:28" x14ac:dyDescent="0.25">
      <c r="A12" s="1" t="s">
        <v>82</v>
      </c>
      <c r="B12" s="1" t="s">
        <v>97</v>
      </c>
      <c r="C12">
        <f>COUNTIFS(MovieManual!B$2:B$101,"=2",MovieAuto!B$2:B$101,"=2")</f>
        <v>6</v>
      </c>
      <c r="D12">
        <f>COUNTIFS(MovieManual!C$2:C$101,"=2",MovieAuto!C$2:C$101,"=2")</f>
        <v>29</v>
      </c>
      <c r="E12">
        <f>COUNTIFS(MovieManual!D$2:D$101,"=2",MovieAuto!D$2:D$101,"=2")</f>
        <v>0</v>
      </c>
      <c r="F12">
        <f>COUNTIFS(MovieManual!E$2:E$101,"=2",MovieAuto!E$2:E$101,"=2")</f>
        <v>14</v>
      </c>
      <c r="G12">
        <f>COUNTIFS(MovieManual!F$2:F$101,"=2",MovieAuto!F$2:F$101,"=2")</f>
        <v>7</v>
      </c>
      <c r="H12">
        <f>COUNTIFS(MovieManual!G$2:G$101,"=2",MovieAuto!G$2:G$101,"=2")</f>
        <v>6</v>
      </c>
      <c r="I12">
        <f>COUNTIFS(MovieManual!H$2:H$101,"=2",MovieAuto!H$2:H$101,"=2")</f>
        <v>56</v>
      </c>
      <c r="J12">
        <f>COUNTIFS(MovieManual!I$2:I$101,"=2",MovieAuto!I$2:I$101,"=2")</f>
        <v>12</v>
      </c>
      <c r="K12">
        <f>COUNTIFS(MovieManual!J$2:J$101,"=2",MovieAuto!J$2:J$101,"=2")</f>
        <v>6</v>
      </c>
      <c r="L12">
        <f>COUNTIFS(MovieManual!K$2:K$101,"=2",MovieAuto!K$2:K$101,"=2")</f>
        <v>18</v>
      </c>
      <c r="M12">
        <f>COUNTIFS(MovieManual!L$2:L$101,"=2",MovieAuto!L$2:L$101,"=2")</f>
        <v>0</v>
      </c>
      <c r="N12">
        <f>COUNTIFS(MovieManual!M$2:M$101,"=2",MovieAuto!M$2:M$101,"=2")</f>
        <v>2</v>
      </c>
      <c r="O12">
        <f>COUNTIFS(MovieManual!N$2:N$101,"=2",MovieAuto!N$2:N$101,"=2")</f>
        <v>0</v>
      </c>
      <c r="P12">
        <f>COUNTIFS(MovieManual!O$2:O$101,"=2",MovieAuto!O$2:O$101,"=2")</f>
        <v>0</v>
      </c>
      <c r="Q12">
        <f>COUNTIFS(MovieManual!P$2:P$101,"=2",MovieAuto!P$2:P$101,"=2")</f>
        <v>8</v>
      </c>
      <c r="R12">
        <f>COUNTIFS(MovieManual!Q$2:Q$101,"=2",MovieAuto!Q$2:Q$101,"=2")</f>
        <v>0</v>
      </c>
      <c r="S12">
        <f>COUNTIFS(MovieManual!R$2:R$101,"=2",MovieAuto!R$2:R$101,"=2")</f>
        <v>0</v>
      </c>
      <c r="T12">
        <f>COUNTIFS(MovieManual!S$2:S$101,"=2",MovieAuto!S$2:S$101,"=2")</f>
        <v>0</v>
      </c>
      <c r="U12">
        <f>COUNTIFS(MovieManual!T$2:T$101,"=2",MovieAuto!T$2:T$101,"=2")</f>
        <v>2</v>
      </c>
      <c r="V12">
        <f>COUNTIFS(MovieManual!U$2:U$101,"=2",MovieAuto!U$2:U$101,"=2")</f>
        <v>5</v>
      </c>
      <c r="W12">
        <f>COUNTIFS(MovieManual!V$2:V$101,"=2",MovieAuto!V$2:V$101,"=2")</f>
        <v>1</v>
      </c>
      <c r="X12">
        <f>COUNTIFS(MovieManual!W$2:W$101,"=2",MovieAuto!W$2:W$101,"=2")</f>
        <v>0</v>
      </c>
      <c r="Y12">
        <f>COUNTIFS(MovieManual!X$2:X$101,"=2",MovieAuto!X$2:X$101,"=2")</f>
        <v>0</v>
      </c>
      <c r="Z12">
        <f>COUNTIFS(MovieManual!Y$2:Y$101,"=2",MovieAuto!Y$2:Y$101,"=2")</f>
        <v>2</v>
      </c>
      <c r="AA12">
        <f>COUNTIFS(MovieManual!Z$2:Z$101,"=2",MovieAuto!Z$2:Z$101,"=2")</f>
        <v>2</v>
      </c>
      <c r="AB12">
        <f>COUNTIFS(MovieManual!AA$2:AA$101,"=2",MovieAuto!AA$2:AA$101,"=2")</f>
        <v>0</v>
      </c>
    </row>
    <row r="13" spans="1:28" x14ac:dyDescent="0.25">
      <c r="B13" s="1" t="s">
        <v>98</v>
      </c>
      <c r="C13">
        <f>COUNTIFS(MovieManual!B$2:B$101,"&lt;&gt;2",MovieAuto!B$2:B$101,"=2")</f>
        <v>2</v>
      </c>
      <c r="D13">
        <f>COUNTIFS(MovieManual!C$2:C$101,"&lt;&gt;2",MovieAuto!C$2:C$101,"=2")</f>
        <v>47</v>
      </c>
      <c r="E13">
        <f>COUNTIFS(MovieManual!D$2:D$101,"&lt;&gt;2",MovieAuto!D$2:D$101,"=2")</f>
        <v>35</v>
      </c>
      <c r="F13">
        <f>COUNTIFS(MovieManual!E$2:E$101,"&lt;&gt;2",MovieAuto!E$2:E$101,"=2")</f>
        <v>21</v>
      </c>
      <c r="G13">
        <f>COUNTIFS(MovieManual!F$2:F$101,"&lt;&gt;2",MovieAuto!F$2:F$101,"=2")</f>
        <v>40</v>
      </c>
      <c r="H13">
        <f>COUNTIFS(MovieManual!G$2:G$101,"&lt;&gt;2",MovieAuto!G$2:G$101,"=2")</f>
        <v>40</v>
      </c>
      <c r="I13">
        <f>COUNTIFS(MovieManual!H$2:H$101,"&lt;&gt;2",MovieAuto!H$2:H$101,"=2")</f>
        <v>28</v>
      </c>
      <c r="J13">
        <f>COUNTIFS(MovieManual!I$2:I$101,"&lt;&gt;2",MovieAuto!I$2:I$101,"=2")</f>
        <v>15</v>
      </c>
      <c r="K13">
        <f>COUNTIFS(MovieManual!J$2:J$101,"&lt;&gt;2",MovieAuto!J$2:J$101,"=2")</f>
        <v>36</v>
      </c>
      <c r="L13">
        <f>COUNTIFS(MovieManual!K$2:K$101,"&lt;&gt;2",MovieAuto!K$2:K$101,"=2")</f>
        <v>49</v>
      </c>
      <c r="M13">
        <f>COUNTIFS(MovieManual!L$2:L$101,"&lt;&gt;2",MovieAuto!L$2:L$101,"=2")</f>
        <v>0</v>
      </c>
      <c r="N13">
        <f>COUNTIFS(MovieManual!M$2:M$101,"&lt;&gt;2",MovieAuto!M$2:M$101,"=2")</f>
        <v>13</v>
      </c>
      <c r="O13">
        <f>COUNTIFS(MovieManual!N$2:N$101,"&lt;&gt;2",MovieAuto!N$2:N$101,"=2")</f>
        <v>0</v>
      </c>
      <c r="P13">
        <f>COUNTIFS(MovieManual!O$2:O$101,"&lt;&gt;2",MovieAuto!O$2:O$101,"=2")</f>
        <v>0</v>
      </c>
      <c r="Q13">
        <f>COUNTIFS(MovieManual!P$2:P$101,"&lt;&gt;2",MovieAuto!P$2:P$101,"=2")</f>
        <v>3</v>
      </c>
      <c r="R13">
        <f>COUNTIFS(MovieManual!Q$2:Q$101,"&lt;&gt;2",MovieAuto!Q$2:Q$101,"=2")</f>
        <v>0</v>
      </c>
      <c r="S13">
        <f>COUNTIFS(MovieManual!R$2:R$101,"&lt;&gt;2",MovieAuto!R$2:R$101,"=2")</f>
        <v>12</v>
      </c>
      <c r="T13">
        <f>COUNTIFS(MovieManual!S$2:S$101,"&lt;&gt;2",MovieAuto!S$2:S$101,"=2")</f>
        <v>0</v>
      </c>
      <c r="U13">
        <f>COUNTIFS(MovieManual!T$2:T$101,"&lt;&gt;2",MovieAuto!T$2:T$101,"=2")</f>
        <v>2</v>
      </c>
      <c r="V13">
        <f>COUNTIFS(MovieManual!U$2:U$101,"&lt;&gt;2",MovieAuto!U$2:U$101,"=2")</f>
        <v>1</v>
      </c>
      <c r="W13">
        <f>COUNTIFS(MovieManual!V$2:V$101,"&lt;&gt;2",MovieAuto!V$2:V$101,"=2")</f>
        <v>14</v>
      </c>
      <c r="X13">
        <f>COUNTIFS(MovieManual!W$2:W$101,"&lt;&gt;2",MovieAuto!W$2:W$101,"=2")</f>
        <v>25</v>
      </c>
      <c r="Y13">
        <f>COUNTIFS(MovieManual!X$2:X$101,"&lt;&gt;2",MovieAuto!X$2:X$101,"=2")</f>
        <v>1</v>
      </c>
      <c r="Z13">
        <f>COUNTIFS(MovieManual!Y$2:Y$101,"&lt;&gt;2",MovieAuto!Y$2:Y$101,"=2")</f>
        <v>2</v>
      </c>
      <c r="AA13">
        <f>COUNTIFS(MovieManual!Z$2:Z$101,"&lt;&gt;2",MovieAuto!Z$2:Z$101,"=2")</f>
        <v>0</v>
      </c>
      <c r="AB13">
        <f>COUNTIFS(MovieManual!AA$2:AA$101,"&lt;&gt;2",MovieAuto!AA$2:AA$101,"=2")</f>
        <v>0</v>
      </c>
    </row>
    <row r="14" spans="1:28" x14ac:dyDescent="0.25">
      <c r="B14" s="1" t="s">
        <v>100</v>
      </c>
      <c r="C14">
        <f>COUNTIFS(MovieManual!B$2:B$101,"&lt;&gt;2",MovieAuto!B$2:B$101,"&lt;&gt;2")</f>
        <v>77</v>
      </c>
      <c r="D14">
        <f>COUNTIFS(MovieManual!C$2:C$101,"&lt;&gt;2",MovieAuto!C$2:C$101,"&lt;&gt;2")</f>
        <v>23</v>
      </c>
      <c r="E14">
        <f>COUNTIFS(MovieManual!D$2:D$101,"&lt;&gt;2",MovieAuto!D$2:D$101,"&lt;&gt;2")</f>
        <v>65</v>
      </c>
      <c r="F14">
        <f>COUNTIFS(MovieManual!E$2:E$101,"&lt;&gt;2",MovieAuto!E$2:E$101,"&lt;&gt;2")</f>
        <v>65</v>
      </c>
      <c r="G14">
        <f>COUNTIFS(MovieManual!F$2:F$101,"&lt;&gt;2",MovieAuto!F$2:F$101,"&lt;&gt;2")</f>
        <v>53</v>
      </c>
      <c r="H14">
        <f>COUNTIFS(MovieManual!G$2:G$101,"&lt;&gt;2",MovieAuto!G$2:G$101,"&lt;&gt;2")</f>
        <v>53</v>
      </c>
      <c r="I14">
        <f>COUNTIFS(MovieManual!H$2:H$101,"&lt;&gt;2",MovieAuto!H$2:H$101,"&lt;&gt;2")</f>
        <v>16</v>
      </c>
      <c r="J14">
        <f>COUNTIFS(MovieManual!I$2:I$101,"&lt;&gt;2",MovieAuto!I$2:I$101,"&lt;&gt;2")</f>
        <v>73</v>
      </c>
      <c r="K14">
        <f>COUNTIFS(MovieManual!J$2:J$101,"&lt;&gt;2",MovieAuto!J$2:J$101,"&lt;&gt;2")</f>
        <v>53</v>
      </c>
      <c r="L14">
        <f>COUNTIFS(MovieManual!K$2:K$101,"&lt;&gt;2",MovieAuto!K$2:K$101,"&lt;&gt;2")</f>
        <v>33</v>
      </c>
      <c r="M14">
        <f>COUNTIFS(MovieManual!L$2:L$101,"&lt;&gt;2",MovieAuto!L$2:L$101,"&lt;&gt;2")</f>
        <v>100</v>
      </c>
      <c r="N14">
        <f>COUNTIFS(MovieManual!M$2:M$101,"&lt;&gt;2",MovieAuto!M$2:M$101,"&lt;&gt;2")</f>
        <v>85</v>
      </c>
      <c r="O14">
        <f>COUNTIFS(MovieManual!N$2:N$101,"&lt;&gt;2",MovieAuto!N$2:N$101,"&lt;&gt;2")</f>
        <v>100</v>
      </c>
      <c r="P14">
        <f>COUNTIFS(MovieManual!O$2:O$101,"&lt;&gt;2",MovieAuto!O$2:O$101,"&lt;&gt;2")</f>
        <v>100</v>
      </c>
      <c r="Q14">
        <f>COUNTIFS(MovieManual!P$2:P$101,"&lt;&gt;2",MovieAuto!P$2:P$101,"&lt;&gt;2")</f>
        <v>87</v>
      </c>
      <c r="R14">
        <f>COUNTIFS(MovieManual!Q$2:Q$101,"&lt;&gt;2",MovieAuto!Q$2:Q$101,"&lt;&gt;2")</f>
        <v>100</v>
      </c>
      <c r="S14">
        <f>COUNTIFS(MovieManual!R$2:R$101,"&lt;&gt;2",MovieAuto!R$2:R$101,"&lt;&gt;2")</f>
        <v>88</v>
      </c>
      <c r="T14">
        <f>COUNTIFS(MovieManual!S$2:S$101,"&lt;&gt;2",MovieAuto!S$2:S$101,"&lt;&gt;2")</f>
        <v>98</v>
      </c>
      <c r="U14">
        <f>COUNTIFS(MovieManual!T$2:T$101,"&lt;&gt;2",MovieAuto!T$2:T$101,"&lt;&gt;2")</f>
        <v>95</v>
      </c>
      <c r="V14">
        <f>COUNTIFS(MovieManual!U$2:U$101,"&lt;&gt;2",MovieAuto!U$2:U$101,"&lt;&gt;2")</f>
        <v>93</v>
      </c>
      <c r="W14">
        <f>COUNTIFS(MovieManual!V$2:V$101,"&lt;&gt;2",MovieAuto!V$2:V$101,"&lt;&gt;2")</f>
        <v>79</v>
      </c>
      <c r="X14">
        <f>COUNTIFS(MovieManual!W$2:W$101,"&lt;&gt;2",MovieAuto!W$2:W$101,"&lt;&gt;2")</f>
        <v>75</v>
      </c>
      <c r="Y14">
        <f>COUNTIFS(MovieManual!X$2:X$101,"&lt;&gt;2",MovieAuto!X$2:X$101,"&lt;&gt;2")</f>
        <v>98</v>
      </c>
      <c r="Z14">
        <f>COUNTIFS(MovieManual!Y$2:Y$101,"&lt;&gt;2",MovieAuto!Y$2:Y$101,"&lt;&gt;2")</f>
        <v>93</v>
      </c>
      <c r="AA14">
        <f>COUNTIFS(MovieManual!Z$2:Z$101,"&lt;&gt;2",MovieAuto!Z$2:Z$101,"&lt;&gt;2")</f>
        <v>98</v>
      </c>
      <c r="AB14">
        <f>COUNTIFS(MovieManual!AA$2:AA$101,"&lt;&gt;2",MovieAuto!AA$2:AA$101,"&lt;&gt;2")</f>
        <v>100</v>
      </c>
    </row>
    <row r="15" spans="1:28" x14ac:dyDescent="0.25">
      <c r="B15" s="1" t="s">
        <v>99</v>
      </c>
      <c r="C15">
        <f>COUNTIFS(MovieManual!B$2:B$101,"=2",MovieAuto!B$2:B$101,"&lt;&gt;2")</f>
        <v>15</v>
      </c>
      <c r="D15">
        <f>COUNTIFS(MovieManual!C$2:C$101,"=2",MovieAuto!C$2:C$101,"&lt;&gt;2")</f>
        <v>1</v>
      </c>
      <c r="E15">
        <f>COUNTIFS(MovieManual!D$2:D$101,"=2",MovieAuto!D$2:D$101,"&lt;&gt;2")</f>
        <v>0</v>
      </c>
      <c r="F15">
        <f>COUNTIFS(MovieManual!E$2:E$101,"=2",MovieAuto!E$2:E$101,"&lt;&gt;2")</f>
        <v>0</v>
      </c>
      <c r="G15">
        <f>COUNTIFS(MovieManual!F$2:F$101,"=2",MovieAuto!F$2:F$101,"&lt;&gt;2")</f>
        <v>0</v>
      </c>
      <c r="H15">
        <f>COUNTIFS(MovieManual!G$2:G$101,"=2",MovieAuto!G$2:G$101,"&lt;&gt;2")</f>
        <v>1</v>
      </c>
      <c r="I15">
        <f>COUNTIFS(MovieManual!H$2:H$101,"=2",MovieAuto!H$2:H$101,"&lt;&gt;2")</f>
        <v>0</v>
      </c>
      <c r="J15">
        <f>COUNTIFS(MovieManual!I$2:I$101,"=2",MovieAuto!I$2:I$101,"&lt;&gt;2")</f>
        <v>0</v>
      </c>
      <c r="K15">
        <f>COUNTIFS(MovieManual!J$2:J$101,"=2",MovieAuto!J$2:J$101,"&lt;&gt;2")</f>
        <v>5</v>
      </c>
      <c r="L15">
        <f>COUNTIFS(MovieManual!K$2:K$101,"=2",MovieAuto!K$2:K$101,"&lt;&gt;2")</f>
        <v>0</v>
      </c>
      <c r="M15">
        <f>COUNTIFS(MovieManual!L$2:L$101,"=2",MovieAuto!L$2:L$101,"&lt;&gt;2")</f>
        <v>0</v>
      </c>
      <c r="N15">
        <f>COUNTIFS(MovieManual!M$2:M$101,"=2",MovieAuto!M$2:M$101,"&lt;&gt;2")</f>
        <v>0</v>
      </c>
      <c r="O15">
        <f>COUNTIFS(MovieManual!N$2:N$101,"=2",MovieAuto!N$2:N$101,"&lt;&gt;2")</f>
        <v>0</v>
      </c>
      <c r="P15">
        <f>COUNTIFS(MovieManual!O$2:O$101,"=2",MovieAuto!O$2:O$101,"&lt;&gt;2")</f>
        <v>0</v>
      </c>
      <c r="Q15">
        <f>COUNTIFS(MovieManual!P$2:P$101,"=2",MovieAuto!P$2:P$101,"&lt;&gt;2")</f>
        <v>2</v>
      </c>
      <c r="R15">
        <f>COUNTIFS(MovieManual!Q$2:Q$101,"=2",MovieAuto!Q$2:Q$101,"&lt;&gt;2")</f>
        <v>0</v>
      </c>
      <c r="S15">
        <f>COUNTIFS(MovieManual!R$2:R$101,"=2",MovieAuto!R$2:R$101,"&lt;&gt;2")</f>
        <v>0</v>
      </c>
      <c r="T15">
        <f>COUNTIFS(MovieManual!S$2:S$101,"=2",MovieAuto!S$2:S$101,"&lt;&gt;2")</f>
        <v>2</v>
      </c>
      <c r="U15">
        <f>COUNTIFS(MovieManual!T$2:T$101,"=2",MovieAuto!T$2:T$101,"&lt;&gt;2")</f>
        <v>1</v>
      </c>
      <c r="V15">
        <f>COUNTIFS(MovieManual!U$2:U$101,"=2",MovieAuto!U$2:U$101,"&lt;&gt;2")</f>
        <v>1</v>
      </c>
      <c r="W15">
        <f>COUNTIFS(MovieManual!V$2:V$101,"=2",MovieAuto!V$2:V$101,"&lt;&gt;2")</f>
        <v>6</v>
      </c>
      <c r="X15">
        <f>COUNTIFS(MovieManual!W$2:W$101,"=2",MovieAuto!W$2:W$101,"&lt;&gt;2")</f>
        <v>0</v>
      </c>
      <c r="Y15">
        <f>COUNTIFS(MovieManual!X$2:X$101,"=2",MovieAuto!X$2:X$101,"&lt;&gt;2")</f>
        <v>1</v>
      </c>
      <c r="Z15">
        <f>COUNTIFS(MovieManual!Y$2:Y$101,"=2",MovieAuto!Y$2:Y$101,"&lt;&gt;2")</f>
        <v>3</v>
      </c>
      <c r="AA15">
        <f>COUNTIFS(MovieManual!Z$2:Z$101,"=2",MovieAuto!Z$2:Z$101,"&lt;&gt;2")</f>
        <v>0</v>
      </c>
      <c r="AB15">
        <f>COUNTIFS(MovieManual!AA$2:AA$101,"=2",MovieAuto!AA$2:AA$101,"&lt;&gt;2")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B1" sqref="B1:L1"/>
    </sheetView>
  </sheetViews>
  <sheetFormatPr defaultRowHeight="15" x14ac:dyDescent="0.25"/>
  <cols>
    <col min="1" max="1" width="8" bestFit="1" customWidth="1"/>
    <col min="2" max="2" width="6.5703125" bestFit="1" customWidth="1"/>
    <col min="3" max="3" width="6.28515625" bestFit="1" customWidth="1"/>
    <col min="4" max="4" width="8.5703125" bestFit="1" customWidth="1"/>
    <col min="5" max="5" width="8.140625" bestFit="1" customWidth="1"/>
    <col min="6" max="6" width="4.85546875" bestFit="1" customWidth="1"/>
    <col min="7" max="7" width="4.7109375" bestFit="1" customWidth="1"/>
    <col min="8" max="8" width="5.42578125" bestFit="1" customWidth="1"/>
    <col min="9" max="9" width="8.42578125" bestFit="1" customWidth="1"/>
    <col min="10" max="10" width="7.42578125" bestFit="1" customWidth="1"/>
    <col min="11" max="11" width="5.140625" bestFit="1" customWidth="1"/>
    <col min="12" max="12" width="11.140625" bestFit="1" customWidth="1"/>
  </cols>
  <sheetData>
    <row r="1" spans="1:12" s="1" customFormat="1" x14ac:dyDescent="0.25">
      <c r="A1" s="1" t="s">
        <v>0</v>
      </c>
      <c r="B1" s="1" t="s">
        <v>17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x14ac:dyDescent="0.25">
      <c r="A2">
        <v>2053477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 x14ac:dyDescent="0.25">
      <c r="A3">
        <v>2056533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 x14ac:dyDescent="0.25">
      <c r="A4">
        <v>2060192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>
        <v>2064249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2065141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>
        <v>2067658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2070392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>
        <v>2078825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2081055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>
        <v>2093949</v>
      </c>
      <c r="B11">
        <v>2</v>
      </c>
      <c r="C11">
        <v>2</v>
      </c>
      <c r="D11">
        <v>2</v>
      </c>
      <c r="E11">
        <v>1</v>
      </c>
      <c r="F11">
        <v>2</v>
      </c>
      <c r="G11">
        <v>1</v>
      </c>
      <c r="H11">
        <v>2</v>
      </c>
      <c r="I11">
        <v>2</v>
      </c>
      <c r="J11">
        <v>1</v>
      </c>
      <c r="K11">
        <v>2</v>
      </c>
      <c r="L11">
        <v>1</v>
      </c>
    </row>
    <row r="12" spans="1:12" x14ac:dyDescent="0.25">
      <c r="A12">
        <v>2098017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>
        <v>2108779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>
        <v>2113801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1</v>
      </c>
    </row>
    <row r="15" spans="1:12" x14ac:dyDescent="0.25">
      <c r="A15">
        <v>2116589</v>
      </c>
      <c r="B15">
        <v>1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</row>
    <row r="16" spans="1:12" x14ac:dyDescent="0.25">
      <c r="A16">
        <v>2126917</v>
      </c>
      <c r="B16">
        <v>1</v>
      </c>
      <c r="C16">
        <v>1</v>
      </c>
      <c r="D16">
        <v>1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2</v>
      </c>
      <c r="L16">
        <v>1</v>
      </c>
    </row>
    <row r="17" spans="1:12" x14ac:dyDescent="0.25">
      <c r="A17">
        <v>2127662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>
        <v>2136685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>
        <v>2138775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>
        <v>2159614</v>
      </c>
      <c r="B20">
        <v>2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</row>
    <row r="21" spans="1:12" x14ac:dyDescent="0.25">
      <c r="A21">
        <v>2165759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</row>
    <row r="22" spans="1:12" x14ac:dyDescent="0.25">
      <c r="A22">
        <v>2174198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1</v>
      </c>
      <c r="J22">
        <v>1</v>
      </c>
      <c r="K22">
        <v>2</v>
      </c>
      <c r="L22">
        <v>1</v>
      </c>
    </row>
    <row r="23" spans="1:12" x14ac:dyDescent="0.25">
      <c r="A23">
        <v>2178560</v>
      </c>
      <c r="B23">
        <v>2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>
        <v>2180662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>
        <v>2182178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>
        <v>2185924</v>
      </c>
      <c r="B26">
        <v>1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>
        <v>2193477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2" x14ac:dyDescent="0.25">
      <c r="A28">
        <v>2200197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>
        <v>2206491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>
        <v>2207605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  <c r="K30">
        <v>2</v>
      </c>
      <c r="L30">
        <v>1</v>
      </c>
    </row>
    <row r="31" spans="1:12" x14ac:dyDescent="0.25">
      <c r="A31">
        <v>2211448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>
        <v>2224152</v>
      </c>
      <c r="B32">
        <v>1</v>
      </c>
      <c r="C32">
        <v>2</v>
      </c>
      <c r="D32">
        <v>1</v>
      </c>
      <c r="E32">
        <v>1</v>
      </c>
      <c r="F32">
        <v>1</v>
      </c>
      <c r="G32">
        <v>2</v>
      </c>
      <c r="H32">
        <v>2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>
        <v>2243631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2</v>
      </c>
      <c r="L33">
        <v>1</v>
      </c>
    </row>
    <row r="34" spans="1:12" x14ac:dyDescent="0.25">
      <c r="A34">
        <v>2249056</v>
      </c>
      <c r="B34">
        <v>2</v>
      </c>
      <c r="C34">
        <v>1</v>
      </c>
      <c r="D34">
        <v>1</v>
      </c>
      <c r="E34">
        <v>1</v>
      </c>
      <c r="F34">
        <v>0</v>
      </c>
      <c r="G34">
        <v>1</v>
      </c>
      <c r="H34">
        <v>2</v>
      </c>
      <c r="I34">
        <v>1</v>
      </c>
      <c r="J34">
        <v>2</v>
      </c>
      <c r="K34">
        <v>1</v>
      </c>
      <c r="L34">
        <v>1</v>
      </c>
    </row>
    <row r="35" spans="1:12" x14ac:dyDescent="0.25">
      <c r="A35">
        <v>2270110</v>
      </c>
      <c r="B35">
        <v>2</v>
      </c>
      <c r="C35">
        <v>1</v>
      </c>
      <c r="D35">
        <v>2</v>
      </c>
      <c r="E35">
        <v>0</v>
      </c>
      <c r="F35">
        <v>0</v>
      </c>
      <c r="G35">
        <v>2</v>
      </c>
      <c r="H35">
        <v>0</v>
      </c>
      <c r="I35">
        <v>0</v>
      </c>
      <c r="J35">
        <v>1</v>
      </c>
      <c r="K35">
        <v>2</v>
      </c>
      <c r="L35">
        <v>1</v>
      </c>
    </row>
    <row r="36" spans="1:12" x14ac:dyDescent="0.25">
      <c r="A36">
        <v>2274407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>
        <v>2286924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>
        <v>2289093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>
        <v>2293544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2</v>
      </c>
      <c r="L39">
        <v>1</v>
      </c>
    </row>
    <row r="40" spans="1:12" x14ac:dyDescent="0.25">
      <c r="A40">
        <v>2297860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>
        <v>2308979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</row>
    <row r="42" spans="1:12" x14ac:dyDescent="0.25">
      <c r="A42">
        <v>2314577</v>
      </c>
      <c r="B42">
        <v>1</v>
      </c>
      <c r="C42">
        <v>2</v>
      </c>
      <c r="D42">
        <v>2</v>
      </c>
      <c r="E42">
        <v>1</v>
      </c>
      <c r="F42">
        <v>1</v>
      </c>
      <c r="G42">
        <v>1</v>
      </c>
      <c r="H42">
        <v>2</v>
      </c>
      <c r="I42">
        <v>1</v>
      </c>
      <c r="J42">
        <v>1</v>
      </c>
      <c r="K42">
        <v>2</v>
      </c>
      <c r="L42">
        <v>1</v>
      </c>
    </row>
    <row r="43" spans="1:12" x14ac:dyDescent="0.25">
      <c r="A43">
        <v>2315041</v>
      </c>
      <c r="B43">
        <v>2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 x14ac:dyDescent="0.25">
      <c r="A44">
        <v>2325339</v>
      </c>
      <c r="B44">
        <v>2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>
        <v>2325612</v>
      </c>
      <c r="B45">
        <v>1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>
        <v>2327014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</row>
    <row r="47" spans="1:12" x14ac:dyDescent="0.25">
      <c r="A47">
        <v>2330049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>
        <v>2340032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>
        <v>2340436</v>
      </c>
      <c r="B49">
        <v>2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>
        <v>2343750</v>
      </c>
      <c r="B50">
        <v>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1</v>
      </c>
    </row>
    <row r="51" spans="1:12" x14ac:dyDescent="0.25">
      <c r="A51">
        <v>2348035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>
        <v>2348434</v>
      </c>
      <c r="B52">
        <v>1</v>
      </c>
      <c r="C52">
        <v>1</v>
      </c>
      <c r="D52">
        <v>2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2</v>
      </c>
      <c r="L52">
        <v>1</v>
      </c>
    </row>
    <row r="53" spans="1:12" x14ac:dyDescent="0.25">
      <c r="A53">
        <v>2357740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>
        <v>2369415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>
        <v>2371568</v>
      </c>
      <c r="B55">
        <v>1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1</v>
      </c>
    </row>
    <row r="56" spans="1:12" x14ac:dyDescent="0.25">
      <c r="A56">
        <v>2376198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>
        <v>2377425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25">
      <c r="A58">
        <v>2383897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>
        <v>2397297</v>
      </c>
      <c r="B59">
        <v>2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1</v>
      </c>
    </row>
    <row r="60" spans="1:12" x14ac:dyDescent="0.25">
      <c r="A60">
        <v>2397745</v>
      </c>
      <c r="B60">
        <v>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>
        <v>2401151</v>
      </c>
      <c r="B61">
        <v>2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>
        <v>2416584</v>
      </c>
      <c r="B62">
        <v>1</v>
      </c>
      <c r="C62">
        <v>1</v>
      </c>
      <c r="D62">
        <v>2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>
        <v>2427043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>
        <v>2434745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2</v>
      </c>
      <c r="L64">
        <v>1</v>
      </c>
    </row>
    <row r="65" spans="1:12" x14ac:dyDescent="0.25">
      <c r="A65">
        <v>2445284</v>
      </c>
      <c r="B65">
        <v>2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>
        <v>2456925</v>
      </c>
      <c r="B66">
        <v>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 x14ac:dyDescent="0.25">
      <c r="A67">
        <v>2464709</v>
      </c>
      <c r="B67">
        <v>2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>
        <v>2467197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>
        <v>2476050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2</v>
      </c>
      <c r="L69">
        <v>1</v>
      </c>
    </row>
    <row r="70" spans="1:12" x14ac:dyDescent="0.25">
      <c r="A70">
        <v>2487561</v>
      </c>
      <c r="B70">
        <v>2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25">
      <c r="A71">
        <v>2490421</v>
      </c>
      <c r="B71">
        <v>2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1</v>
      </c>
      <c r="J71">
        <v>1</v>
      </c>
      <c r="K71">
        <v>2</v>
      </c>
      <c r="L71">
        <v>1</v>
      </c>
    </row>
    <row r="72" spans="1:12" x14ac:dyDescent="0.25">
      <c r="A72">
        <v>2490841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1</v>
      </c>
      <c r="J72">
        <v>1</v>
      </c>
      <c r="K72">
        <v>0</v>
      </c>
      <c r="L72">
        <v>1</v>
      </c>
    </row>
    <row r="73" spans="1:12" x14ac:dyDescent="0.25">
      <c r="A73">
        <v>2495353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>
        <v>2499115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1</v>
      </c>
      <c r="J74">
        <v>1</v>
      </c>
      <c r="K74">
        <v>2</v>
      </c>
      <c r="L74">
        <v>1</v>
      </c>
    </row>
    <row r="75" spans="1:12" x14ac:dyDescent="0.25">
      <c r="A75">
        <v>2501119</v>
      </c>
      <c r="B75">
        <v>1</v>
      </c>
      <c r="C75">
        <v>1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1</v>
      </c>
      <c r="K75">
        <v>2</v>
      </c>
      <c r="L75">
        <v>1</v>
      </c>
    </row>
    <row r="76" spans="1:12" x14ac:dyDescent="0.25">
      <c r="A76">
        <v>2512383</v>
      </c>
      <c r="B76">
        <v>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>
        <v>2513618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>
        <v>2514865</v>
      </c>
      <c r="B78">
        <v>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>
        <v>2528213</v>
      </c>
      <c r="B79">
        <v>2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>
        <v>2531427</v>
      </c>
      <c r="B80">
        <v>1</v>
      </c>
      <c r="C80">
        <v>1</v>
      </c>
      <c r="D80">
        <v>1</v>
      </c>
      <c r="E80">
        <v>2</v>
      </c>
      <c r="F80">
        <v>1</v>
      </c>
      <c r="G80">
        <v>1</v>
      </c>
      <c r="H80">
        <v>2</v>
      </c>
      <c r="I80">
        <v>2</v>
      </c>
      <c r="J80">
        <v>1</v>
      </c>
      <c r="K80">
        <v>2</v>
      </c>
      <c r="L80">
        <v>1</v>
      </c>
    </row>
    <row r="81" spans="1:12" x14ac:dyDescent="0.25">
      <c r="A81">
        <v>2543151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>
        <v>2546405</v>
      </c>
      <c r="B82">
        <v>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1</v>
      </c>
    </row>
    <row r="83" spans="1:12" x14ac:dyDescent="0.25">
      <c r="A83">
        <v>2551340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>
        <v>2551453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>
        <v>2573499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>
        <v>2582295</v>
      </c>
      <c r="B86">
        <v>2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</row>
    <row r="87" spans="1:12" x14ac:dyDescent="0.25">
      <c r="A87">
        <v>2587781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</row>
    <row r="88" spans="1:12" x14ac:dyDescent="0.25">
      <c r="A88">
        <v>2588528</v>
      </c>
      <c r="B88">
        <v>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>
        <v>2596324</v>
      </c>
      <c r="B89">
        <v>2</v>
      </c>
      <c r="C89">
        <v>1</v>
      </c>
      <c r="D89">
        <v>1</v>
      </c>
      <c r="E89">
        <v>1</v>
      </c>
      <c r="F89">
        <v>1</v>
      </c>
      <c r="G89">
        <v>1</v>
      </c>
      <c r="H89">
        <v>2</v>
      </c>
      <c r="I89">
        <v>1</v>
      </c>
      <c r="J89">
        <v>2</v>
      </c>
      <c r="K89">
        <v>2</v>
      </c>
      <c r="L89">
        <v>1</v>
      </c>
    </row>
    <row r="90" spans="1:12" x14ac:dyDescent="0.25">
      <c r="A90">
        <v>2597568</v>
      </c>
      <c r="B90">
        <v>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>
        <v>2615644</v>
      </c>
      <c r="B91">
        <v>2</v>
      </c>
      <c r="C91">
        <v>1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2</v>
      </c>
      <c r="L91">
        <v>1</v>
      </c>
    </row>
    <row r="92" spans="1:12" x14ac:dyDescent="0.25">
      <c r="A92">
        <v>2630411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1</v>
      </c>
    </row>
    <row r="93" spans="1:12" x14ac:dyDescent="0.25">
      <c r="A93">
        <v>2635878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1</v>
      </c>
    </row>
    <row r="94" spans="1:12" x14ac:dyDescent="0.25">
      <c r="A94">
        <v>2642894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1</v>
      </c>
    </row>
    <row r="95" spans="1:12" x14ac:dyDescent="0.25">
      <c r="A95">
        <v>2647566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  <c r="I95">
        <v>1</v>
      </c>
      <c r="J95">
        <v>1</v>
      </c>
      <c r="K95">
        <v>2</v>
      </c>
      <c r="L95">
        <v>1</v>
      </c>
    </row>
    <row r="96" spans="1:12" x14ac:dyDescent="0.25">
      <c r="A96">
        <v>2656780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 x14ac:dyDescent="0.25">
      <c r="A97">
        <v>2661632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 x14ac:dyDescent="0.25">
      <c r="A98">
        <v>2661903</v>
      </c>
      <c r="B98">
        <v>2</v>
      </c>
      <c r="C98">
        <v>1</v>
      </c>
      <c r="D98">
        <v>1</v>
      </c>
      <c r="E98">
        <v>1</v>
      </c>
      <c r="F98">
        <v>1</v>
      </c>
      <c r="G98">
        <v>2</v>
      </c>
      <c r="H98">
        <v>2</v>
      </c>
      <c r="I98">
        <v>2</v>
      </c>
      <c r="J98">
        <v>1</v>
      </c>
      <c r="K98">
        <v>2</v>
      </c>
      <c r="L98">
        <v>1</v>
      </c>
    </row>
    <row r="99" spans="1:12" x14ac:dyDescent="0.25">
      <c r="A99">
        <v>2662040</v>
      </c>
      <c r="B99">
        <v>2</v>
      </c>
      <c r="C99">
        <v>2</v>
      </c>
      <c r="D99">
        <v>1</v>
      </c>
      <c r="E99">
        <v>1</v>
      </c>
      <c r="F99">
        <v>1</v>
      </c>
      <c r="G99">
        <v>2</v>
      </c>
      <c r="H99">
        <v>2</v>
      </c>
      <c r="I99">
        <v>2</v>
      </c>
      <c r="J99">
        <v>1</v>
      </c>
      <c r="K99">
        <v>2</v>
      </c>
      <c r="L99">
        <v>1</v>
      </c>
    </row>
    <row r="100" spans="1:12" x14ac:dyDescent="0.25">
      <c r="A100">
        <v>2673574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1</v>
      </c>
    </row>
    <row r="101" spans="1:12" x14ac:dyDescent="0.25">
      <c r="A101">
        <v>2681300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sqref="A1:XFD1"/>
    </sheetView>
  </sheetViews>
  <sheetFormatPr defaultRowHeight="15" x14ac:dyDescent="0.25"/>
  <cols>
    <col min="1" max="1" width="8" bestFit="1" customWidth="1"/>
    <col min="2" max="2" width="6.5703125" bestFit="1" customWidth="1"/>
    <col min="3" max="3" width="6.28515625" bestFit="1" customWidth="1"/>
    <col min="4" max="4" width="8.5703125" bestFit="1" customWidth="1"/>
    <col min="5" max="5" width="8.140625" bestFit="1" customWidth="1"/>
    <col min="6" max="6" width="4.85546875" bestFit="1" customWidth="1"/>
    <col min="7" max="7" width="4.7109375" bestFit="1" customWidth="1"/>
    <col min="8" max="8" width="5.42578125" bestFit="1" customWidth="1"/>
    <col min="9" max="9" width="8.42578125" bestFit="1" customWidth="1"/>
    <col min="10" max="10" width="7.42578125" bestFit="1" customWidth="1"/>
    <col min="11" max="11" width="5.140625" bestFit="1" customWidth="1"/>
    <col min="12" max="12" width="11.140625" bestFit="1" customWidth="1"/>
  </cols>
  <sheetData>
    <row r="1" spans="1:12" s="1" customFormat="1" x14ac:dyDescent="0.25">
      <c r="A1" s="1" t="s">
        <v>0</v>
      </c>
      <c r="B1" s="1" t="s">
        <v>17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x14ac:dyDescent="0.25">
      <c r="A2">
        <v>2053477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 x14ac:dyDescent="0.25">
      <c r="A3">
        <v>2056533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2</v>
      </c>
    </row>
    <row r="4" spans="1:12" x14ac:dyDescent="0.25">
      <c r="A4">
        <v>2060192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 x14ac:dyDescent="0.25">
      <c r="A5">
        <v>2064249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 x14ac:dyDescent="0.25">
      <c r="A6">
        <v>2065141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 x14ac:dyDescent="0.25">
      <c r="A7">
        <v>2067658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2070392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</row>
    <row r="9" spans="1:12" x14ac:dyDescent="0.25">
      <c r="A9">
        <v>2078825</v>
      </c>
      <c r="B9">
        <v>2</v>
      </c>
      <c r="C9">
        <v>1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</row>
    <row r="10" spans="1:12" x14ac:dyDescent="0.25">
      <c r="A10">
        <v>2081055</v>
      </c>
      <c r="B10">
        <v>2</v>
      </c>
      <c r="C10">
        <v>1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2</v>
      </c>
      <c r="L10">
        <v>1</v>
      </c>
    </row>
    <row r="11" spans="1:12" x14ac:dyDescent="0.25">
      <c r="A11">
        <v>2093949</v>
      </c>
      <c r="B11">
        <v>1</v>
      </c>
      <c r="C11">
        <v>2</v>
      </c>
      <c r="D11">
        <v>2</v>
      </c>
      <c r="E11">
        <v>1</v>
      </c>
      <c r="F11">
        <v>2</v>
      </c>
      <c r="G11">
        <v>1</v>
      </c>
      <c r="H11">
        <v>2</v>
      </c>
      <c r="I11">
        <v>2</v>
      </c>
      <c r="J11">
        <v>1</v>
      </c>
      <c r="K11">
        <v>2</v>
      </c>
      <c r="L11">
        <v>1</v>
      </c>
    </row>
    <row r="12" spans="1:12" x14ac:dyDescent="0.25">
      <c r="A12">
        <v>2098017</v>
      </c>
      <c r="B12">
        <v>2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</row>
    <row r="13" spans="1:12" x14ac:dyDescent="0.25">
      <c r="A13">
        <v>2108779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  <c r="L13">
        <v>1</v>
      </c>
    </row>
    <row r="14" spans="1:12" x14ac:dyDescent="0.25">
      <c r="A14">
        <v>2113801</v>
      </c>
      <c r="B14">
        <v>1</v>
      </c>
      <c r="C14">
        <v>2</v>
      </c>
      <c r="D14">
        <v>2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  <c r="L14">
        <v>1</v>
      </c>
    </row>
    <row r="15" spans="1:12" x14ac:dyDescent="0.25">
      <c r="A15">
        <v>2116589</v>
      </c>
      <c r="B15">
        <v>1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</row>
    <row r="16" spans="1:12" x14ac:dyDescent="0.25">
      <c r="A16">
        <v>2126917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2</v>
      </c>
      <c r="L16">
        <v>1</v>
      </c>
    </row>
    <row r="17" spans="1:12" x14ac:dyDescent="0.25">
      <c r="A17">
        <v>2127662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1</v>
      </c>
      <c r="K17">
        <v>2</v>
      </c>
      <c r="L17">
        <v>1</v>
      </c>
    </row>
    <row r="18" spans="1:12" x14ac:dyDescent="0.25">
      <c r="A18">
        <v>2136685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</row>
    <row r="19" spans="1:12" x14ac:dyDescent="0.25">
      <c r="A19">
        <v>2138775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2</v>
      </c>
      <c r="L19">
        <v>1</v>
      </c>
    </row>
    <row r="20" spans="1:12" x14ac:dyDescent="0.25">
      <c r="A20">
        <v>2159614</v>
      </c>
      <c r="B20">
        <v>2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</row>
    <row r="21" spans="1:12" x14ac:dyDescent="0.25">
      <c r="A21">
        <v>2165759</v>
      </c>
      <c r="B21">
        <v>2</v>
      </c>
      <c r="C21">
        <v>1</v>
      </c>
      <c r="D21">
        <v>2</v>
      </c>
      <c r="E21">
        <v>2</v>
      </c>
      <c r="F21">
        <v>1</v>
      </c>
      <c r="G21">
        <v>1</v>
      </c>
      <c r="H21">
        <v>2</v>
      </c>
      <c r="I21">
        <v>2</v>
      </c>
      <c r="J21">
        <v>1</v>
      </c>
      <c r="K21">
        <v>2</v>
      </c>
      <c r="L21">
        <v>1</v>
      </c>
    </row>
    <row r="22" spans="1:12" x14ac:dyDescent="0.25">
      <c r="A22">
        <v>2174198</v>
      </c>
      <c r="B22">
        <v>2</v>
      </c>
      <c r="C22">
        <v>1</v>
      </c>
      <c r="D22">
        <v>1</v>
      </c>
      <c r="E22">
        <v>1</v>
      </c>
      <c r="F22">
        <v>2</v>
      </c>
      <c r="G22">
        <v>1</v>
      </c>
      <c r="H22">
        <v>2</v>
      </c>
      <c r="I22">
        <v>2</v>
      </c>
      <c r="J22">
        <v>1</v>
      </c>
      <c r="K22">
        <v>2</v>
      </c>
      <c r="L22">
        <v>2</v>
      </c>
    </row>
    <row r="23" spans="1:12" x14ac:dyDescent="0.25">
      <c r="A23">
        <v>2178560</v>
      </c>
      <c r="B23">
        <v>2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</row>
    <row r="24" spans="1:12" x14ac:dyDescent="0.25">
      <c r="A24">
        <v>2180662</v>
      </c>
      <c r="B24">
        <v>1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2</v>
      </c>
      <c r="L24">
        <v>2</v>
      </c>
    </row>
    <row r="25" spans="1:12" x14ac:dyDescent="0.25">
      <c r="A25">
        <v>2182178</v>
      </c>
      <c r="B25">
        <v>1</v>
      </c>
      <c r="C25">
        <v>1</v>
      </c>
      <c r="D25">
        <v>1</v>
      </c>
      <c r="E25">
        <v>2</v>
      </c>
      <c r="F25">
        <v>2</v>
      </c>
      <c r="G25">
        <v>1</v>
      </c>
      <c r="H25">
        <v>2</v>
      </c>
      <c r="I25">
        <v>1</v>
      </c>
      <c r="J25">
        <v>1</v>
      </c>
      <c r="K25">
        <v>2</v>
      </c>
      <c r="L25">
        <v>2</v>
      </c>
    </row>
    <row r="26" spans="1:12" x14ac:dyDescent="0.25">
      <c r="A26">
        <v>2185924</v>
      </c>
      <c r="B26">
        <v>1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1</v>
      </c>
    </row>
    <row r="27" spans="1:12" x14ac:dyDescent="0.25">
      <c r="A27">
        <v>2193477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2</v>
      </c>
      <c r="I27">
        <v>2</v>
      </c>
      <c r="J27">
        <v>1</v>
      </c>
      <c r="K27">
        <v>2</v>
      </c>
      <c r="L27">
        <v>2</v>
      </c>
    </row>
    <row r="28" spans="1:12" x14ac:dyDescent="0.25">
      <c r="A28">
        <v>2200197</v>
      </c>
      <c r="B28">
        <v>1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</row>
    <row r="29" spans="1:12" x14ac:dyDescent="0.25">
      <c r="A29">
        <v>2206491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  <c r="L29">
        <v>1</v>
      </c>
    </row>
    <row r="30" spans="1:12" x14ac:dyDescent="0.25">
      <c r="A30">
        <v>2207605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  <c r="K30">
        <v>2</v>
      </c>
      <c r="L30">
        <v>2</v>
      </c>
    </row>
    <row r="31" spans="1:12" x14ac:dyDescent="0.25">
      <c r="A31">
        <v>2211448</v>
      </c>
      <c r="B31">
        <v>1</v>
      </c>
      <c r="C31">
        <v>2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1</v>
      </c>
    </row>
    <row r="32" spans="1:12" x14ac:dyDescent="0.25">
      <c r="A32">
        <v>2224152</v>
      </c>
      <c r="B32">
        <v>1</v>
      </c>
      <c r="C32">
        <v>2</v>
      </c>
      <c r="D32">
        <v>1</v>
      </c>
      <c r="E32">
        <v>1</v>
      </c>
      <c r="F32">
        <v>1</v>
      </c>
      <c r="G32">
        <v>2</v>
      </c>
      <c r="H32">
        <v>2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>
        <v>2243631</v>
      </c>
      <c r="B33">
        <v>1</v>
      </c>
      <c r="C33">
        <v>1</v>
      </c>
      <c r="D33">
        <v>2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2</v>
      </c>
      <c r="L33">
        <v>1</v>
      </c>
    </row>
    <row r="34" spans="1:12" x14ac:dyDescent="0.25">
      <c r="A34">
        <v>2249056</v>
      </c>
      <c r="B34">
        <v>2</v>
      </c>
      <c r="C34">
        <v>1</v>
      </c>
      <c r="D34">
        <v>1</v>
      </c>
      <c r="E34">
        <v>1</v>
      </c>
      <c r="F34">
        <v>2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</row>
    <row r="35" spans="1:12" x14ac:dyDescent="0.25">
      <c r="A35">
        <v>2270110</v>
      </c>
      <c r="B35">
        <v>2</v>
      </c>
      <c r="C35">
        <v>1</v>
      </c>
      <c r="D35">
        <v>2</v>
      </c>
      <c r="E35">
        <v>2</v>
      </c>
      <c r="F35">
        <v>2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</row>
    <row r="36" spans="1:12" x14ac:dyDescent="0.25">
      <c r="A36">
        <v>2274407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1</v>
      </c>
      <c r="J36">
        <v>1</v>
      </c>
      <c r="K36">
        <v>2</v>
      </c>
      <c r="L36">
        <v>1</v>
      </c>
    </row>
    <row r="37" spans="1:12" x14ac:dyDescent="0.25">
      <c r="A37">
        <v>2286924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1</v>
      </c>
      <c r="J37">
        <v>1</v>
      </c>
      <c r="K37">
        <v>2</v>
      </c>
      <c r="L37">
        <v>1</v>
      </c>
    </row>
    <row r="38" spans="1:12" x14ac:dyDescent="0.25">
      <c r="A38">
        <v>2289093</v>
      </c>
      <c r="B38">
        <v>2</v>
      </c>
      <c r="C38">
        <v>2</v>
      </c>
      <c r="D38">
        <v>1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2</v>
      </c>
      <c r="L38">
        <v>2</v>
      </c>
    </row>
    <row r="39" spans="1:12" x14ac:dyDescent="0.25">
      <c r="A39">
        <v>2293544</v>
      </c>
      <c r="B39">
        <v>1</v>
      </c>
      <c r="C39">
        <v>1</v>
      </c>
      <c r="D39">
        <v>2</v>
      </c>
      <c r="E39">
        <v>1</v>
      </c>
      <c r="F39">
        <v>2</v>
      </c>
      <c r="G39">
        <v>1</v>
      </c>
      <c r="H39">
        <v>2</v>
      </c>
      <c r="I39">
        <v>2</v>
      </c>
      <c r="J39">
        <v>1</v>
      </c>
      <c r="K39">
        <v>2</v>
      </c>
      <c r="L39">
        <v>1</v>
      </c>
    </row>
    <row r="40" spans="1:12" x14ac:dyDescent="0.25">
      <c r="A40">
        <v>2297860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>
        <v>2308979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</row>
    <row r="42" spans="1:12" x14ac:dyDescent="0.25">
      <c r="A42">
        <v>2314577</v>
      </c>
      <c r="B42">
        <v>1</v>
      </c>
      <c r="C42">
        <v>2</v>
      </c>
      <c r="D42">
        <v>2</v>
      </c>
      <c r="E42">
        <v>1</v>
      </c>
      <c r="F42">
        <v>1</v>
      </c>
      <c r="G42">
        <v>1</v>
      </c>
      <c r="H42">
        <v>2</v>
      </c>
      <c r="I42">
        <v>1</v>
      </c>
      <c r="J42">
        <v>1</v>
      </c>
      <c r="K42">
        <v>2</v>
      </c>
      <c r="L42">
        <v>1</v>
      </c>
    </row>
    <row r="43" spans="1:12" x14ac:dyDescent="0.25">
      <c r="A43">
        <v>2315041</v>
      </c>
      <c r="B43">
        <v>2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 x14ac:dyDescent="0.25">
      <c r="A44">
        <v>2325339</v>
      </c>
      <c r="B44">
        <v>2</v>
      </c>
      <c r="C44">
        <v>1</v>
      </c>
      <c r="D44">
        <v>1</v>
      </c>
      <c r="E44">
        <v>2</v>
      </c>
      <c r="F44">
        <v>1</v>
      </c>
      <c r="G44">
        <v>1</v>
      </c>
      <c r="H44">
        <v>2</v>
      </c>
      <c r="I44">
        <v>2</v>
      </c>
      <c r="J44">
        <v>1</v>
      </c>
      <c r="K44">
        <v>2</v>
      </c>
      <c r="L44">
        <v>1</v>
      </c>
    </row>
    <row r="45" spans="1:12" x14ac:dyDescent="0.25">
      <c r="A45">
        <v>2325612</v>
      </c>
      <c r="B45">
        <v>1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</row>
    <row r="46" spans="1:12" x14ac:dyDescent="0.25">
      <c r="A46">
        <v>2327014</v>
      </c>
      <c r="B46">
        <v>2</v>
      </c>
      <c r="C46">
        <v>1</v>
      </c>
      <c r="D46">
        <v>2</v>
      </c>
      <c r="E46">
        <v>1</v>
      </c>
      <c r="F46">
        <v>1</v>
      </c>
      <c r="G46">
        <v>1</v>
      </c>
      <c r="H46">
        <v>1</v>
      </c>
      <c r="I46">
        <v>2</v>
      </c>
      <c r="J46">
        <v>1</v>
      </c>
      <c r="K46">
        <v>2</v>
      </c>
      <c r="L46">
        <v>1</v>
      </c>
    </row>
    <row r="47" spans="1:12" x14ac:dyDescent="0.25">
      <c r="A47">
        <v>2330049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2</v>
      </c>
      <c r="I47">
        <v>1</v>
      </c>
      <c r="J47">
        <v>1</v>
      </c>
      <c r="K47">
        <v>2</v>
      </c>
      <c r="L47">
        <v>1</v>
      </c>
    </row>
    <row r="48" spans="1:12" x14ac:dyDescent="0.25">
      <c r="A48">
        <v>2340032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1</v>
      </c>
      <c r="K48">
        <v>2</v>
      </c>
      <c r="L48">
        <v>1</v>
      </c>
    </row>
    <row r="49" spans="1:12" x14ac:dyDescent="0.25">
      <c r="A49">
        <v>2340436</v>
      </c>
      <c r="B49">
        <v>2</v>
      </c>
      <c r="C49">
        <v>1</v>
      </c>
      <c r="D49">
        <v>2</v>
      </c>
      <c r="E49">
        <v>1</v>
      </c>
      <c r="F49">
        <v>1</v>
      </c>
      <c r="G49">
        <v>1</v>
      </c>
      <c r="H49">
        <v>2</v>
      </c>
      <c r="I49">
        <v>1</v>
      </c>
      <c r="J49">
        <v>1</v>
      </c>
      <c r="K49">
        <v>2</v>
      </c>
      <c r="L49">
        <v>2</v>
      </c>
    </row>
    <row r="50" spans="1:12" x14ac:dyDescent="0.25">
      <c r="A50">
        <v>2343750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2</v>
      </c>
      <c r="I50">
        <v>1</v>
      </c>
      <c r="J50">
        <v>1</v>
      </c>
      <c r="K50">
        <v>2</v>
      </c>
      <c r="L50">
        <v>1</v>
      </c>
    </row>
    <row r="51" spans="1:12" x14ac:dyDescent="0.25">
      <c r="A51">
        <v>2348035</v>
      </c>
      <c r="B51">
        <v>1</v>
      </c>
      <c r="C51">
        <v>1</v>
      </c>
      <c r="D51">
        <v>1</v>
      </c>
      <c r="E51">
        <v>1</v>
      </c>
      <c r="F51">
        <v>2</v>
      </c>
      <c r="G51">
        <v>1</v>
      </c>
      <c r="H51">
        <v>2</v>
      </c>
      <c r="I51">
        <v>1</v>
      </c>
      <c r="J51">
        <v>1</v>
      </c>
      <c r="K51">
        <v>2</v>
      </c>
      <c r="L51">
        <v>1</v>
      </c>
    </row>
    <row r="52" spans="1:12" x14ac:dyDescent="0.25">
      <c r="A52">
        <v>2348434</v>
      </c>
      <c r="B52">
        <v>1</v>
      </c>
      <c r="C52">
        <v>2</v>
      </c>
      <c r="D52">
        <v>2</v>
      </c>
      <c r="E52">
        <v>1</v>
      </c>
      <c r="F52">
        <v>1</v>
      </c>
      <c r="G52">
        <v>2</v>
      </c>
      <c r="H52">
        <v>2</v>
      </c>
      <c r="I52">
        <v>1</v>
      </c>
      <c r="J52">
        <v>1</v>
      </c>
      <c r="K52">
        <v>2</v>
      </c>
      <c r="L52">
        <v>1</v>
      </c>
    </row>
    <row r="53" spans="1:12" x14ac:dyDescent="0.25">
      <c r="A53">
        <v>2357740</v>
      </c>
      <c r="B53">
        <v>1</v>
      </c>
      <c r="C53">
        <v>2</v>
      </c>
      <c r="D53">
        <v>2</v>
      </c>
      <c r="E53">
        <v>1</v>
      </c>
      <c r="F53">
        <v>2</v>
      </c>
      <c r="G53">
        <v>1</v>
      </c>
      <c r="H53">
        <v>2</v>
      </c>
      <c r="I53">
        <v>2</v>
      </c>
      <c r="J53">
        <v>1</v>
      </c>
      <c r="K53">
        <v>2</v>
      </c>
      <c r="L53">
        <v>1</v>
      </c>
    </row>
    <row r="54" spans="1:12" x14ac:dyDescent="0.25">
      <c r="A54">
        <v>2369415</v>
      </c>
      <c r="B54">
        <v>1</v>
      </c>
      <c r="C54">
        <v>1</v>
      </c>
      <c r="D54">
        <v>1</v>
      </c>
      <c r="E54">
        <v>1</v>
      </c>
      <c r="F54">
        <v>2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 x14ac:dyDescent="0.25">
      <c r="A55">
        <v>2371568</v>
      </c>
      <c r="B55">
        <v>1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1</v>
      </c>
    </row>
    <row r="56" spans="1:12" x14ac:dyDescent="0.25">
      <c r="A56">
        <v>2376198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 x14ac:dyDescent="0.25">
      <c r="A57">
        <v>2377425</v>
      </c>
      <c r="B57">
        <v>2</v>
      </c>
      <c r="C57">
        <v>1</v>
      </c>
      <c r="D57">
        <v>1</v>
      </c>
      <c r="E57">
        <v>1</v>
      </c>
      <c r="F57">
        <v>2</v>
      </c>
      <c r="G57">
        <v>1</v>
      </c>
      <c r="H57">
        <v>2</v>
      </c>
      <c r="I57">
        <v>2</v>
      </c>
      <c r="J57">
        <v>1</v>
      </c>
      <c r="K57">
        <v>2</v>
      </c>
      <c r="L57">
        <v>2</v>
      </c>
    </row>
    <row r="58" spans="1:12" x14ac:dyDescent="0.25">
      <c r="A58">
        <v>2383897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2</v>
      </c>
      <c r="I58">
        <v>1</v>
      </c>
      <c r="J58">
        <v>1</v>
      </c>
      <c r="K58">
        <v>2</v>
      </c>
      <c r="L58">
        <v>1</v>
      </c>
    </row>
    <row r="59" spans="1:12" x14ac:dyDescent="0.25">
      <c r="A59">
        <v>2397297</v>
      </c>
      <c r="B59">
        <v>2</v>
      </c>
      <c r="C59">
        <v>1</v>
      </c>
      <c r="D59">
        <v>2</v>
      </c>
      <c r="E59">
        <v>2</v>
      </c>
      <c r="F59">
        <v>2</v>
      </c>
      <c r="G59">
        <v>1</v>
      </c>
      <c r="H59">
        <v>2</v>
      </c>
      <c r="I59">
        <v>2</v>
      </c>
      <c r="J59">
        <v>1</v>
      </c>
      <c r="K59">
        <v>2</v>
      </c>
      <c r="L59">
        <v>1</v>
      </c>
    </row>
    <row r="60" spans="1:12" x14ac:dyDescent="0.25">
      <c r="A60">
        <v>2397745</v>
      </c>
      <c r="B60">
        <v>1</v>
      </c>
      <c r="C60">
        <v>1</v>
      </c>
      <c r="D60">
        <v>2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2</v>
      </c>
      <c r="L60">
        <v>2</v>
      </c>
    </row>
    <row r="61" spans="1:12" x14ac:dyDescent="0.25">
      <c r="A61">
        <v>2401151</v>
      </c>
      <c r="B61">
        <v>2</v>
      </c>
      <c r="C61">
        <v>1</v>
      </c>
      <c r="D61">
        <v>2</v>
      </c>
      <c r="E61">
        <v>2</v>
      </c>
      <c r="F61">
        <v>1</v>
      </c>
      <c r="G61">
        <v>1</v>
      </c>
      <c r="H61">
        <v>2</v>
      </c>
      <c r="I61">
        <v>1</v>
      </c>
      <c r="J61">
        <v>1</v>
      </c>
      <c r="K61">
        <v>2</v>
      </c>
      <c r="L61">
        <v>1</v>
      </c>
    </row>
    <row r="62" spans="1:12" x14ac:dyDescent="0.25">
      <c r="A62">
        <v>2416584</v>
      </c>
      <c r="B62">
        <v>1</v>
      </c>
      <c r="C62">
        <v>1</v>
      </c>
      <c r="D62">
        <v>2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</row>
    <row r="63" spans="1:12" x14ac:dyDescent="0.25">
      <c r="A63">
        <v>2427043</v>
      </c>
      <c r="B63">
        <v>2</v>
      </c>
      <c r="C63">
        <v>1</v>
      </c>
      <c r="D63">
        <v>2</v>
      </c>
      <c r="E63">
        <v>1</v>
      </c>
      <c r="F63">
        <v>1</v>
      </c>
      <c r="G63">
        <v>2</v>
      </c>
      <c r="H63">
        <v>2</v>
      </c>
      <c r="I63">
        <v>2</v>
      </c>
      <c r="J63">
        <v>1</v>
      </c>
      <c r="K63">
        <v>2</v>
      </c>
      <c r="L63">
        <v>1</v>
      </c>
    </row>
    <row r="64" spans="1:12" x14ac:dyDescent="0.25">
      <c r="A64">
        <v>2434745</v>
      </c>
      <c r="B64">
        <v>2</v>
      </c>
      <c r="C64">
        <v>1</v>
      </c>
      <c r="D64">
        <v>2</v>
      </c>
      <c r="E64">
        <v>1</v>
      </c>
      <c r="F64">
        <v>1</v>
      </c>
      <c r="G64">
        <v>1</v>
      </c>
      <c r="H64">
        <v>2</v>
      </c>
      <c r="I64">
        <v>1</v>
      </c>
      <c r="J64">
        <v>1</v>
      </c>
      <c r="K64">
        <v>2</v>
      </c>
      <c r="L64">
        <v>2</v>
      </c>
    </row>
    <row r="65" spans="1:12" x14ac:dyDescent="0.25">
      <c r="A65">
        <v>2445284</v>
      </c>
      <c r="B65">
        <v>2</v>
      </c>
      <c r="C65">
        <v>2</v>
      </c>
      <c r="D65">
        <v>1</v>
      </c>
      <c r="E65">
        <v>2</v>
      </c>
      <c r="F65">
        <v>2</v>
      </c>
      <c r="G65">
        <v>2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 x14ac:dyDescent="0.25">
      <c r="A66">
        <v>2456925</v>
      </c>
      <c r="B66">
        <v>2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 x14ac:dyDescent="0.25">
      <c r="A67">
        <v>2464709</v>
      </c>
      <c r="B67">
        <v>2</v>
      </c>
      <c r="C67">
        <v>1</v>
      </c>
      <c r="D67">
        <v>2</v>
      </c>
      <c r="E67">
        <v>1</v>
      </c>
      <c r="F67">
        <v>1</v>
      </c>
      <c r="G67">
        <v>1</v>
      </c>
      <c r="H67">
        <v>2</v>
      </c>
      <c r="I67">
        <v>2</v>
      </c>
      <c r="J67">
        <v>1</v>
      </c>
      <c r="K67">
        <v>2</v>
      </c>
      <c r="L67">
        <v>1</v>
      </c>
    </row>
    <row r="68" spans="1:12" x14ac:dyDescent="0.25">
      <c r="A68">
        <v>2467197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>
        <v>2476050</v>
      </c>
      <c r="B69">
        <v>2</v>
      </c>
      <c r="C69">
        <v>1</v>
      </c>
      <c r="D69">
        <v>2</v>
      </c>
      <c r="E69">
        <v>1</v>
      </c>
      <c r="F69">
        <v>1</v>
      </c>
      <c r="G69">
        <v>1</v>
      </c>
      <c r="H69">
        <v>2</v>
      </c>
      <c r="I69">
        <v>1</v>
      </c>
      <c r="J69">
        <v>1</v>
      </c>
      <c r="K69">
        <v>2</v>
      </c>
      <c r="L69">
        <v>2</v>
      </c>
    </row>
    <row r="70" spans="1:12" x14ac:dyDescent="0.25">
      <c r="A70">
        <v>2487561</v>
      </c>
      <c r="B70">
        <v>2</v>
      </c>
      <c r="C70">
        <v>2</v>
      </c>
      <c r="D70">
        <v>1</v>
      </c>
      <c r="E70">
        <v>1</v>
      </c>
      <c r="F70">
        <v>1</v>
      </c>
      <c r="G70">
        <v>2</v>
      </c>
      <c r="H70">
        <v>2</v>
      </c>
      <c r="I70">
        <v>1</v>
      </c>
      <c r="J70">
        <v>1</v>
      </c>
      <c r="K70">
        <v>2</v>
      </c>
      <c r="L70">
        <v>1</v>
      </c>
    </row>
    <row r="71" spans="1:12" x14ac:dyDescent="0.25">
      <c r="A71">
        <v>2490421</v>
      </c>
      <c r="B71">
        <v>1</v>
      </c>
      <c r="C71">
        <v>2</v>
      </c>
      <c r="D71">
        <v>2</v>
      </c>
      <c r="E71">
        <v>1</v>
      </c>
      <c r="F71">
        <v>1</v>
      </c>
      <c r="G71">
        <v>1</v>
      </c>
      <c r="H71">
        <v>2</v>
      </c>
      <c r="I71">
        <v>1</v>
      </c>
      <c r="J71">
        <v>1</v>
      </c>
      <c r="K71">
        <v>2</v>
      </c>
      <c r="L71">
        <v>1</v>
      </c>
    </row>
    <row r="72" spans="1:12" x14ac:dyDescent="0.25">
      <c r="A72">
        <v>2490841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</row>
    <row r="73" spans="1:12" x14ac:dyDescent="0.25">
      <c r="A73">
        <v>2495353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1</v>
      </c>
      <c r="J73">
        <v>1</v>
      </c>
      <c r="K73">
        <v>2</v>
      </c>
      <c r="L73">
        <v>2</v>
      </c>
    </row>
    <row r="74" spans="1:12" x14ac:dyDescent="0.25">
      <c r="A74">
        <v>2499115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 x14ac:dyDescent="0.25">
      <c r="A75">
        <v>2501119</v>
      </c>
      <c r="B75">
        <v>1</v>
      </c>
      <c r="C75">
        <v>1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1</v>
      </c>
      <c r="K75">
        <v>2</v>
      </c>
      <c r="L75">
        <v>1</v>
      </c>
    </row>
    <row r="76" spans="1:12" x14ac:dyDescent="0.25">
      <c r="A76">
        <v>2512383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2</v>
      </c>
      <c r="L76">
        <v>2</v>
      </c>
    </row>
    <row r="77" spans="1:12" x14ac:dyDescent="0.25">
      <c r="A77">
        <v>2513618</v>
      </c>
      <c r="B77">
        <v>2</v>
      </c>
      <c r="C77">
        <v>1</v>
      </c>
      <c r="D77">
        <v>2</v>
      </c>
      <c r="E77">
        <v>1</v>
      </c>
      <c r="F77">
        <v>1</v>
      </c>
      <c r="G77">
        <v>1</v>
      </c>
      <c r="H77">
        <v>1</v>
      </c>
      <c r="I77">
        <v>2</v>
      </c>
      <c r="J77">
        <v>1</v>
      </c>
      <c r="K77">
        <v>2</v>
      </c>
      <c r="L77">
        <v>1</v>
      </c>
    </row>
    <row r="78" spans="1:12" x14ac:dyDescent="0.25">
      <c r="A78">
        <v>2514865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2</v>
      </c>
      <c r="I78">
        <v>1</v>
      </c>
      <c r="J78">
        <v>1</v>
      </c>
      <c r="K78">
        <v>2</v>
      </c>
      <c r="L78">
        <v>1</v>
      </c>
    </row>
    <row r="79" spans="1:12" x14ac:dyDescent="0.25">
      <c r="A79">
        <v>2528213</v>
      </c>
      <c r="B79">
        <v>2</v>
      </c>
      <c r="C79">
        <v>1</v>
      </c>
      <c r="D79">
        <v>2</v>
      </c>
      <c r="E79">
        <v>1</v>
      </c>
      <c r="F79">
        <v>1</v>
      </c>
      <c r="G79">
        <v>1</v>
      </c>
      <c r="H79">
        <v>2</v>
      </c>
      <c r="I79">
        <v>1</v>
      </c>
      <c r="J79">
        <v>1</v>
      </c>
      <c r="K79">
        <v>2</v>
      </c>
      <c r="L79">
        <v>1</v>
      </c>
    </row>
    <row r="80" spans="1:12" x14ac:dyDescent="0.25">
      <c r="A80">
        <v>2531427</v>
      </c>
      <c r="B80">
        <v>1</v>
      </c>
      <c r="C80">
        <v>1</v>
      </c>
      <c r="D80">
        <v>1</v>
      </c>
      <c r="E80">
        <v>2</v>
      </c>
      <c r="F80">
        <v>2</v>
      </c>
      <c r="G80">
        <v>1</v>
      </c>
      <c r="H80">
        <v>2</v>
      </c>
      <c r="I80">
        <v>2</v>
      </c>
      <c r="J80">
        <v>1</v>
      </c>
      <c r="K80">
        <v>2</v>
      </c>
      <c r="L80">
        <v>1</v>
      </c>
    </row>
    <row r="81" spans="1:12" x14ac:dyDescent="0.25">
      <c r="A81">
        <v>2543151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</row>
    <row r="82" spans="1:12" x14ac:dyDescent="0.25">
      <c r="A82">
        <v>2546405</v>
      </c>
      <c r="B82">
        <v>2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2</v>
      </c>
      <c r="J82">
        <v>1</v>
      </c>
      <c r="K82">
        <v>2</v>
      </c>
      <c r="L82">
        <v>1</v>
      </c>
    </row>
    <row r="83" spans="1:12" x14ac:dyDescent="0.25">
      <c r="A83">
        <v>2551340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2</v>
      </c>
      <c r="L83">
        <v>1</v>
      </c>
    </row>
    <row r="84" spans="1:12" x14ac:dyDescent="0.25">
      <c r="A84">
        <v>2551453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2</v>
      </c>
      <c r="I84">
        <v>1</v>
      </c>
      <c r="J84">
        <v>1</v>
      </c>
      <c r="K84">
        <v>2</v>
      </c>
      <c r="L84">
        <v>1</v>
      </c>
    </row>
    <row r="85" spans="1:12" x14ac:dyDescent="0.25">
      <c r="A85">
        <v>2573499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1</v>
      </c>
      <c r="J85">
        <v>1</v>
      </c>
      <c r="K85">
        <v>2</v>
      </c>
      <c r="L85">
        <v>1</v>
      </c>
    </row>
    <row r="86" spans="1:12" x14ac:dyDescent="0.25">
      <c r="A86">
        <v>2582295</v>
      </c>
      <c r="B86">
        <v>1</v>
      </c>
      <c r="C86">
        <v>1</v>
      </c>
      <c r="D86">
        <v>2</v>
      </c>
      <c r="E86">
        <v>2</v>
      </c>
      <c r="F86">
        <v>2</v>
      </c>
      <c r="G86">
        <v>1</v>
      </c>
      <c r="H86">
        <v>2</v>
      </c>
      <c r="I86">
        <v>1</v>
      </c>
      <c r="J86">
        <v>2</v>
      </c>
      <c r="K86">
        <v>2</v>
      </c>
      <c r="L86">
        <v>2</v>
      </c>
    </row>
    <row r="87" spans="1:12" x14ac:dyDescent="0.25">
      <c r="A87">
        <v>2587781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</row>
    <row r="88" spans="1:12" x14ac:dyDescent="0.25">
      <c r="A88">
        <v>2588528</v>
      </c>
      <c r="B88">
        <v>2</v>
      </c>
      <c r="C88">
        <v>1</v>
      </c>
      <c r="D88">
        <v>1</v>
      </c>
      <c r="E88">
        <v>1</v>
      </c>
      <c r="F88">
        <v>1</v>
      </c>
      <c r="G88">
        <v>1</v>
      </c>
      <c r="H88">
        <v>2</v>
      </c>
      <c r="I88">
        <v>1</v>
      </c>
      <c r="J88">
        <v>1</v>
      </c>
      <c r="K88">
        <v>2</v>
      </c>
      <c r="L88">
        <v>1</v>
      </c>
    </row>
    <row r="89" spans="1:12" x14ac:dyDescent="0.25">
      <c r="A89">
        <v>2596324</v>
      </c>
      <c r="B89">
        <v>2</v>
      </c>
      <c r="C89">
        <v>1</v>
      </c>
      <c r="D89">
        <v>1</v>
      </c>
      <c r="E89">
        <v>1</v>
      </c>
      <c r="F89">
        <v>1</v>
      </c>
      <c r="G89">
        <v>1</v>
      </c>
      <c r="H89">
        <v>2</v>
      </c>
      <c r="I89">
        <v>1</v>
      </c>
      <c r="J89">
        <v>2</v>
      </c>
      <c r="K89">
        <v>2</v>
      </c>
      <c r="L89">
        <v>2</v>
      </c>
    </row>
    <row r="90" spans="1:12" x14ac:dyDescent="0.25">
      <c r="A90">
        <v>2597568</v>
      </c>
      <c r="B90">
        <v>1</v>
      </c>
      <c r="C90">
        <v>1</v>
      </c>
      <c r="D90">
        <v>2</v>
      </c>
      <c r="E90">
        <v>1</v>
      </c>
      <c r="F90">
        <v>1</v>
      </c>
      <c r="G90">
        <v>1</v>
      </c>
      <c r="H90">
        <v>2</v>
      </c>
      <c r="I90">
        <v>1</v>
      </c>
      <c r="J90">
        <v>1</v>
      </c>
      <c r="K90">
        <v>2</v>
      </c>
      <c r="L90">
        <v>1</v>
      </c>
    </row>
    <row r="91" spans="1:12" x14ac:dyDescent="0.25">
      <c r="A91">
        <v>2615644</v>
      </c>
      <c r="B91">
        <v>2</v>
      </c>
      <c r="C91">
        <v>2</v>
      </c>
      <c r="D91">
        <v>2</v>
      </c>
      <c r="E91">
        <v>2</v>
      </c>
      <c r="F91">
        <v>1</v>
      </c>
      <c r="G91">
        <v>2</v>
      </c>
      <c r="H91">
        <v>2</v>
      </c>
      <c r="I91">
        <v>1</v>
      </c>
      <c r="J91">
        <v>1</v>
      </c>
      <c r="K91">
        <v>2</v>
      </c>
      <c r="L91">
        <v>1</v>
      </c>
    </row>
    <row r="92" spans="1:12" x14ac:dyDescent="0.25">
      <c r="A92">
        <v>2630411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2</v>
      </c>
      <c r="I92">
        <v>1</v>
      </c>
      <c r="J92">
        <v>1</v>
      </c>
      <c r="K92">
        <v>2</v>
      </c>
      <c r="L92">
        <v>1</v>
      </c>
    </row>
    <row r="93" spans="1:12" x14ac:dyDescent="0.25">
      <c r="A93">
        <v>2635878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1</v>
      </c>
    </row>
    <row r="94" spans="1:12" x14ac:dyDescent="0.25">
      <c r="A94">
        <v>2642894</v>
      </c>
      <c r="B94">
        <v>1</v>
      </c>
      <c r="C94">
        <v>1</v>
      </c>
      <c r="D94">
        <v>2</v>
      </c>
      <c r="E94">
        <v>1</v>
      </c>
      <c r="F94">
        <v>1</v>
      </c>
      <c r="G94">
        <v>1</v>
      </c>
      <c r="H94">
        <v>2</v>
      </c>
      <c r="I94">
        <v>1</v>
      </c>
      <c r="J94">
        <v>1</v>
      </c>
      <c r="K94">
        <v>2</v>
      </c>
      <c r="L94">
        <v>2</v>
      </c>
    </row>
    <row r="95" spans="1:12" x14ac:dyDescent="0.25">
      <c r="A95">
        <v>2647566</v>
      </c>
      <c r="B95">
        <v>1</v>
      </c>
      <c r="C95">
        <v>1</v>
      </c>
      <c r="D95">
        <v>2</v>
      </c>
      <c r="E95">
        <v>1</v>
      </c>
      <c r="F95">
        <v>1</v>
      </c>
      <c r="G95">
        <v>1</v>
      </c>
      <c r="H95">
        <v>2</v>
      </c>
      <c r="I95">
        <v>2</v>
      </c>
      <c r="J95">
        <v>1</v>
      </c>
      <c r="K95">
        <v>2</v>
      </c>
      <c r="L95">
        <v>1</v>
      </c>
    </row>
    <row r="96" spans="1:12" x14ac:dyDescent="0.25">
      <c r="A96">
        <v>2656780</v>
      </c>
      <c r="B96">
        <v>1</v>
      </c>
      <c r="C96">
        <v>1</v>
      </c>
      <c r="D96">
        <v>2</v>
      </c>
      <c r="E96">
        <v>1</v>
      </c>
      <c r="F96">
        <v>1</v>
      </c>
      <c r="G96">
        <v>1</v>
      </c>
      <c r="H96">
        <v>2</v>
      </c>
      <c r="I96">
        <v>1</v>
      </c>
      <c r="J96">
        <v>1</v>
      </c>
      <c r="K96">
        <v>2</v>
      </c>
      <c r="L96">
        <v>1</v>
      </c>
    </row>
    <row r="97" spans="1:12" x14ac:dyDescent="0.25">
      <c r="A97">
        <v>2661632</v>
      </c>
      <c r="B97">
        <v>1</v>
      </c>
      <c r="C97">
        <v>1</v>
      </c>
      <c r="D97">
        <v>2</v>
      </c>
      <c r="E97">
        <v>1</v>
      </c>
      <c r="F97">
        <v>2</v>
      </c>
      <c r="G97">
        <v>2</v>
      </c>
      <c r="H97">
        <v>2</v>
      </c>
      <c r="I97">
        <v>1</v>
      </c>
      <c r="J97">
        <v>1</v>
      </c>
      <c r="K97">
        <v>2</v>
      </c>
      <c r="L97">
        <v>2</v>
      </c>
    </row>
    <row r="98" spans="1:12" x14ac:dyDescent="0.25">
      <c r="A98">
        <v>2661903</v>
      </c>
      <c r="B98">
        <v>2</v>
      </c>
      <c r="C98">
        <v>1</v>
      </c>
      <c r="D98">
        <v>1</v>
      </c>
      <c r="E98">
        <v>1</v>
      </c>
      <c r="F98">
        <v>1</v>
      </c>
      <c r="G98">
        <v>2</v>
      </c>
      <c r="H98">
        <v>2</v>
      </c>
      <c r="I98">
        <v>2</v>
      </c>
      <c r="J98">
        <v>1</v>
      </c>
      <c r="K98">
        <v>2</v>
      </c>
      <c r="L98">
        <v>1</v>
      </c>
    </row>
    <row r="99" spans="1:12" x14ac:dyDescent="0.25">
      <c r="A99">
        <v>2662040</v>
      </c>
      <c r="B99">
        <v>2</v>
      </c>
      <c r="C99">
        <v>2</v>
      </c>
      <c r="D99">
        <v>1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</row>
    <row r="100" spans="1:12" x14ac:dyDescent="0.25">
      <c r="A100">
        <v>2673574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1</v>
      </c>
      <c r="J100">
        <v>1</v>
      </c>
      <c r="K100">
        <v>2</v>
      </c>
      <c r="L100">
        <v>1</v>
      </c>
    </row>
    <row r="101" spans="1:12" x14ac:dyDescent="0.25">
      <c r="A101">
        <v>2681300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1</v>
      </c>
      <c r="K101">
        <v>2</v>
      </c>
      <c r="L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14" sqref="A14"/>
    </sheetView>
  </sheetViews>
  <sheetFormatPr defaultRowHeight="15" x14ac:dyDescent="0.25"/>
  <cols>
    <col min="1" max="2" width="9.140625" style="1"/>
  </cols>
  <sheetData>
    <row r="1" spans="1:13" x14ac:dyDescent="0.25">
      <c r="C1" s="1" t="s">
        <v>17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25">
      <c r="A2" s="1" t="s">
        <v>83</v>
      </c>
      <c r="B2" s="1" t="s">
        <v>97</v>
      </c>
      <c r="C2">
        <f>COUNTIFS(MusicManual!B$2:B$101,"=0",MusicAuto!B$2:B$101,"=0")</f>
        <v>0</v>
      </c>
      <c r="D2">
        <f>COUNTIFS(MusicManual!C$2:C$101,"=0",MusicAuto!C$2:C$101,"=0")</f>
        <v>0</v>
      </c>
      <c r="E2">
        <f>COUNTIFS(MusicManual!D$2:D$101,"=0",MusicAuto!D$2:D$101,"=0")</f>
        <v>0</v>
      </c>
      <c r="F2">
        <f>COUNTIFS(MusicManual!E$2:E$101,"=0",MusicAuto!E$2:E$101,"=0")</f>
        <v>0</v>
      </c>
      <c r="G2">
        <f>COUNTIFS(MusicManual!F$2:F$101,"=0",MusicAuto!F$2:F$101,"=0")</f>
        <v>0</v>
      </c>
      <c r="H2">
        <f>COUNTIFS(MusicManual!G$2:G$101,"=0",MusicAuto!G$2:G$101,"=0")</f>
        <v>0</v>
      </c>
      <c r="I2">
        <f>COUNTIFS(MusicManual!H$2:H$101,"=0",MusicAuto!H$2:H$101,"=0")</f>
        <v>0</v>
      </c>
      <c r="J2">
        <f>COUNTIFS(MusicManual!I$2:I$101,"=0",MusicAuto!I$2:I$101,"=0")</f>
        <v>0</v>
      </c>
      <c r="K2">
        <f>COUNTIFS(MusicManual!J$2:J$101,"=0",MusicAuto!J$2:J$101,"=0")</f>
        <v>0</v>
      </c>
      <c r="L2">
        <f>COUNTIFS(MusicManual!K$2:K$101,"=0",MusicAuto!K$2:K$101,"=0")</f>
        <v>0</v>
      </c>
      <c r="M2">
        <f>COUNTIFS(MusicManual!L$2:L$101,"=0",MusicAuto!L$2:L$101,"=0")</f>
        <v>0</v>
      </c>
    </row>
    <row r="3" spans="1:13" x14ac:dyDescent="0.25">
      <c r="B3" s="1" t="s">
        <v>98</v>
      </c>
      <c r="C3">
        <f>COUNTIFS(MusicManual!B$2:B$101,"&lt;&gt;0",MusicAuto!B$2:B$101,"=0")</f>
        <v>0</v>
      </c>
      <c r="D3">
        <f>COUNTIFS(MusicManual!C$2:C$101,"&lt;&gt;0",MusicAuto!C$2:C$101,"=0")</f>
        <v>0</v>
      </c>
      <c r="E3">
        <f>COUNTIFS(MusicManual!D$2:D$101,"&lt;&gt;0",MusicAuto!D$2:D$101,"=0")</f>
        <v>0</v>
      </c>
      <c r="F3">
        <f>COUNTIFS(MusicManual!E$2:E$101,"&lt;&gt;0",MusicAuto!E$2:E$101,"=0")</f>
        <v>0</v>
      </c>
      <c r="G3">
        <f>COUNTIFS(MusicManual!F$2:F$101,"&lt;&gt;0",MusicAuto!F$2:F$101,"=0")</f>
        <v>0</v>
      </c>
      <c r="H3">
        <f>COUNTIFS(MusicManual!G$2:G$101,"&lt;&gt;0",MusicAuto!G$2:G$101,"=0")</f>
        <v>0</v>
      </c>
      <c r="I3">
        <f>COUNTIFS(MusicManual!H$2:H$101,"&lt;&gt;0",MusicAuto!H$2:H$101,"=0")</f>
        <v>0</v>
      </c>
      <c r="J3">
        <f>COUNTIFS(MusicManual!I$2:I$101,"&lt;&gt;0",MusicAuto!I$2:I$101,"=0")</f>
        <v>0</v>
      </c>
      <c r="K3">
        <f>COUNTIFS(MusicManual!J$2:J$101,"&lt;&gt;0",MusicAuto!J$2:J$101,"=0")</f>
        <v>0</v>
      </c>
      <c r="L3">
        <f>COUNTIFS(MusicManual!K$2:K$101,"&lt;&gt;0",MusicAuto!K$2:K$101,"=0")</f>
        <v>0</v>
      </c>
      <c r="M3">
        <f>COUNTIFS(MusicManual!L$2:L$101,"&lt;&gt;0",MusicAuto!L$2:L$101,"=0")</f>
        <v>0</v>
      </c>
    </row>
    <row r="4" spans="1:13" x14ac:dyDescent="0.25">
      <c r="B4" s="1" t="s">
        <v>100</v>
      </c>
      <c r="C4">
        <f>COUNTIFS(MusicManual!B$2:B$101,"&lt;&gt;0",MusicAuto!B$2:B$101,"&lt;&gt;0")</f>
        <v>100</v>
      </c>
      <c r="D4">
        <f>COUNTIFS(MusicManual!C$2:C$101,"&lt;&gt;0",MusicAuto!C$2:C$101,"&lt;&gt;0")</f>
        <v>100</v>
      </c>
      <c r="E4">
        <f>COUNTIFS(MusicManual!D$2:D$101,"&lt;&gt;0",MusicAuto!D$2:D$101,"&lt;&gt;0")</f>
        <v>97</v>
      </c>
      <c r="F4">
        <f>COUNTIFS(MusicManual!E$2:E$101,"&lt;&gt;0",MusicAuto!E$2:E$101,"&lt;&gt;0")</f>
        <v>94</v>
      </c>
      <c r="G4">
        <f>COUNTIFS(MusicManual!F$2:F$101,"&lt;&gt;0",MusicAuto!F$2:F$101,"&lt;&gt;0")</f>
        <v>98</v>
      </c>
      <c r="H4">
        <f>COUNTIFS(MusicManual!G$2:G$101,"&lt;&gt;0",MusicAuto!G$2:G$101,"&lt;&gt;0")</f>
        <v>100</v>
      </c>
      <c r="I4">
        <f>COUNTIFS(MusicManual!H$2:H$101,"&lt;&gt;0",MusicAuto!H$2:H$101,"&lt;&gt;0")</f>
        <v>94</v>
      </c>
      <c r="J4">
        <f>COUNTIFS(MusicManual!I$2:I$101,"&lt;&gt;0",MusicAuto!I$2:I$101,"&lt;&gt;0")</f>
        <v>99</v>
      </c>
      <c r="K4">
        <f>COUNTIFS(MusicManual!J$2:J$101,"&lt;&gt;0",MusicAuto!J$2:J$101,"&lt;&gt;0")</f>
        <v>100</v>
      </c>
      <c r="L4">
        <f>COUNTIFS(MusicManual!K$2:K$101,"&lt;&gt;0",MusicAuto!K$2:K$101,"&lt;&gt;0")</f>
        <v>97</v>
      </c>
      <c r="M4">
        <f>COUNTIFS(MusicManual!L$2:L$101,"&lt;&gt;0",MusicAuto!L$2:L$101,"&lt;&gt;0")</f>
        <v>100</v>
      </c>
    </row>
    <row r="5" spans="1:13" x14ac:dyDescent="0.25">
      <c r="B5" s="1" t="s">
        <v>99</v>
      </c>
      <c r="C5">
        <f>COUNTIFS(MusicManual!B$2:B$101,"=0",MusicAuto!B$2:B$101,"&lt;&gt;0")</f>
        <v>0</v>
      </c>
      <c r="D5">
        <f>COUNTIFS(MusicManual!C$2:C$101,"=0",MusicAuto!C$2:C$101,"&lt;&gt;0")</f>
        <v>0</v>
      </c>
      <c r="E5">
        <f>COUNTIFS(MusicManual!D$2:D$101,"=0",MusicAuto!D$2:D$101,"&lt;&gt;0")</f>
        <v>3</v>
      </c>
      <c r="F5">
        <f>COUNTIFS(MusicManual!E$2:E$101,"=0",MusicAuto!E$2:E$101,"&lt;&gt;0")</f>
        <v>6</v>
      </c>
      <c r="G5">
        <f>COUNTIFS(MusicManual!F$2:F$101,"=0",MusicAuto!F$2:F$101,"&lt;&gt;0")</f>
        <v>2</v>
      </c>
      <c r="H5">
        <f>COUNTIFS(MusicManual!G$2:G$101,"=0",MusicAuto!G$2:G$101,"&lt;&gt;0")</f>
        <v>0</v>
      </c>
      <c r="I5">
        <f>COUNTIFS(MusicManual!H$2:H$101,"=0",MusicAuto!H$2:H$101,"&lt;&gt;0")</f>
        <v>6</v>
      </c>
      <c r="J5">
        <f>COUNTIFS(MusicManual!I$2:I$101,"=0",MusicAuto!I$2:I$101,"&lt;&gt;0")</f>
        <v>1</v>
      </c>
      <c r="K5">
        <f>COUNTIFS(MusicManual!J$2:J$101,"=0",MusicAuto!J$2:J$101,"&lt;&gt;0")</f>
        <v>0</v>
      </c>
      <c r="L5">
        <f>COUNTIFS(MusicManual!K$2:K$101,"=0",MusicAuto!K$2:K$101,"&lt;&gt;0")</f>
        <v>3</v>
      </c>
      <c r="M5">
        <f>COUNTIFS(MusicManual!L$2:L$101,"=0",MusicAuto!L$2:L$101,"&lt;&gt;0")</f>
        <v>0</v>
      </c>
    </row>
    <row r="7" spans="1:13" x14ac:dyDescent="0.25">
      <c r="A7" s="1" t="s">
        <v>77</v>
      </c>
      <c r="B7" s="1" t="s">
        <v>97</v>
      </c>
      <c r="C7">
        <f>COUNTIFS(MusicManual!B$2:B$101,"=1",MusicAuto!B$2:B$101,"=1")</f>
        <v>34</v>
      </c>
      <c r="D7">
        <f>COUNTIFS(MusicManual!C$2:C$101,"=1",MusicAuto!C$2:C$101,"=1")</f>
        <v>81</v>
      </c>
      <c r="E7">
        <f>COUNTIFS(MusicManual!D$2:D$101,"=1",MusicAuto!D$2:D$101,"=1")</f>
        <v>62</v>
      </c>
      <c r="F7">
        <f>COUNTIFS(MusicManual!E$2:E$101,"=1",MusicAuto!E$2:E$101,"=1")</f>
        <v>82</v>
      </c>
      <c r="G7">
        <f>COUNTIFS(MusicManual!F$2:F$101,"=1",MusicAuto!F$2:F$101,"=1")</f>
        <v>72</v>
      </c>
      <c r="H7">
        <f>COUNTIFS(MusicManual!G$2:G$101,"=1",MusicAuto!G$2:G$101,"=1")</f>
        <v>81</v>
      </c>
      <c r="I7">
        <f>COUNTIFS(MusicManual!H$2:H$101,"=1",MusicAuto!H$2:H$101,"=1")</f>
        <v>19</v>
      </c>
      <c r="J7">
        <f>COUNTIFS(MusicManual!I$2:I$101,"=1",MusicAuto!I$2:I$101,"=1")</f>
        <v>75</v>
      </c>
      <c r="K7">
        <f>COUNTIFS(MusicManual!J$2:J$101,"=1",MusicAuto!J$2:J$101,"=1")</f>
        <v>92</v>
      </c>
      <c r="L7">
        <f>COUNTIFS(MusicManual!K$2:K$101,"=1",MusicAuto!K$2:K$101,"=1")</f>
        <v>5</v>
      </c>
      <c r="M7">
        <f>COUNTIFS(MusicManual!L$2:L$101,"=1",MusicAuto!L$2:L$101,"=1")</f>
        <v>76</v>
      </c>
    </row>
    <row r="8" spans="1:13" x14ac:dyDescent="0.25">
      <c r="B8" s="1" t="s">
        <v>98</v>
      </c>
      <c r="C8">
        <f>COUNTIFS(MusicManual!B$2:B$101,"&lt;&gt;1",MusicAuto!B$2:B$101,"=1")</f>
        <v>21</v>
      </c>
      <c r="D8">
        <f>COUNTIFS(MusicManual!C$2:C$101,"&lt;&gt;1",MusicAuto!C$2:C$101,"=1")</f>
        <v>0</v>
      </c>
      <c r="E8">
        <f>COUNTIFS(MusicManual!D$2:D$101,"&lt;&gt;1",MusicAuto!D$2:D$101,"=1")</f>
        <v>0</v>
      </c>
      <c r="F8">
        <f>COUNTIFS(MusicManual!E$2:E$101,"&lt;&gt;1",MusicAuto!E$2:E$101,"=1")</f>
        <v>0</v>
      </c>
      <c r="G8">
        <f>COUNTIFS(MusicManual!F$2:F$101,"&lt;&gt;1",MusicAuto!F$2:F$101,"=1")</f>
        <v>0</v>
      </c>
      <c r="H8">
        <f>COUNTIFS(MusicManual!G$2:G$101,"&lt;&gt;1",MusicAuto!G$2:G$101,"=1")</f>
        <v>0</v>
      </c>
      <c r="I8">
        <f>COUNTIFS(MusicManual!H$2:H$101,"&lt;&gt;1",MusicAuto!H$2:H$101,"=1")</f>
        <v>2</v>
      </c>
      <c r="J8">
        <f>COUNTIFS(MusicManual!I$2:I$101,"&lt;&gt;1",MusicAuto!I$2:I$101,"=1")</f>
        <v>0</v>
      </c>
      <c r="K8">
        <f>COUNTIFS(MusicManual!J$2:J$101,"&lt;&gt;1",MusicAuto!J$2:J$101,"=1")</f>
        <v>2</v>
      </c>
      <c r="L8">
        <f>COUNTIFS(MusicManual!K$2:K$101,"&lt;&gt;1",MusicAuto!K$2:K$101,"=1")</f>
        <v>0</v>
      </c>
      <c r="M8">
        <f>COUNTIFS(MusicManual!L$2:L$101,"&lt;&gt;1",MusicAuto!L$2:L$101,"=1")</f>
        <v>0</v>
      </c>
    </row>
    <row r="9" spans="1:13" x14ac:dyDescent="0.25">
      <c r="B9" s="1" t="s">
        <v>100</v>
      </c>
      <c r="C9">
        <f>COUNTIFS(MusicManual!B$2:B$101,"&lt;&gt;1",MusicAuto!B$2:B$101,"&lt;&gt;1")</f>
        <v>42</v>
      </c>
      <c r="D9">
        <f>COUNTIFS(MusicManual!C$2:C$101,"&lt;&gt;1",MusicAuto!C$2:C$101,"&lt;&gt;1")</f>
        <v>12</v>
      </c>
      <c r="E9">
        <f>COUNTIFS(MusicManual!D$2:D$101,"&lt;&gt;1",MusicAuto!D$2:D$101,"&lt;&gt;1")</f>
        <v>13</v>
      </c>
      <c r="F9">
        <f>COUNTIFS(MusicManual!E$2:E$101,"&lt;&gt;1",MusicAuto!E$2:E$101,"&lt;&gt;1")</f>
        <v>11</v>
      </c>
      <c r="G9">
        <f>COUNTIFS(MusicManual!F$2:F$101,"&lt;&gt;1",MusicAuto!F$2:F$101,"&lt;&gt;1")</f>
        <v>8</v>
      </c>
      <c r="H9">
        <f>COUNTIFS(MusicManual!G$2:G$101,"&lt;&gt;1",MusicAuto!G$2:G$101,"&lt;&gt;1")</f>
        <v>10</v>
      </c>
      <c r="I9">
        <f>COUNTIFS(MusicManual!H$2:H$101,"&lt;&gt;1",MusicAuto!H$2:H$101,"&lt;&gt;1")</f>
        <v>29</v>
      </c>
      <c r="J9">
        <f>COUNTIFS(MusicManual!I$2:I$101,"&lt;&gt;1",MusicAuto!I$2:I$101,"&lt;&gt;1")</f>
        <v>7</v>
      </c>
      <c r="K9">
        <f>COUNTIFS(MusicManual!J$2:J$101,"&lt;&gt;1",MusicAuto!J$2:J$101,"&lt;&gt;1")</f>
        <v>2</v>
      </c>
      <c r="L9">
        <f>COUNTIFS(MusicManual!K$2:K$101,"&lt;&gt;1",MusicAuto!K$2:K$101,"&lt;&gt;1")</f>
        <v>44</v>
      </c>
      <c r="M9">
        <f>COUNTIFS(MusicManual!L$2:L$101,"&lt;&gt;1",MusicAuto!L$2:L$101,"&lt;&gt;1")</f>
        <v>1</v>
      </c>
    </row>
    <row r="10" spans="1:13" x14ac:dyDescent="0.25">
      <c r="B10" s="1" t="s">
        <v>99</v>
      </c>
      <c r="C10">
        <f>COUNTIFS(MusicManual!B$2:B$101,"=1",MusicAuto!B$2:B$101,"&lt;&gt;1")</f>
        <v>3</v>
      </c>
      <c r="D10">
        <f>COUNTIFS(MusicManual!C$2:C$101,"=1",MusicAuto!C$2:C$101,"&lt;&gt;1")</f>
        <v>7</v>
      </c>
      <c r="E10">
        <f>COUNTIFS(MusicManual!D$2:D$101,"=1",MusicAuto!D$2:D$101,"&lt;&gt;1")</f>
        <v>25</v>
      </c>
      <c r="F10">
        <f>COUNTIFS(MusicManual!E$2:E$101,"=1",MusicAuto!E$2:E$101,"&lt;&gt;1")</f>
        <v>7</v>
      </c>
      <c r="G10">
        <f>COUNTIFS(MusicManual!F$2:F$101,"=1",MusicAuto!F$2:F$101,"&lt;&gt;1")</f>
        <v>20</v>
      </c>
      <c r="H10">
        <f>COUNTIFS(MusicManual!G$2:G$101,"=1",MusicAuto!G$2:G$101,"&lt;&gt;1")</f>
        <v>9</v>
      </c>
      <c r="I10">
        <f>COUNTIFS(MusicManual!H$2:H$101,"=1",MusicAuto!H$2:H$101,"&lt;&gt;1")</f>
        <v>50</v>
      </c>
      <c r="J10">
        <f>COUNTIFS(MusicManual!I$2:I$101,"=1",MusicAuto!I$2:I$101,"&lt;&gt;1")</f>
        <v>18</v>
      </c>
      <c r="K10">
        <f>COUNTIFS(MusicManual!J$2:J$101,"=1",MusicAuto!J$2:J$101,"&lt;&gt;1")</f>
        <v>4</v>
      </c>
      <c r="L10">
        <f>COUNTIFS(MusicManual!K$2:K$101,"=1",MusicAuto!K$2:K$101,"&lt;&gt;1")</f>
        <v>51</v>
      </c>
      <c r="M10">
        <f>COUNTIFS(MusicManual!L$2:L$101,"=1",MusicAuto!L$2:L$101,"&lt;&gt;1")</f>
        <v>23</v>
      </c>
    </row>
    <row r="12" spans="1:13" x14ac:dyDescent="0.25">
      <c r="A12" s="1" t="s">
        <v>82</v>
      </c>
      <c r="B12" s="1" t="s">
        <v>97</v>
      </c>
      <c r="C12">
        <f>COUNTIFS(MusicManual!B$2:B$101,"=2",MusicAuto!B$2:B$101,"=2")</f>
        <v>42</v>
      </c>
      <c r="D12">
        <f>COUNTIFS(MusicManual!C$2:C$101,"=2",MusicAuto!C$2:C$101,"=2")</f>
        <v>12</v>
      </c>
      <c r="E12">
        <f>COUNTIFS(MusicManual!D$2:D$101,"=2",MusicAuto!D$2:D$101,"=2")</f>
        <v>10</v>
      </c>
      <c r="F12">
        <f>COUNTIFS(MusicManual!E$2:E$101,"=2",MusicAuto!E$2:E$101,"=2")</f>
        <v>5</v>
      </c>
      <c r="G12">
        <f>COUNTIFS(MusicManual!F$2:F$101,"=2",MusicAuto!F$2:F$101,"=2")</f>
        <v>6</v>
      </c>
      <c r="H12">
        <f>COUNTIFS(MusicManual!G$2:G$101,"=2",MusicAuto!G$2:G$101,"=2")</f>
        <v>10</v>
      </c>
      <c r="I12">
        <f>COUNTIFS(MusicManual!H$2:H$101,"=2",MusicAuto!H$2:H$101,"=2")</f>
        <v>24</v>
      </c>
      <c r="J12">
        <f>COUNTIFS(MusicManual!I$2:I$101,"=2",MusicAuto!I$2:I$101,"=2")</f>
        <v>6</v>
      </c>
      <c r="K12">
        <f>COUNTIFS(MusicManual!J$2:J$101,"=2",MusicAuto!J$2:J$101,"=2")</f>
        <v>2</v>
      </c>
      <c r="L12">
        <f>COUNTIFS(MusicManual!K$2:K$101,"=2",MusicAuto!K$2:K$101,"=2")</f>
        <v>41</v>
      </c>
      <c r="M12">
        <f>COUNTIFS(MusicManual!L$2:L$101,"=2",MusicAuto!L$2:L$101,"=2")</f>
        <v>1</v>
      </c>
    </row>
    <row r="13" spans="1:13" x14ac:dyDescent="0.25">
      <c r="B13" s="1" t="s">
        <v>98</v>
      </c>
      <c r="C13">
        <f>COUNTIFS(MusicManual!B$2:B$101,"&lt;&gt;2",MusicAuto!B$2:B$101,"=2")</f>
        <v>3</v>
      </c>
      <c r="D13">
        <f>COUNTIFS(MusicManual!C$2:C$101,"&lt;&gt;2",MusicAuto!C$2:C$101,"=2")</f>
        <v>7</v>
      </c>
      <c r="E13">
        <f>COUNTIFS(MusicManual!D$2:D$101,"&lt;&gt;2",MusicAuto!D$2:D$101,"=2")</f>
        <v>28</v>
      </c>
      <c r="F13">
        <f>COUNTIFS(MusicManual!E$2:E$101,"&lt;&gt;2",MusicAuto!E$2:E$101,"=2")</f>
        <v>13</v>
      </c>
      <c r="G13">
        <f>COUNTIFS(MusicManual!F$2:F$101,"&lt;&gt;2",MusicAuto!F$2:F$101,"=2")</f>
        <v>22</v>
      </c>
      <c r="H13">
        <f>COUNTIFS(MusicManual!G$2:G$101,"&lt;&gt;2",MusicAuto!G$2:G$101,"=2")</f>
        <v>9</v>
      </c>
      <c r="I13">
        <f>COUNTIFS(MusicManual!H$2:H$101,"&lt;&gt;2",MusicAuto!H$2:H$101,"=2")</f>
        <v>55</v>
      </c>
      <c r="J13">
        <f>COUNTIFS(MusicManual!I$2:I$101,"&lt;&gt;2",MusicAuto!I$2:I$101,"=2")</f>
        <v>19</v>
      </c>
      <c r="K13">
        <f>COUNTIFS(MusicManual!J$2:J$101,"&lt;&gt;2",MusicAuto!J$2:J$101,"=2")</f>
        <v>4</v>
      </c>
      <c r="L13">
        <f>COUNTIFS(MusicManual!K$2:K$101,"&lt;&gt;2",MusicAuto!K$2:K$101,"=2")</f>
        <v>54</v>
      </c>
      <c r="M13">
        <f>COUNTIFS(MusicManual!L$2:L$101,"&lt;&gt;2",MusicAuto!L$2:L$101,"=2")</f>
        <v>23</v>
      </c>
    </row>
    <row r="14" spans="1:13" x14ac:dyDescent="0.25">
      <c r="B14" s="1" t="s">
        <v>100</v>
      </c>
      <c r="C14">
        <f>COUNTIFS(MusicManual!B$2:B$101,"&lt;&gt;2",MusicAuto!B$2:B$101,"&lt;&gt;2")</f>
        <v>34</v>
      </c>
      <c r="D14">
        <f>COUNTIFS(MusicManual!C$2:C$101,"&lt;&gt;2",MusicAuto!C$2:C$101,"&lt;&gt;2")</f>
        <v>81</v>
      </c>
      <c r="E14">
        <f>COUNTIFS(MusicManual!D$2:D$101,"&lt;&gt;2",MusicAuto!D$2:D$101,"&lt;&gt;2")</f>
        <v>62</v>
      </c>
      <c r="F14">
        <f>COUNTIFS(MusicManual!E$2:E$101,"&lt;&gt;2",MusicAuto!E$2:E$101,"&lt;&gt;2")</f>
        <v>82</v>
      </c>
      <c r="G14">
        <f>COUNTIFS(MusicManual!F$2:F$101,"&lt;&gt;2",MusicAuto!F$2:F$101,"&lt;&gt;2")</f>
        <v>72</v>
      </c>
      <c r="H14">
        <f>COUNTIFS(MusicManual!G$2:G$101,"&lt;&gt;2",MusicAuto!G$2:G$101,"&lt;&gt;2")</f>
        <v>81</v>
      </c>
      <c r="I14">
        <f>COUNTIFS(MusicManual!H$2:H$101,"&lt;&gt;2",MusicAuto!H$2:H$101,"&lt;&gt;2")</f>
        <v>20</v>
      </c>
      <c r="J14">
        <f>COUNTIFS(MusicManual!I$2:I$101,"&lt;&gt;2",MusicAuto!I$2:I$101,"&lt;&gt;2")</f>
        <v>75</v>
      </c>
      <c r="K14">
        <f>COUNTIFS(MusicManual!J$2:J$101,"&lt;&gt;2",MusicAuto!J$2:J$101,"&lt;&gt;2")</f>
        <v>92</v>
      </c>
      <c r="L14">
        <f>COUNTIFS(MusicManual!K$2:K$101,"&lt;&gt;2",MusicAuto!K$2:K$101,"&lt;&gt;2")</f>
        <v>5</v>
      </c>
      <c r="M14">
        <f>COUNTIFS(MusicManual!L$2:L$101,"&lt;&gt;2",MusicAuto!L$2:L$101,"&lt;&gt;2")</f>
        <v>76</v>
      </c>
    </row>
    <row r="15" spans="1:13" x14ac:dyDescent="0.25">
      <c r="B15" s="1" t="s">
        <v>99</v>
      </c>
      <c r="C15">
        <f>COUNTIFS(MusicManual!B$2:B$101,"=2",MusicAuto!B$2:B$101,"&lt;&gt;2")</f>
        <v>21</v>
      </c>
      <c r="D15">
        <f>COUNTIFS(MusicManual!C$2:C$101,"=2",MusicAuto!C$2:C$101,"&lt;&gt;2")</f>
        <v>0</v>
      </c>
      <c r="E15">
        <f>COUNTIFS(MusicManual!D$2:D$101,"=2",MusicAuto!D$2:D$101,"&lt;&gt;2")</f>
        <v>0</v>
      </c>
      <c r="F15">
        <f>COUNTIFS(MusicManual!E$2:E$101,"=2",MusicAuto!E$2:E$101,"&lt;&gt;2")</f>
        <v>0</v>
      </c>
      <c r="G15">
        <f>COUNTIFS(MusicManual!F$2:F$101,"=2",MusicAuto!F$2:F$101,"&lt;&gt;2")</f>
        <v>0</v>
      </c>
      <c r="H15">
        <f>COUNTIFS(MusicManual!G$2:G$101,"=2",MusicAuto!G$2:G$101,"&lt;&gt;2")</f>
        <v>0</v>
      </c>
      <c r="I15">
        <f>COUNTIFS(MusicManual!H$2:H$101,"=2",MusicAuto!H$2:H$101,"&lt;&gt;2")</f>
        <v>1</v>
      </c>
      <c r="J15">
        <f>COUNTIFS(MusicManual!I$2:I$101,"=2",MusicAuto!I$2:I$101,"&lt;&gt;2")</f>
        <v>0</v>
      </c>
      <c r="K15">
        <f>COUNTIFS(MusicManual!J$2:J$101,"=2",MusicAuto!J$2:J$101,"&lt;&gt;2")</f>
        <v>2</v>
      </c>
      <c r="L15">
        <f>COUNTIFS(MusicManual!K$2:K$101,"=2",MusicAuto!K$2:K$101,"&lt;&gt;2")</f>
        <v>0</v>
      </c>
      <c r="M15">
        <f>COUNTIFS(MusicManual!L$2:L$101,"=2",MusicAuto!L$2:L$101,"&lt;&gt;2")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workbookViewId="0"/>
  </sheetViews>
  <sheetFormatPr defaultRowHeight="15" x14ac:dyDescent="0.25"/>
  <cols>
    <col min="1" max="1" width="8" bestFit="1" customWidth="1"/>
    <col min="2" max="2" width="6" bestFit="1" customWidth="1"/>
    <col min="3" max="3" width="3.7109375" bestFit="1" customWidth="1"/>
    <col min="4" max="4" width="8.85546875" bestFit="1" customWidth="1"/>
    <col min="5" max="5" width="10.5703125" bestFit="1" customWidth="1"/>
    <col min="6" max="6" width="8.5703125" bestFit="1" customWidth="1"/>
    <col min="7" max="7" width="7.42578125" bestFit="1" customWidth="1"/>
    <col min="8" max="8" width="9.28515625" bestFit="1" customWidth="1"/>
    <col min="9" max="9" width="10" bestFit="1" customWidth="1"/>
    <col min="10" max="10" width="8.28515625" bestFit="1" customWidth="1"/>
    <col min="11" max="11" width="7.28515625" bestFit="1" customWidth="1"/>
    <col min="12" max="12" width="7.42578125" bestFit="1" customWidth="1"/>
    <col min="13" max="13" width="8.28515625" bestFit="1" customWidth="1"/>
    <col min="14" max="15" width="7.42578125" bestFit="1" customWidth="1"/>
    <col min="16" max="16" width="6.42578125" bestFit="1" customWidth="1"/>
    <col min="17" max="17" width="8.42578125" bestFit="1" customWidth="1"/>
    <col min="18" max="18" width="6.140625" bestFit="1" customWidth="1"/>
    <col min="19" max="19" width="4.85546875" bestFit="1" customWidth="1"/>
    <col min="20" max="20" width="6.42578125" bestFit="1" customWidth="1"/>
    <col min="21" max="21" width="7.28515625" bestFit="1" customWidth="1"/>
    <col min="22" max="22" width="11" bestFit="1" customWidth="1"/>
    <col min="23" max="23" width="7.42578125" bestFit="1" customWidth="1"/>
    <col min="24" max="24" width="11" bestFit="1" customWidth="1"/>
    <col min="25" max="25" width="12.28515625" bestFit="1" customWidth="1"/>
    <col min="26" max="26" width="6.5703125" bestFit="1" customWidth="1"/>
    <col min="27" max="27" width="3.85546875" bestFit="1" customWidth="1"/>
    <col min="28" max="28" width="8.5703125" bestFit="1" customWidth="1"/>
    <col min="29" max="30" width="12.7109375" bestFit="1" customWidth="1"/>
    <col min="31" max="31" width="6.7109375" bestFit="1" customWidth="1"/>
    <col min="32" max="32" width="12.5703125" bestFit="1" customWidth="1"/>
    <col min="34" max="34" width="7" bestFit="1" customWidth="1"/>
    <col min="35" max="35" width="6.5703125" bestFit="1" customWidth="1"/>
    <col min="36" max="36" width="7.28515625" bestFit="1" customWidth="1"/>
  </cols>
  <sheetData>
    <row r="1" spans="1:36" s="1" customFormat="1" x14ac:dyDescent="0.25">
      <c r="A1" s="1" t="s">
        <v>0</v>
      </c>
      <c r="B1" s="1" t="s">
        <v>23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17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</row>
    <row r="2" spans="1:36" x14ac:dyDescent="0.25">
      <c r="A2">
        <v>2071396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>
        <v>2073421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1</v>
      </c>
    </row>
    <row r="4" spans="1:36" x14ac:dyDescent="0.25">
      <c r="A4">
        <v>2157354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>
        <v>2161792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1</v>
      </c>
      <c r="AI5">
        <v>1</v>
      </c>
      <c r="AJ5">
        <v>1</v>
      </c>
    </row>
    <row r="6" spans="1:36" x14ac:dyDescent="0.25">
      <c r="A6">
        <v>2162728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25">
      <c r="A7">
        <v>2162810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</row>
    <row r="8" spans="1:36" x14ac:dyDescent="0.25">
      <c r="A8">
        <v>2165752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1</v>
      </c>
      <c r="AJ8">
        <v>1</v>
      </c>
    </row>
    <row r="9" spans="1:36" x14ac:dyDescent="0.25">
      <c r="A9">
        <v>2188576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>
        <v>2220895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>
        <v>2260600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>
        <v>2264642</v>
      </c>
      <c r="B12">
        <v>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13">
        <v>2268007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1</v>
      </c>
    </row>
    <row r="14" spans="1:36" x14ac:dyDescent="0.25">
      <c r="A14">
        <v>2282264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1</v>
      </c>
    </row>
    <row r="15" spans="1:36" x14ac:dyDescent="0.25">
      <c r="A15">
        <v>2335626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5">
      <c r="A16">
        <v>2347334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25">
      <c r="A17">
        <v>2397303</v>
      </c>
      <c r="B17">
        <v>2</v>
      </c>
      <c r="C17">
        <v>1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1</v>
      </c>
      <c r="AJ17">
        <v>1</v>
      </c>
    </row>
    <row r="18" spans="1:36" x14ac:dyDescent="0.25">
      <c r="A18">
        <v>2411698</v>
      </c>
      <c r="B18">
        <v>1</v>
      </c>
      <c r="C18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>
        <v>2412049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25">
      <c r="A20">
        <v>2423201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25">
      <c r="A21">
        <v>2471364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25">
      <c r="A22">
        <v>2484411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25">
      <c r="A23">
        <v>2496848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</row>
    <row r="24" spans="1:36" x14ac:dyDescent="0.25">
      <c r="A24">
        <v>2501700</v>
      </c>
      <c r="B24">
        <v>1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25">
      <c r="A25">
        <v>2519684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25">
      <c r="A26">
        <v>2522316</v>
      </c>
      <c r="B26">
        <v>1</v>
      </c>
      <c r="C26">
        <v>1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25">
      <c r="A27">
        <v>2530714</v>
      </c>
      <c r="B27">
        <v>1</v>
      </c>
      <c r="C27">
        <v>1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1</v>
      </c>
      <c r="U27">
        <v>1</v>
      </c>
      <c r="V27">
        <v>1</v>
      </c>
      <c r="W27">
        <v>2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25">
      <c r="A28">
        <v>2553873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25">
      <c r="A29">
        <v>2585627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2</v>
      </c>
      <c r="M29">
        <v>1</v>
      </c>
      <c r="N29">
        <v>1</v>
      </c>
      <c r="O29">
        <v>1</v>
      </c>
      <c r="P29">
        <v>1</v>
      </c>
      <c r="Q29">
        <v>2</v>
      </c>
      <c r="R29">
        <v>1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25">
      <c r="A30">
        <v>2607150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25">
      <c r="A31">
        <v>2608461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25">
      <c r="A32">
        <v>2626016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25">
      <c r="A33">
        <v>2632045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1</v>
      </c>
    </row>
    <row r="34" spans="1:36" x14ac:dyDescent="0.25">
      <c r="A34">
        <v>2638306</v>
      </c>
      <c r="B34">
        <v>2</v>
      </c>
      <c r="C34">
        <v>1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25">
      <c r="A35">
        <v>2639934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1</v>
      </c>
    </row>
    <row r="36" spans="1:36" x14ac:dyDescent="0.25">
      <c r="A36">
        <v>2654112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25">
      <c r="A37">
        <v>2657267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25">
      <c r="A38">
        <v>2690447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</row>
    <row r="39" spans="1:36" x14ac:dyDescent="0.25">
      <c r="A39">
        <v>2699607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1</v>
      </c>
      <c r="Q39">
        <v>2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25">
      <c r="A40">
        <v>2707660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25">
      <c r="A41">
        <v>2782178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1</v>
      </c>
    </row>
    <row r="42" spans="1:36" x14ac:dyDescent="0.25">
      <c r="A42">
        <v>2793322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25">
      <c r="A43">
        <v>2823798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25">
      <c r="A44">
        <v>2845476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1</v>
      </c>
    </row>
    <row r="45" spans="1:36" x14ac:dyDescent="0.25">
      <c r="A45">
        <v>2846373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1</v>
      </c>
    </row>
    <row r="46" spans="1:36" x14ac:dyDescent="0.25">
      <c r="A46">
        <v>2851391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1</v>
      </c>
    </row>
    <row r="47" spans="1:36" x14ac:dyDescent="0.25">
      <c r="A47">
        <v>2852524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25">
      <c r="A48">
        <v>2873012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1</v>
      </c>
      <c r="N48">
        <v>1</v>
      </c>
      <c r="O48">
        <v>2</v>
      </c>
      <c r="P48">
        <v>1</v>
      </c>
      <c r="Q48">
        <v>2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1</v>
      </c>
    </row>
    <row r="49" spans="1:36" x14ac:dyDescent="0.25">
      <c r="A49">
        <v>2885600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1</v>
      </c>
    </row>
    <row r="50" spans="1:36" x14ac:dyDescent="0.25">
      <c r="A50">
        <v>2900229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25">
      <c r="A51">
        <v>2902371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1</v>
      </c>
    </row>
    <row r="52" spans="1:36" x14ac:dyDescent="0.25">
      <c r="A52">
        <v>2907806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25">
      <c r="A53">
        <v>2917346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25">
      <c r="A54">
        <v>2920782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25">
      <c r="A55">
        <v>2924886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1</v>
      </c>
      <c r="M55">
        <v>1</v>
      </c>
      <c r="N55">
        <v>1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2</v>
      </c>
    </row>
    <row r="56" spans="1:36" x14ac:dyDescent="0.25">
      <c r="A56">
        <v>2929811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1</v>
      </c>
    </row>
    <row r="57" spans="1:36" x14ac:dyDescent="0.25">
      <c r="A57">
        <v>2936303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25">
      <c r="A58">
        <v>2957357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2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25">
      <c r="A59">
        <v>3015266</v>
      </c>
      <c r="B59">
        <v>1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25">
      <c r="A60">
        <v>3018121</v>
      </c>
      <c r="B60">
        <v>1</v>
      </c>
      <c r="C60">
        <v>2</v>
      </c>
      <c r="D60">
        <v>1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25">
      <c r="A61">
        <v>3036283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1</v>
      </c>
    </row>
    <row r="62" spans="1:36" x14ac:dyDescent="0.25">
      <c r="A62">
        <v>3040858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2</v>
      </c>
      <c r="M62">
        <v>1</v>
      </c>
      <c r="N62">
        <v>1</v>
      </c>
      <c r="O62">
        <v>2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1</v>
      </c>
    </row>
    <row r="63" spans="1:36" x14ac:dyDescent="0.25">
      <c r="A63">
        <v>3052468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25">
      <c r="A64">
        <v>3058141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25">
      <c r="A65">
        <v>3069325</v>
      </c>
      <c r="B65">
        <v>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25">
      <c r="A66">
        <v>3079995</v>
      </c>
      <c r="B66">
        <v>1</v>
      </c>
      <c r="C66">
        <v>1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25">
      <c r="A67">
        <v>3080015</v>
      </c>
      <c r="B67">
        <v>2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25">
      <c r="A68">
        <v>3098807</v>
      </c>
      <c r="B68">
        <v>0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25">
      <c r="A69">
        <v>3104566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25">
      <c r="A70">
        <v>3106877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25">
      <c r="A71">
        <v>3115440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1</v>
      </c>
    </row>
    <row r="72" spans="1:36" x14ac:dyDescent="0.25">
      <c r="A72">
        <v>3185281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</row>
    <row r="73" spans="1:36" x14ac:dyDescent="0.25">
      <c r="A73">
        <v>3191068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1</v>
      </c>
      <c r="X73">
        <v>1</v>
      </c>
      <c r="Y73">
        <v>2</v>
      </c>
      <c r="Z73">
        <v>1</v>
      </c>
      <c r="AA73">
        <v>1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1</v>
      </c>
    </row>
    <row r="74" spans="1:36" x14ac:dyDescent="0.25">
      <c r="A74">
        <v>3197496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1</v>
      </c>
      <c r="AJ74">
        <v>1</v>
      </c>
    </row>
    <row r="75" spans="1:36" x14ac:dyDescent="0.25">
      <c r="A75">
        <v>3209232</v>
      </c>
      <c r="B75">
        <v>1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2</v>
      </c>
      <c r="AI75">
        <v>1</v>
      </c>
      <c r="AJ75">
        <v>1</v>
      </c>
    </row>
    <row r="76" spans="1:36" x14ac:dyDescent="0.25">
      <c r="A76">
        <v>3211962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1</v>
      </c>
    </row>
    <row r="77" spans="1:36" x14ac:dyDescent="0.25">
      <c r="A77">
        <v>3239119</v>
      </c>
      <c r="B77">
        <v>1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25">
      <c r="A78">
        <v>3252174</v>
      </c>
      <c r="B78">
        <v>1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25">
      <c r="A79">
        <v>3283985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</v>
      </c>
      <c r="M79">
        <v>1</v>
      </c>
      <c r="N79">
        <v>1</v>
      </c>
      <c r="O79">
        <v>2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1</v>
      </c>
    </row>
    <row r="80" spans="1:36" x14ac:dyDescent="0.25">
      <c r="A80">
        <v>3287339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2</v>
      </c>
      <c r="AJ80">
        <v>1</v>
      </c>
    </row>
    <row r="81" spans="1:36" x14ac:dyDescent="0.25">
      <c r="A81">
        <v>3319770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1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2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1</v>
      </c>
    </row>
    <row r="82" spans="1:36" x14ac:dyDescent="0.25">
      <c r="A82">
        <v>3336234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1</v>
      </c>
    </row>
    <row r="83" spans="1:36" x14ac:dyDescent="0.25">
      <c r="A83">
        <v>3347682</v>
      </c>
      <c r="B83">
        <v>1</v>
      </c>
      <c r="C83">
        <v>1</v>
      </c>
      <c r="D83">
        <v>2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1</v>
      </c>
      <c r="L83">
        <v>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25">
      <c r="A84">
        <v>3357158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25">
      <c r="A85">
        <v>3364565</v>
      </c>
      <c r="B85">
        <v>1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25">
      <c r="A86">
        <v>3384799</v>
      </c>
      <c r="B86">
        <v>1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25">
      <c r="A87">
        <v>3397066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25">
      <c r="A88">
        <v>3400177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</row>
    <row r="89" spans="1:36" x14ac:dyDescent="0.25">
      <c r="A89">
        <v>3408638</v>
      </c>
      <c r="B89">
        <v>1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1</v>
      </c>
    </row>
    <row r="90" spans="1:36" x14ac:dyDescent="0.25">
      <c r="A90">
        <v>3410612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25">
      <c r="A91">
        <v>3414396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25">
      <c r="A92">
        <v>3435480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1</v>
      </c>
    </row>
    <row r="93" spans="1:36" x14ac:dyDescent="0.25">
      <c r="A93">
        <v>3442720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2</v>
      </c>
      <c r="M93">
        <v>1</v>
      </c>
      <c r="N93">
        <v>1</v>
      </c>
      <c r="O93">
        <v>2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1</v>
      </c>
    </row>
    <row r="94" spans="1:36" x14ac:dyDescent="0.25">
      <c r="A94">
        <v>3442892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1</v>
      </c>
    </row>
    <row r="95" spans="1:36" x14ac:dyDescent="0.25">
      <c r="A95">
        <v>3480645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1</v>
      </c>
      <c r="AG95">
        <v>1</v>
      </c>
      <c r="AH95">
        <v>1</v>
      </c>
      <c r="AI95">
        <v>2</v>
      </c>
      <c r="AJ95">
        <v>1</v>
      </c>
    </row>
    <row r="96" spans="1:36" x14ac:dyDescent="0.25">
      <c r="A96">
        <v>3483081</v>
      </c>
      <c r="B96">
        <v>1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1</v>
      </c>
    </row>
    <row r="97" spans="1:36" x14ac:dyDescent="0.25">
      <c r="A97">
        <v>3483136</v>
      </c>
      <c r="B97">
        <v>1</v>
      </c>
      <c r="C97">
        <v>1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1</v>
      </c>
      <c r="R97">
        <v>1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2</v>
      </c>
      <c r="AC97">
        <v>1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2</v>
      </c>
    </row>
    <row r="98" spans="1:36" x14ac:dyDescent="0.25">
      <c r="A98">
        <v>3493272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2</v>
      </c>
      <c r="M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25">
      <c r="A99">
        <v>3506314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25">
      <c r="A100">
        <v>3538903</v>
      </c>
      <c r="B100">
        <v>1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25">
      <c r="A101">
        <v>3562461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topLeftCell="A56" workbookViewId="0">
      <selection sqref="A1:XFD1"/>
    </sheetView>
  </sheetViews>
  <sheetFormatPr defaultRowHeight="15" x14ac:dyDescent="0.25"/>
  <cols>
    <col min="1" max="1" width="8" bestFit="1" customWidth="1"/>
    <col min="2" max="2" width="6" bestFit="1" customWidth="1"/>
    <col min="3" max="3" width="3.7109375" bestFit="1" customWidth="1"/>
    <col min="4" max="4" width="8.85546875" bestFit="1" customWidth="1"/>
    <col min="5" max="5" width="10.5703125" bestFit="1" customWidth="1"/>
    <col min="6" max="6" width="8.5703125" bestFit="1" customWidth="1"/>
    <col min="7" max="7" width="7.42578125" bestFit="1" customWidth="1"/>
    <col min="8" max="8" width="9.28515625" bestFit="1" customWidth="1"/>
    <col min="9" max="9" width="10" bestFit="1" customWidth="1"/>
    <col min="10" max="10" width="8.28515625" bestFit="1" customWidth="1"/>
    <col min="11" max="11" width="7.28515625" bestFit="1" customWidth="1"/>
    <col min="12" max="12" width="7.42578125" bestFit="1" customWidth="1"/>
    <col min="13" max="13" width="8.28515625" bestFit="1" customWidth="1"/>
    <col min="14" max="15" width="7.42578125" bestFit="1" customWidth="1"/>
    <col min="16" max="16" width="6.42578125" bestFit="1" customWidth="1"/>
    <col min="17" max="17" width="8.42578125" bestFit="1" customWidth="1"/>
    <col min="18" max="18" width="6.140625" bestFit="1" customWidth="1"/>
    <col min="19" max="19" width="4.85546875" bestFit="1" customWidth="1"/>
    <col min="20" max="20" width="6.42578125" bestFit="1" customWidth="1"/>
    <col min="21" max="21" width="7.28515625" bestFit="1" customWidth="1"/>
    <col min="22" max="22" width="11" bestFit="1" customWidth="1"/>
    <col min="23" max="23" width="7.42578125" bestFit="1" customWidth="1"/>
    <col min="24" max="24" width="11" bestFit="1" customWidth="1"/>
    <col min="25" max="25" width="12.28515625" bestFit="1" customWidth="1"/>
    <col min="26" max="26" width="6.5703125" bestFit="1" customWidth="1"/>
    <col min="27" max="27" width="3.85546875" bestFit="1" customWidth="1"/>
    <col min="28" max="28" width="8.5703125" bestFit="1" customWidth="1"/>
    <col min="29" max="30" width="12.7109375" bestFit="1" customWidth="1"/>
    <col min="31" max="31" width="6.7109375" bestFit="1" customWidth="1"/>
    <col min="32" max="32" width="12.5703125" bestFit="1" customWidth="1"/>
    <col min="34" max="34" width="7" bestFit="1" customWidth="1"/>
    <col min="35" max="35" width="6.5703125" bestFit="1" customWidth="1"/>
    <col min="36" max="36" width="7.28515625" bestFit="1" customWidth="1"/>
  </cols>
  <sheetData>
    <row r="1" spans="1:36" s="1" customFormat="1" x14ac:dyDescent="0.25">
      <c r="A1" s="1" t="s">
        <v>0</v>
      </c>
      <c r="B1" s="1" t="s">
        <v>23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17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</row>
    <row r="2" spans="1:36" x14ac:dyDescent="0.25">
      <c r="A2">
        <v>2071396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>
        <v>2073421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1</v>
      </c>
    </row>
    <row r="4" spans="1:36" x14ac:dyDescent="0.25">
      <c r="A4">
        <v>2157354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>
        <v>2161792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1</v>
      </c>
      <c r="AI5">
        <v>1</v>
      </c>
      <c r="AJ5">
        <v>1</v>
      </c>
    </row>
    <row r="6" spans="1:36" x14ac:dyDescent="0.25">
      <c r="A6">
        <v>2162728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25">
      <c r="A7">
        <v>2162810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2</v>
      </c>
    </row>
    <row r="8" spans="1:36" x14ac:dyDescent="0.25">
      <c r="A8">
        <v>2165752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1</v>
      </c>
      <c r="AJ8">
        <v>1</v>
      </c>
    </row>
    <row r="9" spans="1:36" x14ac:dyDescent="0.25">
      <c r="A9">
        <v>2188576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>
        <v>2220895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>
        <v>2260600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>
        <v>2264642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13">
        <v>2268007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1</v>
      </c>
    </row>
    <row r="14" spans="1:36" x14ac:dyDescent="0.25">
      <c r="A14">
        <v>2282264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1</v>
      </c>
    </row>
    <row r="15" spans="1:36" x14ac:dyDescent="0.25">
      <c r="A15">
        <v>2335626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5">
      <c r="A16">
        <v>2347334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25">
      <c r="A17">
        <v>2397303</v>
      </c>
      <c r="B17">
        <v>2</v>
      </c>
      <c r="C17">
        <v>1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1</v>
      </c>
      <c r="AJ17">
        <v>1</v>
      </c>
    </row>
    <row r="18" spans="1:36" x14ac:dyDescent="0.25">
      <c r="A18">
        <v>2411698</v>
      </c>
      <c r="B18">
        <v>1</v>
      </c>
      <c r="C18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>
        <v>2412049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25">
      <c r="A20">
        <v>2423201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25">
      <c r="A21">
        <v>2471364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25">
      <c r="A22">
        <v>2484411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25">
      <c r="A23">
        <v>2496848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</row>
    <row r="24" spans="1:36" x14ac:dyDescent="0.25">
      <c r="A24">
        <v>2501700</v>
      </c>
      <c r="B24">
        <v>1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25">
      <c r="A25">
        <v>2519684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25">
      <c r="A26">
        <v>2522316</v>
      </c>
      <c r="B26">
        <v>1</v>
      </c>
      <c r="C26">
        <v>1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25">
      <c r="A27">
        <v>2530714</v>
      </c>
      <c r="B27">
        <v>1</v>
      </c>
      <c r="C27">
        <v>1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1</v>
      </c>
      <c r="U27">
        <v>1</v>
      </c>
      <c r="V27">
        <v>1</v>
      </c>
      <c r="W27">
        <v>2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25">
      <c r="A28">
        <v>2553873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25">
      <c r="A29">
        <v>2585627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2</v>
      </c>
      <c r="M29">
        <v>1</v>
      </c>
      <c r="N29">
        <v>1</v>
      </c>
      <c r="O29">
        <v>1</v>
      </c>
      <c r="P29">
        <v>1</v>
      </c>
      <c r="Q29">
        <v>2</v>
      </c>
      <c r="R29">
        <v>1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25">
      <c r="A30">
        <v>2607150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25">
      <c r="A31">
        <v>2608461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25">
      <c r="A32">
        <v>2626016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25">
      <c r="A33">
        <v>2632045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1</v>
      </c>
    </row>
    <row r="34" spans="1:36" x14ac:dyDescent="0.25">
      <c r="A34">
        <v>2638306</v>
      </c>
      <c r="B34">
        <v>2</v>
      </c>
      <c r="C34">
        <v>1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25">
      <c r="A35">
        <v>2639934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1</v>
      </c>
    </row>
    <row r="36" spans="1:36" x14ac:dyDescent="0.25">
      <c r="A36">
        <v>2654112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25">
      <c r="A37">
        <v>2657267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25">
      <c r="A38">
        <v>2690447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</row>
    <row r="39" spans="1:36" x14ac:dyDescent="0.25">
      <c r="A39">
        <v>2699607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25">
      <c r="A40">
        <v>2707660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25">
      <c r="A41">
        <v>2782178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1</v>
      </c>
    </row>
    <row r="42" spans="1:36" x14ac:dyDescent="0.25">
      <c r="A42">
        <v>2793322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25">
      <c r="A43">
        <v>2823798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25">
      <c r="A44">
        <v>2845476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1</v>
      </c>
    </row>
    <row r="45" spans="1:36" x14ac:dyDescent="0.25">
      <c r="A45">
        <v>2846373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1</v>
      </c>
    </row>
    <row r="46" spans="1:36" x14ac:dyDescent="0.25">
      <c r="A46">
        <v>2851391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25">
      <c r="A47">
        <v>2852524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25">
      <c r="A48">
        <v>2873012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1</v>
      </c>
      <c r="N48">
        <v>1</v>
      </c>
      <c r="O48">
        <v>2</v>
      </c>
      <c r="P48">
        <v>1</v>
      </c>
      <c r="Q48">
        <v>2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25">
      <c r="A49">
        <v>2885600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</row>
    <row r="50" spans="1:36" x14ac:dyDescent="0.25">
      <c r="A50">
        <v>2900229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25">
      <c r="A51">
        <v>2902371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1</v>
      </c>
    </row>
    <row r="52" spans="1:36" x14ac:dyDescent="0.25">
      <c r="A52">
        <v>2907806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25">
      <c r="A53">
        <v>2917346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25">
      <c r="A54">
        <v>2920782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25">
      <c r="A55">
        <v>2924886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</row>
    <row r="56" spans="1:36" x14ac:dyDescent="0.25">
      <c r="A56">
        <v>2929811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1</v>
      </c>
    </row>
    <row r="57" spans="1:36" x14ac:dyDescent="0.25">
      <c r="A57">
        <v>2936303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25">
      <c r="A58">
        <v>2957357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2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25">
      <c r="A59">
        <v>3015266</v>
      </c>
      <c r="B59">
        <v>1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25">
      <c r="A60">
        <v>3018121</v>
      </c>
      <c r="B60">
        <v>1</v>
      </c>
      <c r="C60">
        <v>2</v>
      </c>
      <c r="D60">
        <v>1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25">
      <c r="A61">
        <v>3036283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1</v>
      </c>
    </row>
    <row r="62" spans="1:36" x14ac:dyDescent="0.25">
      <c r="A62">
        <v>3040858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2</v>
      </c>
      <c r="M62">
        <v>1</v>
      </c>
      <c r="N62">
        <v>1</v>
      </c>
      <c r="O62">
        <v>2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1</v>
      </c>
    </row>
    <row r="63" spans="1:36" x14ac:dyDescent="0.25">
      <c r="A63">
        <v>3052468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25">
      <c r="A64">
        <v>3058141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25">
      <c r="A65">
        <v>3069325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25">
      <c r="A66">
        <v>3079995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25">
      <c r="A67">
        <v>3080015</v>
      </c>
      <c r="B67">
        <v>1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25">
      <c r="A68">
        <v>3098807</v>
      </c>
      <c r="B68">
        <v>1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25">
      <c r="A69">
        <v>3104566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25">
      <c r="A70">
        <v>3106877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25">
      <c r="A71">
        <v>3115440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25">
      <c r="A72">
        <v>3185281</v>
      </c>
      <c r="B72">
        <v>1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2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</row>
    <row r="73" spans="1:36" x14ac:dyDescent="0.25">
      <c r="A73">
        <v>3191068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1</v>
      </c>
    </row>
    <row r="74" spans="1:36" x14ac:dyDescent="0.25">
      <c r="A74">
        <v>3197496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25">
      <c r="A75">
        <v>3209232</v>
      </c>
      <c r="B75">
        <v>1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2</v>
      </c>
      <c r="AI75">
        <v>1</v>
      </c>
      <c r="AJ75">
        <v>1</v>
      </c>
    </row>
    <row r="76" spans="1:36" x14ac:dyDescent="0.25">
      <c r="A76">
        <v>3211962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25">
      <c r="A77">
        <v>3239119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25">
      <c r="A78">
        <v>3252174</v>
      </c>
      <c r="B78">
        <v>1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25">
      <c r="A79">
        <v>3283985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25">
      <c r="A80">
        <v>3287339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25">
      <c r="A81">
        <v>3319770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25">
      <c r="A82">
        <v>3336234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25">
      <c r="A83">
        <v>3347682</v>
      </c>
      <c r="B83">
        <v>1</v>
      </c>
      <c r="C83">
        <v>1</v>
      </c>
      <c r="D83">
        <v>2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1</v>
      </c>
      <c r="L83">
        <v>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25">
      <c r="A84">
        <v>3357158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25">
      <c r="A85">
        <v>3364565</v>
      </c>
      <c r="B85">
        <v>1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25">
      <c r="A86">
        <v>3384799</v>
      </c>
      <c r="B86">
        <v>1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25">
      <c r="A87">
        <v>3397066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25">
      <c r="A88">
        <v>3400177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</row>
    <row r="89" spans="1:36" x14ac:dyDescent="0.25">
      <c r="A89">
        <v>3408638</v>
      </c>
      <c r="B89">
        <v>1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1</v>
      </c>
    </row>
    <row r="90" spans="1:36" x14ac:dyDescent="0.25">
      <c r="A90">
        <v>3410612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25">
      <c r="A91">
        <v>3414396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25">
      <c r="A92">
        <v>3435480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1</v>
      </c>
    </row>
    <row r="93" spans="1:36" x14ac:dyDescent="0.25">
      <c r="A93">
        <v>3442720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2</v>
      </c>
      <c r="M93">
        <v>1</v>
      </c>
      <c r="N93">
        <v>1</v>
      </c>
      <c r="O93">
        <v>2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1</v>
      </c>
    </row>
    <row r="94" spans="1:36" x14ac:dyDescent="0.25">
      <c r="A94">
        <v>3442892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1</v>
      </c>
      <c r="AG94">
        <v>1</v>
      </c>
      <c r="AH94">
        <v>2</v>
      </c>
      <c r="AI94">
        <v>1</v>
      </c>
      <c r="AJ94">
        <v>1</v>
      </c>
    </row>
    <row r="95" spans="1:36" x14ac:dyDescent="0.25">
      <c r="A95">
        <v>3480645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1</v>
      </c>
      <c r="AG95">
        <v>1</v>
      </c>
      <c r="AH95">
        <v>1</v>
      </c>
      <c r="AI95">
        <v>2</v>
      </c>
      <c r="AJ95">
        <v>1</v>
      </c>
    </row>
    <row r="96" spans="1:36" x14ac:dyDescent="0.25">
      <c r="A96">
        <v>3483081</v>
      </c>
      <c r="B96">
        <v>1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25">
      <c r="A97">
        <v>3483136</v>
      </c>
      <c r="B97">
        <v>1</v>
      </c>
      <c r="C97">
        <v>1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2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</row>
    <row r="98" spans="1:36" x14ac:dyDescent="0.25">
      <c r="A98">
        <v>3493272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2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25">
      <c r="A99">
        <v>3506314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25">
      <c r="A100">
        <v>3538903</v>
      </c>
      <c r="B100">
        <v>1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25">
      <c r="A101">
        <v>3562461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workbookViewId="0">
      <selection activeCell="A11" sqref="A11"/>
    </sheetView>
  </sheetViews>
  <sheetFormatPr defaultRowHeight="15" x14ac:dyDescent="0.25"/>
  <cols>
    <col min="1" max="2" width="9.140625" style="1"/>
  </cols>
  <sheetData>
    <row r="1" spans="1:37" x14ac:dyDescent="0.25">
      <c r="C1" s="1" t="s">
        <v>23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17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</row>
    <row r="2" spans="1:37" x14ac:dyDescent="0.25">
      <c r="A2" s="1" t="s">
        <v>83</v>
      </c>
      <c r="B2" s="1" t="s">
        <v>97</v>
      </c>
      <c r="C2">
        <f>COUNTIFS(SportManual!B$2:B$101,"=0",SportAuto!B$2:B$101,"=0")</f>
        <v>0</v>
      </c>
      <c r="D2">
        <f>COUNTIFS(SportManual!C$2:C$101,"=0",SportAuto!C$2:C$101,"=0")</f>
        <v>0</v>
      </c>
      <c r="E2">
        <f>COUNTIFS(SportManual!D$2:D$101,"=0",SportAuto!D$2:D$101,"=0")</f>
        <v>0</v>
      </c>
      <c r="F2">
        <f>COUNTIFS(SportManual!E$2:E$101,"=0",SportAuto!E$2:E$101,"=0")</f>
        <v>0</v>
      </c>
      <c r="G2">
        <f>COUNTIFS(SportManual!F$2:F$101,"=0",SportAuto!F$2:F$101,"=0")</f>
        <v>0</v>
      </c>
      <c r="H2">
        <f>COUNTIFS(SportManual!G$2:G$101,"=0",SportAuto!G$2:G$101,"=0")</f>
        <v>0</v>
      </c>
      <c r="I2">
        <f>COUNTIFS(SportManual!H$2:H$101,"=0",SportAuto!H$2:H$101,"=0")</f>
        <v>0</v>
      </c>
      <c r="J2">
        <f>COUNTIFS(SportManual!I$2:I$101,"=0",SportAuto!I$2:I$101,"=0")</f>
        <v>0</v>
      </c>
      <c r="K2">
        <f>COUNTIFS(SportManual!J$2:J$101,"=0",SportAuto!J$2:J$101,"=0")</f>
        <v>0</v>
      </c>
      <c r="L2">
        <f>COUNTIFS(SportManual!K$2:K$101,"=0",SportAuto!K$2:K$101,"=0")</f>
        <v>0</v>
      </c>
      <c r="M2">
        <f>COUNTIFS(SportManual!L$2:L$101,"=0",SportAuto!L$2:L$101,"=0")</f>
        <v>0</v>
      </c>
      <c r="N2">
        <f>COUNTIFS(SportManual!M$2:M$101,"=0",SportAuto!M$2:M$101,"=0")</f>
        <v>0</v>
      </c>
      <c r="O2">
        <f>COUNTIFS(SportManual!N$2:N$101,"=0",SportAuto!N$2:N$101,"=0")</f>
        <v>0</v>
      </c>
      <c r="P2">
        <f>COUNTIFS(SportManual!O$2:O$101,"=0",SportAuto!O$2:O$101,"=0")</f>
        <v>0</v>
      </c>
      <c r="Q2">
        <f>COUNTIFS(SportManual!P$2:P$101,"=0",SportAuto!P$2:P$101,"=0")</f>
        <v>1</v>
      </c>
      <c r="R2">
        <f>COUNTIFS(SportManual!Q$2:Q$101,"=0",SportAuto!Q$2:Q$101,"=0")</f>
        <v>0</v>
      </c>
      <c r="S2">
        <f>COUNTIFS(SportManual!R$2:R$101,"=0",SportAuto!R$2:R$101,"=0")</f>
        <v>0</v>
      </c>
      <c r="T2">
        <f>COUNTIFS(SportManual!S$2:S$101,"=0",SportAuto!S$2:S$101,"=0")</f>
        <v>0</v>
      </c>
      <c r="U2">
        <f>COUNTIFS(SportManual!T$2:T$101,"=0",SportAuto!T$2:T$101,"=0")</f>
        <v>0</v>
      </c>
      <c r="V2">
        <f>COUNTIFS(SportManual!U$2:U$101,"=0",SportAuto!U$2:U$101,"=0")</f>
        <v>0</v>
      </c>
      <c r="W2">
        <f>COUNTIFS(SportManual!V$2:V$101,"=0",SportAuto!V$2:V$101,"=0")</f>
        <v>0</v>
      </c>
      <c r="X2">
        <f>COUNTIFS(SportManual!W$2:W$101,"=0",SportAuto!W$2:W$101,"=0")</f>
        <v>0</v>
      </c>
      <c r="Y2">
        <f>COUNTIFS(SportManual!X$2:X$101,"=0",SportAuto!X$2:X$101,"=0")</f>
        <v>0</v>
      </c>
      <c r="Z2">
        <f>COUNTIFS(SportManual!Y$2:Y$101,"=0",SportAuto!Y$2:Y$101,"=0")</f>
        <v>0</v>
      </c>
      <c r="AA2">
        <f>COUNTIFS(SportManual!Z$2:Z$101,"=0",SportAuto!Z$2:Z$101,"=0")</f>
        <v>0</v>
      </c>
      <c r="AB2">
        <f>COUNTIFS(SportManual!AA$2:AA$101,"=0",SportAuto!AA$2:AA$101,"=0")</f>
        <v>0</v>
      </c>
      <c r="AC2">
        <f>COUNTIFS(SportManual!AB$2:AB$101,"=0",SportAuto!AB$2:AB$101,"=0")</f>
        <v>0</v>
      </c>
      <c r="AD2">
        <f>COUNTIFS(SportManual!AC$2:AC$101,"=0",SportAuto!AC$2:AC$101,"=0")</f>
        <v>0</v>
      </c>
      <c r="AE2">
        <f>COUNTIFS(SportManual!AD$2:AD$101,"=0",SportAuto!AD$2:AD$101,"=0")</f>
        <v>0</v>
      </c>
      <c r="AF2">
        <f>COUNTIFS(SportManual!AE$2:AE$101,"=0",SportAuto!AE$2:AE$101,"=0")</f>
        <v>0</v>
      </c>
      <c r="AG2">
        <f>COUNTIFS(SportManual!AF$2:AF$101,"=0",SportAuto!AF$2:AF$101,"=0")</f>
        <v>0</v>
      </c>
      <c r="AH2">
        <f>COUNTIFS(SportManual!AG$2:AG$101,"=0",SportAuto!AG$2:AG$101,"=0")</f>
        <v>0</v>
      </c>
      <c r="AI2">
        <f>COUNTIFS(SportManual!AH$2:AH$101,"=0",SportAuto!AH$2:AH$101,"=0")</f>
        <v>0</v>
      </c>
      <c r="AJ2">
        <f>COUNTIFS(SportManual!AI$2:AI$101,"=0",SportAuto!AI$2:AI$101,"=0")</f>
        <v>0</v>
      </c>
      <c r="AK2">
        <f>COUNTIFS(SportManual!AJ$2:AJ$101,"=0",SportAuto!AJ$2:AJ$101,"=0")</f>
        <v>0</v>
      </c>
    </row>
    <row r="3" spans="1:37" x14ac:dyDescent="0.25">
      <c r="B3" s="1" t="s">
        <v>98</v>
      </c>
      <c r="C3">
        <f>COUNTIFS(SportManual!B$2:B$101,"&lt;&gt;0",SportAuto!B$2:B$101,"=0")</f>
        <v>0</v>
      </c>
      <c r="D3">
        <f>COUNTIFS(SportManual!C$2:C$101,"&lt;&gt;0",SportAuto!C$2:C$101,"=0")</f>
        <v>0</v>
      </c>
      <c r="E3">
        <f>COUNTIFS(SportManual!D$2:D$101,"&lt;&gt;0",SportAuto!D$2:D$101,"=0")</f>
        <v>0</v>
      </c>
      <c r="F3">
        <f>COUNTIFS(SportManual!E$2:E$101,"&lt;&gt;0",SportAuto!E$2:E$101,"=0")</f>
        <v>0</v>
      </c>
      <c r="G3">
        <f>COUNTIFS(SportManual!F$2:F$101,"&lt;&gt;0",SportAuto!F$2:F$101,"=0")</f>
        <v>0</v>
      </c>
      <c r="H3">
        <f>COUNTIFS(SportManual!G$2:G$101,"&lt;&gt;0",SportAuto!G$2:G$101,"=0")</f>
        <v>0</v>
      </c>
      <c r="I3">
        <f>COUNTIFS(SportManual!H$2:H$101,"&lt;&gt;0",SportAuto!H$2:H$101,"=0")</f>
        <v>0</v>
      </c>
      <c r="J3">
        <f>COUNTIFS(SportManual!I$2:I$101,"&lt;&gt;0",SportAuto!I$2:I$101,"=0")</f>
        <v>0</v>
      </c>
      <c r="K3">
        <f>COUNTIFS(SportManual!J$2:J$101,"&lt;&gt;0",SportAuto!J$2:J$101,"=0")</f>
        <v>0</v>
      </c>
      <c r="L3">
        <f>COUNTIFS(SportManual!K$2:K$101,"&lt;&gt;0",SportAuto!K$2:K$101,"=0")</f>
        <v>2</v>
      </c>
      <c r="M3">
        <f>COUNTIFS(SportManual!L$2:L$101,"&lt;&gt;0",SportAuto!L$2:L$101,"=0")</f>
        <v>0</v>
      </c>
      <c r="N3">
        <f>COUNTIFS(SportManual!M$2:M$101,"&lt;&gt;0",SportAuto!M$2:M$101,"=0")</f>
        <v>0</v>
      </c>
      <c r="O3">
        <f>COUNTIFS(SportManual!N$2:N$101,"&lt;&gt;0",SportAuto!N$2:N$101,"=0")</f>
        <v>0</v>
      </c>
      <c r="P3">
        <f>COUNTIFS(SportManual!O$2:O$101,"&lt;&gt;0",SportAuto!O$2:O$101,"=0")</f>
        <v>0</v>
      </c>
      <c r="Q3">
        <f>COUNTIFS(SportManual!P$2:P$101,"&lt;&gt;0",SportAuto!P$2:P$101,"=0")</f>
        <v>0</v>
      </c>
      <c r="R3">
        <f>COUNTIFS(SportManual!Q$2:Q$101,"&lt;&gt;0",SportAuto!Q$2:Q$101,"=0")</f>
        <v>0</v>
      </c>
      <c r="S3">
        <f>COUNTIFS(SportManual!R$2:R$101,"&lt;&gt;0",SportAuto!R$2:R$101,"=0")</f>
        <v>1</v>
      </c>
      <c r="T3">
        <f>COUNTIFS(SportManual!S$2:S$101,"&lt;&gt;0",SportAuto!S$2:S$101,"=0")</f>
        <v>0</v>
      </c>
      <c r="U3">
        <f>COUNTIFS(SportManual!T$2:T$101,"&lt;&gt;0",SportAuto!T$2:T$101,"=0")</f>
        <v>0</v>
      </c>
      <c r="V3">
        <f>COUNTIFS(SportManual!U$2:U$101,"&lt;&gt;0",SportAuto!U$2:U$101,"=0")</f>
        <v>0</v>
      </c>
      <c r="W3">
        <f>COUNTIFS(SportManual!V$2:V$101,"&lt;&gt;0",SportAuto!V$2:V$101,"=0")</f>
        <v>0</v>
      </c>
      <c r="X3">
        <f>COUNTIFS(SportManual!W$2:W$101,"&lt;&gt;0",SportAuto!W$2:W$101,"=0")</f>
        <v>0</v>
      </c>
      <c r="Y3">
        <f>COUNTIFS(SportManual!X$2:X$101,"&lt;&gt;0",SportAuto!X$2:X$101,"=0")</f>
        <v>0</v>
      </c>
      <c r="Z3">
        <f>COUNTIFS(SportManual!Y$2:Y$101,"&lt;&gt;0",SportAuto!Y$2:Y$101,"=0")</f>
        <v>0</v>
      </c>
      <c r="AA3">
        <f>COUNTIFS(SportManual!Z$2:Z$101,"&lt;&gt;0",SportAuto!Z$2:Z$101,"=0")</f>
        <v>0</v>
      </c>
      <c r="AB3">
        <f>COUNTIFS(SportManual!AA$2:AA$101,"&lt;&gt;0",SportAuto!AA$2:AA$101,"=0")</f>
        <v>0</v>
      </c>
      <c r="AC3">
        <f>COUNTIFS(SportManual!AB$2:AB$101,"&lt;&gt;0",SportAuto!AB$2:AB$101,"=0")</f>
        <v>0</v>
      </c>
      <c r="AD3">
        <f>COUNTIFS(SportManual!AC$2:AC$101,"&lt;&gt;0",SportAuto!AC$2:AC$101,"=0")</f>
        <v>0</v>
      </c>
      <c r="AE3">
        <f>COUNTIFS(SportManual!AD$2:AD$101,"&lt;&gt;0",SportAuto!AD$2:AD$101,"=0")</f>
        <v>0</v>
      </c>
      <c r="AF3">
        <f>COUNTIFS(SportManual!AE$2:AE$101,"&lt;&gt;0",SportAuto!AE$2:AE$101,"=0")</f>
        <v>0</v>
      </c>
      <c r="AG3">
        <f>COUNTIFS(SportManual!AF$2:AF$101,"&lt;&gt;0",SportAuto!AF$2:AF$101,"=0")</f>
        <v>0</v>
      </c>
      <c r="AH3">
        <f>COUNTIFS(SportManual!AG$2:AG$101,"&lt;&gt;0",SportAuto!AG$2:AG$101,"=0")</f>
        <v>0</v>
      </c>
      <c r="AI3">
        <f>COUNTIFS(SportManual!AH$2:AH$101,"&lt;&gt;0",SportAuto!AH$2:AH$101,"=0")</f>
        <v>0</v>
      </c>
      <c r="AJ3">
        <f>COUNTIFS(SportManual!AI$2:AI$101,"&lt;&gt;0",SportAuto!AI$2:AI$101,"=0")</f>
        <v>0</v>
      </c>
      <c r="AK3">
        <f>COUNTIFS(SportManual!AJ$2:AJ$101,"&lt;&gt;0",SportAuto!AJ$2:AJ$101,"=0")</f>
        <v>0</v>
      </c>
    </row>
    <row r="4" spans="1:37" x14ac:dyDescent="0.25">
      <c r="B4" s="1" t="s">
        <v>100</v>
      </c>
      <c r="C4">
        <f>COUNTIFS(SportManual!B$2:B$101,"&lt;&gt;0",SportAuto!B$2:B$101,"&lt;&gt;0")</f>
        <v>95</v>
      </c>
      <c r="D4">
        <f>COUNTIFS(SportManual!C$2:C$101,"&lt;&gt;0",SportAuto!C$2:C$101,"&lt;&gt;0")</f>
        <v>99</v>
      </c>
      <c r="E4">
        <f>COUNTIFS(SportManual!D$2:D$101,"&lt;&gt;0",SportAuto!D$2:D$101,"&lt;&gt;0")</f>
        <v>100</v>
      </c>
      <c r="F4">
        <f>COUNTIFS(SportManual!E$2:E$101,"&lt;&gt;0",SportAuto!E$2:E$101,"&lt;&gt;0")</f>
        <v>100</v>
      </c>
      <c r="G4">
        <f>COUNTIFS(SportManual!F$2:F$101,"&lt;&gt;0",SportAuto!F$2:F$101,"&lt;&gt;0")</f>
        <v>100</v>
      </c>
      <c r="H4">
        <f>COUNTIFS(SportManual!G$2:G$101,"&lt;&gt;0",SportAuto!G$2:G$101,"&lt;&gt;0")</f>
        <v>100</v>
      </c>
      <c r="I4">
        <f>COUNTIFS(SportManual!H$2:H$101,"&lt;&gt;0",SportAuto!H$2:H$101,"&lt;&gt;0")</f>
        <v>100</v>
      </c>
      <c r="J4">
        <f>COUNTIFS(SportManual!I$2:I$101,"&lt;&gt;0",SportAuto!I$2:I$101,"&lt;&gt;0")</f>
        <v>100</v>
      </c>
      <c r="K4">
        <f>COUNTIFS(SportManual!J$2:J$101,"&lt;&gt;0",SportAuto!J$2:J$101,"&lt;&gt;0")</f>
        <v>100</v>
      </c>
      <c r="L4">
        <f>COUNTIFS(SportManual!K$2:K$101,"&lt;&gt;0",SportAuto!K$2:K$101,"&lt;&gt;0")</f>
        <v>98</v>
      </c>
      <c r="M4">
        <f>COUNTIFS(SportManual!L$2:L$101,"&lt;&gt;0",SportAuto!L$2:L$101,"&lt;&gt;0")</f>
        <v>100</v>
      </c>
      <c r="N4">
        <f>COUNTIFS(SportManual!M$2:M$101,"&lt;&gt;0",SportAuto!M$2:M$101,"&lt;&gt;0")</f>
        <v>100</v>
      </c>
      <c r="O4">
        <f>COUNTIFS(SportManual!N$2:N$101,"&lt;&gt;0",SportAuto!N$2:N$101,"&lt;&gt;0")</f>
        <v>100</v>
      </c>
      <c r="P4">
        <f>COUNTIFS(SportManual!O$2:O$101,"&lt;&gt;0",SportAuto!O$2:O$101,"&lt;&gt;0")</f>
        <v>100</v>
      </c>
      <c r="Q4">
        <f>COUNTIFS(SportManual!P$2:P$101,"&lt;&gt;0",SportAuto!P$2:P$101,"&lt;&gt;0")</f>
        <v>99</v>
      </c>
      <c r="R4">
        <f>COUNTIFS(SportManual!Q$2:Q$101,"&lt;&gt;0",SportAuto!Q$2:Q$101,"&lt;&gt;0")</f>
        <v>100</v>
      </c>
      <c r="S4">
        <f>COUNTIFS(SportManual!R$2:R$101,"&lt;&gt;0",SportAuto!R$2:R$101,"&lt;&gt;0")</f>
        <v>98</v>
      </c>
      <c r="T4">
        <f>COUNTIFS(SportManual!S$2:S$101,"&lt;&gt;0",SportAuto!S$2:S$101,"&lt;&gt;0")</f>
        <v>100</v>
      </c>
      <c r="U4">
        <f>COUNTIFS(SportManual!T$2:T$101,"&lt;&gt;0",SportAuto!T$2:T$101,"&lt;&gt;0")</f>
        <v>100</v>
      </c>
      <c r="V4">
        <f>COUNTIFS(SportManual!U$2:U$101,"&lt;&gt;0",SportAuto!U$2:U$101,"&lt;&gt;0")</f>
        <v>100</v>
      </c>
      <c r="W4">
        <f>COUNTIFS(SportManual!V$2:V$101,"&lt;&gt;0",SportAuto!V$2:V$101,"&lt;&gt;0")</f>
        <v>100</v>
      </c>
      <c r="X4">
        <f>COUNTIFS(SportManual!W$2:W$101,"&lt;&gt;0",SportAuto!W$2:W$101,"&lt;&gt;0")</f>
        <v>100</v>
      </c>
      <c r="Y4">
        <f>COUNTIFS(SportManual!X$2:X$101,"&lt;&gt;0",SportAuto!X$2:X$101,"&lt;&gt;0")</f>
        <v>100</v>
      </c>
      <c r="Z4">
        <f>COUNTIFS(SportManual!Y$2:Y$101,"&lt;&gt;0",SportAuto!Y$2:Y$101,"&lt;&gt;0")</f>
        <v>100</v>
      </c>
      <c r="AA4">
        <f>COUNTIFS(SportManual!Z$2:Z$101,"&lt;&gt;0",SportAuto!Z$2:Z$101,"&lt;&gt;0")</f>
        <v>100</v>
      </c>
      <c r="AB4">
        <f>COUNTIFS(SportManual!AA$2:AA$101,"&lt;&gt;0",SportAuto!AA$2:AA$101,"&lt;&gt;0")</f>
        <v>100</v>
      </c>
      <c r="AC4">
        <f>COUNTIFS(SportManual!AB$2:AB$101,"&lt;&gt;0",SportAuto!AB$2:AB$101,"&lt;&gt;0")</f>
        <v>100</v>
      </c>
      <c r="AD4">
        <f>COUNTIFS(SportManual!AC$2:AC$101,"&lt;&gt;0",SportAuto!AC$2:AC$101,"&lt;&gt;0")</f>
        <v>100</v>
      </c>
      <c r="AE4">
        <f>COUNTIFS(SportManual!AD$2:AD$101,"&lt;&gt;0",SportAuto!AD$2:AD$101,"&lt;&gt;0")</f>
        <v>100</v>
      </c>
      <c r="AF4">
        <f>COUNTIFS(SportManual!AE$2:AE$101,"&lt;&gt;0",SportAuto!AE$2:AE$101,"&lt;&gt;0")</f>
        <v>100</v>
      </c>
      <c r="AG4">
        <f>COUNTIFS(SportManual!AF$2:AF$101,"&lt;&gt;0",SportAuto!AF$2:AF$101,"&lt;&gt;0")</f>
        <v>99</v>
      </c>
      <c r="AH4">
        <f>COUNTIFS(SportManual!AG$2:AG$101,"&lt;&gt;0",SportAuto!AG$2:AG$101,"&lt;&gt;0")</f>
        <v>100</v>
      </c>
      <c r="AI4">
        <f>COUNTIFS(SportManual!AH$2:AH$101,"&lt;&gt;0",SportAuto!AH$2:AH$101,"&lt;&gt;0")</f>
        <v>100</v>
      </c>
      <c r="AJ4">
        <f>COUNTIFS(SportManual!AI$2:AI$101,"&lt;&gt;0",SportAuto!AI$2:AI$101,"&lt;&gt;0")</f>
        <v>100</v>
      </c>
      <c r="AK4">
        <f>COUNTIFS(SportManual!AJ$2:AJ$101,"&lt;&gt;0",SportAuto!AJ$2:AJ$101,"&lt;&gt;0")</f>
        <v>100</v>
      </c>
    </row>
    <row r="5" spans="1:37" x14ac:dyDescent="0.25">
      <c r="B5" s="1" t="s">
        <v>99</v>
      </c>
      <c r="C5">
        <f>COUNTIFS(SportManual!B$2:B$101,"=0",SportAuto!B$2:B$101,"&lt;&gt;0")</f>
        <v>5</v>
      </c>
      <c r="D5">
        <f>COUNTIFS(SportManual!C$2:C$101,"=0",SportAuto!C$2:C$101,"&lt;&gt;0")</f>
        <v>1</v>
      </c>
      <c r="E5">
        <f>COUNTIFS(SportManual!D$2:D$101,"=0",SportAuto!D$2:D$101,"&lt;&gt;0")</f>
        <v>0</v>
      </c>
      <c r="F5">
        <f>COUNTIFS(SportManual!E$2:E$101,"=0",SportAuto!E$2:E$101,"&lt;&gt;0")</f>
        <v>0</v>
      </c>
      <c r="G5">
        <f>COUNTIFS(SportManual!F$2:F$101,"=0",SportAuto!F$2:F$101,"&lt;&gt;0")</f>
        <v>0</v>
      </c>
      <c r="H5">
        <f>COUNTIFS(SportManual!G$2:G$101,"=0",SportAuto!G$2:G$101,"&lt;&gt;0")</f>
        <v>0</v>
      </c>
      <c r="I5">
        <f>COUNTIFS(SportManual!H$2:H$101,"=0",SportAuto!H$2:H$101,"&lt;&gt;0")</f>
        <v>0</v>
      </c>
      <c r="J5">
        <f>COUNTIFS(SportManual!I$2:I$101,"=0",SportAuto!I$2:I$101,"&lt;&gt;0")</f>
        <v>0</v>
      </c>
      <c r="K5">
        <f>COUNTIFS(SportManual!J$2:J$101,"=0",SportAuto!J$2:J$101,"&lt;&gt;0")</f>
        <v>0</v>
      </c>
      <c r="L5">
        <f>COUNTIFS(SportManual!K$2:K$101,"=0",SportAuto!K$2:K$101,"&lt;&gt;0")</f>
        <v>0</v>
      </c>
      <c r="M5">
        <f>COUNTIFS(SportManual!L$2:L$101,"=0",SportAuto!L$2:L$101,"&lt;&gt;0")</f>
        <v>0</v>
      </c>
      <c r="N5">
        <f>COUNTIFS(SportManual!M$2:M$101,"=0",SportAuto!M$2:M$101,"&lt;&gt;0")</f>
        <v>0</v>
      </c>
      <c r="O5">
        <f>COUNTIFS(SportManual!N$2:N$101,"=0",SportAuto!N$2:N$101,"&lt;&gt;0")</f>
        <v>0</v>
      </c>
      <c r="P5">
        <f>COUNTIFS(SportManual!O$2:O$101,"=0",SportAuto!O$2:O$101,"&lt;&gt;0")</f>
        <v>0</v>
      </c>
      <c r="Q5">
        <f>COUNTIFS(SportManual!P$2:P$101,"=0",SportAuto!P$2:P$101,"&lt;&gt;0")</f>
        <v>0</v>
      </c>
      <c r="R5">
        <f>COUNTIFS(SportManual!Q$2:Q$101,"=0",SportAuto!Q$2:Q$101,"&lt;&gt;0")</f>
        <v>0</v>
      </c>
      <c r="S5">
        <f>COUNTIFS(SportManual!R$2:R$101,"=0",SportAuto!R$2:R$101,"&lt;&gt;0")</f>
        <v>1</v>
      </c>
      <c r="T5">
        <f>COUNTIFS(SportManual!S$2:S$101,"=0",SportAuto!S$2:S$101,"&lt;&gt;0")</f>
        <v>0</v>
      </c>
      <c r="U5">
        <f>COUNTIFS(SportManual!T$2:T$101,"=0",SportAuto!T$2:T$101,"&lt;&gt;0")</f>
        <v>0</v>
      </c>
      <c r="V5">
        <f>COUNTIFS(SportManual!U$2:U$101,"=0",SportAuto!U$2:U$101,"&lt;&gt;0")</f>
        <v>0</v>
      </c>
      <c r="W5">
        <f>COUNTIFS(SportManual!V$2:V$101,"=0",SportAuto!V$2:V$101,"&lt;&gt;0")</f>
        <v>0</v>
      </c>
      <c r="X5">
        <f>COUNTIFS(SportManual!W$2:W$101,"=0",SportAuto!W$2:W$101,"&lt;&gt;0")</f>
        <v>0</v>
      </c>
      <c r="Y5">
        <f>COUNTIFS(SportManual!X$2:X$101,"=0",SportAuto!X$2:X$101,"&lt;&gt;0")</f>
        <v>0</v>
      </c>
      <c r="Z5">
        <f>COUNTIFS(SportManual!Y$2:Y$101,"=0",SportAuto!Y$2:Y$101,"&lt;&gt;0")</f>
        <v>0</v>
      </c>
      <c r="AA5">
        <f>COUNTIFS(SportManual!Z$2:Z$101,"=0",SportAuto!Z$2:Z$101,"&lt;&gt;0")</f>
        <v>0</v>
      </c>
      <c r="AB5">
        <f>COUNTIFS(SportManual!AA$2:AA$101,"=0",SportAuto!AA$2:AA$101,"&lt;&gt;0")</f>
        <v>0</v>
      </c>
      <c r="AC5">
        <f>COUNTIFS(SportManual!AB$2:AB$101,"=0",SportAuto!AB$2:AB$101,"&lt;&gt;0")</f>
        <v>0</v>
      </c>
      <c r="AD5">
        <f>COUNTIFS(SportManual!AC$2:AC$101,"=0",SportAuto!AC$2:AC$101,"&lt;&gt;0")</f>
        <v>0</v>
      </c>
      <c r="AE5">
        <f>COUNTIFS(SportManual!AD$2:AD$101,"=0",SportAuto!AD$2:AD$101,"&lt;&gt;0")</f>
        <v>0</v>
      </c>
      <c r="AF5">
        <f>COUNTIFS(SportManual!AE$2:AE$101,"=0",SportAuto!AE$2:AE$101,"&lt;&gt;0")</f>
        <v>0</v>
      </c>
      <c r="AG5">
        <f>COUNTIFS(SportManual!AF$2:AF$101,"=0",SportAuto!AF$2:AF$101,"&lt;&gt;0")</f>
        <v>1</v>
      </c>
      <c r="AH5">
        <f>COUNTIFS(SportManual!AG$2:AG$101,"=0",SportAuto!AG$2:AG$101,"&lt;&gt;0")</f>
        <v>0</v>
      </c>
      <c r="AI5">
        <f>COUNTIFS(SportManual!AH$2:AH$101,"=0",SportAuto!AH$2:AH$101,"&lt;&gt;0")</f>
        <v>0</v>
      </c>
      <c r="AJ5">
        <f>COUNTIFS(SportManual!AI$2:AI$101,"=0",SportAuto!AI$2:AI$101,"&lt;&gt;0")</f>
        <v>0</v>
      </c>
      <c r="AK5">
        <f>COUNTIFS(SportManual!AJ$2:AJ$101,"=0",SportAuto!AJ$2:AJ$101,"&lt;&gt;0")</f>
        <v>0</v>
      </c>
    </row>
    <row r="7" spans="1:37" x14ac:dyDescent="0.25">
      <c r="A7" s="1" t="s">
        <v>77</v>
      </c>
      <c r="B7" s="1" t="s">
        <v>97</v>
      </c>
      <c r="C7">
        <f>COUNTIFS(SportManual!B$2:B$101,"=1",SportAuto!B$2:B$101,"=1")</f>
        <v>82</v>
      </c>
      <c r="D7">
        <f>COUNTIFS(SportManual!C$2:C$101,"=1",SportAuto!C$2:C$101,"=1")</f>
        <v>84</v>
      </c>
      <c r="E7">
        <f>COUNTIFS(SportManual!D$2:D$101,"=1",SportAuto!D$2:D$101,"=1")</f>
        <v>96</v>
      </c>
      <c r="F7">
        <f>COUNTIFS(SportManual!E$2:E$101,"=1",SportAuto!E$2:E$101,"=1")</f>
        <v>92</v>
      </c>
      <c r="G7">
        <f>COUNTIFS(SportManual!F$2:F$101,"=1",SportAuto!F$2:F$101,"=1")</f>
        <v>97</v>
      </c>
      <c r="H7">
        <f>COUNTIFS(SportManual!G$2:G$101,"=1",SportAuto!G$2:G$101,"=1")</f>
        <v>95</v>
      </c>
      <c r="I7">
        <f>COUNTIFS(SportManual!H$2:H$101,"=1",SportAuto!H$2:H$101,"=1")</f>
        <v>95</v>
      </c>
      <c r="J7">
        <f>COUNTIFS(SportManual!I$2:I$101,"=1",SportAuto!I$2:I$101,"=1")</f>
        <v>100</v>
      </c>
      <c r="K7">
        <f>COUNTIFS(SportManual!J$2:J$101,"=1",SportAuto!J$2:J$101,"=1")</f>
        <v>100</v>
      </c>
      <c r="L7">
        <f>COUNTIFS(SportManual!K$2:K$101,"=1",SportAuto!K$2:K$101,"=1")</f>
        <v>86</v>
      </c>
      <c r="M7">
        <f>COUNTIFS(SportManual!L$2:L$101,"=1",SportAuto!L$2:L$101,"=1")</f>
        <v>87</v>
      </c>
      <c r="N7">
        <f>COUNTIFS(SportManual!M$2:M$101,"=1",SportAuto!M$2:M$101,"=1")</f>
        <v>94</v>
      </c>
      <c r="O7">
        <f>COUNTIFS(SportManual!N$2:N$101,"=1",SportAuto!N$2:N$101,"=1")</f>
        <v>100</v>
      </c>
      <c r="P7">
        <f>COUNTIFS(SportManual!O$2:O$101,"=1",SportAuto!O$2:O$101,"=1")</f>
        <v>74</v>
      </c>
      <c r="Q7">
        <f>COUNTIFS(SportManual!P$2:P$101,"=1",SportAuto!P$2:P$101,"=1")</f>
        <v>96</v>
      </c>
      <c r="R7">
        <f>COUNTIFS(SportManual!Q$2:Q$101,"=1",SportAuto!Q$2:Q$101,"=1")</f>
        <v>85</v>
      </c>
      <c r="S7">
        <f>COUNTIFS(SportManual!R$2:R$101,"=1",SportAuto!R$2:R$101,"=1")</f>
        <v>87</v>
      </c>
      <c r="T7">
        <f>COUNTIFS(SportManual!S$2:S$101,"=1",SportAuto!S$2:S$101,"=1")</f>
        <v>91</v>
      </c>
      <c r="U7">
        <f>COUNTIFS(SportManual!T$2:T$101,"=1",SportAuto!T$2:T$101,"=1")</f>
        <v>98</v>
      </c>
      <c r="V7">
        <f>COUNTIFS(SportManual!U$2:U$101,"=1",SportAuto!U$2:U$101,"=1")</f>
        <v>98</v>
      </c>
      <c r="W7">
        <f>COUNTIFS(SportManual!V$2:V$101,"=1",SportAuto!V$2:V$101,"=1")</f>
        <v>99</v>
      </c>
      <c r="X7">
        <f>COUNTIFS(SportManual!W$2:W$101,"=1",SportAuto!W$2:W$101,"=1")</f>
        <v>91</v>
      </c>
      <c r="Y7">
        <f>COUNTIFS(SportManual!X$2:X$101,"=1",SportAuto!X$2:X$101,"=1")</f>
        <v>95</v>
      </c>
      <c r="Z7">
        <f>COUNTIFS(SportManual!Y$2:Y$101,"=1",SportAuto!Y$2:Y$101,"=1")</f>
        <v>93</v>
      </c>
      <c r="AA7">
        <f>COUNTIFS(SportManual!Z$2:Z$101,"=1",SportAuto!Z$2:Z$101,"=1")</f>
        <v>100</v>
      </c>
      <c r="AB7">
        <f>COUNTIFS(SportManual!AA$2:AA$101,"=1",SportAuto!AA$2:AA$101,"=1")</f>
        <v>100</v>
      </c>
      <c r="AC7">
        <f>COUNTIFS(SportManual!AB$2:AB$101,"=1",SportAuto!AB$2:AB$101,"=1")</f>
        <v>92</v>
      </c>
      <c r="AD7">
        <f>COUNTIFS(SportManual!AC$2:AC$101,"=1",SportAuto!AC$2:AC$101,"=1")</f>
        <v>100</v>
      </c>
      <c r="AE7">
        <f>COUNTIFS(SportManual!AD$2:AD$101,"=1",SportAuto!AD$2:AD$101,"=1")</f>
        <v>79</v>
      </c>
      <c r="AF7">
        <f>COUNTIFS(SportManual!AE$2:AE$101,"=1",SportAuto!AE$2:AE$101,"=1")</f>
        <v>100</v>
      </c>
      <c r="AG7">
        <f>COUNTIFS(SportManual!AF$2:AF$101,"=1",SportAuto!AF$2:AF$101,"=1")</f>
        <v>97</v>
      </c>
      <c r="AH7">
        <f>COUNTIFS(SportManual!AG$2:AG$101,"=1",SportAuto!AG$2:AG$101,"=1")</f>
        <v>100</v>
      </c>
      <c r="AI7">
        <f>COUNTIFS(SportManual!AH$2:AH$101,"=1",SportAuto!AH$2:AH$101,"=1")</f>
        <v>90</v>
      </c>
      <c r="AJ7">
        <f>COUNTIFS(SportManual!AI$2:AI$101,"=1",SportAuto!AI$2:AI$101,"=1")</f>
        <v>70</v>
      </c>
      <c r="AK7">
        <f>COUNTIFS(SportManual!AJ$2:AJ$101,"=1",SportAuto!AJ$2:AJ$101,"=1")</f>
        <v>95</v>
      </c>
    </row>
    <row r="8" spans="1:37" x14ac:dyDescent="0.25">
      <c r="B8" s="1" t="s">
        <v>98</v>
      </c>
      <c r="C8">
        <f>COUNTIFS(SportManual!B$2:B$101,"&lt;&gt;1",SportAuto!B$2:B$101,"=1")</f>
        <v>9</v>
      </c>
      <c r="D8">
        <f>COUNTIFS(SportManual!C$2:C$101,"&lt;&gt;1",SportAuto!C$2:C$101,"=1")</f>
        <v>1</v>
      </c>
      <c r="E8">
        <f>COUNTIFS(SportManual!D$2:D$101,"&lt;&gt;1",SportAuto!D$2:D$101,"=1")</f>
        <v>1</v>
      </c>
      <c r="F8">
        <f>COUNTIFS(SportManual!E$2:E$101,"&lt;&gt;1",SportAuto!E$2:E$101,"=1")</f>
        <v>0</v>
      </c>
      <c r="G8">
        <f>COUNTIFS(SportManual!F$2:F$101,"&lt;&gt;1",SportAuto!F$2:F$101,"=1")</f>
        <v>0</v>
      </c>
      <c r="H8">
        <f>COUNTIFS(SportManual!G$2:G$101,"&lt;&gt;1",SportAuto!G$2:G$101,"=1")</f>
        <v>1</v>
      </c>
      <c r="I8">
        <f>COUNTIFS(SportManual!H$2:H$101,"&lt;&gt;1",SportAuto!H$2:H$101,"=1")</f>
        <v>1</v>
      </c>
      <c r="J8">
        <f>COUNTIFS(SportManual!I$2:I$101,"&lt;&gt;1",SportAuto!I$2:I$101,"=1")</f>
        <v>0</v>
      </c>
      <c r="K8">
        <f>COUNTIFS(SportManual!J$2:J$101,"&lt;&gt;1",SportAuto!J$2:J$101,"=1")</f>
        <v>0</v>
      </c>
      <c r="L8">
        <f>COUNTIFS(SportManual!K$2:K$101,"&lt;&gt;1",SportAuto!K$2:K$101,"=1")</f>
        <v>0</v>
      </c>
      <c r="M8">
        <f>COUNTIFS(SportManual!L$2:L$101,"&lt;&gt;1",SportAuto!L$2:L$101,"=1")</f>
        <v>1</v>
      </c>
      <c r="N8">
        <f>COUNTIFS(SportManual!M$2:M$101,"&lt;&gt;1",SportAuto!M$2:M$101,"=1")</f>
        <v>0</v>
      </c>
      <c r="O8">
        <f>COUNTIFS(SportManual!N$2:N$101,"&lt;&gt;1",SportAuto!N$2:N$101,"=1")</f>
        <v>0</v>
      </c>
      <c r="P8">
        <f>COUNTIFS(SportManual!O$2:O$101,"&lt;&gt;1",SportAuto!O$2:O$101,"=1")</f>
        <v>14</v>
      </c>
      <c r="Q8">
        <f>COUNTIFS(SportManual!P$2:P$101,"&lt;&gt;1",SportAuto!P$2:P$101,"=1")</f>
        <v>1</v>
      </c>
      <c r="R8">
        <f>COUNTIFS(SportManual!Q$2:Q$101,"&lt;&gt;1",SportAuto!Q$2:Q$101,"=1")</f>
        <v>0</v>
      </c>
      <c r="S8">
        <f>COUNTIFS(SportManual!R$2:R$101,"&lt;&gt;1",SportAuto!R$2:R$101,"=1")</f>
        <v>3</v>
      </c>
      <c r="T8">
        <f>COUNTIFS(SportManual!S$2:S$101,"&lt;&gt;1",SportAuto!S$2:S$101,"=1")</f>
        <v>1</v>
      </c>
      <c r="U8">
        <f>COUNTIFS(SportManual!T$2:T$101,"&lt;&gt;1",SportAuto!T$2:T$101,"=1")</f>
        <v>0</v>
      </c>
      <c r="V8">
        <f>COUNTIFS(SportManual!U$2:U$101,"&lt;&gt;1",SportAuto!U$2:U$101,"=1")</f>
        <v>0</v>
      </c>
      <c r="W8">
        <f>COUNTIFS(SportManual!V$2:V$101,"&lt;&gt;1",SportAuto!V$2:V$101,"=1")</f>
        <v>0</v>
      </c>
      <c r="X8">
        <f>COUNTIFS(SportManual!W$2:W$101,"&lt;&gt;1",SportAuto!W$2:W$101,"=1")</f>
        <v>2</v>
      </c>
      <c r="Y8">
        <f>COUNTIFS(SportManual!X$2:X$101,"&lt;&gt;1",SportAuto!X$2:X$101,"=1")</f>
        <v>1</v>
      </c>
      <c r="Z8">
        <f>COUNTIFS(SportManual!Y$2:Y$101,"&lt;&gt;1",SportAuto!Y$2:Y$101,"=1")</f>
        <v>1</v>
      </c>
      <c r="AA8">
        <f>COUNTIFS(SportManual!Z$2:Z$101,"&lt;&gt;1",SportAuto!Z$2:Z$101,"=1")</f>
        <v>0</v>
      </c>
      <c r="AB8">
        <f>COUNTIFS(SportManual!AA$2:AA$101,"&lt;&gt;1",SportAuto!AA$2:AA$101,"=1")</f>
        <v>0</v>
      </c>
      <c r="AC8">
        <f>COUNTIFS(SportManual!AB$2:AB$101,"&lt;&gt;1",SportAuto!AB$2:AB$101,"=1")</f>
        <v>3</v>
      </c>
      <c r="AD8">
        <f>COUNTIFS(SportManual!AC$2:AC$101,"&lt;&gt;1",SportAuto!AC$2:AC$101,"=1")</f>
        <v>0</v>
      </c>
      <c r="AE8">
        <f>COUNTIFS(SportManual!AD$2:AD$101,"&lt;&gt;1",SportAuto!AD$2:AD$101,"=1")</f>
        <v>1</v>
      </c>
      <c r="AF8">
        <f>COUNTIFS(SportManual!AE$2:AE$101,"&lt;&gt;1",SportAuto!AE$2:AE$101,"=1")</f>
        <v>0</v>
      </c>
      <c r="AG8">
        <f>COUNTIFS(SportManual!AF$2:AF$101,"&lt;&gt;1",SportAuto!AF$2:AF$101,"=1")</f>
        <v>0</v>
      </c>
      <c r="AH8">
        <f>COUNTIFS(SportManual!AG$2:AG$101,"&lt;&gt;1",SportAuto!AG$2:AG$101,"=1")</f>
        <v>0</v>
      </c>
      <c r="AI8">
        <f>COUNTIFS(SportManual!AH$2:AH$101,"&lt;&gt;1",SportAuto!AH$2:AH$101,"=1")</f>
        <v>1</v>
      </c>
      <c r="AJ8">
        <f>COUNTIFS(SportManual!AI$2:AI$101,"&lt;&gt;1",SportAuto!AI$2:AI$101,"=1")</f>
        <v>13</v>
      </c>
      <c r="AK8">
        <f>COUNTIFS(SportManual!AJ$2:AJ$101,"&lt;&gt;1",SportAuto!AJ$2:AJ$101,"=1")</f>
        <v>0</v>
      </c>
    </row>
    <row r="9" spans="1:37" x14ac:dyDescent="0.25">
      <c r="B9" s="1" t="s">
        <v>100</v>
      </c>
      <c r="C9">
        <f>COUNTIFS(SportManual!B$2:B$101,"&lt;&gt;1",SportAuto!B$2:B$101,"&lt;&gt;1")</f>
        <v>9</v>
      </c>
      <c r="D9">
        <f>COUNTIFS(SportManual!C$2:C$101,"&lt;&gt;1",SportAuto!C$2:C$101,"&lt;&gt;1")</f>
        <v>15</v>
      </c>
      <c r="E9">
        <f>COUNTIFS(SportManual!D$2:D$101,"&lt;&gt;1",SportAuto!D$2:D$101,"&lt;&gt;1")</f>
        <v>3</v>
      </c>
      <c r="F9">
        <f>COUNTIFS(SportManual!E$2:E$101,"&lt;&gt;1",SportAuto!E$2:E$101,"&lt;&gt;1")</f>
        <v>8</v>
      </c>
      <c r="G9">
        <f>COUNTIFS(SportManual!F$2:F$101,"&lt;&gt;1",SportAuto!F$2:F$101,"&lt;&gt;1")</f>
        <v>3</v>
      </c>
      <c r="H9">
        <f>COUNTIFS(SportManual!G$2:G$101,"&lt;&gt;1",SportAuto!G$2:G$101,"&lt;&gt;1")</f>
        <v>3</v>
      </c>
      <c r="I9">
        <f>COUNTIFS(SportManual!H$2:H$101,"&lt;&gt;1",SportAuto!H$2:H$101,"&lt;&gt;1")</f>
        <v>4</v>
      </c>
      <c r="J9">
        <f>COUNTIFS(SportManual!I$2:I$101,"&lt;&gt;1",SportAuto!I$2:I$101,"&lt;&gt;1")</f>
        <v>0</v>
      </c>
      <c r="K9">
        <f>COUNTIFS(SportManual!J$2:J$101,"&lt;&gt;1",SportAuto!J$2:J$101,"&lt;&gt;1")</f>
        <v>0</v>
      </c>
      <c r="L9">
        <f>COUNTIFS(SportManual!K$2:K$101,"&lt;&gt;1",SportAuto!K$2:K$101,"&lt;&gt;1")</f>
        <v>14</v>
      </c>
      <c r="M9">
        <f>COUNTIFS(SportManual!L$2:L$101,"&lt;&gt;1",SportAuto!L$2:L$101,"&lt;&gt;1")</f>
        <v>11</v>
      </c>
      <c r="N9">
        <f>COUNTIFS(SportManual!M$2:M$101,"&lt;&gt;1",SportAuto!M$2:M$101,"&lt;&gt;1")</f>
        <v>6</v>
      </c>
      <c r="O9">
        <f>COUNTIFS(SportManual!N$2:N$101,"&lt;&gt;1",SportAuto!N$2:N$101,"&lt;&gt;1")</f>
        <v>0</v>
      </c>
      <c r="P9">
        <f>COUNTIFS(SportManual!O$2:O$101,"&lt;&gt;1",SportAuto!O$2:O$101,"&lt;&gt;1")</f>
        <v>12</v>
      </c>
      <c r="Q9">
        <f>COUNTIFS(SportManual!P$2:P$101,"&lt;&gt;1",SportAuto!P$2:P$101,"&lt;&gt;1")</f>
        <v>2</v>
      </c>
      <c r="R9">
        <f>COUNTIFS(SportManual!Q$2:Q$101,"&lt;&gt;1",SportAuto!Q$2:Q$101,"&lt;&gt;1")</f>
        <v>14</v>
      </c>
      <c r="S9">
        <f>COUNTIFS(SportManual!R$2:R$101,"&lt;&gt;1",SportAuto!R$2:R$101,"&lt;&gt;1")</f>
        <v>10</v>
      </c>
      <c r="T9">
        <f>COUNTIFS(SportManual!S$2:S$101,"&lt;&gt;1",SportAuto!S$2:S$101,"&lt;&gt;1")</f>
        <v>8</v>
      </c>
      <c r="U9">
        <f>COUNTIFS(SportManual!T$2:T$101,"&lt;&gt;1",SportAuto!T$2:T$101,"&lt;&gt;1")</f>
        <v>2</v>
      </c>
      <c r="V9">
        <f>COUNTIFS(SportManual!U$2:U$101,"&lt;&gt;1",SportAuto!U$2:U$101,"&lt;&gt;1")</f>
        <v>0</v>
      </c>
      <c r="W9">
        <f>COUNTIFS(SportManual!V$2:V$101,"&lt;&gt;1",SportAuto!V$2:V$101,"&lt;&gt;1")</f>
        <v>1</v>
      </c>
      <c r="X9">
        <f>COUNTIFS(SportManual!W$2:W$101,"&lt;&gt;1",SportAuto!W$2:W$101,"&lt;&gt;1")</f>
        <v>6</v>
      </c>
      <c r="Y9">
        <f>COUNTIFS(SportManual!X$2:X$101,"&lt;&gt;1",SportAuto!X$2:X$101,"&lt;&gt;1")</f>
        <v>4</v>
      </c>
      <c r="Z9">
        <f>COUNTIFS(SportManual!Y$2:Y$101,"&lt;&gt;1",SportAuto!Y$2:Y$101,"&lt;&gt;1")</f>
        <v>6</v>
      </c>
      <c r="AA9">
        <f>COUNTIFS(SportManual!Z$2:Z$101,"&lt;&gt;1",SportAuto!Z$2:Z$101,"&lt;&gt;1")</f>
        <v>0</v>
      </c>
      <c r="AB9">
        <f>COUNTIFS(SportManual!AA$2:AA$101,"&lt;&gt;1",SportAuto!AA$2:AA$101,"&lt;&gt;1")</f>
        <v>0</v>
      </c>
      <c r="AC9">
        <f>COUNTIFS(SportManual!AB$2:AB$101,"&lt;&gt;1",SportAuto!AB$2:AB$101,"&lt;&gt;1")</f>
        <v>5</v>
      </c>
      <c r="AD9">
        <f>COUNTIFS(SportManual!AC$2:AC$101,"&lt;&gt;1",SportAuto!AC$2:AC$101,"&lt;&gt;1")</f>
        <v>0</v>
      </c>
      <c r="AE9">
        <f>COUNTIFS(SportManual!AD$2:AD$101,"&lt;&gt;1",SportAuto!AD$2:AD$101,"&lt;&gt;1")</f>
        <v>20</v>
      </c>
      <c r="AF9">
        <f>COUNTIFS(SportManual!AE$2:AE$101,"&lt;&gt;1",SportAuto!AE$2:AE$101,"&lt;&gt;1")</f>
        <v>0</v>
      </c>
      <c r="AG9">
        <f>COUNTIFS(SportManual!AF$2:AF$101,"&lt;&gt;1",SportAuto!AF$2:AF$101,"&lt;&gt;1")</f>
        <v>3</v>
      </c>
      <c r="AH9">
        <f>COUNTIFS(SportManual!AG$2:AG$101,"&lt;&gt;1",SportAuto!AG$2:AG$101,"&lt;&gt;1")</f>
        <v>0</v>
      </c>
      <c r="AI9">
        <f>COUNTIFS(SportManual!AH$2:AH$101,"&lt;&gt;1",SportAuto!AH$2:AH$101,"&lt;&gt;1")</f>
        <v>9</v>
      </c>
      <c r="AJ9">
        <f>COUNTIFS(SportManual!AI$2:AI$101,"&lt;&gt;1",SportAuto!AI$2:AI$101,"&lt;&gt;1")</f>
        <v>16</v>
      </c>
      <c r="AK9">
        <f>COUNTIFS(SportManual!AJ$2:AJ$101,"&lt;&gt;1",SportAuto!AJ$2:AJ$101,"&lt;&gt;1")</f>
        <v>4</v>
      </c>
    </row>
    <row r="10" spans="1:37" x14ac:dyDescent="0.25">
      <c r="B10" s="1" t="s">
        <v>99</v>
      </c>
      <c r="C10">
        <f>COUNTIFS(SportManual!B$2:B$101,"=1",SportAuto!B$2:B$101,"&lt;&gt;1")</f>
        <v>0</v>
      </c>
      <c r="D10">
        <f>COUNTIFS(SportManual!C$2:C$101,"=1",SportAuto!C$2:C$101,"&lt;&gt;1")</f>
        <v>0</v>
      </c>
      <c r="E10">
        <f>COUNTIFS(SportManual!D$2:D$101,"=1",SportAuto!D$2:D$101,"&lt;&gt;1")</f>
        <v>0</v>
      </c>
      <c r="F10">
        <f>COUNTIFS(SportManual!E$2:E$101,"=1",SportAuto!E$2:E$101,"&lt;&gt;1")</f>
        <v>0</v>
      </c>
      <c r="G10">
        <f>COUNTIFS(SportManual!F$2:F$101,"=1",SportAuto!F$2:F$101,"&lt;&gt;1")</f>
        <v>0</v>
      </c>
      <c r="H10">
        <f>COUNTIFS(SportManual!G$2:G$101,"=1",SportAuto!G$2:G$101,"&lt;&gt;1")</f>
        <v>1</v>
      </c>
      <c r="I10">
        <f>COUNTIFS(SportManual!H$2:H$101,"=1",SportAuto!H$2:H$101,"&lt;&gt;1")</f>
        <v>0</v>
      </c>
      <c r="J10">
        <f>COUNTIFS(SportManual!I$2:I$101,"=1",SportAuto!I$2:I$101,"&lt;&gt;1")</f>
        <v>0</v>
      </c>
      <c r="K10">
        <f>COUNTIFS(SportManual!J$2:J$101,"=1",SportAuto!J$2:J$101,"&lt;&gt;1")</f>
        <v>0</v>
      </c>
      <c r="L10">
        <f>COUNTIFS(SportManual!K$2:K$101,"=1",SportAuto!K$2:K$101,"&lt;&gt;1")</f>
        <v>0</v>
      </c>
      <c r="M10">
        <f>COUNTIFS(SportManual!L$2:L$101,"=1",SportAuto!L$2:L$101,"&lt;&gt;1")</f>
        <v>1</v>
      </c>
      <c r="N10">
        <f>COUNTIFS(SportManual!M$2:M$101,"=1",SportAuto!M$2:M$101,"&lt;&gt;1")</f>
        <v>0</v>
      </c>
      <c r="O10">
        <f>COUNTIFS(SportManual!N$2:N$101,"=1",SportAuto!N$2:N$101,"&lt;&gt;1")</f>
        <v>0</v>
      </c>
      <c r="P10">
        <f>COUNTIFS(SportManual!O$2:O$101,"=1",SportAuto!O$2:O$101,"&lt;&gt;1")</f>
        <v>0</v>
      </c>
      <c r="Q10">
        <f>COUNTIFS(SportManual!P$2:P$101,"=1",SportAuto!P$2:P$101,"&lt;&gt;1")</f>
        <v>1</v>
      </c>
      <c r="R10">
        <f>COUNTIFS(SportManual!Q$2:Q$101,"=1",SportAuto!Q$2:Q$101,"&lt;&gt;1")</f>
        <v>1</v>
      </c>
      <c r="S10">
        <f>COUNTIFS(SportManual!R$2:R$101,"=1",SportAuto!R$2:R$101,"&lt;&gt;1")</f>
        <v>0</v>
      </c>
      <c r="T10">
        <f>COUNTIFS(SportManual!S$2:S$101,"=1",SportAuto!S$2:S$101,"&lt;&gt;1")</f>
        <v>0</v>
      </c>
      <c r="U10">
        <f>COUNTIFS(SportManual!T$2:T$101,"=1",SportAuto!T$2:T$101,"&lt;&gt;1")</f>
        <v>0</v>
      </c>
      <c r="V10">
        <f>COUNTIFS(SportManual!U$2:U$101,"=1",SportAuto!U$2:U$101,"&lt;&gt;1")</f>
        <v>2</v>
      </c>
      <c r="W10">
        <f>COUNTIFS(SportManual!V$2:V$101,"=1",SportAuto!V$2:V$101,"&lt;&gt;1")</f>
        <v>0</v>
      </c>
      <c r="X10">
        <f>COUNTIFS(SportManual!W$2:W$101,"=1",SportAuto!W$2:W$101,"&lt;&gt;1")</f>
        <v>1</v>
      </c>
      <c r="Y10">
        <f>COUNTIFS(SportManual!X$2:X$101,"=1",SportAuto!X$2:X$101,"&lt;&gt;1")</f>
        <v>0</v>
      </c>
      <c r="Z10">
        <f>COUNTIFS(SportManual!Y$2:Y$101,"=1",SportAuto!Y$2:Y$101,"&lt;&gt;1")</f>
        <v>0</v>
      </c>
      <c r="AA10">
        <f>COUNTIFS(SportManual!Z$2:Z$101,"=1",SportAuto!Z$2:Z$101,"&lt;&gt;1")</f>
        <v>0</v>
      </c>
      <c r="AB10">
        <f>COUNTIFS(SportManual!AA$2:AA$101,"=1",SportAuto!AA$2:AA$101,"&lt;&gt;1")</f>
        <v>0</v>
      </c>
      <c r="AC10">
        <f>COUNTIFS(SportManual!AB$2:AB$101,"=1",SportAuto!AB$2:AB$101,"&lt;&gt;1")</f>
        <v>0</v>
      </c>
      <c r="AD10">
        <f>COUNTIFS(SportManual!AC$2:AC$101,"=1",SportAuto!AC$2:AC$101,"&lt;&gt;1")</f>
        <v>0</v>
      </c>
      <c r="AE10">
        <f>COUNTIFS(SportManual!AD$2:AD$101,"=1",SportAuto!AD$2:AD$101,"&lt;&gt;1")</f>
        <v>0</v>
      </c>
      <c r="AF10">
        <f>COUNTIFS(SportManual!AE$2:AE$101,"=1",SportAuto!AE$2:AE$101,"&lt;&gt;1")</f>
        <v>0</v>
      </c>
      <c r="AG10">
        <f>COUNTIFS(SportManual!AF$2:AF$101,"=1",SportAuto!AF$2:AF$101,"&lt;&gt;1")</f>
        <v>0</v>
      </c>
      <c r="AH10">
        <f>COUNTIFS(SportManual!AG$2:AG$101,"=1",SportAuto!AG$2:AG$101,"&lt;&gt;1")</f>
        <v>0</v>
      </c>
      <c r="AI10">
        <f>COUNTIFS(SportManual!AH$2:AH$101,"=1",SportAuto!AH$2:AH$101,"&lt;&gt;1")</f>
        <v>0</v>
      </c>
      <c r="AJ10">
        <f>COUNTIFS(SportManual!AI$2:AI$101,"=1",SportAuto!AI$2:AI$101,"&lt;&gt;1")</f>
        <v>1</v>
      </c>
      <c r="AK10">
        <f>COUNTIFS(SportManual!AJ$2:AJ$101,"=1",SportAuto!AJ$2:AJ$101,"&lt;&gt;1")</f>
        <v>1</v>
      </c>
    </row>
    <row r="12" spans="1:37" x14ac:dyDescent="0.25">
      <c r="A12" s="1" t="s">
        <v>82</v>
      </c>
      <c r="B12" s="1" t="s">
        <v>97</v>
      </c>
      <c r="C12">
        <f>COUNTIFS(SportManual!B$2:B$101,"=2",SportAuto!B$2:B$101,"=2")</f>
        <v>8</v>
      </c>
      <c r="D12">
        <f>COUNTIFS(SportManual!C$2:C$101,"=2",SportAuto!C$2:C$101,"=2")</f>
        <v>15</v>
      </c>
      <c r="E12">
        <f>COUNTIFS(SportManual!D$2:D$101,"=2",SportAuto!D$2:D$101,"=2")</f>
        <v>3</v>
      </c>
      <c r="F12">
        <f>COUNTIFS(SportManual!E$2:E$101,"=2",SportAuto!E$2:E$101,"=2")</f>
        <v>8</v>
      </c>
      <c r="G12">
        <f>COUNTIFS(SportManual!F$2:F$101,"=2",SportAuto!F$2:F$101,"=2")</f>
        <v>3</v>
      </c>
      <c r="H12">
        <f>COUNTIFS(SportManual!G$2:G$101,"=2",SportAuto!G$2:G$101,"=2")</f>
        <v>3</v>
      </c>
      <c r="I12">
        <f>COUNTIFS(SportManual!H$2:H$101,"=2",SportAuto!H$2:H$101,"=2")</f>
        <v>4</v>
      </c>
      <c r="J12">
        <f>COUNTIFS(SportManual!I$2:I$101,"=2",SportAuto!I$2:I$101,"=2")</f>
        <v>0</v>
      </c>
      <c r="K12">
        <f>COUNTIFS(SportManual!J$2:J$101,"=2",SportAuto!J$2:J$101,"=2")</f>
        <v>0</v>
      </c>
      <c r="L12">
        <f>COUNTIFS(SportManual!K$2:K$101,"=2",SportAuto!K$2:K$101,"=2")</f>
        <v>12</v>
      </c>
      <c r="M12">
        <f>COUNTIFS(SportManual!L$2:L$101,"=2",SportAuto!L$2:L$101,"=2")</f>
        <v>11</v>
      </c>
      <c r="N12">
        <f>COUNTIFS(SportManual!M$2:M$101,"=2",SportAuto!M$2:M$101,"=2")</f>
        <v>6</v>
      </c>
      <c r="O12">
        <f>COUNTIFS(SportManual!N$2:N$101,"=2",SportAuto!N$2:N$101,"=2")</f>
        <v>0</v>
      </c>
      <c r="P12">
        <f>COUNTIFS(SportManual!O$2:O$101,"=2",SportAuto!O$2:O$101,"=2")</f>
        <v>12</v>
      </c>
      <c r="Q12">
        <f>COUNTIFS(SportManual!P$2:P$101,"=2",SportAuto!P$2:P$101,"=2")</f>
        <v>1</v>
      </c>
      <c r="R12">
        <f>COUNTIFS(SportManual!Q$2:Q$101,"=2",SportAuto!Q$2:Q$101,"=2")</f>
        <v>14</v>
      </c>
      <c r="S12">
        <f>COUNTIFS(SportManual!R$2:R$101,"=2",SportAuto!R$2:R$101,"=2")</f>
        <v>9</v>
      </c>
      <c r="T12">
        <f>COUNTIFS(SportManual!S$2:S$101,"=2",SportAuto!S$2:S$101,"=2")</f>
        <v>8</v>
      </c>
      <c r="U12">
        <f>COUNTIFS(SportManual!T$2:T$101,"=2",SportAuto!T$2:T$101,"=2")</f>
        <v>2</v>
      </c>
      <c r="V12">
        <f>COUNTIFS(SportManual!U$2:U$101,"=2",SportAuto!U$2:U$101,"=2")</f>
        <v>0</v>
      </c>
      <c r="W12">
        <f>COUNTIFS(SportManual!V$2:V$101,"=2",SportAuto!V$2:V$101,"=2")</f>
        <v>1</v>
      </c>
      <c r="X12">
        <f>COUNTIFS(SportManual!W$2:W$101,"=2",SportAuto!W$2:W$101,"=2")</f>
        <v>6</v>
      </c>
      <c r="Y12">
        <f>COUNTIFS(SportManual!X$2:X$101,"=2",SportAuto!X$2:X$101,"=2")</f>
        <v>4</v>
      </c>
      <c r="Z12">
        <f>COUNTIFS(SportManual!Y$2:Y$101,"=2",SportAuto!Y$2:Y$101,"=2")</f>
        <v>6</v>
      </c>
      <c r="AA12">
        <f>COUNTIFS(SportManual!Z$2:Z$101,"=2",SportAuto!Z$2:Z$101,"=2")</f>
        <v>0</v>
      </c>
      <c r="AB12">
        <f>COUNTIFS(SportManual!AA$2:AA$101,"=2",SportAuto!AA$2:AA$101,"=2")</f>
        <v>0</v>
      </c>
      <c r="AC12">
        <f>COUNTIFS(SportManual!AB$2:AB$101,"=2",SportAuto!AB$2:AB$101,"=2")</f>
        <v>5</v>
      </c>
      <c r="AD12">
        <f>COUNTIFS(SportManual!AC$2:AC$101,"=2",SportAuto!AC$2:AC$101,"=2")</f>
        <v>0</v>
      </c>
      <c r="AE12">
        <f>COUNTIFS(SportManual!AD$2:AD$101,"=2",SportAuto!AD$2:AD$101,"=2")</f>
        <v>20</v>
      </c>
      <c r="AF12">
        <f>COUNTIFS(SportManual!AE$2:AE$101,"=2",SportAuto!AE$2:AE$101,"=2")</f>
        <v>0</v>
      </c>
      <c r="AG12">
        <f>COUNTIFS(SportManual!AF$2:AF$101,"=2",SportAuto!AF$2:AF$101,"=2")</f>
        <v>2</v>
      </c>
      <c r="AH12">
        <f>COUNTIFS(SportManual!AG$2:AG$101,"=2",SportAuto!AG$2:AG$101,"=2")</f>
        <v>0</v>
      </c>
      <c r="AI12">
        <f>COUNTIFS(SportManual!AH$2:AH$101,"=2",SportAuto!AH$2:AH$101,"=2")</f>
        <v>9</v>
      </c>
      <c r="AJ12">
        <f>COUNTIFS(SportManual!AI$2:AI$101,"=2",SportAuto!AI$2:AI$101,"=2")</f>
        <v>16</v>
      </c>
      <c r="AK12">
        <f>COUNTIFS(SportManual!AJ$2:AJ$101,"=2",SportAuto!AJ$2:AJ$101,"=2")</f>
        <v>4</v>
      </c>
    </row>
    <row r="13" spans="1:37" x14ac:dyDescent="0.25">
      <c r="B13" s="1" t="s">
        <v>98</v>
      </c>
      <c r="C13">
        <f>COUNTIFS(SportManual!B$2:B$101,"&lt;&gt;2",SportAuto!B$2:B$101,"=2")</f>
        <v>1</v>
      </c>
      <c r="D13">
        <f>COUNTIFS(SportManual!C$2:C$101,"&lt;&gt;2",SportAuto!C$2:C$101,"=2")</f>
        <v>0</v>
      </c>
      <c r="E13">
        <f>COUNTIFS(SportManual!D$2:D$101,"&lt;&gt;2",SportAuto!D$2:D$101,"=2")</f>
        <v>0</v>
      </c>
      <c r="F13">
        <f>COUNTIFS(SportManual!E$2:E$101,"&lt;&gt;2",SportAuto!E$2:E$101,"=2")</f>
        <v>0</v>
      </c>
      <c r="G13">
        <f>COUNTIFS(SportManual!F$2:F$101,"&lt;&gt;2",SportAuto!F$2:F$101,"=2")</f>
        <v>0</v>
      </c>
      <c r="H13">
        <f>COUNTIFS(SportManual!G$2:G$101,"&lt;&gt;2",SportAuto!G$2:G$101,"=2")</f>
        <v>1</v>
      </c>
      <c r="I13">
        <f>COUNTIFS(SportManual!H$2:H$101,"&lt;&gt;2",SportAuto!H$2:H$101,"=2")</f>
        <v>0</v>
      </c>
      <c r="J13">
        <f>COUNTIFS(SportManual!I$2:I$101,"&lt;&gt;2",SportAuto!I$2:I$101,"=2")</f>
        <v>0</v>
      </c>
      <c r="K13">
        <f>COUNTIFS(SportManual!J$2:J$101,"&lt;&gt;2",SportAuto!J$2:J$101,"=2")</f>
        <v>0</v>
      </c>
      <c r="L13">
        <f>COUNTIFS(SportManual!K$2:K$101,"&lt;&gt;2",SportAuto!K$2:K$101,"=2")</f>
        <v>0</v>
      </c>
      <c r="M13">
        <f>COUNTIFS(SportManual!L$2:L$101,"&lt;&gt;2",SportAuto!L$2:L$101,"=2")</f>
        <v>1</v>
      </c>
      <c r="N13">
        <f>COUNTIFS(SportManual!M$2:M$101,"&lt;&gt;2",SportAuto!M$2:M$101,"=2")</f>
        <v>0</v>
      </c>
      <c r="O13">
        <f>COUNTIFS(SportManual!N$2:N$101,"&lt;&gt;2",SportAuto!N$2:N$101,"=2")</f>
        <v>0</v>
      </c>
      <c r="P13">
        <f>COUNTIFS(SportManual!O$2:O$101,"&lt;&gt;2",SportAuto!O$2:O$101,"=2")</f>
        <v>0</v>
      </c>
      <c r="Q13">
        <f>COUNTIFS(SportManual!P$2:P$101,"&lt;&gt;2",SportAuto!P$2:P$101,"=2")</f>
        <v>1</v>
      </c>
      <c r="R13">
        <f>COUNTIFS(SportManual!Q$2:Q$101,"&lt;&gt;2",SportAuto!Q$2:Q$101,"=2")</f>
        <v>1</v>
      </c>
      <c r="S13">
        <f>COUNTIFS(SportManual!R$2:R$101,"&lt;&gt;2",SportAuto!R$2:R$101,"=2")</f>
        <v>0</v>
      </c>
      <c r="T13">
        <f>COUNTIFS(SportManual!S$2:S$101,"&lt;&gt;2",SportAuto!S$2:S$101,"=2")</f>
        <v>0</v>
      </c>
      <c r="U13">
        <f>COUNTIFS(SportManual!T$2:T$101,"&lt;&gt;2",SportAuto!T$2:T$101,"=2")</f>
        <v>0</v>
      </c>
      <c r="V13">
        <f>COUNTIFS(SportManual!U$2:U$101,"&lt;&gt;2",SportAuto!U$2:U$101,"=2")</f>
        <v>2</v>
      </c>
      <c r="W13">
        <f>COUNTIFS(SportManual!V$2:V$101,"&lt;&gt;2",SportAuto!V$2:V$101,"=2")</f>
        <v>0</v>
      </c>
      <c r="X13">
        <f>COUNTIFS(SportManual!W$2:W$101,"&lt;&gt;2",SportAuto!W$2:W$101,"=2")</f>
        <v>1</v>
      </c>
      <c r="Y13">
        <f>COUNTIFS(SportManual!X$2:X$101,"&lt;&gt;2",SportAuto!X$2:X$101,"=2")</f>
        <v>0</v>
      </c>
      <c r="Z13">
        <f>COUNTIFS(SportManual!Y$2:Y$101,"&lt;&gt;2",SportAuto!Y$2:Y$101,"=2")</f>
        <v>0</v>
      </c>
      <c r="AA13">
        <f>COUNTIFS(SportManual!Z$2:Z$101,"&lt;&gt;2",SportAuto!Z$2:Z$101,"=2")</f>
        <v>0</v>
      </c>
      <c r="AB13">
        <f>COUNTIFS(SportManual!AA$2:AA$101,"&lt;&gt;2",SportAuto!AA$2:AA$101,"=2")</f>
        <v>0</v>
      </c>
      <c r="AC13">
        <f>COUNTIFS(SportManual!AB$2:AB$101,"&lt;&gt;2",SportAuto!AB$2:AB$101,"=2")</f>
        <v>0</v>
      </c>
      <c r="AD13">
        <f>COUNTIFS(SportManual!AC$2:AC$101,"&lt;&gt;2",SportAuto!AC$2:AC$101,"=2")</f>
        <v>0</v>
      </c>
      <c r="AE13">
        <f>COUNTIFS(SportManual!AD$2:AD$101,"&lt;&gt;2",SportAuto!AD$2:AD$101,"=2")</f>
        <v>0</v>
      </c>
      <c r="AF13">
        <f>COUNTIFS(SportManual!AE$2:AE$101,"&lt;&gt;2",SportAuto!AE$2:AE$101,"=2")</f>
        <v>0</v>
      </c>
      <c r="AG13">
        <f>COUNTIFS(SportManual!AF$2:AF$101,"&lt;&gt;2",SportAuto!AF$2:AF$101,"=2")</f>
        <v>1</v>
      </c>
      <c r="AH13">
        <f>COUNTIFS(SportManual!AG$2:AG$101,"&lt;&gt;2",SportAuto!AG$2:AG$101,"=2")</f>
        <v>0</v>
      </c>
      <c r="AI13">
        <f>COUNTIFS(SportManual!AH$2:AH$101,"&lt;&gt;2",SportAuto!AH$2:AH$101,"=2")</f>
        <v>0</v>
      </c>
      <c r="AJ13">
        <f>COUNTIFS(SportManual!AI$2:AI$101,"&lt;&gt;2",SportAuto!AI$2:AI$101,"=2")</f>
        <v>1</v>
      </c>
      <c r="AK13">
        <f>COUNTIFS(SportManual!AJ$2:AJ$101,"&lt;&gt;2",SportAuto!AJ$2:AJ$101,"=2")</f>
        <v>1</v>
      </c>
    </row>
    <row r="14" spans="1:37" x14ac:dyDescent="0.25">
      <c r="B14" s="1" t="s">
        <v>100</v>
      </c>
      <c r="C14">
        <f>COUNTIFS(SportManual!B$2:B$101,"&lt;&gt;2",SportAuto!B$2:B$101,"&lt;&gt;2")</f>
        <v>86</v>
      </c>
      <c r="D14">
        <f>COUNTIFS(SportManual!C$2:C$101,"&lt;&gt;2",SportAuto!C$2:C$101,"&lt;&gt;2")</f>
        <v>85</v>
      </c>
      <c r="E14">
        <f>COUNTIFS(SportManual!D$2:D$101,"&lt;&gt;2",SportAuto!D$2:D$101,"&lt;&gt;2")</f>
        <v>96</v>
      </c>
      <c r="F14">
        <f>COUNTIFS(SportManual!E$2:E$101,"&lt;&gt;2",SportAuto!E$2:E$101,"&lt;&gt;2")</f>
        <v>92</v>
      </c>
      <c r="G14">
        <f>COUNTIFS(SportManual!F$2:F$101,"&lt;&gt;2",SportAuto!F$2:F$101,"&lt;&gt;2")</f>
        <v>97</v>
      </c>
      <c r="H14">
        <f>COUNTIFS(SportManual!G$2:G$101,"&lt;&gt;2",SportAuto!G$2:G$101,"&lt;&gt;2")</f>
        <v>95</v>
      </c>
      <c r="I14">
        <f>COUNTIFS(SportManual!H$2:H$101,"&lt;&gt;2",SportAuto!H$2:H$101,"&lt;&gt;2")</f>
        <v>95</v>
      </c>
      <c r="J14">
        <f>COUNTIFS(SportManual!I$2:I$101,"&lt;&gt;2",SportAuto!I$2:I$101,"&lt;&gt;2")</f>
        <v>100</v>
      </c>
      <c r="K14">
        <f>COUNTIFS(SportManual!J$2:J$101,"&lt;&gt;2",SportAuto!J$2:J$101,"&lt;&gt;2")</f>
        <v>100</v>
      </c>
      <c r="L14">
        <f>COUNTIFS(SportManual!K$2:K$101,"&lt;&gt;2",SportAuto!K$2:K$101,"&lt;&gt;2")</f>
        <v>86</v>
      </c>
      <c r="M14">
        <f>COUNTIFS(SportManual!L$2:L$101,"&lt;&gt;2",SportAuto!L$2:L$101,"&lt;&gt;2")</f>
        <v>87</v>
      </c>
      <c r="N14">
        <f>COUNTIFS(SportManual!M$2:M$101,"&lt;&gt;2",SportAuto!M$2:M$101,"&lt;&gt;2")</f>
        <v>94</v>
      </c>
      <c r="O14">
        <f>COUNTIFS(SportManual!N$2:N$101,"&lt;&gt;2",SportAuto!N$2:N$101,"&lt;&gt;2")</f>
        <v>100</v>
      </c>
      <c r="P14">
        <f>COUNTIFS(SportManual!O$2:O$101,"&lt;&gt;2",SportAuto!O$2:O$101,"&lt;&gt;2")</f>
        <v>74</v>
      </c>
      <c r="Q14">
        <f>COUNTIFS(SportManual!P$2:P$101,"&lt;&gt;2",SportAuto!P$2:P$101,"&lt;&gt;2")</f>
        <v>97</v>
      </c>
      <c r="R14">
        <f>COUNTIFS(SportManual!Q$2:Q$101,"&lt;&gt;2",SportAuto!Q$2:Q$101,"&lt;&gt;2")</f>
        <v>85</v>
      </c>
      <c r="S14">
        <f>COUNTIFS(SportManual!R$2:R$101,"&lt;&gt;2",SportAuto!R$2:R$101,"&lt;&gt;2")</f>
        <v>88</v>
      </c>
      <c r="T14">
        <f>COUNTIFS(SportManual!S$2:S$101,"&lt;&gt;2",SportAuto!S$2:S$101,"&lt;&gt;2")</f>
        <v>91</v>
      </c>
      <c r="U14">
        <f>COUNTIFS(SportManual!T$2:T$101,"&lt;&gt;2",SportAuto!T$2:T$101,"&lt;&gt;2")</f>
        <v>98</v>
      </c>
      <c r="V14">
        <f>COUNTIFS(SportManual!U$2:U$101,"&lt;&gt;2",SportAuto!U$2:U$101,"&lt;&gt;2")</f>
        <v>98</v>
      </c>
      <c r="W14">
        <f>COUNTIFS(SportManual!V$2:V$101,"&lt;&gt;2",SportAuto!V$2:V$101,"&lt;&gt;2")</f>
        <v>99</v>
      </c>
      <c r="X14">
        <f>COUNTIFS(SportManual!W$2:W$101,"&lt;&gt;2",SportAuto!W$2:W$101,"&lt;&gt;2")</f>
        <v>91</v>
      </c>
      <c r="Y14">
        <f>COUNTIFS(SportManual!X$2:X$101,"&lt;&gt;2",SportAuto!X$2:X$101,"&lt;&gt;2")</f>
        <v>95</v>
      </c>
      <c r="Z14">
        <f>COUNTIFS(SportManual!Y$2:Y$101,"&lt;&gt;2",SportAuto!Y$2:Y$101,"&lt;&gt;2")</f>
        <v>93</v>
      </c>
      <c r="AA14">
        <f>COUNTIFS(SportManual!Z$2:Z$101,"&lt;&gt;2",SportAuto!Z$2:Z$101,"&lt;&gt;2")</f>
        <v>100</v>
      </c>
      <c r="AB14">
        <f>COUNTIFS(SportManual!AA$2:AA$101,"&lt;&gt;2",SportAuto!AA$2:AA$101,"&lt;&gt;2")</f>
        <v>100</v>
      </c>
      <c r="AC14">
        <f>COUNTIFS(SportManual!AB$2:AB$101,"&lt;&gt;2",SportAuto!AB$2:AB$101,"&lt;&gt;2")</f>
        <v>92</v>
      </c>
      <c r="AD14">
        <f>COUNTIFS(SportManual!AC$2:AC$101,"&lt;&gt;2",SportAuto!AC$2:AC$101,"&lt;&gt;2")</f>
        <v>100</v>
      </c>
      <c r="AE14">
        <f>COUNTIFS(SportManual!AD$2:AD$101,"&lt;&gt;2",SportAuto!AD$2:AD$101,"&lt;&gt;2")</f>
        <v>79</v>
      </c>
      <c r="AF14">
        <f>COUNTIFS(SportManual!AE$2:AE$101,"&lt;&gt;2",SportAuto!AE$2:AE$101,"&lt;&gt;2")</f>
        <v>100</v>
      </c>
      <c r="AG14">
        <f>COUNTIFS(SportManual!AF$2:AF$101,"&lt;&gt;2",SportAuto!AF$2:AF$101,"&lt;&gt;2")</f>
        <v>97</v>
      </c>
      <c r="AH14">
        <f>COUNTIFS(SportManual!AG$2:AG$101,"&lt;&gt;2",SportAuto!AG$2:AG$101,"&lt;&gt;2")</f>
        <v>100</v>
      </c>
      <c r="AI14">
        <f>COUNTIFS(SportManual!AH$2:AH$101,"&lt;&gt;2",SportAuto!AH$2:AH$101,"&lt;&gt;2")</f>
        <v>90</v>
      </c>
      <c r="AJ14">
        <f>COUNTIFS(SportManual!AI$2:AI$101,"&lt;&gt;2",SportAuto!AI$2:AI$101,"&lt;&gt;2")</f>
        <v>70</v>
      </c>
      <c r="AK14">
        <f>COUNTIFS(SportManual!AJ$2:AJ$101,"&lt;&gt;2",SportAuto!AJ$2:AJ$101,"&lt;&gt;2")</f>
        <v>95</v>
      </c>
    </row>
    <row r="15" spans="1:37" x14ac:dyDescent="0.25">
      <c r="B15" s="1" t="s">
        <v>99</v>
      </c>
      <c r="C15">
        <f>COUNTIFS(SportManual!B$2:B$101,"=2",SportAuto!B$2:B$101,"&lt;&gt;2")</f>
        <v>5</v>
      </c>
      <c r="D15">
        <f>COUNTIFS(SportManual!C$2:C$101,"=2",SportAuto!C$2:C$101,"&lt;&gt;2")</f>
        <v>0</v>
      </c>
      <c r="E15">
        <f>COUNTIFS(SportManual!D$2:D$101,"=2",SportAuto!D$2:D$101,"&lt;&gt;2")</f>
        <v>1</v>
      </c>
      <c r="F15">
        <f>COUNTIFS(SportManual!E$2:E$101,"=2",SportAuto!E$2:E$101,"&lt;&gt;2")</f>
        <v>0</v>
      </c>
      <c r="G15">
        <f>COUNTIFS(SportManual!F$2:F$101,"=2",SportAuto!F$2:F$101,"&lt;&gt;2")</f>
        <v>0</v>
      </c>
      <c r="H15">
        <f>COUNTIFS(SportManual!G$2:G$101,"=2",SportAuto!G$2:G$101,"&lt;&gt;2")</f>
        <v>1</v>
      </c>
      <c r="I15">
        <f>COUNTIFS(SportManual!H$2:H$101,"=2",SportAuto!H$2:H$101,"&lt;&gt;2")</f>
        <v>1</v>
      </c>
      <c r="J15">
        <f>COUNTIFS(SportManual!I$2:I$101,"=2",SportAuto!I$2:I$101,"&lt;&gt;2")</f>
        <v>0</v>
      </c>
      <c r="K15">
        <f>COUNTIFS(SportManual!J$2:J$101,"=2",SportAuto!J$2:J$101,"&lt;&gt;2")</f>
        <v>0</v>
      </c>
      <c r="L15">
        <f>COUNTIFS(SportManual!K$2:K$101,"=2",SportAuto!K$2:K$101,"&lt;&gt;2")</f>
        <v>2</v>
      </c>
      <c r="M15">
        <f>COUNTIFS(SportManual!L$2:L$101,"=2",SportAuto!L$2:L$101,"&lt;&gt;2")</f>
        <v>1</v>
      </c>
      <c r="N15">
        <f>COUNTIFS(SportManual!M$2:M$101,"=2",SportAuto!M$2:M$101,"&lt;&gt;2")</f>
        <v>0</v>
      </c>
      <c r="O15">
        <f>COUNTIFS(SportManual!N$2:N$101,"=2",SportAuto!N$2:N$101,"&lt;&gt;2")</f>
        <v>0</v>
      </c>
      <c r="P15">
        <f>COUNTIFS(SportManual!O$2:O$101,"=2",SportAuto!O$2:O$101,"&lt;&gt;2")</f>
        <v>14</v>
      </c>
      <c r="Q15">
        <f>COUNTIFS(SportManual!P$2:P$101,"=2",SportAuto!P$2:P$101,"&lt;&gt;2")</f>
        <v>1</v>
      </c>
      <c r="R15">
        <f>COUNTIFS(SportManual!Q$2:Q$101,"=2",SportAuto!Q$2:Q$101,"&lt;&gt;2")</f>
        <v>0</v>
      </c>
      <c r="S15">
        <f>COUNTIFS(SportManual!R$2:R$101,"=2",SportAuto!R$2:R$101,"&lt;&gt;2")</f>
        <v>3</v>
      </c>
      <c r="T15">
        <f>COUNTIFS(SportManual!S$2:S$101,"=2",SportAuto!S$2:S$101,"&lt;&gt;2")</f>
        <v>1</v>
      </c>
      <c r="U15">
        <f>COUNTIFS(SportManual!T$2:T$101,"=2",SportAuto!T$2:T$101,"&lt;&gt;2")</f>
        <v>0</v>
      </c>
      <c r="V15">
        <f>COUNTIFS(SportManual!U$2:U$101,"=2",SportAuto!U$2:U$101,"&lt;&gt;2")</f>
        <v>0</v>
      </c>
      <c r="W15">
        <f>COUNTIFS(SportManual!V$2:V$101,"=2",SportAuto!V$2:V$101,"&lt;&gt;2")</f>
        <v>0</v>
      </c>
      <c r="X15">
        <f>COUNTIFS(SportManual!W$2:W$101,"=2",SportAuto!W$2:W$101,"&lt;&gt;2")</f>
        <v>2</v>
      </c>
      <c r="Y15">
        <f>COUNTIFS(SportManual!X$2:X$101,"=2",SportAuto!X$2:X$101,"&lt;&gt;2")</f>
        <v>1</v>
      </c>
      <c r="Z15">
        <f>COUNTIFS(SportManual!Y$2:Y$101,"=2",SportAuto!Y$2:Y$101,"&lt;&gt;2")</f>
        <v>1</v>
      </c>
      <c r="AA15">
        <f>COUNTIFS(SportManual!Z$2:Z$101,"=2",SportAuto!Z$2:Z$101,"&lt;&gt;2")</f>
        <v>0</v>
      </c>
      <c r="AB15">
        <f>COUNTIFS(SportManual!AA$2:AA$101,"=2",SportAuto!AA$2:AA$101,"&lt;&gt;2")</f>
        <v>0</v>
      </c>
      <c r="AC15">
        <f>COUNTIFS(SportManual!AB$2:AB$101,"=2",SportAuto!AB$2:AB$101,"&lt;&gt;2")</f>
        <v>3</v>
      </c>
      <c r="AD15">
        <f>COUNTIFS(SportManual!AC$2:AC$101,"=2",SportAuto!AC$2:AC$101,"&lt;&gt;2")</f>
        <v>0</v>
      </c>
      <c r="AE15">
        <f>COUNTIFS(SportManual!AD$2:AD$101,"=2",SportAuto!AD$2:AD$101,"&lt;&gt;2")</f>
        <v>1</v>
      </c>
      <c r="AF15">
        <f>COUNTIFS(SportManual!AE$2:AE$101,"=2",SportAuto!AE$2:AE$101,"&lt;&gt;2")</f>
        <v>0</v>
      </c>
      <c r="AG15">
        <f>COUNTIFS(SportManual!AF$2:AF$101,"=2",SportAuto!AF$2:AF$101,"&lt;&gt;2")</f>
        <v>0</v>
      </c>
      <c r="AH15">
        <f>COUNTIFS(SportManual!AG$2:AG$101,"=2",SportAuto!AG$2:AG$101,"&lt;&gt;2")</f>
        <v>0</v>
      </c>
      <c r="AI15">
        <f>COUNTIFS(SportManual!AH$2:AH$101,"=2",SportAuto!AH$2:AH$101,"&lt;&gt;2")</f>
        <v>1</v>
      </c>
      <c r="AJ15">
        <f>COUNTIFS(SportManual!AI$2:AI$101,"=2",SportAuto!AI$2:AI$101,"&lt;&gt;2")</f>
        <v>13</v>
      </c>
      <c r="AK15">
        <f>COUNTIFS(SportManual!AJ$2:AJ$101,"=2",SportAuto!AJ$2:AJ$101,"&lt;&gt;2")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H33" sqref="H33"/>
    </sheetView>
  </sheetViews>
  <sheetFormatPr defaultRowHeight="15" x14ac:dyDescent="0.25"/>
  <cols>
    <col min="1" max="2" width="9.140625" style="1"/>
    <col min="8" max="8" width="9.140625" style="2"/>
  </cols>
  <sheetData>
    <row r="1" spans="1:8" s="1" customFormat="1" x14ac:dyDescent="0.25">
      <c r="C1" s="1" t="s">
        <v>72</v>
      </c>
      <c r="D1" s="1" t="s">
        <v>73</v>
      </c>
      <c r="E1" s="1" t="s">
        <v>74</v>
      </c>
      <c r="F1" s="1" t="s">
        <v>75</v>
      </c>
      <c r="H1" s="1" t="s">
        <v>78</v>
      </c>
    </row>
    <row r="2" spans="1:8" s="2" customFormat="1" x14ac:dyDescent="0.25">
      <c r="A2" s="1" t="s">
        <v>75</v>
      </c>
      <c r="B2" s="1" t="s">
        <v>70</v>
      </c>
      <c r="C2" s="2">
        <v>100</v>
      </c>
      <c r="D2" s="2">
        <v>100</v>
      </c>
      <c r="E2" s="2">
        <v>100</v>
      </c>
      <c r="F2" s="2">
        <f>SUM(C2:E2)</f>
        <v>300</v>
      </c>
      <c r="H2" s="2" t="s">
        <v>80</v>
      </c>
    </row>
    <row r="3" spans="1:8" s="2" customFormat="1" x14ac:dyDescent="0.25">
      <c r="A3" s="1"/>
      <c r="B3" s="1" t="s">
        <v>71</v>
      </c>
      <c r="C3" s="2">
        <v>26</v>
      </c>
      <c r="D3" s="2">
        <v>11</v>
      </c>
      <c r="E3" s="2">
        <v>35</v>
      </c>
      <c r="F3" s="2">
        <f t="shared" ref="F3:F26" si="0">SUM(C3:E3)</f>
        <v>72</v>
      </c>
      <c r="H3" s="2" t="s">
        <v>79</v>
      </c>
    </row>
    <row r="4" spans="1:8" s="2" customFormat="1" x14ac:dyDescent="0.25">
      <c r="A4" s="1"/>
      <c r="B4" s="1" t="s">
        <v>76</v>
      </c>
      <c r="C4" s="2">
        <f t="array" ref="C4:E4">C2:E2*C3:E3</f>
        <v>2600</v>
      </c>
      <c r="D4" s="2">
        <v>1100</v>
      </c>
      <c r="E4" s="2">
        <v>3500</v>
      </c>
      <c r="F4" s="2">
        <f t="shared" si="0"/>
        <v>7200</v>
      </c>
      <c r="H4" s="2" t="s">
        <v>81</v>
      </c>
    </row>
    <row r="5" spans="1:8" s="2" customFormat="1" x14ac:dyDescent="0.25">
      <c r="A5" s="1"/>
      <c r="B5" s="1"/>
    </row>
    <row r="6" spans="1:8" s="2" customFormat="1" x14ac:dyDescent="0.25">
      <c r="A6" s="1"/>
      <c r="B6" s="1"/>
    </row>
    <row r="7" spans="1:8" s="2" customFormat="1" x14ac:dyDescent="0.25">
      <c r="A7" s="1" t="s">
        <v>83</v>
      </c>
      <c r="B7" s="1" t="s">
        <v>92</v>
      </c>
      <c r="C7" s="2">
        <f t="array" ref="C7:E7">C9:E9+C12:E12</f>
        <v>5</v>
      </c>
      <c r="D7" s="2">
        <v>21</v>
      </c>
      <c r="E7" s="2">
        <v>9</v>
      </c>
      <c r="F7" s="2">
        <f t="shared" si="0"/>
        <v>35</v>
      </c>
    </row>
    <row r="8" spans="1:8" s="2" customFormat="1" x14ac:dyDescent="0.25">
      <c r="A8" s="1"/>
      <c r="B8" s="1" t="s">
        <v>93</v>
      </c>
      <c r="C8" s="2">
        <f t="array" ref="C8:E8">C9:E9+C10:E10</f>
        <v>5</v>
      </c>
      <c r="D8" s="2">
        <v>0</v>
      </c>
      <c r="E8" s="2">
        <v>4</v>
      </c>
      <c r="F8" s="2">
        <f t="shared" si="0"/>
        <v>9</v>
      </c>
    </row>
    <row r="9" spans="1:8" s="1" customFormat="1" x14ac:dyDescent="0.25">
      <c r="B9" s="1" t="s">
        <v>97</v>
      </c>
      <c r="C9" s="2">
        <f>SUM(MovieStats!C2:AB2)</f>
        <v>2</v>
      </c>
      <c r="D9" s="2">
        <f>SUM(MusicStats!C2:M2)</f>
        <v>0</v>
      </c>
      <c r="E9" s="2">
        <f>SUM(SportStats!C2:AK2)</f>
        <v>1</v>
      </c>
      <c r="F9" s="2">
        <f t="shared" si="0"/>
        <v>3</v>
      </c>
      <c r="H9" s="2"/>
    </row>
    <row r="10" spans="1:8" x14ac:dyDescent="0.25">
      <c r="B10" s="1" t="s">
        <v>98</v>
      </c>
      <c r="C10" s="2">
        <f>SUM(MovieStats!C3:AB3)</f>
        <v>3</v>
      </c>
      <c r="D10" s="2">
        <f>SUM(MusicStats!C3:M3)</f>
        <v>0</v>
      </c>
      <c r="E10" s="2">
        <f>SUM(SportStats!C3:AK3)</f>
        <v>3</v>
      </c>
      <c r="F10" s="2">
        <f t="shared" si="0"/>
        <v>6</v>
      </c>
    </row>
    <row r="11" spans="1:8" x14ac:dyDescent="0.25">
      <c r="B11" s="1" t="s">
        <v>100</v>
      </c>
      <c r="C11" s="2">
        <f>SUM(MovieStats!C4:AB4)</f>
        <v>2592</v>
      </c>
      <c r="D11" s="2">
        <f>SUM(MusicStats!C4:M4)</f>
        <v>1079</v>
      </c>
      <c r="E11" s="2">
        <f>SUM(SportStats!C4:AK4)</f>
        <v>3488</v>
      </c>
      <c r="F11" s="2">
        <f t="shared" ref="F11" si="1">SUM(C11:E11)</f>
        <v>7159</v>
      </c>
    </row>
    <row r="12" spans="1:8" x14ac:dyDescent="0.25">
      <c r="B12" s="1" t="s">
        <v>99</v>
      </c>
      <c r="C12" s="2">
        <f>SUM(MovieStats!C5:AB5)</f>
        <v>3</v>
      </c>
      <c r="D12" s="2">
        <f>SUM(MusicStats!C5:M5)</f>
        <v>21</v>
      </c>
      <c r="E12" s="2">
        <f>SUM(SportStats!C5:AK5)</f>
        <v>8</v>
      </c>
      <c r="F12" s="2">
        <f t="shared" si="0"/>
        <v>32</v>
      </c>
    </row>
    <row r="13" spans="1:8" x14ac:dyDescent="0.25">
      <c r="C13" s="2"/>
      <c r="D13" s="2"/>
      <c r="E13" s="2"/>
      <c r="F13" s="2"/>
    </row>
    <row r="14" spans="1:8" x14ac:dyDescent="0.25">
      <c r="A14" s="1" t="s">
        <v>77</v>
      </c>
      <c r="B14" s="1" t="s">
        <v>92</v>
      </c>
      <c r="C14" s="2">
        <f t="array" ref="C14:E14">C16:E16+C19:E19</f>
        <v>2381</v>
      </c>
      <c r="D14" s="2">
        <v>896</v>
      </c>
      <c r="E14" s="2">
        <v>3247</v>
      </c>
      <c r="F14" s="2">
        <f t="shared" si="0"/>
        <v>6524</v>
      </c>
    </row>
    <row r="15" spans="1:8" x14ac:dyDescent="0.25">
      <c r="B15" s="1" t="s">
        <v>93</v>
      </c>
      <c r="C15" s="2">
        <f t="array" ref="C15:E15">C16:E16+C17:E17</f>
        <v>2033</v>
      </c>
      <c r="D15" s="2">
        <v>704</v>
      </c>
      <c r="E15" s="2">
        <v>3293</v>
      </c>
      <c r="F15" s="2">
        <f t="shared" si="0"/>
        <v>6030</v>
      </c>
    </row>
    <row r="16" spans="1:8" x14ac:dyDescent="0.25">
      <c r="B16" s="1" t="s">
        <v>97</v>
      </c>
      <c r="C16" s="2">
        <f>SUM(MovieStats!C7:AB7)</f>
        <v>1995</v>
      </c>
      <c r="D16" s="2">
        <f>SUM(MusicStats!C7:M7)</f>
        <v>679</v>
      </c>
      <c r="E16" s="2">
        <f>SUM(SportStats!C7:AK7)</f>
        <v>3238</v>
      </c>
      <c r="F16" s="2">
        <f t="shared" si="0"/>
        <v>5912</v>
      </c>
    </row>
    <row r="17" spans="1:8" x14ac:dyDescent="0.25">
      <c r="B17" s="1" t="s">
        <v>98</v>
      </c>
      <c r="C17" s="2">
        <f>SUM(MovieStats!C8:AB8)</f>
        <v>38</v>
      </c>
      <c r="D17" s="2">
        <f>SUM(MusicStats!C8:M8)</f>
        <v>25</v>
      </c>
      <c r="E17" s="2">
        <f>SUM(SportStats!C8:AK8)</f>
        <v>55</v>
      </c>
      <c r="F17" s="2">
        <f t="shared" si="0"/>
        <v>118</v>
      </c>
    </row>
    <row r="18" spans="1:8" x14ac:dyDescent="0.25">
      <c r="B18" s="1" t="s">
        <v>100</v>
      </c>
      <c r="C18" s="2">
        <f>SUM(MovieStats!C9:AB9)</f>
        <v>181</v>
      </c>
      <c r="D18" s="2">
        <f>SUM(MusicStats!C9:M9)</f>
        <v>179</v>
      </c>
      <c r="E18" s="2">
        <f>SUM(SportStats!C9:AK9)</f>
        <v>198</v>
      </c>
      <c r="F18" s="2">
        <f t="shared" ref="F18" si="2">SUM(C18:E18)</f>
        <v>558</v>
      </c>
    </row>
    <row r="19" spans="1:8" x14ac:dyDescent="0.25">
      <c r="B19" s="1" t="s">
        <v>99</v>
      </c>
      <c r="C19" s="2">
        <f>SUM(MovieStats!C10:AB10)</f>
        <v>386</v>
      </c>
      <c r="D19" s="2">
        <f>SUM(MusicStats!C10:M10)</f>
        <v>217</v>
      </c>
      <c r="E19" s="2">
        <f>SUM(SportStats!C10:AK10)</f>
        <v>9</v>
      </c>
      <c r="F19" s="2">
        <f t="shared" si="0"/>
        <v>612</v>
      </c>
    </row>
    <row r="20" spans="1:8" x14ac:dyDescent="0.25">
      <c r="C20" s="2"/>
      <c r="D20" s="2"/>
      <c r="E20" s="2"/>
      <c r="F20" s="2"/>
    </row>
    <row r="21" spans="1:8" x14ac:dyDescent="0.25">
      <c r="A21" s="1" t="s">
        <v>82</v>
      </c>
      <c r="B21" s="1" t="s">
        <v>92</v>
      </c>
      <c r="C21" s="2">
        <f t="array" ref="C21:E21">C23:E23+C26:E26</f>
        <v>214</v>
      </c>
      <c r="D21" s="2">
        <v>183</v>
      </c>
      <c r="E21" s="2">
        <v>244</v>
      </c>
      <c r="F21" s="2">
        <f t="shared" si="0"/>
        <v>641</v>
      </c>
    </row>
    <row r="22" spans="1:8" x14ac:dyDescent="0.25">
      <c r="B22" s="1" t="s">
        <v>93</v>
      </c>
      <c r="C22" s="2">
        <f t="array" ref="C22:E22">C23:E23+C24:E24</f>
        <v>562</v>
      </c>
      <c r="D22" s="2">
        <v>396</v>
      </c>
      <c r="E22" s="2">
        <v>203</v>
      </c>
      <c r="F22" s="2">
        <f t="shared" si="0"/>
        <v>1161</v>
      </c>
    </row>
    <row r="23" spans="1:8" x14ac:dyDescent="0.25">
      <c r="B23" s="1" t="s">
        <v>97</v>
      </c>
      <c r="C23" s="2">
        <f>SUM(MovieStats!C12:AB12)</f>
        <v>176</v>
      </c>
      <c r="D23" s="2">
        <f>SUM(MusicStats!C12:M12)</f>
        <v>159</v>
      </c>
      <c r="E23" s="2">
        <f>SUM(SportStats!C12:AK12)</f>
        <v>192</v>
      </c>
      <c r="F23" s="2">
        <f t="shared" si="0"/>
        <v>527</v>
      </c>
    </row>
    <row r="24" spans="1:8" x14ac:dyDescent="0.25">
      <c r="B24" s="1" t="s">
        <v>98</v>
      </c>
      <c r="C24" s="2">
        <f>SUM(MovieStats!C13:AB13)</f>
        <v>386</v>
      </c>
      <c r="D24" s="2">
        <f>SUM(MusicStats!C13:M13)</f>
        <v>237</v>
      </c>
      <c r="E24" s="2">
        <f>SUM(SportStats!C13:AK13)</f>
        <v>11</v>
      </c>
      <c r="F24" s="2">
        <f t="shared" si="0"/>
        <v>634</v>
      </c>
    </row>
    <row r="25" spans="1:8" x14ac:dyDescent="0.25">
      <c r="B25" s="1" t="s">
        <v>100</v>
      </c>
      <c r="C25" s="2">
        <f>SUM(MovieStats!C14:AB14)</f>
        <v>2000</v>
      </c>
      <c r="D25" s="2">
        <f>SUM(MusicStats!C14:M14)</f>
        <v>680</v>
      </c>
      <c r="E25" s="2">
        <f>SUM(SportStats!C14:AK14)</f>
        <v>3245</v>
      </c>
      <c r="F25" s="2">
        <f t="shared" ref="F25" si="3">SUM(C25:E25)</f>
        <v>5925</v>
      </c>
    </row>
    <row r="26" spans="1:8" x14ac:dyDescent="0.25">
      <c r="B26" s="1" t="s">
        <v>99</v>
      </c>
      <c r="C26" s="2">
        <f>SUM(MovieStats!C15:AB15)</f>
        <v>38</v>
      </c>
      <c r="D26" s="2">
        <f>SUM(MusicStats!C15:M15)</f>
        <v>24</v>
      </c>
      <c r="E26" s="2">
        <f>SUM(SportStats!C15:AK15)</f>
        <v>52</v>
      </c>
      <c r="F26" s="2">
        <f t="shared" si="0"/>
        <v>114</v>
      </c>
    </row>
    <row r="27" spans="1:8" x14ac:dyDescent="0.25">
      <c r="C27" s="2"/>
      <c r="D27" s="2"/>
      <c r="E27" s="2"/>
      <c r="F27" s="2"/>
    </row>
    <row r="28" spans="1:8" x14ac:dyDescent="0.25">
      <c r="F28" s="2"/>
    </row>
    <row r="29" spans="1:8" x14ac:dyDescent="0.25">
      <c r="A29" s="1" t="s">
        <v>91</v>
      </c>
      <c r="B29" s="1" t="s">
        <v>92</v>
      </c>
      <c r="C29">
        <f t="array" ref="C29:F30">(C7:F8+C21:F22)/(C7:F8+C14:F15+C21:F22)</f>
        <v>8.4230769230769234E-2</v>
      </c>
      <c r="D29">
        <v>0.18545454545454546</v>
      </c>
      <c r="E29">
        <v>7.2285714285714286E-2</v>
      </c>
      <c r="F29" s="2">
        <v>9.3888888888888883E-2</v>
      </c>
    </row>
    <row r="30" spans="1:8" x14ac:dyDescent="0.25">
      <c r="B30" s="1" t="s">
        <v>93</v>
      </c>
      <c r="C30">
        <v>0.21807692307692308</v>
      </c>
      <c r="D30">
        <v>0.36</v>
      </c>
      <c r="E30">
        <v>5.9142857142857143E-2</v>
      </c>
      <c r="F30" s="2">
        <v>0.16250000000000001</v>
      </c>
    </row>
    <row r="31" spans="1:8" x14ac:dyDescent="0.25">
      <c r="F31" s="2"/>
    </row>
    <row r="32" spans="1:8" x14ac:dyDescent="0.25">
      <c r="A32" s="1" t="s">
        <v>94</v>
      </c>
      <c r="B32" s="1" t="s">
        <v>83</v>
      </c>
      <c r="C32">
        <f t="array" ref="C32:F32">(C9:F9+C11:F11)/C$4:F$4</f>
        <v>0.99769230769230766</v>
      </c>
      <c r="D32">
        <v>0.98090909090909095</v>
      </c>
      <c r="E32">
        <v>0.99685714285714289</v>
      </c>
      <c r="F32" s="2">
        <v>0.99472222222222217</v>
      </c>
      <c r="H32" s="2" t="s">
        <v>101</v>
      </c>
    </row>
    <row r="33" spans="1:8" x14ac:dyDescent="0.25">
      <c r="B33" s="1" t="s">
        <v>77</v>
      </c>
      <c r="C33">
        <f t="array" ref="C33:F33">(C16:F16+C18:F18)/C$4:F$4</f>
        <v>0.83692307692307688</v>
      </c>
      <c r="D33">
        <v>0.78</v>
      </c>
      <c r="E33">
        <v>0.98171428571428576</v>
      </c>
      <c r="F33" s="2">
        <v>0.89861111111111114</v>
      </c>
    </row>
    <row r="34" spans="1:8" x14ac:dyDescent="0.25">
      <c r="B34" s="1" t="s">
        <v>82</v>
      </c>
      <c r="C34">
        <f t="array" ref="C34:F34">(C23:F23+C25:F25)/C$4:F$4</f>
        <v>0.83692307692307688</v>
      </c>
      <c r="D34">
        <v>0.7627272727272727</v>
      </c>
      <c r="E34">
        <v>0.98199999999999998</v>
      </c>
      <c r="F34" s="2">
        <v>0.89611111111111108</v>
      </c>
    </row>
    <row r="35" spans="1:8" x14ac:dyDescent="0.25">
      <c r="B35" s="1" t="s">
        <v>75</v>
      </c>
      <c r="C35">
        <f t="array" ref="C35:F35">(C32:F32+C33:F33+C34:F34)/3</f>
        <v>0.89051282051282055</v>
      </c>
      <c r="D35">
        <v>0.84121212121212119</v>
      </c>
      <c r="E35">
        <v>0.98685714285714299</v>
      </c>
      <c r="F35" s="2">
        <v>0.92981481481481476</v>
      </c>
    </row>
    <row r="37" spans="1:8" x14ac:dyDescent="0.25">
      <c r="A37" s="1" t="s">
        <v>95</v>
      </c>
      <c r="B37" s="1" t="s">
        <v>83</v>
      </c>
      <c r="C37">
        <f t="array" ref="C37:F37">IF(C7:F7,C9:F9/C7:F7,0)</f>
        <v>0.4</v>
      </c>
      <c r="D37">
        <v>0</v>
      </c>
      <c r="E37">
        <v>0.1111111111111111</v>
      </c>
      <c r="F37">
        <v>8.5714285714285715E-2</v>
      </c>
      <c r="H37" s="2" t="s">
        <v>96</v>
      </c>
    </row>
    <row r="38" spans="1:8" x14ac:dyDescent="0.25">
      <c r="B38" s="1" t="s">
        <v>77</v>
      </c>
      <c r="C38">
        <f t="array" ref="C38:F38">IF(C14:F14,C16:F16/C14:F14,0)</f>
        <v>0.83788324233515332</v>
      </c>
      <c r="D38">
        <v>0.7578125</v>
      </c>
      <c r="E38">
        <v>0.9972282106559901</v>
      </c>
      <c r="F38">
        <v>0.90619251992642547</v>
      </c>
    </row>
    <row r="39" spans="1:8" x14ac:dyDescent="0.25">
      <c r="B39" s="1" t="s">
        <v>82</v>
      </c>
      <c r="C39">
        <f t="array" ref="C39:F39">IF(C21:F21,C23:F23/C21:F21,0)</f>
        <v>0.82242990654205606</v>
      </c>
      <c r="D39">
        <v>0.86885245901639341</v>
      </c>
      <c r="E39">
        <v>0.78688524590163933</v>
      </c>
      <c r="F39">
        <v>0.82215288611544457</v>
      </c>
    </row>
    <row r="40" spans="1:8" x14ac:dyDescent="0.25">
      <c r="B40" s="1" t="s">
        <v>75</v>
      </c>
      <c r="C40">
        <f t="array" ref="C40:F40">(C9:F9+C16:F16+C23:F23)/C4:F4</f>
        <v>0.83576923076923082</v>
      </c>
      <c r="D40">
        <v>0.76181818181818184</v>
      </c>
      <c r="E40">
        <v>0.98028571428571432</v>
      </c>
      <c r="F40">
        <v>0.8947222222222222</v>
      </c>
    </row>
    <row r="43" spans="1:8" x14ac:dyDescent="0.25">
      <c r="A43" s="1" t="s">
        <v>84</v>
      </c>
      <c r="C43" t="s">
        <v>85</v>
      </c>
    </row>
    <row r="44" spans="1:8" x14ac:dyDescent="0.25">
      <c r="C44" t="s">
        <v>86</v>
      </c>
    </row>
    <row r="45" spans="1:8" x14ac:dyDescent="0.25">
      <c r="C45" t="s">
        <v>87</v>
      </c>
    </row>
    <row r="46" spans="1:8" x14ac:dyDescent="0.25">
      <c r="C46" t="s">
        <v>88</v>
      </c>
    </row>
    <row r="47" spans="1:8" x14ac:dyDescent="0.25">
      <c r="C47" t="s">
        <v>89</v>
      </c>
    </row>
    <row r="48" spans="1:8" x14ac:dyDescent="0.25">
      <c r="C48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MovieManual</vt:lpstr>
      <vt:lpstr>MovieAuto</vt:lpstr>
      <vt:lpstr>MovieStats</vt:lpstr>
      <vt:lpstr>MusicManual</vt:lpstr>
      <vt:lpstr>MusicAuto</vt:lpstr>
      <vt:lpstr>MusicStats</vt:lpstr>
      <vt:lpstr>SportManual</vt:lpstr>
      <vt:lpstr>SportAuto</vt:lpstr>
      <vt:lpstr>SportStats</vt:lpstr>
      <vt:lpstr>Summary</vt:lpstr>
      <vt:lpstr>MovieManual!movie_results</vt:lpstr>
      <vt:lpstr>MovieAuto!movie_table_neg</vt:lpstr>
      <vt:lpstr>MusicManual!music_results</vt:lpstr>
      <vt:lpstr>MusicAuto!music_table_neg</vt:lpstr>
      <vt:lpstr>SportManual!sport_results</vt:lpstr>
      <vt:lpstr>SportAuto!sport_table_neg</vt:lpstr>
    </vt:vector>
  </TitlesOfParts>
  <Company>UNSW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2013-01-04T00:12:21Z</dcterms:created>
  <dcterms:modified xsi:type="dcterms:W3CDTF">2013-01-07T03:29:58Z</dcterms:modified>
</cp:coreProperties>
</file>