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3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N26" i="1" s="1"/>
  <c r="M25" i="1"/>
  <c r="L25" i="1"/>
  <c r="K25" i="1"/>
  <c r="J25" i="1"/>
  <c r="I25" i="1"/>
  <c r="I24" i="1"/>
  <c r="J24" i="1"/>
  <c r="K24" i="1"/>
  <c r="L24" i="1"/>
  <c r="M24" i="1"/>
  <c r="M23" i="1"/>
  <c r="L23" i="1"/>
  <c r="K23" i="1"/>
  <c r="N23" i="1" s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4" i="1"/>
  <c r="N25" i="1"/>
  <c r="M15" i="1"/>
  <c r="L15" i="1"/>
  <c r="K15" i="1"/>
  <c r="J15" i="1"/>
  <c r="M14" i="1"/>
  <c r="I15" i="1"/>
  <c r="M2" i="1"/>
  <c r="L2" i="1"/>
  <c r="K2" i="1"/>
  <c r="J2" i="1"/>
  <c r="I2" i="1"/>
  <c r="J4" i="1"/>
  <c r="I14" i="1"/>
  <c r="K14" i="1"/>
  <c r="L14" i="1"/>
  <c r="J14" i="1"/>
  <c r="M13" i="1"/>
  <c r="L13" i="1"/>
  <c r="K13" i="1"/>
  <c r="J13" i="1"/>
  <c r="I13" i="1"/>
  <c r="M11" i="1"/>
  <c r="L11" i="1"/>
  <c r="K11" i="1"/>
  <c r="J11" i="1"/>
  <c r="I11" i="1"/>
  <c r="M6" i="1"/>
  <c r="L6" i="1"/>
  <c r="K6" i="1"/>
  <c r="J6" i="1"/>
  <c r="I6" i="1"/>
  <c r="M12" i="1"/>
  <c r="L12" i="1"/>
  <c r="K12" i="1"/>
  <c r="J12" i="1"/>
  <c r="I12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5" i="1"/>
  <c r="L5" i="1"/>
  <c r="K5" i="1"/>
  <c r="J5" i="1"/>
  <c r="I5" i="1"/>
  <c r="M4" i="1"/>
  <c r="L4" i="1"/>
  <c r="K4" i="1"/>
  <c r="I4" i="1"/>
  <c r="M3" i="1"/>
  <c r="L3" i="1"/>
  <c r="K3" i="1"/>
  <c r="J3" i="1"/>
  <c r="I3" i="1"/>
  <c r="N20" i="1" l="1"/>
</calcChain>
</file>

<file path=xl/sharedStrings.xml><?xml version="1.0" encoding="utf-8"?>
<sst xmlns="http://schemas.openxmlformats.org/spreadsheetml/2006/main" count="14" uniqueCount="14">
  <si>
    <t>A0</t>
  </si>
  <si>
    <t>A1</t>
  </si>
  <si>
    <t>A2</t>
  </si>
  <si>
    <t>A3</t>
  </si>
  <si>
    <t>S0</t>
  </si>
  <si>
    <t>S1</t>
  </si>
  <si>
    <t>S2</t>
  </si>
  <si>
    <t>S3</t>
  </si>
  <si>
    <t>FCFS gem. Tq/Ts</t>
  </si>
  <si>
    <t>RR1 gem. Tq/Ts</t>
  </si>
  <si>
    <t>RR4 gem. Tq/Ts</t>
  </si>
  <si>
    <t>SPN gem. Tq/Ts</t>
  </si>
  <si>
    <t>SRT gem. Tq/Ts</t>
  </si>
  <si>
    <t>Tot gem.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</si>
</sst>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6" totalsRowShown="0">
  <autoFilter ref="A1:N26"/>
  <tableColumns count="14">
    <tableColumn id="2" name="A0"/>
    <tableColumn id="3" name="A1"/>
    <tableColumn id="4" name="A2"/>
    <tableColumn id="5" name="A3"/>
    <tableColumn id="6" name="S0"/>
    <tableColumn id="7" name="S1"/>
    <tableColumn id="8" name="S2"/>
    <tableColumn id="9" name="S3"/>
    <tableColumn id="10" name="FCFS gem. Tq/Ts" dataDxfId="5"/>
    <tableColumn id="11" name="RR1 gem. Tq/Ts" dataDxfId="4"/>
    <tableColumn id="12" name="RR4 gem. Tq/Ts" dataDxfId="3"/>
    <tableColumn id="13" name="SPN gem. Tq/Ts" dataDxfId="2"/>
    <tableColumn id="14" name="SRT gem. Tq/Ts" dataDxfId="1"/>
    <tableColumn id="15" name="Tot gem." dataDxfId="0">
      <calculatedColumnFormula>AVERAGE(Table1[[#This Row],[FCFS gem. Tq/Ts]:[SRT gem. Tq/Ts]])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J8" sqref="J8"/>
    </sheetView>
  </sheetViews>
  <sheetFormatPr defaultRowHeight="15" x14ac:dyDescent="0.25"/>
  <cols>
    <col min="1" max="1" width="5.42578125" customWidth="1"/>
    <col min="2" max="2" width="5.5703125" customWidth="1"/>
    <col min="3" max="3" width="5.85546875" customWidth="1"/>
    <col min="4" max="4" width="6.140625" customWidth="1"/>
    <col min="5" max="5" width="6" customWidth="1"/>
    <col min="6" max="6" width="5.28515625" customWidth="1"/>
    <col min="7" max="8" width="5.7109375" customWidth="1"/>
    <col min="9" max="9" width="17.5703125" customWidth="1"/>
    <col min="10" max="10" width="16.5703125" customWidth="1"/>
    <col min="11" max="11" width="16.7109375" customWidth="1"/>
    <col min="12" max="12" width="17" customWidth="1"/>
    <col min="13" max="14" width="1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s="1">
        <v>0</v>
      </c>
      <c r="B2" s="1">
        <v>1</v>
      </c>
      <c r="C2" s="1">
        <v>2</v>
      </c>
      <c r="D2" s="1">
        <v>3</v>
      </c>
      <c r="E2" s="1">
        <v>1</v>
      </c>
      <c r="F2" s="1">
        <v>1</v>
      </c>
      <c r="G2" s="1">
        <v>1</v>
      </c>
      <c r="H2" s="1">
        <v>1</v>
      </c>
      <c r="I2" s="5">
        <f>4/4</f>
        <v>1</v>
      </c>
      <c r="J2" s="5">
        <f>4/4</f>
        <v>1</v>
      </c>
      <c r="K2" s="5">
        <f>4/4</f>
        <v>1</v>
      </c>
      <c r="L2" s="5">
        <f>4/4</f>
        <v>1</v>
      </c>
      <c r="M2" s="5">
        <f>4/4</f>
        <v>1</v>
      </c>
      <c r="N2" s="5">
        <f>AVERAGE(Table1[[#This Row],[FCFS gem. Tq/Ts]:[SRT gem. Tq/Ts]])</f>
        <v>1</v>
      </c>
    </row>
    <row r="3" spans="1:15" x14ac:dyDescent="0.25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1</v>
      </c>
      <c r="G3" s="1">
        <v>4</v>
      </c>
      <c r="H3" s="1">
        <v>1</v>
      </c>
      <c r="I3" s="3">
        <f>13/4</f>
        <v>3.25</v>
      </c>
      <c r="J3" s="4">
        <f>6/4</f>
        <v>1.5</v>
      </c>
      <c r="K3" s="3">
        <f>13/4</f>
        <v>3.25</v>
      </c>
      <c r="L3" s="3">
        <f>10/4</f>
        <v>2.5</v>
      </c>
      <c r="M3" s="4">
        <f>5/4</f>
        <v>1.25</v>
      </c>
      <c r="N3" s="5">
        <f>AVERAGE(Table1[[#This Row],[FCFS gem. Tq/Ts]:[SRT gem. Tq/Ts]])</f>
        <v>2.35</v>
      </c>
    </row>
    <row r="4" spans="1:15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4</v>
      </c>
      <c r="G4" s="1">
        <v>4</v>
      </c>
      <c r="H4" s="1">
        <v>4</v>
      </c>
      <c r="I4" s="4">
        <f>7/4</f>
        <v>1.75</v>
      </c>
      <c r="J4" s="3">
        <f>12/4</f>
        <v>3</v>
      </c>
      <c r="K4" s="4">
        <f>7/4</f>
        <v>1.75</v>
      </c>
      <c r="L4" s="4">
        <f>7/4</f>
        <v>1.75</v>
      </c>
      <c r="M4" s="4">
        <f>7/4</f>
        <v>1.75</v>
      </c>
      <c r="N4" s="5">
        <f>AVERAGE(Table1[[#This Row],[FCFS gem. Tq/Ts]:[SRT gem. Tq/Ts]])</f>
        <v>2</v>
      </c>
    </row>
    <row r="5" spans="1:15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3</v>
      </c>
      <c r="G5" s="1">
        <v>2</v>
      </c>
      <c r="H5" s="1">
        <v>1</v>
      </c>
      <c r="I5" s="3">
        <f>13/4</f>
        <v>3.25</v>
      </c>
      <c r="J5" s="4">
        <f>7/4</f>
        <v>1.75</v>
      </c>
      <c r="K5" s="3">
        <f>13/4</f>
        <v>3.25</v>
      </c>
      <c r="L5" s="4">
        <f>8/4</f>
        <v>2</v>
      </c>
      <c r="M5" s="4">
        <f>8/4</f>
        <v>2</v>
      </c>
      <c r="N5" s="5">
        <f>AVERAGE(Table1[[#This Row],[FCFS gem. Tq/Ts]:[SRT gem. Tq/Ts]])</f>
        <v>2.4500000000000002</v>
      </c>
    </row>
    <row r="6" spans="1:15" x14ac:dyDescent="0.25">
      <c r="A6" s="1">
        <v>0</v>
      </c>
      <c r="B6" s="1">
        <v>1</v>
      </c>
      <c r="C6" s="1">
        <v>2</v>
      </c>
      <c r="D6" s="1">
        <v>3</v>
      </c>
      <c r="E6" s="1">
        <v>1</v>
      </c>
      <c r="F6" s="1">
        <v>4</v>
      </c>
      <c r="G6" s="1">
        <v>1</v>
      </c>
      <c r="H6" s="1">
        <v>4</v>
      </c>
      <c r="I6" s="3">
        <f>7/4</f>
        <v>1.75</v>
      </c>
      <c r="J6" s="3">
        <f>5/4</f>
        <v>1.25</v>
      </c>
      <c r="K6" s="3">
        <f>7/4</f>
        <v>1.75</v>
      </c>
      <c r="L6" s="3">
        <f>7/4</f>
        <v>1.75</v>
      </c>
      <c r="M6" s="4">
        <f>4/4</f>
        <v>1</v>
      </c>
      <c r="N6" s="5">
        <f>AVERAGE(Table1[[#This Row],[FCFS gem. Tq/Ts]:[SRT gem. Tq/Ts]])</f>
        <v>1.5</v>
      </c>
    </row>
    <row r="7" spans="1:15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5">
        <f>7/4</f>
        <v>1.75</v>
      </c>
      <c r="J7" s="5">
        <f>7/4</f>
        <v>1.75</v>
      </c>
      <c r="K7" s="5">
        <f>7/4</f>
        <v>1.75</v>
      </c>
      <c r="L7" s="5">
        <f>7/4</f>
        <v>1.75</v>
      </c>
      <c r="M7" s="5">
        <f>7/4</f>
        <v>1.75</v>
      </c>
      <c r="N7" s="5">
        <f>AVERAGE(Table1[[#This Row],[FCFS gem. Tq/Ts]:[SRT gem. Tq/Ts]])</f>
        <v>1.75</v>
      </c>
    </row>
    <row r="8" spans="1:15" x14ac:dyDescent="0.25">
      <c r="A8">
        <v>0</v>
      </c>
      <c r="B8">
        <v>1</v>
      </c>
      <c r="C8">
        <v>1</v>
      </c>
      <c r="D8">
        <v>1</v>
      </c>
      <c r="E8">
        <v>4</v>
      </c>
      <c r="F8">
        <v>1</v>
      </c>
      <c r="G8">
        <v>4</v>
      </c>
      <c r="H8">
        <v>1</v>
      </c>
      <c r="I8" s="3">
        <f>16/4</f>
        <v>4</v>
      </c>
      <c r="J8" s="4">
        <f>8/4</f>
        <v>2</v>
      </c>
      <c r="K8" s="3">
        <f>16/4</f>
        <v>4</v>
      </c>
      <c r="L8" s="3">
        <f>12/4</f>
        <v>3</v>
      </c>
      <c r="M8" s="4">
        <f>6/4</f>
        <v>1.5</v>
      </c>
      <c r="N8" s="5">
        <f>AVERAGE(Table1[[#This Row],[FCFS gem. Tq/Ts]:[SRT gem. Tq/Ts]])</f>
        <v>2.9</v>
      </c>
    </row>
    <row r="9" spans="1:15" x14ac:dyDescent="0.25">
      <c r="A9">
        <v>0</v>
      </c>
      <c r="B9">
        <v>1</v>
      </c>
      <c r="C9">
        <v>1</v>
      </c>
      <c r="D9">
        <v>1</v>
      </c>
      <c r="E9">
        <v>4</v>
      </c>
      <c r="F9">
        <v>4</v>
      </c>
      <c r="G9">
        <v>4</v>
      </c>
      <c r="H9">
        <v>4</v>
      </c>
      <c r="I9" s="4">
        <f>7/4</f>
        <v>1.75</v>
      </c>
      <c r="J9" s="3">
        <f>12/4</f>
        <v>3</v>
      </c>
      <c r="K9" s="4">
        <f>7/4</f>
        <v>1.75</v>
      </c>
      <c r="L9" s="4">
        <f>7/4</f>
        <v>1.75</v>
      </c>
      <c r="M9" s="4">
        <f>7/4</f>
        <v>1.75</v>
      </c>
      <c r="N9" s="5">
        <f>AVERAGE(Table1[[#This Row],[FCFS gem. Tq/Ts]:[SRT gem. Tq/Ts]])</f>
        <v>2</v>
      </c>
    </row>
    <row r="10" spans="1:15" s="1" customFormat="1" x14ac:dyDescent="0.25">
      <c r="A10">
        <v>0</v>
      </c>
      <c r="B10">
        <v>1</v>
      </c>
      <c r="C10">
        <v>1</v>
      </c>
      <c r="D10">
        <v>1</v>
      </c>
      <c r="E10">
        <v>4</v>
      </c>
      <c r="F10">
        <v>3</v>
      </c>
      <c r="G10">
        <v>2</v>
      </c>
      <c r="H10">
        <v>1</v>
      </c>
      <c r="I10" s="3">
        <f>16/4</f>
        <v>4</v>
      </c>
      <c r="J10" s="4">
        <f>10/4</f>
        <v>2.5</v>
      </c>
      <c r="K10" s="3">
        <f>16/4</f>
        <v>4</v>
      </c>
      <c r="L10" s="4">
        <f>11/4</f>
        <v>2.75</v>
      </c>
      <c r="M10" s="4">
        <f>6/4</f>
        <v>1.5</v>
      </c>
      <c r="N10" s="5">
        <f>AVERAGE(Table1[[#This Row],[FCFS gem. Tq/Ts]:[SRT gem. Tq/Ts]])</f>
        <v>2.95</v>
      </c>
      <c r="O10" s="2"/>
    </row>
    <row r="11" spans="1:15" s="1" customFormat="1" x14ac:dyDescent="0.25">
      <c r="A11">
        <v>0</v>
      </c>
      <c r="B11">
        <v>1</v>
      </c>
      <c r="C11">
        <v>1</v>
      </c>
      <c r="D11">
        <v>1</v>
      </c>
      <c r="E11">
        <v>1</v>
      </c>
      <c r="F11">
        <v>4</v>
      </c>
      <c r="G11">
        <v>1</v>
      </c>
      <c r="H11">
        <v>4</v>
      </c>
      <c r="I11" s="3">
        <f>9/4</f>
        <v>2.25</v>
      </c>
      <c r="J11" s="5">
        <f>7/4</f>
        <v>1.75</v>
      </c>
      <c r="K11" s="3">
        <f>9/4</f>
        <v>2.25</v>
      </c>
      <c r="L11" s="4">
        <f>5/4</f>
        <v>1.25</v>
      </c>
      <c r="M11" s="4">
        <f>5/4</f>
        <v>1.25</v>
      </c>
      <c r="N11" s="5">
        <f>AVERAGE(Table1[[#This Row],[FCFS gem. Tq/Ts]:[SRT gem. Tq/Ts]])</f>
        <v>1.75</v>
      </c>
      <c r="O11" s="2"/>
    </row>
    <row r="12" spans="1:15" x14ac:dyDescent="0.25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5">
        <f>8/4</f>
        <v>2</v>
      </c>
      <c r="J12" s="5">
        <f>8/4</f>
        <v>2</v>
      </c>
      <c r="K12" s="5">
        <f>8/4</f>
        <v>2</v>
      </c>
      <c r="L12" s="5">
        <f>8/4</f>
        <v>2</v>
      </c>
      <c r="M12" s="5">
        <f>8/4</f>
        <v>2</v>
      </c>
      <c r="N12" s="5">
        <f>AVERAGE(Table1[[#This Row],[FCFS gem. Tq/Ts]:[SRT gem. Tq/Ts]])</f>
        <v>2</v>
      </c>
    </row>
    <row r="13" spans="1:15" x14ac:dyDescent="0.25">
      <c r="A13" s="1">
        <v>0</v>
      </c>
      <c r="B13" s="1">
        <v>0</v>
      </c>
      <c r="C13" s="1">
        <v>1</v>
      </c>
      <c r="D13" s="1">
        <v>1</v>
      </c>
      <c r="E13" s="1">
        <v>4</v>
      </c>
      <c r="F13" s="1">
        <v>1</v>
      </c>
      <c r="G13" s="1">
        <v>4</v>
      </c>
      <c r="H13" s="1">
        <v>1</v>
      </c>
      <c r="I13" s="3">
        <f>17/4</f>
        <v>4.25</v>
      </c>
      <c r="J13" s="4">
        <f>7/4</f>
        <v>1.75</v>
      </c>
      <c r="K13" s="3">
        <f>11/4</f>
        <v>2.75</v>
      </c>
      <c r="L13" s="4">
        <f>5/4</f>
        <v>1.25</v>
      </c>
      <c r="M13" s="4">
        <f>5/4</f>
        <v>1.25</v>
      </c>
      <c r="N13" s="5">
        <f>AVERAGE(Table1[[#This Row],[FCFS gem. Tq/Ts]:[SRT gem. Tq/Ts]])</f>
        <v>2.25</v>
      </c>
    </row>
    <row r="14" spans="1:15" x14ac:dyDescent="0.25">
      <c r="A14" s="1">
        <v>0</v>
      </c>
      <c r="B14" s="1">
        <v>0</v>
      </c>
      <c r="C14" s="1">
        <v>1</v>
      </c>
      <c r="D14" s="1">
        <v>1</v>
      </c>
      <c r="E14" s="1">
        <v>4</v>
      </c>
      <c r="F14" s="1">
        <v>4</v>
      </c>
      <c r="G14" s="1">
        <v>4</v>
      </c>
      <c r="H14" s="1">
        <v>4</v>
      </c>
      <c r="I14" s="4">
        <f>8/4</f>
        <v>2</v>
      </c>
      <c r="J14" s="3">
        <f>13/4</f>
        <v>3.25</v>
      </c>
      <c r="K14" s="4">
        <f>8/4</f>
        <v>2</v>
      </c>
      <c r="L14" s="4">
        <f>8/4</f>
        <v>2</v>
      </c>
      <c r="M14" s="4">
        <f>8/4</f>
        <v>2</v>
      </c>
      <c r="N14" s="5">
        <f>AVERAGE(Table1[[#This Row],[FCFS gem. Tq/Ts]:[SRT gem. Tq/Ts]])</f>
        <v>2.25</v>
      </c>
    </row>
    <row r="15" spans="1:15" x14ac:dyDescent="0.25">
      <c r="A15" s="1">
        <v>0</v>
      </c>
      <c r="B15" s="1">
        <v>0</v>
      </c>
      <c r="C15" s="1">
        <v>1</v>
      </c>
      <c r="D15" s="1">
        <v>1</v>
      </c>
      <c r="E15" s="1">
        <v>4</v>
      </c>
      <c r="F15" s="1">
        <v>3</v>
      </c>
      <c r="G15" s="1">
        <v>2</v>
      </c>
      <c r="H15" s="1">
        <v>1</v>
      </c>
      <c r="I15" s="3">
        <f>16/4</f>
        <v>4</v>
      </c>
      <c r="J15" s="4">
        <f>8/4</f>
        <v>2</v>
      </c>
      <c r="K15" s="3">
        <f>10/4</f>
        <v>2.5</v>
      </c>
      <c r="L15" s="4">
        <f>8/4</f>
        <v>2</v>
      </c>
      <c r="M15" s="4">
        <f>6/4</f>
        <v>1.5</v>
      </c>
      <c r="N15" s="5">
        <f>AVERAGE(Table1[[#This Row],[FCFS gem. Tq/Ts]:[SRT gem. Tq/Ts]])</f>
        <v>2.4</v>
      </c>
    </row>
    <row r="16" spans="1:15" x14ac:dyDescent="0.25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4</v>
      </c>
      <c r="G16" s="1">
        <v>1</v>
      </c>
      <c r="H16" s="1">
        <v>4</v>
      </c>
      <c r="I16" s="5">
        <f>9/4</f>
        <v>2.25</v>
      </c>
      <c r="J16" s="5">
        <f>9/4</f>
        <v>2.25</v>
      </c>
      <c r="K16" s="3">
        <f>17/4</f>
        <v>4.25</v>
      </c>
      <c r="L16" s="4">
        <f>5/4</f>
        <v>1.25</v>
      </c>
      <c r="M16" s="4">
        <f>5/4</f>
        <v>1.25</v>
      </c>
      <c r="N16" s="5">
        <f>AVERAGE(Table1[[#This Row],[FCFS gem. Tq/Ts]:[SRT gem. Tq/Ts]])</f>
        <v>2.25</v>
      </c>
    </row>
    <row r="17" spans="1:14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 s="5">
        <f>9/4</f>
        <v>2.25</v>
      </c>
      <c r="J17" s="5">
        <f>9/4</f>
        <v>2.25</v>
      </c>
      <c r="K17" s="5">
        <f>9/4</f>
        <v>2.25</v>
      </c>
      <c r="L17" s="5">
        <f>9/4</f>
        <v>2.25</v>
      </c>
      <c r="M17" s="5">
        <f>9/4</f>
        <v>2.25</v>
      </c>
      <c r="N17" s="5">
        <f>AVERAGE(Table1[[#This Row],[FCFS gem. Tq/Ts]:[SRT gem. Tq/Ts]])</f>
        <v>2.25</v>
      </c>
    </row>
    <row r="18" spans="1:14" x14ac:dyDescent="0.25">
      <c r="A18">
        <v>0</v>
      </c>
      <c r="B18">
        <v>0</v>
      </c>
      <c r="C18">
        <v>0</v>
      </c>
      <c r="D18">
        <v>1</v>
      </c>
      <c r="E18">
        <v>4</v>
      </c>
      <c r="F18">
        <v>1</v>
      </c>
      <c r="G18">
        <v>4</v>
      </c>
      <c r="H18">
        <v>1</v>
      </c>
      <c r="I18" s="3">
        <f>17/4</f>
        <v>4.25</v>
      </c>
      <c r="J18" s="4">
        <f>7/4</f>
        <v>1.75</v>
      </c>
      <c r="K18" s="3">
        <f>9/4</f>
        <v>2.25</v>
      </c>
      <c r="L18" s="4">
        <f>5/4</f>
        <v>1.25</v>
      </c>
      <c r="M18" s="4">
        <f>5/4</f>
        <v>1.25</v>
      </c>
      <c r="N18" s="5">
        <f>AVERAGE(Table1[[#This Row],[FCFS gem. Tq/Ts]:[SRT gem. Tq/Ts]])</f>
        <v>2.15</v>
      </c>
    </row>
    <row r="19" spans="1:14" x14ac:dyDescent="0.25">
      <c r="A19">
        <v>0</v>
      </c>
      <c r="B19">
        <v>0</v>
      </c>
      <c r="C19">
        <v>0</v>
      </c>
      <c r="D19">
        <v>1</v>
      </c>
      <c r="E19">
        <v>4</v>
      </c>
      <c r="F19">
        <v>4</v>
      </c>
      <c r="G19">
        <v>4</v>
      </c>
      <c r="H19">
        <v>4</v>
      </c>
      <c r="I19" s="4">
        <f>9/4</f>
        <v>2.25</v>
      </c>
      <c r="J19" s="3">
        <f>13/4</f>
        <v>3.25</v>
      </c>
      <c r="K19" s="4">
        <f>9/4</f>
        <v>2.25</v>
      </c>
      <c r="L19" s="4">
        <f>9/4</f>
        <v>2.25</v>
      </c>
      <c r="M19" s="4">
        <f>9/4</f>
        <v>2.25</v>
      </c>
      <c r="N19" s="5">
        <f>AVERAGE(Table1[[#This Row],[FCFS gem. Tq/Ts]:[SRT gem. Tq/Ts]])</f>
        <v>2.4500000000000002</v>
      </c>
    </row>
    <row r="20" spans="1:14" x14ac:dyDescent="0.25">
      <c r="A20">
        <v>0</v>
      </c>
      <c r="B20">
        <v>0</v>
      </c>
      <c r="C20">
        <v>0</v>
      </c>
      <c r="D20">
        <v>1</v>
      </c>
      <c r="E20">
        <v>4</v>
      </c>
      <c r="F20">
        <v>3</v>
      </c>
      <c r="G20">
        <v>2</v>
      </c>
      <c r="H20">
        <v>1</v>
      </c>
      <c r="I20" s="3">
        <f>16/4</f>
        <v>4</v>
      </c>
      <c r="J20" s="4">
        <f>9/4</f>
        <v>2.25</v>
      </c>
      <c r="K20" s="3">
        <f>10/4</f>
        <v>2.5</v>
      </c>
      <c r="L20" s="4">
        <f>7/4</f>
        <v>1.75</v>
      </c>
      <c r="M20" s="4">
        <f>7/4</f>
        <v>1.75</v>
      </c>
      <c r="N20" s="5">
        <f>AVERAGE(Table1[[#This Row],[FCFS gem. Tq/Ts]:[SRT gem. Tq/Ts]])</f>
        <v>2.4500000000000002</v>
      </c>
    </row>
    <row r="21" spans="1:14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4</v>
      </c>
      <c r="G21">
        <v>1</v>
      </c>
      <c r="H21">
        <v>4</v>
      </c>
      <c r="I21" s="5">
        <f>10/4</f>
        <v>2.5</v>
      </c>
      <c r="J21" s="5">
        <f>10/4</f>
        <v>2.5</v>
      </c>
      <c r="K21" s="3">
        <f>18/4</f>
        <v>4.5</v>
      </c>
      <c r="L21" s="4">
        <f>6/4</f>
        <v>1.5</v>
      </c>
      <c r="M21" s="4">
        <f>6/4</f>
        <v>1.5</v>
      </c>
      <c r="N21" s="5">
        <f>AVERAGE(Table1[[#This Row],[FCFS gem. Tq/Ts]:[SRT gem. Tq/Ts]])</f>
        <v>2.5</v>
      </c>
    </row>
    <row r="22" spans="1:14" x14ac:dyDescent="0.2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5">
        <f>10/4</f>
        <v>2.5</v>
      </c>
      <c r="J22" s="5">
        <f>10/4</f>
        <v>2.5</v>
      </c>
      <c r="K22" s="5">
        <f>10/4</f>
        <v>2.5</v>
      </c>
      <c r="L22" s="5">
        <f>10/4</f>
        <v>2.5</v>
      </c>
      <c r="M22" s="5">
        <f>10/4</f>
        <v>2.5</v>
      </c>
      <c r="N22" s="5">
        <f>AVERAGE(Table1[[#This Row],[FCFS gem. Tq/Ts]:[SRT gem. Tq/Ts]])</f>
        <v>2.5</v>
      </c>
    </row>
    <row r="23" spans="1:14" x14ac:dyDescent="0.25">
      <c r="A23" s="1">
        <v>0</v>
      </c>
      <c r="B23" s="1">
        <v>0</v>
      </c>
      <c r="C23" s="1">
        <v>0</v>
      </c>
      <c r="D23" s="1">
        <v>0</v>
      </c>
      <c r="E23" s="1">
        <v>4</v>
      </c>
      <c r="F23" s="1">
        <v>1</v>
      </c>
      <c r="G23" s="1">
        <v>4</v>
      </c>
      <c r="H23" s="1">
        <v>1</v>
      </c>
      <c r="I23" s="3">
        <f>18/4</f>
        <v>4.5</v>
      </c>
      <c r="J23" s="4">
        <f>8/4</f>
        <v>2</v>
      </c>
      <c r="K23" s="3">
        <f>10/4</f>
        <v>2.5</v>
      </c>
      <c r="L23" s="4">
        <f>6/4</f>
        <v>1.5</v>
      </c>
      <c r="M23" s="4">
        <f>6/4</f>
        <v>1.5</v>
      </c>
      <c r="N23" s="5">
        <f>AVERAGE(Table1[[#This Row],[FCFS gem. Tq/Ts]:[SRT gem. Tq/Ts]])</f>
        <v>2.4</v>
      </c>
    </row>
    <row r="24" spans="1:14" x14ac:dyDescent="0.25">
      <c r="A24" s="1">
        <v>0</v>
      </c>
      <c r="B24" s="1">
        <v>0</v>
      </c>
      <c r="C24" s="1">
        <v>0</v>
      </c>
      <c r="D24" s="1">
        <v>0</v>
      </c>
      <c r="E24" s="1">
        <v>4</v>
      </c>
      <c r="F24" s="1">
        <v>4</v>
      </c>
      <c r="G24" s="1">
        <v>4</v>
      </c>
      <c r="H24" s="1">
        <v>4</v>
      </c>
      <c r="I24" s="4">
        <f>10/4</f>
        <v>2.5</v>
      </c>
      <c r="J24" s="3">
        <f>13/4</f>
        <v>3.25</v>
      </c>
      <c r="K24" s="4">
        <f>10/4</f>
        <v>2.5</v>
      </c>
      <c r="L24" s="4">
        <f>10/4</f>
        <v>2.5</v>
      </c>
      <c r="M24" s="4">
        <f>10/4</f>
        <v>2.5</v>
      </c>
      <c r="N24" s="5">
        <f>AVERAGE(Table1[[#This Row],[FCFS gem. Tq/Ts]:[SRT gem. Tq/Ts]])</f>
        <v>2.65</v>
      </c>
    </row>
    <row r="25" spans="1:14" x14ac:dyDescent="0.25">
      <c r="A25" s="1">
        <v>0</v>
      </c>
      <c r="B25" s="1">
        <v>0</v>
      </c>
      <c r="C25" s="1">
        <v>0</v>
      </c>
      <c r="D25" s="1">
        <v>0</v>
      </c>
      <c r="E25" s="1">
        <v>4</v>
      </c>
      <c r="F25" s="1">
        <v>3</v>
      </c>
      <c r="G25" s="1">
        <v>2</v>
      </c>
      <c r="H25" s="1">
        <v>1</v>
      </c>
      <c r="I25" s="3">
        <f>17/4</f>
        <v>4.25</v>
      </c>
      <c r="J25" s="5">
        <f>10/4</f>
        <v>2.5</v>
      </c>
      <c r="K25" s="3">
        <f>11/4</f>
        <v>2.75</v>
      </c>
      <c r="L25" s="4">
        <f>6/4</f>
        <v>1.5</v>
      </c>
      <c r="M25" s="4">
        <f>6/4</f>
        <v>1.5</v>
      </c>
      <c r="N25" s="5">
        <f>AVERAGE(Table1[[#This Row],[FCFS gem. Tq/Ts]:[SRT gem. Tq/Ts]])</f>
        <v>2.5</v>
      </c>
    </row>
    <row r="26" spans="1:14" x14ac:dyDescent="0.25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4</v>
      </c>
      <c r="G26" s="1">
        <v>1</v>
      </c>
      <c r="H26" s="1">
        <v>4</v>
      </c>
      <c r="I26" s="5">
        <f>10/4</f>
        <v>2.5</v>
      </c>
      <c r="J26" s="5">
        <f>10/4</f>
        <v>2.5</v>
      </c>
      <c r="K26" s="3">
        <f>18/4</f>
        <v>4.5</v>
      </c>
      <c r="L26" s="4">
        <f>6/4</f>
        <v>1.5</v>
      </c>
      <c r="M26" s="4">
        <f>6/4</f>
        <v>1.5</v>
      </c>
      <c r="N26" s="5">
        <f>AVERAGE(Table1[[#This Row],[FCFS gem. Tq/Ts]:[SRT gem. Tq/Ts]])</f>
        <v>2.5</v>
      </c>
    </row>
    <row r="28" spans="1:14" x14ac:dyDescent="0.25">
      <c r="I28">
        <v>-7</v>
      </c>
      <c r="J28">
        <v>3</v>
      </c>
      <c r="K28">
        <v>-10</v>
      </c>
      <c r="L28">
        <v>14</v>
      </c>
      <c r="M28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2015-11-11T18:05:23Z</dcterms:created>
  <dcterms:modified xsi:type="dcterms:W3CDTF">2015-11-11T19:46:16Z</dcterms:modified>
</cp:coreProperties>
</file>