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155" yWindow="495" windowWidth="19440" windowHeight="10305" tabRatio="740" firstSheet="2" activeTab="4"/>
  </bookViews>
  <sheets>
    <sheet name="表8-1 人力需求預算表" sheetId="34" r:id="rId1"/>
    <sheet name="表10教育訓練計劃表" sheetId="35" r:id="rId2"/>
    <sheet name="表11出差計劃表" sheetId="36" r:id="rId3"/>
    <sheet name="表13資本支出預算表" sheetId="37" r:id="rId4"/>
    <sheet name="表9 研發專案彙總表" sheetId="38" r:id="rId5"/>
    <sheet name="資本支出預算表-模具(折舊計算用免印)" sheetId="39" r:id="rId6"/>
    <sheet name="表12費用預算表" sheetId="40" r:id="rId7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0" i="38" l="1"/>
  <c r="G420" i="38"/>
  <c r="H420" i="38"/>
  <c r="I420" i="38"/>
  <c r="J420" i="38"/>
  <c r="K420" i="38"/>
  <c r="L420" i="38"/>
  <c r="M420" i="38"/>
  <c r="N420" i="38"/>
  <c r="O420" i="38"/>
  <c r="P420" i="38"/>
  <c r="Q420" i="38"/>
  <c r="R420" i="38"/>
  <c r="S420" i="38" s="1"/>
  <c r="T420" i="38"/>
  <c r="U420" i="38"/>
  <c r="F422" i="38"/>
  <c r="G422" i="38"/>
  <c r="H422" i="38"/>
  <c r="I422" i="38"/>
  <c r="J422" i="38"/>
  <c r="K422" i="38"/>
  <c r="L422" i="38"/>
  <c r="M422" i="38"/>
  <c r="N422" i="38"/>
  <c r="O422" i="38"/>
  <c r="P422" i="38"/>
  <c r="Q422" i="38"/>
  <c r="R422" i="38"/>
  <c r="S422" i="38" s="1"/>
  <c r="T422" i="38"/>
  <c r="U422" i="38"/>
  <c r="F426" i="38"/>
  <c r="G426" i="38"/>
  <c r="H426" i="38"/>
  <c r="I426" i="38"/>
  <c r="J426" i="38"/>
  <c r="K426" i="38"/>
  <c r="L426" i="38"/>
  <c r="M426" i="38"/>
  <c r="N426" i="38"/>
  <c r="O426" i="38"/>
  <c r="P426" i="38"/>
  <c r="Q426" i="38"/>
  <c r="R426" i="38" s="1"/>
  <c r="S426" i="38" s="1"/>
  <c r="T426" i="38"/>
  <c r="U426" i="38"/>
  <c r="N44" i="37" l="1"/>
  <c r="M44" i="37"/>
  <c r="L44" i="37"/>
  <c r="K44" i="37"/>
  <c r="J44" i="37"/>
  <c r="I44" i="37"/>
  <c r="H44" i="37"/>
  <c r="G44" i="37"/>
  <c r="F44" i="37"/>
  <c r="E44" i="37"/>
  <c r="D44" i="37"/>
  <c r="C44" i="37"/>
  <c r="O44" i="37" s="1"/>
  <c r="N43" i="37"/>
  <c r="M43" i="37"/>
  <c r="L43" i="37"/>
  <c r="K43" i="37"/>
  <c r="J43" i="37"/>
  <c r="I43" i="37"/>
  <c r="H43" i="37"/>
  <c r="G43" i="37"/>
  <c r="F43" i="37"/>
  <c r="E43" i="37"/>
  <c r="D43" i="37"/>
  <c r="C43" i="37"/>
  <c r="O43" i="37" s="1"/>
  <c r="T38" i="37"/>
  <c r="F38" i="37"/>
  <c r="Y37" i="37"/>
  <c r="K37" i="37"/>
  <c r="Y36" i="37"/>
  <c r="K36" i="37"/>
  <c r="Y35" i="37"/>
  <c r="K35" i="37"/>
  <c r="Y34" i="37"/>
  <c r="K34" i="37"/>
  <c r="Y33" i="37"/>
  <c r="K33" i="37"/>
  <c r="Y32" i="37"/>
  <c r="K32" i="37"/>
  <c r="Y31" i="37"/>
  <c r="K31" i="37"/>
  <c r="Y30" i="37"/>
  <c r="K30" i="37"/>
  <c r="Y29" i="37"/>
  <c r="K29" i="37"/>
  <c r="Y28" i="37"/>
  <c r="K28" i="37"/>
  <c r="Y27" i="37"/>
  <c r="K27" i="37"/>
  <c r="Y26" i="37"/>
  <c r="K26" i="37"/>
  <c r="Y25" i="37"/>
  <c r="K25" i="37"/>
  <c r="Y24" i="37"/>
  <c r="K24" i="37"/>
  <c r="Y23" i="37"/>
  <c r="K23" i="37"/>
  <c r="Y22" i="37"/>
  <c r="K22" i="37"/>
  <c r="Y21" i="37"/>
  <c r="K21" i="37"/>
  <c r="Y20" i="37"/>
  <c r="K20" i="37"/>
  <c r="Y19" i="37"/>
  <c r="K19" i="37"/>
  <c r="Y18" i="37"/>
  <c r="K18" i="37"/>
  <c r="Y17" i="37"/>
  <c r="K17" i="37"/>
  <c r="Y16" i="37"/>
  <c r="K16" i="37"/>
  <c r="Y15" i="37"/>
  <c r="K15" i="37"/>
  <c r="Y14" i="37"/>
  <c r="K14" i="37"/>
  <c r="Y13" i="37"/>
  <c r="K13" i="37"/>
  <c r="Y12" i="37"/>
  <c r="K12" i="37"/>
  <c r="Y11" i="37"/>
  <c r="K11" i="37"/>
  <c r="Y10" i="37"/>
  <c r="K10" i="37"/>
  <c r="Y9" i="37"/>
  <c r="K9" i="37"/>
  <c r="Y8" i="37"/>
  <c r="Y38" i="37" s="1"/>
  <c r="K8" i="37"/>
  <c r="K38" i="37" s="1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N160" i="36" s="1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N159" i="36" s="1"/>
  <c r="K158" i="36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K149" i="36" s="1"/>
  <c r="M137" i="36"/>
  <c r="L137" i="36"/>
  <c r="K136" i="36"/>
  <c r="K135" i="36"/>
  <c r="K134" i="36"/>
  <c r="K133" i="36"/>
  <c r="K132" i="36"/>
  <c r="K131" i="36"/>
  <c r="K130" i="36"/>
  <c r="K129" i="36"/>
  <c r="K128" i="36"/>
  <c r="K127" i="36"/>
  <c r="L158" i="36" s="1"/>
  <c r="M125" i="36"/>
  <c r="L125" i="36"/>
  <c r="K124" i="36"/>
  <c r="K123" i="36"/>
  <c r="K122" i="36"/>
  <c r="K121" i="36"/>
  <c r="K120" i="36"/>
  <c r="K119" i="36"/>
  <c r="K118" i="36"/>
  <c r="K117" i="36"/>
  <c r="K116" i="36"/>
  <c r="K125" i="36" s="1"/>
  <c r="K115" i="36"/>
  <c r="M113" i="36"/>
  <c r="L113" i="36"/>
  <c r="K112" i="36"/>
  <c r="K111" i="36"/>
  <c r="K110" i="36"/>
  <c r="K109" i="36"/>
  <c r="K108" i="36"/>
  <c r="K107" i="36"/>
  <c r="K106" i="36"/>
  <c r="K105" i="36"/>
  <c r="K113" i="36" s="1"/>
  <c r="K104" i="36"/>
  <c r="K103" i="36"/>
  <c r="J158" i="36" s="1"/>
  <c r="M101" i="36"/>
  <c r="L101" i="36"/>
  <c r="K100" i="36"/>
  <c r="K99" i="36"/>
  <c r="K98" i="36"/>
  <c r="K97" i="36"/>
  <c r="K96" i="36"/>
  <c r="K95" i="36"/>
  <c r="K94" i="36"/>
  <c r="K93" i="36"/>
  <c r="K92" i="36"/>
  <c r="K91" i="36"/>
  <c r="K101" i="36" s="1"/>
  <c r="M89" i="36"/>
  <c r="L89" i="36"/>
  <c r="K88" i="36"/>
  <c r="K87" i="36"/>
  <c r="K86" i="36"/>
  <c r="K85" i="36"/>
  <c r="K84" i="36"/>
  <c r="K83" i="36"/>
  <c r="K82" i="36"/>
  <c r="K81" i="36"/>
  <c r="K80" i="36"/>
  <c r="K79" i="36"/>
  <c r="H158" i="36" s="1"/>
  <c r="M77" i="36"/>
  <c r="L77" i="36"/>
  <c r="K76" i="36"/>
  <c r="K75" i="36"/>
  <c r="K74" i="36"/>
  <c r="K73" i="36"/>
  <c r="K72" i="36"/>
  <c r="K71" i="36"/>
  <c r="K70" i="36"/>
  <c r="K69" i="36"/>
  <c r="K68" i="36"/>
  <c r="G158" i="36" s="1"/>
  <c r="K67" i="36"/>
  <c r="M65" i="36"/>
  <c r="L65" i="36"/>
  <c r="K65" i="36"/>
  <c r="K64" i="36"/>
  <c r="K63" i="36"/>
  <c r="K62" i="36"/>
  <c r="K61" i="36"/>
  <c r="K60" i="36"/>
  <c r="K59" i="36"/>
  <c r="K58" i="36"/>
  <c r="K57" i="36"/>
  <c r="K56" i="36"/>
  <c r="K55" i="36"/>
  <c r="F158" i="36" s="1"/>
  <c r="M53" i="36"/>
  <c r="L53" i="36"/>
  <c r="K52" i="36"/>
  <c r="K51" i="36"/>
  <c r="K50" i="36"/>
  <c r="K49" i="36"/>
  <c r="K48" i="36"/>
  <c r="K47" i="36"/>
  <c r="K46" i="36"/>
  <c r="K45" i="36"/>
  <c r="K44" i="36"/>
  <c r="K43" i="36"/>
  <c r="K53" i="36" s="1"/>
  <c r="M41" i="36"/>
  <c r="L41" i="36"/>
  <c r="K40" i="36"/>
  <c r="K39" i="36"/>
  <c r="K38" i="36"/>
  <c r="K37" i="36"/>
  <c r="K36" i="36"/>
  <c r="K35" i="36"/>
  <c r="K34" i="36"/>
  <c r="K33" i="36"/>
  <c r="K32" i="36"/>
  <c r="K31" i="36"/>
  <c r="D158" i="36" s="1"/>
  <c r="M29" i="36"/>
  <c r="L29" i="36"/>
  <c r="K28" i="36"/>
  <c r="K27" i="36"/>
  <c r="K26" i="36"/>
  <c r="K25" i="36"/>
  <c r="K24" i="36"/>
  <c r="K23" i="36"/>
  <c r="K22" i="36"/>
  <c r="K21" i="36"/>
  <c r="K20" i="36"/>
  <c r="C158" i="36" s="1"/>
  <c r="K19" i="36"/>
  <c r="M17" i="36"/>
  <c r="M150" i="36" s="1"/>
  <c r="L17" i="36"/>
  <c r="L150" i="36" s="1"/>
  <c r="K16" i="36"/>
  <c r="K15" i="36"/>
  <c r="K14" i="36"/>
  <c r="K13" i="36"/>
  <c r="K12" i="36"/>
  <c r="K11" i="36"/>
  <c r="K10" i="36"/>
  <c r="K9" i="36"/>
  <c r="K17" i="36" s="1"/>
  <c r="K8" i="36"/>
  <c r="K7" i="36"/>
  <c r="B158" i="36" s="1"/>
  <c r="K137" i="36" l="1"/>
  <c r="E158" i="36"/>
  <c r="N158" i="36" s="1"/>
  <c r="I158" i="36"/>
  <c r="M158" i="36"/>
  <c r="K29" i="36"/>
  <c r="K77" i="36"/>
  <c r="K41" i="36"/>
  <c r="K89" i="36"/>
  <c r="K150" i="36" s="1"/>
  <c r="Q74" i="40"/>
  <c r="P74" i="40"/>
  <c r="O74" i="40"/>
  <c r="N74" i="40"/>
  <c r="M74" i="40"/>
  <c r="L74" i="40"/>
  <c r="K74" i="40"/>
  <c r="J74" i="40"/>
  <c r="I74" i="40"/>
  <c r="H74" i="40"/>
  <c r="G74" i="40"/>
  <c r="F74" i="40"/>
  <c r="A73" i="40" l="1"/>
  <c r="A72" i="40"/>
  <c r="A71" i="40"/>
  <c r="A70" i="40"/>
  <c r="A69" i="40"/>
  <c r="A68" i="40"/>
  <c r="A67" i="40"/>
  <c r="A66" i="40"/>
  <c r="A65" i="40"/>
  <c r="A64" i="40"/>
  <c r="A63" i="40"/>
  <c r="A62" i="40"/>
  <c r="A61" i="40"/>
  <c r="A60" i="40"/>
  <c r="A59" i="40"/>
  <c r="A58" i="40"/>
  <c r="A57" i="40"/>
  <c r="A56" i="40"/>
  <c r="A55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Q73" i="40"/>
  <c r="P73" i="40"/>
  <c r="O73" i="40"/>
  <c r="N73" i="40"/>
  <c r="M73" i="40"/>
  <c r="L73" i="40"/>
  <c r="K73" i="40"/>
  <c r="J73" i="40"/>
  <c r="I73" i="40"/>
  <c r="H73" i="40"/>
  <c r="G73" i="40"/>
  <c r="F73" i="40"/>
  <c r="R73" i="40" s="1"/>
  <c r="R72" i="40"/>
  <c r="R71" i="40"/>
  <c r="R70" i="40"/>
  <c r="R69" i="40"/>
  <c r="R68" i="40"/>
  <c r="R67" i="40"/>
  <c r="R66" i="40"/>
  <c r="R65" i="40"/>
  <c r="R64" i="40"/>
  <c r="R63" i="40"/>
  <c r="Q62" i="40"/>
  <c r="P62" i="40"/>
  <c r="O62" i="40"/>
  <c r="N62" i="40"/>
  <c r="M62" i="40"/>
  <c r="L62" i="40"/>
  <c r="K62" i="40"/>
  <c r="J62" i="40"/>
  <c r="I62" i="40"/>
  <c r="H62" i="40"/>
  <c r="G62" i="40"/>
  <c r="F62" i="40"/>
  <c r="R62" i="40" s="1"/>
  <c r="R61" i="40"/>
  <c r="R60" i="40"/>
  <c r="R59" i="40"/>
  <c r="R58" i="40"/>
  <c r="Q57" i="40"/>
  <c r="P57" i="40"/>
  <c r="O57" i="40"/>
  <c r="N57" i="40"/>
  <c r="M57" i="40"/>
  <c r="L57" i="40"/>
  <c r="K57" i="40"/>
  <c r="J57" i="40"/>
  <c r="I57" i="40"/>
  <c r="H57" i="40"/>
  <c r="G57" i="40"/>
  <c r="F57" i="40"/>
  <c r="R57" i="40" s="1"/>
  <c r="R56" i="40"/>
  <c r="R55" i="40"/>
  <c r="Q54" i="40"/>
  <c r="P54" i="40"/>
  <c r="O54" i="40"/>
  <c r="N54" i="40"/>
  <c r="M54" i="40"/>
  <c r="L54" i="40"/>
  <c r="K54" i="40"/>
  <c r="J54" i="40"/>
  <c r="I54" i="40"/>
  <c r="H54" i="40"/>
  <c r="G54" i="40"/>
  <c r="F54" i="40"/>
  <c r="R54" i="40" s="1"/>
  <c r="R53" i="40"/>
  <c r="R52" i="40"/>
  <c r="Q51" i="40"/>
  <c r="P51" i="40"/>
  <c r="O51" i="40"/>
  <c r="N51" i="40"/>
  <c r="M51" i="40"/>
  <c r="L51" i="40"/>
  <c r="K51" i="40"/>
  <c r="J51" i="40"/>
  <c r="I51" i="40"/>
  <c r="H51" i="40"/>
  <c r="G51" i="40"/>
  <c r="F51" i="40"/>
  <c r="R51" i="40" s="1"/>
  <c r="R50" i="40"/>
  <c r="R49" i="40"/>
  <c r="R48" i="40"/>
  <c r="Q47" i="40"/>
  <c r="P47" i="40"/>
  <c r="O47" i="40"/>
  <c r="N47" i="40"/>
  <c r="M47" i="40"/>
  <c r="L47" i="40"/>
  <c r="K47" i="40"/>
  <c r="J47" i="40"/>
  <c r="I47" i="40"/>
  <c r="H47" i="40"/>
  <c r="G47" i="40"/>
  <c r="F47" i="40"/>
  <c r="R47" i="40" s="1"/>
  <c r="R46" i="40"/>
  <c r="R45" i="40"/>
  <c r="R44" i="40"/>
  <c r="R43" i="40"/>
  <c r="R42" i="40"/>
  <c r="Q41" i="40"/>
  <c r="P41" i="40"/>
  <c r="O41" i="40"/>
  <c r="N41" i="40"/>
  <c r="M41" i="40"/>
  <c r="L41" i="40"/>
  <c r="K41" i="40"/>
  <c r="J41" i="40"/>
  <c r="I41" i="40"/>
  <c r="H41" i="40"/>
  <c r="G41" i="40"/>
  <c r="F41" i="40"/>
  <c r="R41" i="40" s="1"/>
  <c r="R40" i="40"/>
  <c r="R39" i="40"/>
  <c r="R38" i="40"/>
  <c r="R37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R36" i="40" s="1"/>
  <c r="R35" i="40"/>
  <c r="R34" i="40"/>
  <c r="R33" i="40"/>
  <c r="Q32" i="40"/>
  <c r="P32" i="40"/>
  <c r="O32" i="40"/>
  <c r="N32" i="40"/>
  <c r="M32" i="40"/>
  <c r="L32" i="40"/>
  <c r="K32" i="40"/>
  <c r="J32" i="40"/>
  <c r="I32" i="40"/>
  <c r="H32" i="40"/>
  <c r="G32" i="40"/>
  <c r="F32" i="40"/>
  <c r="R32" i="40" s="1"/>
  <c r="R31" i="40"/>
  <c r="R30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R29" i="40" s="1"/>
  <c r="R28" i="40"/>
  <c r="R27" i="40"/>
  <c r="R26" i="40"/>
  <c r="R25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R24" i="40" s="1"/>
  <c r="R23" i="40"/>
  <c r="R22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R21" i="40" s="1"/>
  <c r="R20" i="40"/>
  <c r="R19" i="40"/>
  <c r="R18" i="40"/>
  <c r="R17" i="40"/>
  <c r="R16" i="40"/>
  <c r="R15" i="40"/>
  <c r="R14" i="40"/>
  <c r="R13" i="40"/>
  <c r="R12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R10" i="40"/>
  <c r="R9" i="40"/>
  <c r="Q7" i="40"/>
  <c r="P7" i="40"/>
  <c r="O7" i="40"/>
  <c r="N7" i="40"/>
  <c r="M7" i="40"/>
  <c r="L7" i="40"/>
  <c r="K7" i="40"/>
  <c r="J7" i="40"/>
  <c r="I7" i="40"/>
  <c r="H7" i="40"/>
  <c r="G7" i="40"/>
  <c r="F7" i="40"/>
  <c r="R6" i="40"/>
  <c r="R5" i="40"/>
  <c r="R4" i="40"/>
  <c r="R11" i="40" l="1"/>
  <c r="R7" i="40"/>
  <c r="AK47" i="39"/>
  <c r="AH47" i="39"/>
  <c r="AE47" i="39"/>
  <c r="AB47" i="39"/>
  <c r="Y47" i="39"/>
  <c r="V47" i="39"/>
  <c r="S47" i="39"/>
  <c r="P47" i="39"/>
  <c r="M47" i="39"/>
  <c r="J47" i="39"/>
  <c r="G47" i="39"/>
  <c r="D47" i="39"/>
  <c r="AK46" i="39"/>
  <c r="AH46" i="39"/>
  <c r="AE46" i="39"/>
  <c r="AB46" i="39"/>
  <c r="Y46" i="39"/>
  <c r="V46" i="39"/>
  <c r="S46" i="39"/>
  <c r="P46" i="39"/>
  <c r="M46" i="39"/>
  <c r="J46" i="39"/>
  <c r="G46" i="39"/>
  <c r="D46" i="39"/>
  <c r="AK45" i="39"/>
  <c r="AH45" i="39"/>
  <c r="AE45" i="39"/>
  <c r="AB45" i="39"/>
  <c r="Y45" i="39"/>
  <c r="V45" i="39"/>
  <c r="S45" i="39"/>
  <c r="P45" i="39"/>
  <c r="M45" i="39"/>
  <c r="J45" i="39"/>
  <c r="G45" i="39"/>
  <c r="D45" i="39"/>
  <c r="AK44" i="39"/>
  <c r="AH44" i="39"/>
  <c r="AE44" i="39"/>
  <c r="AB44" i="39"/>
  <c r="Y44" i="39"/>
  <c r="V44" i="39"/>
  <c r="S44" i="39"/>
  <c r="P44" i="39"/>
  <c r="M44" i="39"/>
  <c r="J44" i="39"/>
  <c r="G44" i="39"/>
  <c r="D44" i="39"/>
  <c r="AK43" i="39"/>
  <c r="AH43" i="39"/>
  <c r="AE43" i="39"/>
  <c r="AB43" i="39"/>
  <c r="Y43" i="39"/>
  <c r="V43" i="39"/>
  <c r="S43" i="39"/>
  <c r="P43" i="39"/>
  <c r="M43" i="39"/>
  <c r="J43" i="39"/>
  <c r="G43" i="39"/>
  <c r="D43" i="39"/>
  <c r="AK42" i="39"/>
  <c r="AH42" i="39"/>
  <c r="AE42" i="39"/>
  <c r="AB42" i="39"/>
  <c r="Y42" i="39"/>
  <c r="V42" i="39"/>
  <c r="S42" i="39"/>
  <c r="P42" i="39"/>
  <c r="M42" i="39"/>
  <c r="J42" i="39"/>
  <c r="G42" i="39"/>
  <c r="D42" i="39"/>
  <c r="AK41" i="39"/>
  <c r="AH41" i="39"/>
  <c r="AE41" i="39"/>
  <c r="AB41" i="39"/>
  <c r="Y41" i="39"/>
  <c r="V41" i="39"/>
  <c r="S41" i="39"/>
  <c r="P41" i="39"/>
  <c r="M41" i="39"/>
  <c r="J41" i="39"/>
  <c r="G41" i="39"/>
  <c r="D41" i="39"/>
  <c r="AK40" i="39"/>
  <c r="AH40" i="39"/>
  <c r="AE40" i="39"/>
  <c r="AB40" i="39"/>
  <c r="Y40" i="39"/>
  <c r="V40" i="39"/>
  <c r="S40" i="39"/>
  <c r="P40" i="39"/>
  <c r="M40" i="39"/>
  <c r="J40" i="39"/>
  <c r="G40" i="39"/>
  <c r="D40" i="39"/>
  <c r="AK39" i="39"/>
  <c r="AH39" i="39"/>
  <c r="AE39" i="39"/>
  <c r="AB39" i="39"/>
  <c r="Y39" i="39"/>
  <c r="V39" i="39"/>
  <c r="S39" i="39"/>
  <c r="P39" i="39"/>
  <c r="M39" i="39"/>
  <c r="J39" i="39"/>
  <c r="G39" i="39"/>
  <c r="D39" i="39"/>
  <c r="AK38" i="39"/>
  <c r="AH38" i="39"/>
  <c r="AE38" i="39"/>
  <c r="AB38" i="39"/>
  <c r="Y38" i="39"/>
  <c r="V38" i="39"/>
  <c r="S38" i="39"/>
  <c r="P38" i="39"/>
  <c r="M38" i="39"/>
  <c r="J38" i="39"/>
  <c r="G38" i="39"/>
  <c r="D38" i="39"/>
  <c r="AK37" i="39"/>
  <c r="AH37" i="39"/>
  <c r="AE37" i="39"/>
  <c r="AB37" i="39"/>
  <c r="Y37" i="39"/>
  <c r="V37" i="39"/>
  <c r="S37" i="39"/>
  <c r="P37" i="39"/>
  <c r="M37" i="39"/>
  <c r="J37" i="39"/>
  <c r="G37" i="39"/>
  <c r="D37" i="39"/>
  <c r="AK36" i="39"/>
  <c r="AH36" i="39"/>
  <c r="AE36" i="39"/>
  <c r="AB36" i="39"/>
  <c r="Y36" i="39"/>
  <c r="V36" i="39"/>
  <c r="S36" i="39"/>
  <c r="P36" i="39"/>
  <c r="M36" i="39"/>
  <c r="J36" i="39"/>
  <c r="G36" i="39"/>
  <c r="D36" i="39"/>
  <c r="AK35" i="39"/>
  <c r="AH35" i="39"/>
  <c r="AE35" i="39"/>
  <c r="AB35" i="39"/>
  <c r="Y35" i="39"/>
  <c r="V35" i="39"/>
  <c r="S35" i="39"/>
  <c r="P35" i="39"/>
  <c r="M35" i="39"/>
  <c r="J35" i="39"/>
  <c r="G35" i="39"/>
  <c r="D35" i="39"/>
  <c r="AK34" i="39"/>
  <c r="AH34" i="39"/>
  <c r="AE34" i="39"/>
  <c r="AB34" i="39"/>
  <c r="Y34" i="39"/>
  <c r="V34" i="39"/>
  <c r="S34" i="39"/>
  <c r="P34" i="39"/>
  <c r="M34" i="39"/>
  <c r="J34" i="39"/>
  <c r="G34" i="39"/>
  <c r="D34" i="39"/>
  <c r="AK33" i="39"/>
  <c r="AH33" i="39"/>
  <c r="AE33" i="39"/>
  <c r="AB33" i="39"/>
  <c r="Y33" i="39"/>
  <c r="V33" i="39"/>
  <c r="S33" i="39"/>
  <c r="P33" i="39"/>
  <c r="M33" i="39"/>
  <c r="J33" i="39"/>
  <c r="G33" i="39"/>
  <c r="D33" i="39"/>
  <c r="AK32" i="39"/>
  <c r="AH32" i="39"/>
  <c r="AE32" i="39"/>
  <c r="AB32" i="39"/>
  <c r="Y32" i="39"/>
  <c r="V32" i="39"/>
  <c r="S32" i="39"/>
  <c r="P32" i="39"/>
  <c r="M32" i="39"/>
  <c r="J32" i="39"/>
  <c r="G32" i="39"/>
  <c r="D32" i="39"/>
  <c r="AK31" i="39"/>
  <c r="AH31" i="39"/>
  <c r="AE31" i="39"/>
  <c r="AB31" i="39"/>
  <c r="Y31" i="39"/>
  <c r="V31" i="39"/>
  <c r="S31" i="39"/>
  <c r="P31" i="39"/>
  <c r="M31" i="39"/>
  <c r="J31" i="39"/>
  <c r="G31" i="39"/>
  <c r="D31" i="39"/>
  <c r="AK30" i="39"/>
  <c r="AH30" i="39"/>
  <c r="AE30" i="39"/>
  <c r="AB30" i="39"/>
  <c r="Y30" i="39"/>
  <c r="V30" i="39"/>
  <c r="S30" i="39"/>
  <c r="P30" i="39"/>
  <c r="M30" i="39"/>
  <c r="J30" i="39"/>
  <c r="G30" i="39"/>
  <c r="D30" i="39"/>
  <c r="AK29" i="39"/>
  <c r="AH29" i="39"/>
  <c r="AE29" i="39"/>
  <c r="AB29" i="39"/>
  <c r="Y29" i="39"/>
  <c r="V29" i="39"/>
  <c r="S29" i="39"/>
  <c r="P29" i="39"/>
  <c r="M29" i="39"/>
  <c r="J29" i="39"/>
  <c r="G29" i="39"/>
  <c r="D29" i="39"/>
  <c r="AK28" i="39"/>
  <c r="AH28" i="39"/>
  <c r="AE28" i="39"/>
  <c r="AB28" i="39"/>
  <c r="Y28" i="39"/>
  <c r="V28" i="39"/>
  <c r="S28" i="39"/>
  <c r="P28" i="39"/>
  <c r="M28" i="39"/>
  <c r="J28" i="39"/>
  <c r="G28" i="39"/>
  <c r="D28" i="39"/>
  <c r="AK27" i="39"/>
  <c r="AH27" i="39"/>
  <c r="AE27" i="39"/>
  <c r="AB27" i="39"/>
  <c r="Y27" i="39"/>
  <c r="V27" i="39"/>
  <c r="S27" i="39"/>
  <c r="P27" i="39"/>
  <c r="M27" i="39"/>
  <c r="J27" i="39"/>
  <c r="G27" i="39"/>
  <c r="D27" i="39"/>
  <c r="AK26" i="39"/>
  <c r="AH26" i="39"/>
  <c r="AE26" i="39"/>
  <c r="AB26" i="39"/>
  <c r="Y26" i="39"/>
  <c r="V26" i="39"/>
  <c r="S26" i="39"/>
  <c r="P26" i="39"/>
  <c r="M26" i="39"/>
  <c r="J26" i="39"/>
  <c r="G26" i="39"/>
  <c r="D26" i="39"/>
  <c r="AK25" i="39"/>
  <c r="AH25" i="39"/>
  <c r="AE25" i="39"/>
  <c r="AB25" i="39"/>
  <c r="Y25" i="39"/>
  <c r="V25" i="39"/>
  <c r="S25" i="39"/>
  <c r="P25" i="39"/>
  <c r="M25" i="39"/>
  <c r="J25" i="39"/>
  <c r="G25" i="39"/>
  <c r="D25" i="39"/>
  <c r="AK24" i="39"/>
  <c r="AH24" i="39"/>
  <c r="AE24" i="39"/>
  <c r="AB24" i="39"/>
  <c r="Y24" i="39"/>
  <c r="V24" i="39"/>
  <c r="S24" i="39"/>
  <c r="P24" i="39"/>
  <c r="M24" i="39"/>
  <c r="J24" i="39"/>
  <c r="G24" i="39"/>
  <c r="D24" i="39"/>
  <c r="AK23" i="39"/>
  <c r="AH23" i="39"/>
  <c r="AE23" i="39"/>
  <c r="AB23" i="39"/>
  <c r="Y23" i="39"/>
  <c r="V23" i="39"/>
  <c r="S23" i="39"/>
  <c r="P23" i="39"/>
  <c r="M23" i="39"/>
  <c r="J23" i="39"/>
  <c r="G23" i="39"/>
  <c r="D23" i="39"/>
  <c r="AK22" i="39"/>
  <c r="AH22" i="39"/>
  <c r="AE22" i="39"/>
  <c r="AB22" i="39"/>
  <c r="Y22" i="39"/>
  <c r="V22" i="39"/>
  <c r="S22" i="39"/>
  <c r="P22" i="39"/>
  <c r="M22" i="39"/>
  <c r="J22" i="39"/>
  <c r="G22" i="39"/>
  <c r="D22" i="39"/>
  <c r="AK21" i="39"/>
  <c r="AH21" i="39"/>
  <c r="AE21" i="39"/>
  <c r="AB21" i="39"/>
  <c r="Y21" i="39"/>
  <c r="V21" i="39"/>
  <c r="S21" i="39"/>
  <c r="P21" i="39"/>
  <c r="M21" i="39"/>
  <c r="J21" i="39"/>
  <c r="G21" i="39"/>
  <c r="D21" i="39"/>
  <c r="AK20" i="39"/>
  <c r="AH20" i="39"/>
  <c r="AE20" i="39"/>
  <c r="AB20" i="39"/>
  <c r="Y20" i="39"/>
  <c r="V20" i="39"/>
  <c r="S20" i="39"/>
  <c r="P20" i="39"/>
  <c r="M20" i="39"/>
  <c r="J20" i="39"/>
  <c r="G20" i="39"/>
  <c r="D20" i="39"/>
  <c r="AK19" i="39"/>
  <c r="AH19" i="39"/>
  <c r="AE19" i="39"/>
  <c r="AB19" i="39"/>
  <c r="Y19" i="39"/>
  <c r="V19" i="39"/>
  <c r="S19" i="39"/>
  <c r="P19" i="39"/>
  <c r="M19" i="39"/>
  <c r="J19" i="39"/>
  <c r="G19" i="39"/>
  <c r="D19" i="39"/>
  <c r="AK18" i="39"/>
  <c r="AH18" i="39"/>
  <c r="AE18" i="39"/>
  <c r="AB18" i="39"/>
  <c r="Y18" i="39"/>
  <c r="V18" i="39"/>
  <c r="S18" i="39"/>
  <c r="P18" i="39"/>
  <c r="M18" i="39"/>
  <c r="J18" i="39"/>
  <c r="G18" i="39"/>
  <c r="D18" i="39"/>
  <c r="AK17" i="39"/>
  <c r="AH17" i="39"/>
  <c r="AE17" i="39"/>
  <c r="AB17" i="39"/>
  <c r="Y17" i="39"/>
  <c r="V17" i="39"/>
  <c r="S17" i="39"/>
  <c r="P17" i="39"/>
  <c r="M17" i="39"/>
  <c r="J17" i="39"/>
  <c r="G17" i="39"/>
  <c r="D17" i="39"/>
  <c r="AK16" i="39"/>
  <c r="AH16" i="39"/>
  <c r="AE16" i="39"/>
  <c r="AB16" i="39"/>
  <c r="Y16" i="39"/>
  <c r="V16" i="39"/>
  <c r="S16" i="39"/>
  <c r="P16" i="39"/>
  <c r="M16" i="39"/>
  <c r="J16" i="39"/>
  <c r="G16" i="39"/>
  <c r="D16" i="39"/>
  <c r="AK15" i="39"/>
  <c r="AH15" i="39"/>
  <c r="AE15" i="39"/>
  <c r="AB15" i="39"/>
  <c r="Y15" i="39"/>
  <c r="V15" i="39"/>
  <c r="S15" i="39"/>
  <c r="P15" i="39"/>
  <c r="M15" i="39"/>
  <c r="J15" i="39"/>
  <c r="G15" i="39"/>
  <c r="D15" i="39"/>
  <c r="AK14" i="39"/>
  <c r="AH14" i="39"/>
  <c r="AE14" i="39"/>
  <c r="AB14" i="39"/>
  <c r="Y14" i="39"/>
  <c r="V14" i="39"/>
  <c r="S14" i="39"/>
  <c r="P14" i="39"/>
  <c r="M14" i="39"/>
  <c r="J14" i="39"/>
  <c r="G14" i="39"/>
  <c r="D14" i="39"/>
  <c r="AK13" i="39"/>
  <c r="AH13" i="39"/>
  <c r="AE13" i="39"/>
  <c r="AB13" i="39"/>
  <c r="Y13" i="39"/>
  <c r="V13" i="39"/>
  <c r="S13" i="39"/>
  <c r="P13" i="39"/>
  <c r="M13" i="39"/>
  <c r="J13" i="39"/>
  <c r="G13" i="39"/>
  <c r="D13" i="39"/>
  <c r="AK12" i="39"/>
  <c r="AH12" i="39"/>
  <c r="AE12" i="39"/>
  <c r="AB12" i="39"/>
  <c r="Y12" i="39"/>
  <c r="V12" i="39"/>
  <c r="S12" i="39"/>
  <c r="P12" i="39"/>
  <c r="M12" i="39"/>
  <c r="J12" i="39"/>
  <c r="G12" i="39"/>
  <c r="D12" i="39"/>
  <c r="AK11" i="39"/>
  <c r="AH11" i="39"/>
  <c r="AE11" i="39"/>
  <c r="AB11" i="39"/>
  <c r="Y11" i="39"/>
  <c r="V11" i="39"/>
  <c r="S11" i="39"/>
  <c r="P11" i="39"/>
  <c r="M11" i="39"/>
  <c r="J11" i="39"/>
  <c r="G11" i="39"/>
  <c r="D11" i="39"/>
  <c r="AK10" i="39"/>
  <c r="AH10" i="39"/>
  <c r="AE10" i="39"/>
  <c r="AB10" i="39"/>
  <c r="Y10" i="39"/>
  <c r="V10" i="39"/>
  <c r="S10" i="39"/>
  <c r="P10" i="39"/>
  <c r="M10" i="39"/>
  <c r="J10" i="39"/>
  <c r="G10" i="39"/>
  <c r="D10" i="39"/>
  <c r="AK9" i="39"/>
  <c r="AH9" i="39"/>
  <c r="AE9" i="39"/>
  <c r="AB9" i="39"/>
  <c r="Y9" i="39"/>
  <c r="V9" i="39"/>
  <c r="S9" i="39"/>
  <c r="P9" i="39"/>
  <c r="M9" i="39"/>
  <c r="J9" i="39"/>
  <c r="G9" i="39"/>
  <c r="D9" i="39"/>
  <c r="AK8" i="39"/>
  <c r="AH8" i="39"/>
  <c r="AE8" i="39"/>
  <c r="AB8" i="39"/>
  <c r="Y8" i="39"/>
  <c r="V8" i="39"/>
  <c r="S8" i="39"/>
  <c r="P8" i="39"/>
  <c r="M8" i="39"/>
  <c r="J8" i="39"/>
  <c r="G8" i="39"/>
  <c r="D8" i="39"/>
  <c r="AI48" i="39"/>
  <c r="AF48" i="39"/>
  <c r="AC48" i="39"/>
  <c r="Z48" i="39"/>
  <c r="W48" i="39"/>
  <c r="T48" i="39"/>
  <c r="Q48" i="39"/>
  <c r="N48" i="39"/>
  <c r="K48" i="39"/>
  <c r="H48" i="39"/>
  <c r="E48" i="39"/>
  <c r="B48" i="39"/>
  <c r="B52" i="39" s="1"/>
  <c r="B54" i="39" s="1"/>
  <c r="R74" i="40" l="1"/>
  <c r="G7" i="39"/>
  <c r="G48" i="39" s="1"/>
  <c r="M7" i="39"/>
  <c r="M48" i="39" s="1"/>
  <c r="S7" i="39"/>
  <c r="S48" i="39" s="1"/>
  <c r="Y7" i="39"/>
  <c r="Y48" i="39" s="1"/>
  <c r="AE7" i="39"/>
  <c r="AE48" i="39" s="1"/>
  <c r="AK7" i="39"/>
  <c r="AK48" i="39" s="1"/>
  <c r="D7" i="39"/>
  <c r="D48" i="39" s="1"/>
  <c r="J7" i="39"/>
  <c r="J48" i="39" s="1"/>
  <c r="P7" i="39"/>
  <c r="P48" i="39" s="1"/>
  <c r="V7" i="39"/>
  <c r="V48" i="39" s="1"/>
  <c r="AB7" i="39"/>
  <c r="AB48" i="39" s="1"/>
  <c r="AH7" i="39"/>
  <c r="AH48" i="39" s="1"/>
  <c r="M53" i="39" l="1"/>
  <c r="I53" i="39"/>
  <c r="E53" i="39"/>
  <c r="P53" i="39"/>
  <c r="L53" i="39"/>
  <c r="H53" i="39"/>
  <c r="O53" i="39"/>
  <c r="K53" i="39"/>
  <c r="G53" i="39"/>
  <c r="N53" i="39"/>
  <c r="J53" i="39"/>
  <c r="F53" i="39"/>
  <c r="F421" i="38" l="1"/>
  <c r="F423" i="38"/>
  <c r="F424" i="38"/>
  <c r="F425" i="38"/>
  <c r="F419" i="38"/>
  <c r="G421" i="38"/>
  <c r="G423" i="38"/>
  <c r="G424" i="38"/>
  <c r="G425" i="38"/>
  <c r="G419" i="38"/>
  <c r="F418" i="38"/>
  <c r="U425" i="38"/>
  <c r="T425" i="38"/>
  <c r="Q425" i="38"/>
  <c r="P425" i="38"/>
  <c r="O425" i="38"/>
  <c r="N425" i="38"/>
  <c r="M425" i="38"/>
  <c r="L425" i="38"/>
  <c r="K425" i="38"/>
  <c r="J425" i="38"/>
  <c r="I425" i="38"/>
  <c r="H425" i="38"/>
  <c r="U424" i="38"/>
  <c r="T424" i="38"/>
  <c r="Q424" i="38"/>
  <c r="P424" i="38"/>
  <c r="O424" i="38"/>
  <c r="N424" i="38"/>
  <c r="M424" i="38"/>
  <c r="L424" i="38"/>
  <c r="K424" i="38"/>
  <c r="J424" i="38"/>
  <c r="I424" i="38"/>
  <c r="H424" i="38"/>
  <c r="U423" i="38"/>
  <c r="T423" i="38"/>
  <c r="Q423" i="38"/>
  <c r="P423" i="38"/>
  <c r="O423" i="38"/>
  <c r="N423" i="38"/>
  <c r="M423" i="38"/>
  <c r="L423" i="38"/>
  <c r="K423" i="38"/>
  <c r="J423" i="38"/>
  <c r="I423" i="38"/>
  <c r="H423" i="38"/>
  <c r="U421" i="38"/>
  <c r="T421" i="38"/>
  <c r="Q421" i="38"/>
  <c r="P421" i="38"/>
  <c r="O421" i="38"/>
  <c r="N421" i="38"/>
  <c r="M421" i="38"/>
  <c r="L421" i="38"/>
  <c r="K421" i="38"/>
  <c r="J421" i="38"/>
  <c r="I421" i="38"/>
  <c r="H421" i="38"/>
  <c r="U419" i="38"/>
  <c r="T419" i="38"/>
  <c r="Q419" i="38"/>
  <c r="P419" i="38"/>
  <c r="O419" i="38"/>
  <c r="N419" i="38"/>
  <c r="M419" i="38"/>
  <c r="L419" i="38"/>
  <c r="K419" i="38"/>
  <c r="J419" i="38"/>
  <c r="I419" i="38"/>
  <c r="H419" i="38"/>
  <c r="U418" i="38"/>
  <c r="T418" i="38"/>
  <c r="Q418" i="38"/>
  <c r="P418" i="38"/>
  <c r="P427" i="38" s="1"/>
  <c r="O418" i="38"/>
  <c r="O427" i="38" s="1"/>
  <c r="N418" i="38"/>
  <c r="N427" i="38" s="1"/>
  <c r="M418" i="38"/>
  <c r="L418" i="38"/>
  <c r="K418" i="38"/>
  <c r="J418" i="38"/>
  <c r="J417" i="38" s="1"/>
  <c r="I418" i="38"/>
  <c r="H418" i="38"/>
  <c r="H427" i="38" s="1"/>
  <c r="G418" i="38"/>
  <c r="U416" i="38"/>
  <c r="T416" i="38"/>
  <c r="Q416" i="38"/>
  <c r="P416" i="38"/>
  <c r="O416" i="38"/>
  <c r="N416" i="38"/>
  <c r="M416" i="38"/>
  <c r="L416" i="38"/>
  <c r="K416" i="38"/>
  <c r="J416" i="38"/>
  <c r="I416" i="38"/>
  <c r="H416" i="38"/>
  <c r="G416" i="38"/>
  <c r="F416" i="38"/>
  <c r="R415" i="38"/>
  <c r="S415" i="38" s="1"/>
  <c r="R414" i="38"/>
  <c r="S414" i="38" s="1"/>
  <c r="R413" i="38"/>
  <c r="S413" i="38" s="1"/>
  <c r="R412" i="38"/>
  <c r="S412" i="38" s="1"/>
  <c r="R411" i="38"/>
  <c r="S411" i="38" s="1"/>
  <c r="R410" i="38"/>
  <c r="S410" i="38" s="1"/>
  <c r="R409" i="38"/>
  <c r="S409" i="38" s="1"/>
  <c r="R408" i="38"/>
  <c r="S408" i="38" s="1"/>
  <c r="R407" i="38"/>
  <c r="S407" i="38" s="1"/>
  <c r="U406" i="38"/>
  <c r="T406" i="38"/>
  <c r="Q406" i="38"/>
  <c r="P406" i="38"/>
  <c r="O406" i="38"/>
  <c r="N406" i="38"/>
  <c r="M406" i="38"/>
  <c r="L406" i="38"/>
  <c r="K406" i="38"/>
  <c r="J406" i="38"/>
  <c r="I406" i="38"/>
  <c r="H406" i="38"/>
  <c r="G406" i="38"/>
  <c r="F406" i="38"/>
  <c r="R405" i="38"/>
  <c r="S405" i="38" s="1"/>
  <c r="R404" i="38"/>
  <c r="S404" i="38" s="1"/>
  <c r="R403" i="38"/>
  <c r="S403" i="38" s="1"/>
  <c r="R402" i="38"/>
  <c r="S402" i="38" s="1"/>
  <c r="R401" i="38"/>
  <c r="S401" i="38" s="1"/>
  <c r="R400" i="38"/>
  <c r="S400" i="38" s="1"/>
  <c r="R399" i="38"/>
  <c r="S399" i="38" s="1"/>
  <c r="R398" i="38"/>
  <c r="S398" i="38" s="1"/>
  <c r="R397" i="38"/>
  <c r="S397" i="38" s="1"/>
  <c r="U396" i="38"/>
  <c r="T396" i="38"/>
  <c r="Q396" i="38"/>
  <c r="P396" i="38"/>
  <c r="O396" i="38"/>
  <c r="N396" i="38"/>
  <c r="M396" i="38"/>
  <c r="L396" i="38"/>
  <c r="K396" i="38"/>
  <c r="J396" i="38"/>
  <c r="I396" i="38"/>
  <c r="H396" i="38"/>
  <c r="G396" i="38"/>
  <c r="F396" i="38"/>
  <c r="R395" i="38"/>
  <c r="S395" i="38" s="1"/>
  <c r="R394" i="38"/>
  <c r="S394" i="38" s="1"/>
  <c r="R393" i="38"/>
  <c r="S393" i="38" s="1"/>
  <c r="R392" i="38"/>
  <c r="S392" i="38" s="1"/>
  <c r="R391" i="38"/>
  <c r="S391" i="38" s="1"/>
  <c r="R390" i="38"/>
  <c r="S390" i="38" s="1"/>
  <c r="R389" i="38"/>
  <c r="S389" i="38" s="1"/>
  <c r="R388" i="38"/>
  <c r="S388" i="38" s="1"/>
  <c r="R387" i="38"/>
  <c r="S387" i="38" s="1"/>
  <c r="U386" i="38"/>
  <c r="T386" i="38"/>
  <c r="Q386" i="38"/>
  <c r="P386" i="38"/>
  <c r="O386" i="38"/>
  <c r="N386" i="38"/>
  <c r="M386" i="38"/>
  <c r="L386" i="38"/>
  <c r="K386" i="38"/>
  <c r="J386" i="38"/>
  <c r="I386" i="38"/>
  <c r="H386" i="38"/>
  <c r="G386" i="38"/>
  <c r="F386" i="38"/>
  <c r="R385" i="38"/>
  <c r="S385" i="38" s="1"/>
  <c r="R384" i="38"/>
  <c r="S384" i="38" s="1"/>
  <c r="R383" i="38"/>
  <c r="S383" i="38" s="1"/>
  <c r="R382" i="38"/>
  <c r="S382" i="38" s="1"/>
  <c r="R381" i="38"/>
  <c r="S381" i="38" s="1"/>
  <c r="R380" i="38"/>
  <c r="S380" i="38" s="1"/>
  <c r="R379" i="38"/>
  <c r="S379" i="38" s="1"/>
  <c r="R378" i="38"/>
  <c r="S378" i="38" s="1"/>
  <c r="R377" i="38"/>
  <c r="S377" i="38" s="1"/>
  <c r="U376" i="38"/>
  <c r="T376" i="38"/>
  <c r="Q376" i="38"/>
  <c r="P376" i="38"/>
  <c r="O376" i="38"/>
  <c r="N376" i="38"/>
  <c r="M376" i="38"/>
  <c r="L376" i="38"/>
  <c r="K376" i="38"/>
  <c r="J376" i="38"/>
  <c r="I376" i="38"/>
  <c r="H376" i="38"/>
  <c r="G376" i="38"/>
  <c r="F376" i="38"/>
  <c r="R375" i="38"/>
  <c r="S375" i="38" s="1"/>
  <c r="R374" i="38"/>
  <c r="S374" i="38" s="1"/>
  <c r="R373" i="38"/>
  <c r="S373" i="38" s="1"/>
  <c r="R372" i="38"/>
  <c r="S372" i="38" s="1"/>
  <c r="R371" i="38"/>
  <c r="S371" i="38" s="1"/>
  <c r="R370" i="38"/>
  <c r="S370" i="38" s="1"/>
  <c r="R369" i="38"/>
  <c r="S369" i="38" s="1"/>
  <c r="R368" i="38"/>
  <c r="S368" i="38" s="1"/>
  <c r="R367" i="38"/>
  <c r="S367" i="38" s="1"/>
  <c r="U366" i="38"/>
  <c r="T366" i="38"/>
  <c r="Q366" i="38"/>
  <c r="P366" i="38"/>
  <c r="O366" i="38"/>
  <c r="N366" i="38"/>
  <c r="M366" i="38"/>
  <c r="L366" i="38"/>
  <c r="K366" i="38"/>
  <c r="J366" i="38"/>
  <c r="I366" i="38"/>
  <c r="H366" i="38"/>
  <c r="G366" i="38"/>
  <c r="F366" i="38"/>
  <c r="R365" i="38"/>
  <c r="S365" i="38" s="1"/>
  <c r="R364" i="38"/>
  <c r="S364" i="38" s="1"/>
  <c r="R363" i="38"/>
  <c r="S363" i="38" s="1"/>
  <c r="R362" i="38"/>
  <c r="S362" i="38" s="1"/>
  <c r="R361" i="38"/>
  <c r="S361" i="38" s="1"/>
  <c r="R360" i="38"/>
  <c r="S360" i="38" s="1"/>
  <c r="R359" i="38"/>
  <c r="S359" i="38" s="1"/>
  <c r="R358" i="38"/>
  <c r="S358" i="38" s="1"/>
  <c r="R357" i="38"/>
  <c r="S357" i="38" s="1"/>
  <c r="U356" i="38"/>
  <c r="T356" i="38"/>
  <c r="Q356" i="38"/>
  <c r="P356" i="38"/>
  <c r="O356" i="38"/>
  <c r="N356" i="38"/>
  <c r="M356" i="38"/>
  <c r="L356" i="38"/>
  <c r="K356" i="38"/>
  <c r="J356" i="38"/>
  <c r="I356" i="38"/>
  <c r="H356" i="38"/>
  <c r="G356" i="38"/>
  <c r="F356" i="38"/>
  <c r="R355" i="38"/>
  <c r="S355" i="38" s="1"/>
  <c r="R354" i="38"/>
  <c r="S354" i="38" s="1"/>
  <c r="R353" i="38"/>
  <c r="S353" i="38" s="1"/>
  <c r="R352" i="38"/>
  <c r="S352" i="38" s="1"/>
  <c r="R351" i="38"/>
  <c r="S351" i="38" s="1"/>
  <c r="R350" i="38"/>
  <c r="S350" i="38" s="1"/>
  <c r="R349" i="38"/>
  <c r="S349" i="38" s="1"/>
  <c r="R348" i="38"/>
  <c r="S348" i="38" s="1"/>
  <c r="R347" i="38"/>
  <c r="S347" i="38" s="1"/>
  <c r="U346" i="38"/>
  <c r="T346" i="38"/>
  <c r="Q346" i="38"/>
  <c r="P346" i="38"/>
  <c r="O346" i="38"/>
  <c r="N346" i="38"/>
  <c r="M346" i="38"/>
  <c r="L346" i="38"/>
  <c r="K346" i="38"/>
  <c r="J346" i="38"/>
  <c r="I346" i="38"/>
  <c r="H346" i="38"/>
  <c r="G346" i="38"/>
  <c r="F346" i="38"/>
  <c r="R345" i="38"/>
  <c r="S345" i="38" s="1"/>
  <c r="R344" i="38"/>
  <c r="S344" i="38" s="1"/>
  <c r="R343" i="38"/>
  <c r="S343" i="38" s="1"/>
  <c r="R342" i="38"/>
  <c r="S342" i="38" s="1"/>
  <c r="R341" i="38"/>
  <c r="S341" i="38" s="1"/>
  <c r="R340" i="38"/>
  <c r="S340" i="38" s="1"/>
  <c r="R339" i="38"/>
  <c r="S339" i="38" s="1"/>
  <c r="R338" i="38"/>
  <c r="S338" i="38" s="1"/>
  <c r="R337" i="38"/>
  <c r="S337" i="38" s="1"/>
  <c r="U336" i="38"/>
  <c r="T336" i="38"/>
  <c r="Q336" i="38"/>
  <c r="P336" i="38"/>
  <c r="O336" i="38"/>
  <c r="N336" i="38"/>
  <c r="M336" i="38"/>
  <c r="L336" i="38"/>
  <c r="K336" i="38"/>
  <c r="J336" i="38"/>
  <c r="I336" i="38"/>
  <c r="H336" i="38"/>
  <c r="G336" i="38"/>
  <c r="F336" i="38"/>
  <c r="R335" i="38"/>
  <c r="S335" i="38" s="1"/>
  <c r="R334" i="38"/>
  <c r="S334" i="38" s="1"/>
  <c r="R333" i="38"/>
  <c r="S333" i="38" s="1"/>
  <c r="R332" i="38"/>
  <c r="S332" i="38" s="1"/>
  <c r="R331" i="38"/>
  <c r="S331" i="38" s="1"/>
  <c r="R330" i="38"/>
  <c r="S330" i="38" s="1"/>
  <c r="R329" i="38"/>
  <c r="S329" i="38" s="1"/>
  <c r="R328" i="38"/>
  <c r="S328" i="38" s="1"/>
  <c r="R327" i="38"/>
  <c r="S327" i="38" s="1"/>
  <c r="U326" i="38"/>
  <c r="T326" i="38"/>
  <c r="Q326" i="38"/>
  <c r="P326" i="38"/>
  <c r="O326" i="38"/>
  <c r="N326" i="38"/>
  <c r="M326" i="38"/>
  <c r="L326" i="38"/>
  <c r="K326" i="38"/>
  <c r="J326" i="38"/>
  <c r="I326" i="38"/>
  <c r="H326" i="38"/>
  <c r="G326" i="38"/>
  <c r="F326" i="38"/>
  <c r="R325" i="38"/>
  <c r="S325" i="38" s="1"/>
  <c r="R324" i="38"/>
  <c r="S324" i="38" s="1"/>
  <c r="R323" i="38"/>
  <c r="S323" i="38" s="1"/>
  <c r="R322" i="38"/>
  <c r="S322" i="38" s="1"/>
  <c r="R321" i="38"/>
  <c r="S321" i="38" s="1"/>
  <c r="R320" i="38"/>
  <c r="S320" i="38" s="1"/>
  <c r="R319" i="38"/>
  <c r="S319" i="38" s="1"/>
  <c r="R318" i="38"/>
  <c r="S318" i="38" s="1"/>
  <c r="R317" i="38"/>
  <c r="S317" i="38" s="1"/>
  <c r="U316" i="38"/>
  <c r="T316" i="38"/>
  <c r="Q316" i="38"/>
  <c r="P316" i="38"/>
  <c r="O316" i="38"/>
  <c r="N316" i="38"/>
  <c r="M316" i="38"/>
  <c r="L316" i="38"/>
  <c r="K316" i="38"/>
  <c r="J316" i="38"/>
  <c r="I316" i="38"/>
  <c r="H316" i="38"/>
  <c r="G316" i="38"/>
  <c r="F316" i="38"/>
  <c r="R315" i="38"/>
  <c r="S315" i="38" s="1"/>
  <c r="R314" i="38"/>
  <c r="S314" i="38" s="1"/>
  <c r="R313" i="38"/>
  <c r="S313" i="38" s="1"/>
  <c r="R312" i="38"/>
  <c r="S312" i="38" s="1"/>
  <c r="R311" i="38"/>
  <c r="S311" i="38" s="1"/>
  <c r="R310" i="38"/>
  <c r="S310" i="38" s="1"/>
  <c r="R309" i="38"/>
  <c r="S309" i="38" s="1"/>
  <c r="R308" i="38"/>
  <c r="S308" i="38" s="1"/>
  <c r="R307" i="38"/>
  <c r="S307" i="38" s="1"/>
  <c r="U306" i="38"/>
  <c r="T306" i="38"/>
  <c r="Q306" i="38"/>
  <c r="P306" i="38"/>
  <c r="O306" i="38"/>
  <c r="N306" i="38"/>
  <c r="M306" i="38"/>
  <c r="L306" i="38"/>
  <c r="K306" i="38"/>
  <c r="J306" i="38"/>
  <c r="I306" i="38"/>
  <c r="H306" i="38"/>
  <c r="G306" i="38"/>
  <c r="F306" i="38"/>
  <c r="R305" i="38"/>
  <c r="S305" i="38" s="1"/>
  <c r="R304" i="38"/>
  <c r="S304" i="38" s="1"/>
  <c r="R303" i="38"/>
  <c r="S303" i="38" s="1"/>
  <c r="R302" i="38"/>
  <c r="S302" i="38" s="1"/>
  <c r="R301" i="38"/>
  <c r="S301" i="38" s="1"/>
  <c r="R300" i="38"/>
  <c r="S300" i="38" s="1"/>
  <c r="R299" i="38"/>
  <c r="S299" i="38" s="1"/>
  <c r="R298" i="38"/>
  <c r="S298" i="38" s="1"/>
  <c r="R297" i="38"/>
  <c r="S297" i="38" s="1"/>
  <c r="U296" i="38"/>
  <c r="T296" i="38"/>
  <c r="Q296" i="38"/>
  <c r="P296" i="38"/>
  <c r="O296" i="38"/>
  <c r="N296" i="38"/>
  <c r="M296" i="38"/>
  <c r="L296" i="38"/>
  <c r="K296" i="38"/>
  <c r="J296" i="38"/>
  <c r="I296" i="38"/>
  <c r="H296" i="38"/>
  <c r="G296" i="38"/>
  <c r="F296" i="38"/>
  <c r="R295" i="38"/>
  <c r="S295" i="38" s="1"/>
  <c r="R294" i="38"/>
  <c r="S294" i="38" s="1"/>
  <c r="R293" i="38"/>
  <c r="S293" i="38" s="1"/>
  <c r="R292" i="38"/>
  <c r="S292" i="38" s="1"/>
  <c r="R291" i="38"/>
  <c r="S291" i="38" s="1"/>
  <c r="R290" i="38"/>
  <c r="S290" i="38" s="1"/>
  <c r="R289" i="38"/>
  <c r="S289" i="38" s="1"/>
  <c r="R288" i="38"/>
  <c r="S288" i="38" s="1"/>
  <c r="R287" i="38"/>
  <c r="S287" i="38" s="1"/>
  <c r="U286" i="38"/>
  <c r="T286" i="38"/>
  <c r="Q286" i="38"/>
  <c r="P286" i="38"/>
  <c r="O286" i="38"/>
  <c r="N286" i="38"/>
  <c r="M286" i="38"/>
  <c r="L286" i="38"/>
  <c r="K286" i="38"/>
  <c r="J286" i="38"/>
  <c r="I286" i="38"/>
  <c r="H286" i="38"/>
  <c r="G286" i="38"/>
  <c r="F286" i="38"/>
  <c r="R285" i="38"/>
  <c r="S285" i="38" s="1"/>
  <c r="R284" i="38"/>
  <c r="S284" i="38" s="1"/>
  <c r="R283" i="38"/>
  <c r="S283" i="38" s="1"/>
  <c r="R282" i="38"/>
  <c r="S282" i="38" s="1"/>
  <c r="R281" i="38"/>
  <c r="S281" i="38" s="1"/>
  <c r="R280" i="38"/>
  <c r="S280" i="38" s="1"/>
  <c r="R279" i="38"/>
  <c r="S279" i="38" s="1"/>
  <c r="R278" i="38"/>
  <c r="S278" i="38" s="1"/>
  <c r="R277" i="38"/>
  <c r="S277" i="38" s="1"/>
  <c r="U276" i="38"/>
  <c r="T276" i="38"/>
  <c r="Q276" i="38"/>
  <c r="P276" i="38"/>
  <c r="O276" i="38"/>
  <c r="N276" i="38"/>
  <c r="M276" i="38"/>
  <c r="L276" i="38"/>
  <c r="K276" i="38"/>
  <c r="J276" i="38"/>
  <c r="I276" i="38"/>
  <c r="H276" i="38"/>
  <c r="G276" i="38"/>
  <c r="F276" i="38"/>
  <c r="R275" i="38"/>
  <c r="S275" i="38" s="1"/>
  <c r="R274" i="38"/>
  <c r="S274" i="38" s="1"/>
  <c r="R273" i="38"/>
  <c r="S273" i="38" s="1"/>
  <c r="R272" i="38"/>
  <c r="S272" i="38" s="1"/>
  <c r="R271" i="38"/>
  <c r="S271" i="38" s="1"/>
  <c r="R270" i="38"/>
  <c r="S270" i="38" s="1"/>
  <c r="R269" i="38"/>
  <c r="S269" i="38" s="1"/>
  <c r="R268" i="38"/>
  <c r="S268" i="38" s="1"/>
  <c r="R267" i="38"/>
  <c r="S267" i="38" s="1"/>
  <c r="U266" i="38"/>
  <c r="T266" i="38"/>
  <c r="Q266" i="38"/>
  <c r="P266" i="38"/>
  <c r="O266" i="38"/>
  <c r="N266" i="38"/>
  <c r="M266" i="38"/>
  <c r="L266" i="38"/>
  <c r="K266" i="38"/>
  <c r="J266" i="38"/>
  <c r="I266" i="38"/>
  <c r="H266" i="38"/>
  <c r="G266" i="38"/>
  <c r="F266" i="38"/>
  <c r="R265" i="38"/>
  <c r="S265" i="38" s="1"/>
  <c r="R264" i="38"/>
  <c r="S264" i="38" s="1"/>
  <c r="R263" i="38"/>
  <c r="S263" i="38" s="1"/>
  <c r="R262" i="38"/>
  <c r="S262" i="38" s="1"/>
  <c r="R261" i="38"/>
  <c r="S261" i="38" s="1"/>
  <c r="R260" i="38"/>
  <c r="S260" i="38" s="1"/>
  <c r="R259" i="38"/>
  <c r="S259" i="38" s="1"/>
  <c r="R258" i="38"/>
  <c r="S258" i="38" s="1"/>
  <c r="R257" i="38"/>
  <c r="S257" i="38" s="1"/>
  <c r="U256" i="38"/>
  <c r="T256" i="38"/>
  <c r="Q256" i="38"/>
  <c r="P256" i="38"/>
  <c r="O256" i="38"/>
  <c r="N256" i="38"/>
  <c r="M256" i="38"/>
  <c r="L256" i="38"/>
  <c r="K256" i="38"/>
  <c r="J256" i="38"/>
  <c r="I256" i="38"/>
  <c r="H256" i="38"/>
  <c r="G256" i="38"/>
  <c r="F256" i="38"/>
  <c r="R255" i="38"/>
  <c r="S255" i="38" s="1"/>
  <c r="R254" i="38"/>
  <c r="S254" i="38" s="1"/>
  <c r="R253" i="38"/>
  <c r="S253" i="38" s="1"/>
  <c r="R252" i="38"/>
  <c r="S252" i="38" s="1"/>
  <c r="R251" i="38"/>
  <c r="S251" i="38" s="1"/>
  <c r="R250" i="38"/>
  <c r="S250" i="38" s="1"/>
  <c r="R249" i="38"/>
  <c r="S249" i="38" s="1"/>
  <c r="R248" i="38"/>
  <c r="S248" i="38" s="1"/>
  <c r="R247" i="38"/>
  <c r="S247" i="38" s="1"/>
  <c r="U246" i="38"/>
  <c r="T246" i="38"/>
  <c r="Q246" i="38"/>
  <c r="P246" i="38"/>
  <c r="O246" i="38"/>
  <c r="N246" i="38"/>
  <c r="M246" i="38"/>
  <c r="L246" i="38"/>
  <c r="K246" i="38"/>
  <c r="J246" i="38"/>
  <c r="I246" i="38"/>
  <c r="H246" i="38"/>
  <c r="G246" i="38"/>
  <c r="F246" i="38"/>
  <c r="R245" i="38"/>
  <c r="S245" i="38" s="1"/>
  <c r="R244" i="38"/>
  <c r="S244" i="38" s="1"/>
  <c r="R243" i="38"/>
  <c r="S243" i="38" s="1"/>
  <c r="R242" i="38"/>
  <c r="S242" i="38" s="1"/>
  <c r="R241" i="38"/>
  <c r="S241" i="38" s="1"/>
  <c r="R240" i="38"/>
  <c r="S240" i="38" s="1"/>
  <c r="R239" i="38"/>
  <c r="S239" i="38" s="1"/>
  <c r="R238" i="38"/>
  <c r="S238" i="38" s="1"/>
  <c r="R237" i="38"/>
  <c r="S237" i="38" s="1"/>
  <c r="U236" i="38"/>
  <c r="T236" i="38"/>
  <c r="Q236" i="38"/>
  <c r="P236" i="38"/>
  <c r="O236" i="38"/>
  <c r="N236" i="38"/>
  <c r="M236" i="38"/>
  <c r="L236" i="38"/>
  <c r="K236" i="38"/>
  <c r="J236" i="38"/>
  <c r="I236" i="38"/>
  <c r="H236" i="38"/>
  <c r="G236" i="38"/>
  <c r="F236" i="38"/>
  <c r="R235" i="38"/>
  <c r="S235" i="38" s="1"/>
  <c r="R234" i="38"/>
  <c r="S234" i="38" s="1"/>
  <c r="R233" i="38"/>
  <c r="S233" i="38" s="1"/>
  <c r="R232" i="38"/>
  <c r="S232" i="38" s="1"/>
  <c r="R231" i="38"/>
  <c r="S231" i="38" s="1"/>
  <c r="R230" i="38"/>
  <c r="S230" i="38" s="1"/>
  <c r="R229" i="38"/>
  <c r="S229" i="38" s="1"/>
  <c r="R228" i="38"/>
  <c r="S228" i="38" s="1"/>
  <c r="R227" i="38"/>
  <c r="S227" i="38" s="1"/>
  <c r="U226" i="38"/>
  <c r="T226" i="38"/>
  <c r="Q226" i="38"/>
  <c r="P226" i="38"/>
  <c r="O226" i="38"/>
  <c r="N226" i="38"/>
  <c r="M226" i="38"/>
  <c r="L226" i="38"/>
  <c r="K226" i="38"/>
  <c r="J226" i="38"/>
  <c r="I226" i="38"/>
  <c r="H226" i="38"/>
  <c r="G226" i="38"/>
  <c r="F226" i="38"/>
  <c r="R225" i="38"/>
  <c r="S225" i="38" s="1"/>
  <c r="R224" i="38"/>
  <c r="S224" i="38" s="1"/>
  <c r="R223" i="38"/>
  <c r="S223" i="38" s="1"/>
  <c r="R222" i="38"/>
  <c r="S222" i="38" s="1"/>
  <c r="R221" i="38"/>
  <c r="S221" i="38" s="1"/>
  <c r="R220" i="38"/>
  <c r="S220" i="38" s="1"/>
  <c r="R219" i="38"/>
  <c r="S219" i="38" s="1"/>
  <c r="R218" i="38"/>
  <c r="S218" i="38" s="1"/>
  <c r="R217" i="38"/>
  <c r="S217" i="38" s="1"/>
  <c r="U216" i="38"/>
  <c r="T216" i="38"/>
  <c r="Q216" i="38"/>
  <c r="P216" i="38"/>
  <c r="O216" i="38"/>
  <c r="N216" i="38"/>
  <c r="M216" i="38"/>
  <c r="L216" i="38"/>
  <c r="K216" i="38"/>
  <c r="J216" i="38"/>
  <c r="I216" i="38"/>
  <c r="H216" i="38"/>
  <c r="G216" i="38"/>
  <c r="F216" i="38"/>
  <c r="R215" i="38"/>
  <c r="S215" i="38" s="1"/>
  <c r="R214" i="38"/>
  <c r="S214" i="38" s="1"/>
  <c r="R213" i="38"/>
  <c r="S213" i="38" s="1"/>
  <c r="R212" i="38"/>
  <c r="S212" i="38" s="1"/>
  <c r="R211" i="38"/>
  <c r="S211" i="38" s="1"/>
  <c r="R210" i="38"/>
  <c r="S210" i="38" s="1"/>
  <c r="R209" i="38"/>
  <c r="S209" i="38" s="1"/>
  <c r="R208" i="38"/>
  <c r="S208" i="38" s="1"/>
  <c r="R207" i="38"/>
  <c r="S207" i="38" s="1"/>
  <c r="U206" i="38"/>
  <c r="T206" i="38"/>
  <c r="Q206" i="38"/>
  <c r="P206" i="38"/>
  <c r="O206" i="38"/>
  <c r="N206" i="38"/>
  <c r="M206" i="38"/>
  <c r="L206" i="38"/>
  <c r="K206" i="38"/>
  <c r="J206" i="38"/>
  <c r="I206" i="38"/>
  <c r="H206" i="38"/>
  <c r="G206" i="38"/>
  <c r="F206" i="38"/>
  <c r="R205" i="38"/>
  <c r="S205" i="38" s="1"/>
  <c r="R204" i="38"/>
  <c r="S204" i="38" s="1"/>
  <c r="R203" i="38"/>
  <c r="S203" i="38" s="1"/>
  <c r="R202" i="38"/>
  <c r="S202" i="38" s="1"/>
  <c r="R201" i="38"/>
  <c r="S201" i="38" s="1"/>
  <c r="R200" i="38"/>
  <c r="S200" i="38" s="1"/>
  <c r="R199" i="38"/>
  <c r="S199" i="38" s="1"/>
  <c r="R198" i="38"/>
  <c r="S198" i="38" s="1"/>
  <c r="R197" i="38"/>
  <c r="S197" i="38" s="1"/>
  <c r="U196" i="38"/>
  <c r="T196" i="38"/>
  <c r="Q196" i="38"/>
  <c r="P196" i="38"/>
  <c r="O196" i="38"/>
  <c r="N196" i="38"/>
  <c r="M196" i="38"/>
  <c r="L196" i="38"/>
  <c r="K196" i="38"/>
  <c r="J196" i="38"/>
  <c r="I196" i="38"/>
  <c r="H196" i="38"/>
  <c r="G196" i="38"/>
  <c r="F196" i="38"/>
  <c r="R195" i="38"/>
  <c r="S195" i="38" s="1"/>
  <c r="R194" i="38"/>
  <c r="S194" i="38" s="1"/>
  <c r="R193" i="38"/>
  <c r="S193" i="38" s="1"/>
  <c r="R192" i="38"/>
  <c r="S192" i="38" s="1"/>
  <c r="R191" i="38"/>
  <c r="S191" i="38" s="1"/>
  <c r="R190" i="38"/>
  <c r="S190" i="38" s="1"/>
  <c r="R189" i="38"/>
  <c r="S189" i="38" s="1"/>
  <c r="R188" i="38"/>
  <c r="S188" i="38" s="1"/>
  <c r="R187" i="38"/>
  <c r="S187" i="38" s="1"/>
  <c r="U186" i="38"/>
  <c r="T186" i="38"/>
  <c r="Q186" i="38"/>
  <c r="P186" i="38"/>
  <c r="O186" i="38"/>
  <c r="N186" i="38"/>
  <c r="M186" i="38"/>
  <c r="L186" i="38"/>
  <c r="K186" i="38"/>
  <c r="J186" i="38"/>
  <c r="I186" i="38"/>
  <c r="H186" i="38"/>
  <c r="G186" i="38"/>
  <c r="F186" i="38"/>
  <c r="R185" i="38"/>
  <c r="S185" i="38" s="1"/>
  <c r="R184" i="38"/>
  <c r="S184" i="38" s="1"/>
  <c r="R183" i="38"/>
  <c r="S183" i="38" s="1"/>
  <c r="R182" i="38"/>
  <c r="S182" i="38" s="1"/>
  <c r="R181" i="38"/>
  <c r="S181" i="38" s="1"/>
  <c r="R180" i="38"/>
  <c r="S180" i="38" s="1"/>
  <c r="R179" i="38"/>
  <c r="S179" i="38" s="1"/>
  <c r="R178" i="38"/>
  <c r="S178" i="38" s="1"/>
  <c r="R177" i="38"/>
  <c r="S177" i="38" s="1"/>
  <c r="U176" i="38"/>
  <c r="T176" i="38"/>
  <c r="Q176" i="38"/>
  <c r="P176" i="38"/>
  <c r="O176" i="38"/>
  <c r="N176" i="38"/>
  <c r="M176" i="38"/>
  <c r="L176" i="38"/>
  <c r="K176" i="38"/>
  <c r="J176" i="38"/>
  <c r="I176" i="38"/>
  <c r="H176" i="38"/>
  <c r="G176" i="38"/>
  <c r="F176" i="38"/>
  <c r="R175" i="38"/>
  <c r="S175" i="38" s="1"/>
  <c r="R174" i="38"/>
  <c r="S174" i="38" s="1"/>
  <c r="R173" i="38"/>
  <c r="S173" i="38" s="1"/>
  <c r="R172" i="38"/>
  <c r="S172" i="38" s="1"/>
  <c r="R171" i="38"/>
  <c r="S171" i="38" s="1"/>
  <c r="R170" i="38"/>
  <c r="S170" i="38" s="1"/>
  <c r="R169" i="38"/>
  <c r="S169" i="38" s="1"/>
  <c r="R168" i="38"/>
  <c r="S168" i="38" s="1"/>
  <c r="R167" i="38"/>
  <c r="S167" i="38" s="1"/>
  <c r="U166" i="38"/>
  <c r="T166" i="38"/>
  <c r="Q166" i="38"/>
  <c r="P166" i="38"/>
  <c r="O166" i="38"/>
  <c r="N166" i="38"/>
  <c r="M166" i="38"/>
  <c r="L166" i="38"/>
  <c r="K166" i="38"/>
  <c r="J166" i="38"/>
  <c r="I166" i="38"/>
  <c r="H166" i="38"/>
  <c r="G166" i="38"/>
  <c r="F166" i="38"/>
  <c r="R165" i="38"/>
  <c r="S165" i="38" s="1"/>
  <c r="R164" i="38"/>
  <c r="S164" i="38" s="1"/>
  <c r="R163" i="38"/>
  <c r="S163" i="38" s="1"/>
  <c r="R162" i="38"/>
  <c r="S162" i="38" s="1"/>
  <c r="R161" i="38"/>
  <c r="S161" i="38" s="1"/>
  <c r="R160" i="38"/>
  <c r="S160" i="38" s="1"/>
  <c r="R159" i="38"/>
  <c r="S159" i="38" s="1"/>
  <c r="R158" i="38"/>
  <c r="S158" i="38" s="1"/>
  <c r="R157" i="38"/>
  <c r="S157" i="38" s="1"/>
  <c r="U156" i="38"/>
  <c r="T156" i="38"/>
  <c r="Q156" i="38"/>
  <c r="P156" i="38"/>
  <c r="O156" i="38"/>
  <c r="N156" i="38"/>
  <c r="M156" i="38"/>
  <c r="L156" i="38"/>
  <c r="K156" i="38"/>
  <c r="J156" i="38"/>
  <c r="I156" i="38"/>
  <c r="H156" i="38"/>
  <c r="G156" i="38"/>
  <c r="F156" i="38"/>
  <c r="R155" i="38"/>
  <c r="S155" i="38" s="1"/>
  <c r="R154" i="38"/>
  <c r="S154" i="38" s="1"/>
  <c r="R153" i="38"/>
  <c r="S153" i="38" s="1"/>
  <c r="R152" i="38"/>
  <c r="S152" i="38" s="1"/>
  <c r="R151" i="38"/>
  <c r="S151" i="38" s="1"/>
  <c r="R150" i="38"/>
  <c r="S150" i="38" s="1"/>
  <c r="R149" i="38"/>
  <c r="S149" i="38" s="1"/>
  <c r="R148" i="38"/>
  <c r="S148" i="38" s="1"/>
  <c r="R147" i="38"/>
  <c r="S147" i="38" s="1"/>
  <c r="U146" i="38"/>
  <c r="T146" i="38"/>
  <c r="Q146" i="38"/>
  <c r="P146" i="38"/>
  <c r="O146" i="38"/>
  <c r="N146" i="38"/>
  <c r="M146" i="38"/>
  <c r="L146" i="38"/>
  <c r="K146" i="38"/>
  <c r="J146" i="38"/>
  <c r="I146" i="38"/>
  <c r="H146" i="38"/>
  <c r="G146" i="38"/>
  <c r="F146" i="38"/>
  <c r="R145" i="38"/>
  <c r="S145" i="38" s="1"/>
  <c r="R144" i="38"/>
  <c r="S144" i="38" s="1"/>
  <c r="R143" i="38"/>
  <c r="S143" i="38" s="1"/>
  <c r="R142" i="38"/>
  <c r="S142" i="38" s="1"/>
  <c r="R141" i="38"/>
  <c r="S141" i="38" s="1"/>
  <c r="R140" i="38"/>
  <c r="S140" i="38" s="1"/>
  <c r="R139" i="38"/>
  <c r="S139" i="38" s="1"/>
  <c r="R138" i="38"/>
  <c r="S138" i="38" s="1"/>
  <c r="R137" i="38"/>
  <c r="S137" i="38" s="1"/>
  <c r="U136" i="38"/>
  <c r="T136" i="38"/>
  <c r="Q136" i="38"/>
  <c r="P136" i="38"/>
  <c r="O136" i="38"/>
  <c r="N136" i="38"/>
  <c r="M136" i="38"/>
  <c r="L136" i="38"/>
  <c r="K136" i="38"/>
  <c r="J136" i="38"/>
  <c r="I136" i="38"/>
  <c r="H136" i="38"/>
  <c r="G136" i="38"/>
  <c r="F136" i="38"/>
  <c r="R135" i="38"/>
  <c r="S135" i="38" s="1"/>
  <c r="R134" i="38"/>
  <c r="S134" i="38" s="1"/>
  <c r="R133" i="38"/>
  <c r="S133" i="38" s="1"/>
  <c r="R132" i="38"/>
  <c r="S132" i="38" s="1"/>
  <c r="R131" i="38"/>
  <c r="S131" i="38" s="1"/>
  <c r="R130" i="38"/>
  <c r="S130" i="38" s="1"/>
  <c r="R129" i="38"/>
  <c r="S129" i="38" s="1"/>
  <c r="R128" i="38"/>
  <c r="S128" i="38" s="1"/>
  <c r="R127" i="38"/>
  <c r="S127" i="38" s="1"/>
  <c r="U126" i="38"/>
  <c r="T126" i="38"/>
  <c r="Q126" i="38"/>
  <c r="P126" i="38"/>
  <c r="O126" i="38"/>
  <c r="N126" i="38"/>
  <c r="M126" i="38"/>
  <c r="L126" i="38"/>
  <c r="K126" i="38"/>
  <c r="J126" i="38"/>
  <c r="I126" i="38"/>
  <c r="H126" i="38"/>
  <c r="G126" i="38"/>
  <c r="F126" i="38"/>
  <c r="R125" i="38"/>
  <c r="S125" i="38" s="1"/>
  <c r="R124" i="38"/>
  <c r="S124" i="38" s="1"/>
  <c r="R123" i="38"/>
  <c r="S123" i="38" s="1"/>
  <c r="R122" i="38"/>
  <c r="S122" i="38" s="1"/>
  <c r="R121" i="38"/>
  <c r="S121" i="38" s="1"/>
  <c r="R120" i="38"/>
  <c r="S120" i="38" s="1"/>
  <c r="R119" i="38"/>
  <c r="S119" i="38" s="1"/>
  <c r="R118" i="38"/>
  <c r="S118" i="38" s="1"/>
  <c r="R117" i="38"/>
  <c r="S117" i="38" s="1"/>
  <c r="U116" i="38"/>
  <c r="T116" i="38"/>
  <c r="Q116" i="38"/>
  <c r="P116" i="38"/>
  <c r="O116" i="38"/>
  <c r="N116" i="38"/>
  <c r="M116" i="38"/>
  <c r="L116" i="38"/>
  <c r="K116" i="38"/>
  <c r="J116" i="38"/>
  <c r="I116" i="38"/>
  <c r="H116" i="38"/>
  <c r="G116" i="38"/>
  <c r="F116" i="38"/>
  <c r="R115" i="38"/>
  <c r="S115" i="38" s="1"/>
  <c r="R114" i="38"/>
  <c r="S114" i="38" s="1"/>
  <c r="R113" i="38"/>
  <c r="S113" i="38" s="1"/>
  <c r="R112" i="38"/>
  <c r="S112" i="38" s="1"/>
  <c r="R111" i="38"/>
  <c r="S111" i="38" s="1"/>
  <c r="R110" i="38"/>
  <c r="S110" i="38" s="1"/>
  <c r="R109" i="38"/>
  <c r="S109" i="38" s="1"/>
  <c r="R108" i="38"/>
  <c r="S108" i="38" s="1"/>
  <c r="R107" i="38"/>
  <c r="S107" i="38" s="1"/>
  <c r="U106" i="38"/>
  <c r="T106" i="38"/>
  <c r="Q106" i="38"/>
  <c r="P106" i="38"/>
  <c r="O106" i="38"/>
  <c r="N106" i="38"/>
  <c r="M106" i="38"/>
  <c r="L106" i="38"/>
  <c r="K106" i="38"/>
  <c r="J106" i="38"/>
  <c r="I106" i="38"/>
  <c r="H106" i="38"/>
  <c r="G106" i="38"/>
  <c r="F106" i="38"/>
  <c r="R105" i="38"/>
  <c r="S105" i="38" s="1"/>
  <c r="R104" i="38"/>
  <c r="S104" i="38" s="1"/>
  <c r="R103" i="38"/>
  <c r="S103" i="38" s="1"/>
  <c r="R102" i="38"/>
  <c r="S102" i="38" s="1"/>
  <c r="R101" i="38"/>
  <c r="S101" i="38" s="1"/>
  <c r="R100" i="38"/>
  <c r="S100" i="38" s="1"/>
  <c r="R99" i="38"/>
  <c r="S99" i="38" s="1"/>
  <c r="R98" i="38"/>
  <c r="S98" i="38" s="1"/>
  <c r="R97" i="38"/>
  <c r="S97" i="38" s="1"/>
  <c r="U96" i="38"/>
  <c r="T96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R95" i="38"/>
  <c r="S95" i="38" s="1"/>
  <c r="R94" i="38"/>
  <c r="S94" i="38" s="1"/>
  <c r="R93" i="38"/>
  <c r="S93" i="38" s="1"/>
  <c r="R92" i="38"/>
  <c r="S92" i="38" s="1"/>
  <c r="R91" i="38"/>
  <c r="S91" i="38" s="1"/>
  <c r="R90" i="38"/>
  <c r="S90" i="38" s="1"/>
  <c r="R89" i="38"/>
  <c r="S89" i="38" s="1"/>
  <c r="R88" i="38"/>
  <c r="S88" i="38" s="1"/>
  <c r="R87" i="38"/>
  <c r="S87" i="38" s="1"/>
  <c r="U86" i="38"/>
  <c r="T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R85" i="38"/>
  <c r="S85" i="38" s="1"/>
  <c r="R84" i="38"/>
  <c r="S84" i="38" s="1"/>
  <c r="R83" i="38"/>
  <c r="S83" i="38" s="1"/>
  <c r="R82" i="38"/>
  <c r="S82" i="38" s="1"/>
  <c r="R81" i="38"/>
  <c r="S81" i="38" s="1"/>
  <c r="R80" i="38"/>
  <c r="S80" i="38" s="1"/>
  <c r="R79" i="38"/>
  <c r="S79" i="38" s="1"/>
  <c r="R78" i="38"/>
  <c r="S78" i="38" s="1"/>
  <c r="R77" i="38"/>
  <c r="S77" i="38" s="1"/>
  <c r="U76" i="38"/>
  <c r="T76" i="38"/>
  <c r="Q76" i="38"/>
  <c r="P76" i="38"/>
  <c r="O76" i="38"/>
  <c r="N76" i="38"/>
  <c r="M76" i="38"/>
  <c r="L76" i="38"/>
  <c r="K76" i="38"/>
  <c r="J76" i="38"/>
  <c r="I76" i="38"/>
  <c r="H76" i="38"/>
  <c r="G76" i="38"/>
  <c r="F76" i="38"/>
  <c r="R75" i="38"/>
  <c r="S75" i="38" s="1"/>
  <c r="R74" i="38"/>
  <c r="S74" i="38" s="1"/>
  <c r="R73" i="38"/>
  <c r="S73" i="38" s="1"/>
  <c r="R72" i="38"/>
  <c r="S72" i="38" s="1"/>
  <c r="R71" i="38"/>
  <c r="S71" i="38" s="1"/>
  <c r="R70" i="38"/>
  <c r="S70" i="38" s="1"/>
  <c r="R69" i="38"/>
  <c r="S69" i="38" s="1"/>
  <c r="R68" i="38"/>
  <c r="S68" i="38" s="1"/>
  <c r="R67" i="38"/>
  <c r="S67" i="38" s="1"/>
  <c r="U66" i="38"/>
  <c r="T66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R65" i="38"/>
  <c r="S65" i="38" s="1"/>
  <c r="R64" i="38"/>
  <c r="S64" i="38" s="1"/>
  <c r="R63" i="38"/>
  <c r="S63" i="38" s="1"/>
  <c r="R62" i="38"/>
  <c r="S62" i="38" s="1"/>
  <c r="R61" i="38"/>
  <c r="S61" i="38" s="1"/>
  <c r="R60" i="38"/>
  <c r="S60" i="38" s="1"/>
  <c r="R59" i="38"/>
  <c r="S59" i="38" s="1"/>
  <c r="R58" i="38"/>
  <c r="S58" i="38" s="1"/>
  <c r="R57" i="38"/>
  <c r="S57" i="38" s="1"/>
  <c r="U56" i="38"/>
  <c r="T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R55" i="38"/>
  <c r="S55" i="38" s="1"/>
  <c r="R54" i="38"/>
  <c r="S54" i="38" s="1"/>
  <c r="R53" i="38"/>
  <c r="S53" i="38" s="1"/>
  <c r="R52" i="38"/>
  <c r="S52" i="38" s="1"/>
  <c r="R51" i="38"/>
  <c r="S51" i="38" s="1"/>
  <c r="R50" i="38"/>
  <c r="S50" i="38" s="1"/>
  <c r="R49" i="38"/>
  <c r="S49" i="38" s="1"/>
  <c r="R48" i="38"/>
  <c r="S48" i="38" s="1"/>
  <c r="R47" i="38"/>
  <c r="S47" i="38" s="1"/>
  <c r="U46" i="38"/>
  <c r="T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R45" i="38"/>
  <c r="S45" i="38" s="1"/>
  <c r="R44" i="38"/>
  <c r="S44" i="38" s="1"/>
  <c r="R43" i="38"/>
  <c r="S43" i="38" s="1"/>
  <c r="R42" i="38"/>
  <c r="S42" i="38" s="1"/>
  <c r="R41" i="38"/>
  <c r="S41" i="38" s="1"/>
  <c r="R40" i="38"/>
  <c r="S40" i="38" s="1"/>
  <c r="R39" i="38"/>
  <c r="S39" i="38" s="1"/>
  <c r="R38" i="38"/>
  <c r="S38" i="38" s="1"/>
  <c r="R37" i="38"/>
  <c r="S37" i="38" s="1"/>
  <c r="U36" i="38"/>
  <c r="T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R35" i="38"/>
  <c r="S35" i="38" s="1"/>
  <c r="R34" i="38"/>
  <c r="S34" i="38" s="1"/>
  <c r="R33" i="38"/>
  <c r="S33" i="38" s="1"/>
  <c r="R32" i="38"/>
  <c r="S32" i="38" s="1"/>
  <c r="R31" i="38"/>
  <c r="S31" i="38" s="1"/>
  <c r="R30" i="38"/>
  <c r="S30" i="38" s="1"/>
  <c r="R29" i="38"/>
  <c r="S29" i="38" s="1"/>
  <c r="R28" i="38"/>
  <c r="S28" i="38" s="1"/>
  <c r="R27" i="38"/>
  <c r="S27" i="38" s="1"/>
  <c r="U26" i="38"/>
  <c r="T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R25" i="38"/>
  <c r="S25" i="38" s="1"/>
  <c r="R24" i="38"/>
  <c r="S24" i="38" s="1"/>
  <c r="R23" i="38"/>
  <c r="S23" i="38" s="1"/>
  <c r="R22" i="38"/>
  <c r="S22" i="38" s="1"/>
  <c r="R21" i="38"/>
  <c r="S21" i="38" s="1"/>
  <c r="R20" i="38"/>
  <c r="S20" i="38" s="1"/>
  <c r="R19" i="38"/>
  <c r="S19" i="38" s="1"/>
  <c r="R18" i="38"/>
  <c r="S18" i="38" s="1"/>
  <c r="R17" i="38"/>
  <c r="S17" i="38" s="1"/>
  <c r="U16" i="38"/>
  <c r="T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R15" i="38"/>
  <c r="S15" i="38" s="1"/>
  <c r="R14" i="38"/>
  <c r="S14" i="38" s="1"/>
  <c r="R13" i="38"/>
  <c r="S13" i="38" s="1"/>
  <c r="R12" i="38"/>
  <c r="S12" i="38" s="1"/>
  <c r="R11" i="38"/>
  <c r="S11" i="38" s="1"/>
  <c r="R10" i="38"/>
  <c r="S10" i="38" s="1"/>
  <c r="R9" i="38"/>
  <c r="S9" i="38" s="1"/>
  <c r="R8" i="38"/>
  <c r="S8" i="38" s="1"/>
  <c r="R7" i="38"/>
  <c r="S7" i="38" s="1"/>
  <c r="F427" i="38" l="1"/>
  <c r="T417" i="38"/>
  <c r="L427" i="38"/>
  <c r="K427" i="38"/>
  <c r="R423" i="38"/>
  <c r="S423" i="38" s="1"/>
  <c r="R424" i="38"/>
  <c r="R425" i="38"/>
  <c r="S425" i="38" s="1"/>
  <c r="F417" i="38"/>
  <c r="T427" i="38"/>
  <c r="R156" i="38"/>
  <c r="S156" i="38" s="1"/>
  <c r="L417" i="38"/>
  <c r="O417" i="38"/>
  <c r="R186" i="38"/>
  <c r="S186" i="38" s="1"/>
  <c r="P417" i="38"/>
  <c r="R56" i="38"/>
  <c r="S56" i="38" s="1"/>
  <c r="R26" i="38"/>
  <c r="S26" i="38" s="1"/>
  <c r="R216" i="38"/>
  <c r="S216" i="38" s="1"/>
  <c r="R96" i="38"/>
  <c r="S96" i="38" s="1"/>
  <c r="R286" i="38"/>
  <c r="S286" i="38" s="1"/>
  <c r="R296" i="38"/>
  <c r="S296" i="38" s="1"/>
  <c r="R76" i="38"/>
  <c r="S76" i="38" s="1"/>
  <c r="R266" i="38"/>
  <c r="S266" i="38" s="1"/>
  <c r="R316" i="38"/>
  <c r="S316" i="38" s="1"/>
  <c r="R16" i="38"/>
  <c r="S16" i="38" s="1"/>
  <c r="R116" i="38"/>
  <c r="S116" i="38" s="1"/>
  <c r="R176" i="38"/>
  <c r="S176" i="38" s="1"/>
  <c r="R276" i="38"/>
  <c r="S276" i="38" s="1"/>
  <c r="R326" i="38"/>
  <c r="S326" i="38" s="1"/>
  <c r="R336" i="38"/>
  <c r="S336" i="38" s="1"/>
  <c r="R346" i="38"/>
  <c r="R356" i="38"/>
  <c r="S356" i="38" s="1"/>
  <c r="R366" i="38"/>
  <c r="S366" i="38" s="1"/>
  <c r="R376" i="38"/>
  <c r="S376" i="38" s="1"/>
  <c r="R406" i="38"/>
  <c r="S406" i="38" s="1"/>
  <c r="R416" i="38"/>
  <c r="S416" i="38" s="1"/>
  <c r="K417" i="38"/>
  <c r="J427" i="38"/>
  <c r="R256" i="38"/>
  <c r="S256" i="38" s="1"/>
  <c r="R36" i="38"/>
  <c r="S36" i="38" s="1"/>
  <c r="R196" i="38"/>
  <c r="S196" i="38" s="1"/>
  <c r="N417" i="38"/>
  <c r="R106" i="38"/>
  <c r="S106" i="38" s="1"/>
  <c r="R136" i="38"/>
  <c r="S136" i="38" s="1"/>
  <c r="R236" i="38"/>
  <c r="S236" i="38" s="1"/>
  <c r="R421" i="38"/>
  <c r="R66" i="38"/>
  <c r="S66" i="38" s="1"/>
  <c r="R86" i="38"/>
  <c r="S86" i="38" s="1"/>
  <c r="R166" i="38"/>
  <c r="S166" i="38" s="1"/>
  <c r="R246" i="38"/>
  <c r="S246" i="38" s="1"/>
  <c r="S346" i="38"/>
  <c r="R46" i="38"/>
  <c r="S46" i="38" s="1"/>
  <c r="R126" i="38"/>
  <c r="S126" i="38" s="1"/>
  <c r="R206" i="38"/>
  <c r="S206" i="38" s="1"/>
  <c r="R386" i="38"/>
  <c r="S386" i="38" s="1"/>
  <c r="R396" i="38"/>
  <c r="S396" i="38" s="1"/>
  <c r="R146" i="38"/>
  <c r="S146" i="38" s="1"/>
  <c r="R226" i="38"/>
  <c r="S226" i="38" s="1"/>
  <c r="R306" i="38"/>
  <c r="S306" i="38" s="1"/>
  <c r="G427" i="38"/>
  <c r="R418" i="38"/>
  <c r="U427" i="38"/>
  <c r="U417" i="38"/>
  <c r="G417" i="38"/>
  <c r="H417" i="38"/>
  <c r="I427" i="38"/>
  <c r="I417" i="38"/>
  <c r="M427" i="38"/>
  <c r="M417" i="38"/>
  <c r="Q427" i="38"/>
  <c r="Q417" i="38"/>
  <c r="R419" i="38"/>
  <c r="S421" i="38"/>
  <c r="S424" i="38"/>
  <c r="R427" i="38" l="1"/>
  <c r="S427" i="38" s="1"/>
  <c r="R417" i="38"/>
  <c r="S417" i="38" s="1"/>
  <c r="S418" i="38"/>
  <c r="S419" i="38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37" i="34" l="1"/>
  <c r="H33" i="34" l="1"/>
  <c r="I33" i="34"/>
  <c r="K33" i="34" l="1"/>
  <c r="E37" i="34" l="1"/>
  <c r="I37" i="34"/>
  <c r="M37" i="34"/>
  <c r="F37" i="34"/>
  <c r="J37" i="34"/>
  <c r="G37" i="34"/>
  <c r="C37" i="34"/>
  <c r="D37" i="34"/>
  <c r="H37" i="34"/>
  <c r="L37" i="34"/>
  <c r="K37" i="34"/>
  <c r="M33" i="34"/>
  <c r="N37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comments3.xml><?xml version="1.0" encoding="utf-8"?>
<comments xmlns="http://schemas.openxmlformats.org/spreadsheetml/2006/main">
  <authors>
    <author>賴奕文</author>
  </authors>
  <commentList>
    <comment ref="B54" authorId="0">
      <text>
        <r>
          <rPr>
            <b/>
            <sz val="9"/>
            <color indexed="81"/>
            <rFont val="細明體"/>
            <family val="3"/>
            <charset val="136"/>
          </rPr>
          <t>檢查用應=0</t>
        </r>
      </text>
    </comment>
  </commentList>
</comments>
</file>

<file path=xl/comments4.xml><?xml version="1.0" encoding="utf-8"?>
<comments xmlns="http://schemas.openxmlformats.org/spreadsheetml/2006/main">
  <authors>
    <author>賴奕文</author>
  </authors>
  <commentList>
    <comment ref="E5" authorId="0">
      <text>
        <r>
          <rPr>
            <b/>
            <sz val="10"/>
            <color indexed="81"/>
            <rFont val="細明體"/>
            <family val="3"/>
            <charset val="136"/>
          </rPr>
          <t>人力需求預算表連結公式</t>
        </r>
      </text>
    </comment>
    <comment ref="E9" authorId="0">
      <text>
        <r>
          <rPr>
            <b/>
            <sz val="9"/>
            <color indexed="81"/>
            <rFont val="細明體"/>
            <family val="3"/>
            <charset val="136"/>
          </rPr>
          <t>每人每月金額</t>
        </r>
      </text>
    </comment>
    <comment ref="E12" authorId="0">
      <text>
        <r>
          <rPr>
            <b/>
            <sz val="10"/>
            <color indexed="81"/>
            <rFont val="細明體"/>
            <family val="3"/>
            <charset val="136"/>
          </rPr>
          <t>教育訓練計畫連結公式</t>
        </r>
      </text>
    </comment>
    <comment ref="E18" authorId="0">
      <text>
        <r>
          <rPr>
            <b/>
            <sz val="9"/>
            <color indexed="81"/>
            <rFont val="細明體"/>
            <family val="3"/>
            <charset val="136"/>
          </rPr>
          <t>出差計劃表公式連結</t>
        </r>
      </text>
    </comment>
    <comment ref="S33" authorId="0">
      <text>
        <r>
          <rPr>
            <b/>
            <sz val="12"/>
            <color indexed="81"/>
            <rFont val="細明體"/>
            <family val="3"/>
            <charset val="136"/>
          </rPr>
          <t>2019/11取得</t>
        </r>
        <r>
          <rPr>
            <b/>
            <sz val="12"/>
            <color indexed="81"/>
            <rFont val="Tahoma"/>
            <family val="2"/>
          </rPr>
          <t>#18330002</t>
        </r>
      </text>
    </comment>
    <comment ref="E34" authorId="0">
      <text>
        <r>
          <rPr>
            <b/>
            <sz val="9"/>
            <color indexed="81"/>
            <rFont val="細明體"/>
            <family val="3"/>
            <charset val="136"/>
          </rPr>
          <t>資本支出預算表公式連結</t>
        </r>
      </text>
    </comment>
    <comment ref="E35" authorId="0">
      <text>
        <r>
          <rPr>
            <b/>
            <sz val="9"/>
            <color indexed="81"/>
            <rFont val="細明體"/>
            <family val="3"/>
            <charset val="136"/>
          </rPr>
          <t>資本支出預算表-模具複製貼上</t>
        </r>
      </text>
    </comment>
    <comment ref="E42" authorId="0">
      <text>
        <r>
          <rPr>
            <b/>
            <sz val="9"/>
            <color indexed="81"/>
            <rFont val="細明體"/>
            <family val="3"/>
            <charset val="136"/>
          </rPr>
          <t>出差計劃表公式連結</t>
        </r>
      </text>
    </comment>
    <comment ref="E56" authorId="0">
      <text>
        <r>
          <rPr>
            <b/>
            <sz val="9"/>
            <color indexed="81"/>
            <rFont val="細明體"/>
            <family val="3"/>
            <charset val="136"/>
          </rPr>
          <t>資本支出預算表公式連結</t>
        </r>
      </text>
    </comment>
  </commentList>
</comments>
</file>

<file path=xl/sharedStrings.xml><?xml version="1.0" encoding="utf-8"?>
<sst xmlns="http://schemas.openxmlformats.org/spreadsheetml/2006/main" count="1745" uniqueCount="378">
  <si>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</si>
  <si>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</si>
  <si>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</si>
  <si>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</si>
  <si>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</si>
  <si>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</si>
  <si>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</si>
  <si>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</si>
  <si>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</si>
  <si>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</si>
  <si>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</si>
  <si>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</si>
  <si>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</si>
  <si>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</si>
  <si>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</si>
  <si>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</si>
  <si>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</si>
  <si>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</si>
  <si>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</si>
  <si>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</si>
  <si>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</si>
  <si>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</si>
  <si>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</si>
  <si>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</si>
  <si>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</si>
  <si>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</si>
  <si>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</si>
  <si>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</si>
  <si>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</si>
  <si>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</si>
  <si>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</si>
  <si>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</si>
  <si>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</si>
  <si>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</si>
  <si>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</si>
  <si>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</si>
  <si>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</si>
  <si>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</si>
  <si>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</si>
  <si>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</si>
  <si>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</si>
  <si>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</si>
  <si>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</si>
  <si>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</si>
  <si>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</si>
  <si>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</si>
  <si>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</si>
  <si>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</si>
  <si>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</si>
  <si>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</si>
  <si>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</si>
  <si>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</si>
  <si>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</si>
  <si>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</si>
  <si>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</si>
  <si>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</si>
  <si>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</si>
  <si>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</si>
  <si>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</si>
  <si>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</si>
  <si>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</si>
  <si>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</si>
  <si>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</si>
  <si>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</si>
  <si>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</si>
  <si>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</si>
  <si>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</si>
  <si>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</si>
  <si>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</si>
  <si>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</si>
  <si>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</si>
  <si>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</si>
  <si>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</si>
  <si>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</si>
  <si>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</si>
  <si>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</si>
  <si>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</si>
  <si>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</si>
  <si>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差旅費</t>
    <phoneticPr fontId="22" type="noConversion"/>
  </si>
  <si>
    <t>總  價</t>
  </si>
  <si>
    <t>項次</t>
  </si>
  <si>
    <t>設備名稱</t>
  </si>
  <si>
    <t>規  格</t>
  </si>
  <si>
    <t>數量</t>
  </si>
  <si>
    <t>單  價</t>
  </si>
  <si>
    <t>金  額</t>
  </si>
  <si>
    <t>年限</t>
    <phoneticPr fontId="22" type="noConversion"/>
  </si>
  <si>
    <t>年</t>
  </si>
  <si>
    <t>月</t>
  </si>
  <si>
    <t>日</t>
  </si>
  <si>
    <t>折舊</t>
    <phoneticPr fontId="22" type="noConversion"/>
  </si>
  <si>
    <t>增設(改善)目的</t>
  </si>
  <si>
    <t>預期效益評估</t>
    <phoneticPr fontId="22" type="noConversion"/>
  </si>
  <si>
    <t>交易對象</t>
    <phoneticPr fontId="22" type="noConversion"/>
  </si>
  <si>
    <t>固定資產</t>
    <phoneticPr fontId="22" type="noConversion"/>
  </si>
  <si>
    <t xml:space="preserve">   合                 計</t>
  </si>
  <si>
    <t>攤銷</t>
    <phoneticPr fontId="22" type="noConversion"/>
  </si>
  <si>
    <t>總計</t>
    <phoneticPr fontId="22" type="noConversion"/>
  </si>
  <si>
    <t>電腦軟體與專利權等無形資產</t>
    <phoneticPr fontId="22" type="noConversion"/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</si>
  <si>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</si>
  <si>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</si>
  <si>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</si>
  <si>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明躍國際健康科技股份有限公司</t>
    <phoneticPr fontId="22" type="noConversion"/>
  </si>
  <si>
    <t>部門：</t>
    <phoneticPr fontId="22" type="noConversion"/>
  </si>
  <si>
    <r>
      <t>單位：</t>
    </r>
    <r>
      <rPr>
        <sz val="10"/>
        <color rgb="FFFF0000"/>
        <rFont val="新細明體"/>
        <family val="1"/>
        <charset val="136"/>
      </rPr>
      <t>新台幣元</t>
    </r>
    <phoneticPr fontId="22" type="noConversion"/>
  </si>
  <si>
    <t xml:space="preserve">填表日期：        /          /    </t>
    <phoneticPr fontId="22" type="noConversion"/>
  </si>
  <si>
    <t>序號</t>
    <phoneticPr fontId="59" type="noConversion"/>
  </si>
  <si>
    <t>專案名稱</t>
    <phoneticPr fontId="59" type="noConversion"/>
  </si>
  <si>
    <t>會計科目</t>
    <phoneticPr fontId="59" type="noConversion"/>
  </si>
  <si>
    <t>各專案各月預定請款預算</t>
    <phoneticPr fontId="59" type="noConversion"/>
  </si>
  <si>
    <t>單一專案年度金額</t>
    <phoneticPr fontId="59" type="noConversion"/>
  </si>
  <si>
    <t>1月</t>
    <phoneticPr fontId="59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</si>
  <si>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</si>
  <si>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</si>
  <si>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</si>
  <si>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</si>
  <si>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</si>
  <si>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</si>
  <si>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</si>
  <si>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</si>
  <si>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</si>
  <si>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</si>
  <si>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</si>
  <si>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總金額</t>
    <phoneticPr fontId="59" type="noConversion"/>
  </si>
  <si>
    <t>明躍
支出</t>
    <phoneticPr fontId="59" type="noConversion"/>
  </si>
  <si>
    <t>立和
支出</t>
    <phoneticPr fontId="59" type="noConversion"/>
  </si>
  <si>
    <t>客戶
支出</t>
    <phoneticPr fontId="59" type="noConversion"/>
  </si>
  <si>
    <t>機　　型：</t>
  </si>
  <si>
    <t>(1)</t>
    <phoneticPr fontId="59" type="noConversion"/>
  </si>
  <si>
    <t>加班費</t>
    <phoneticPr fontId="59" type="noConversion"/>
  </si>
  <si>
    <t>客　　戶：</t>
  </si>
  <si>
    <t>(2)</t>
  </si>
  <si>
    <t>樣品費(消耗器材及原料使用費)</t>
    <phoneticPr fontId="59" type="noConversion"/>
  </si>
  <si>
    <t>專</t>
    <phoneticPr fontId="22" type="noConversion"/>
  </si>
  <si>
    <t>預計開案：</t>
  </si>
  <si>
    <t>(3)</t>
  </si>
  <si>
    <t>樣品費(Mockup)</t>
    <phoneticPr fontId="22" type="noConversion"/>
  </si>
  <si>
    <t>T/R預排日：</t>
  </si>
  <si>
    <t>(4)</t>
  </si>
  <si>
    <t>技術移轉、設計費(勞務費)</t>
    <phoneticPr fontId="22" type="noConversion"/>
  </si>
  <si>
    <t>案</t>
  </si>
  <si>
    <t>預計結案：</t>
  </si>
  <si>
    <t>(5)</t>
  </si>
  <si>
    <t>運費</t>
    <phoneticPr fontId="59" type="noConversion"/>
  </si>
  <si>
    <t>量 產 地：</t>
  </si>
  <si>
    <t>(6)</t>
  </si>
  <si>
    <t>認證費</t>
    <phoneticPr fontId="59" type="noConversion"/>
  </si>
  <si>
    <t>類型：</t>
    <phoneticPr fontId="22" type="noConversion"/>
  </si>
  <si>
    <t>(7)</t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</si>
  <si>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</si>
  <si>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(8)</t>
  </si>
  <si>
    <r>
      <t>模具(</t>
    </r>
    <r>
      <rPr>
        <sz val="10"/>
        <color indexed="10"/>
        <rFont val="新細明體"/>
        <family val="1"/>
        <charset val="136"/>
      </rPr>
      <t>金額&gt;=8萬元且耐用2年以上</t>
    </r>
    <r>
      <rPr>
        <sz val="10"/>
        <color indexed="8"/>
        <rFont val="新細明體"/>
        <family val="1"/>
        <charset val="136"/>
      </rPr>
      <t>)</t>
    </r>
    <phoneticPr fontId="22" type="noConversion"/>
  </si>
  <si>
    <t>(9)</t>
  </si>
  <si>
    <r>
      <t>治具費(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</si>
  <si>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小　　　　　計</t>
    <phoneticPr fontId="59" type="noConversion"/>
  </si>
  <si>
    <t>(1)</t>
    <phoneticPr fontId="59" type="noConversion"/>
  </si>
  <si>
    <t>加班費</t>
    <phoneticPr fontId="59" type="noConversion"/>
  </si>
  <si>
    <t>樣品費(消耗器材及原料使用費)</t>
    <phoneticPr fontId="59" type="noConversion"/>
  </si>
  <si>
    <t>(1)</t>
    <phoneticPr fontId="59" type="noConversion"/>
  </si>
  <si>
    <t>加班費</t>
    <phoneticPr fontId="59" type="noConversion"/>
  </si>
  <si>
    <t>專</t>
    <phoneticPr fontId="22" type="noConversion"/>
  </si>
  <si>
    <t>樣品費(Mockup)</t>
    <phoneticPr fontId="22" type="noConversion"/>
  </si>
  <si>
    <t>技術移轉、設計費(勞務費)</t>
    <phoneticPr fontId="22" type="noConversion"/>
  </si>
  <si>
    <t>運費</t>
    <phoneticPr fontId="59" type="noConversion"/>
  </si>
  <si>
    <t>認證費</t>
    <phoneticPr fontId="59" type="noConversion"/>
  </si>
  <si>
    <t>類型：</t>
    <phoneticPr fontId="22" type="noConversion"/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</si>
  <si>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</si>
  <si>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r>
      <t>模具(</t>
    </r>
    <r>
      <rPr>
        <sz val="10"/>
        <color indexed="10"/>
        <rFont val="新細明體"/>
        <family val="1"/>
        <charset val="136"/>
      </rPr>
      <t>金額&gt;=8萬元且耐用2年以上</t>
    </r>
    <r>
      <rPr>
        <sz val="10"/>
        <color indexed="8"/>
        <rFont val="新細明體"/>
        <family val="1"/>
        <charset val="136"/>
      </rPr>
      <t>)</t>
    </r>
    <phoneticPr fontId="22" type="noConversion"/>
  </si>
  <si>
    <r>
      <t>治具費(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</si>
  <si>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小　　　　　計</t>
    <phoneticPr fontId="59" type="noConversion"/>
  </si>
  <si>
    <t>其</t>
    <phoneticPr fontId="22" type="noConversion"/>
  </si>
  <si>
    <t>它</t>
    <phoneticPr fontId="22" type="noConversion"/>
  </si>
  <si>
    <t>各專案 總會科費用 月合計</t>
    <phoneticPr fontId="59" type="noConversion"/>
  </si>
  <si>
    <t>各會計科目
總專案金額
月合計</t>
    <phoneticPr fontId="59" type="noConversion"/>
  </si>
  <si>
    <t>樣品費(消耗器材及原料使用費)</t>
    <phoneticPr fontId="59" type="noConversion"/>
  </si>
  <si>
    <t>樣品費(Mockup)</t>
    <phoneticPr fontId="22" type="noConversion"/>
  </si>
  <si>
    <t>技術移轉、設計費(勞務費)</t>
    <phoneticPr fontId="22" type="noConversion"/>
  </si>
  <si>
    <t>運費</t>
    <phoneticPr fontId="59" type="noConversion"/>
  </si>
  <si>
    <t>認證費</t>
    <phoneticPr fontId="59" type="noConversion"/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</si>
  <si>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)及治具費</t>
    </r>
    <phoneticPr fontId="59" type="noConversion"/>
  </si>
  <si>
    <r>
      <t>模具(</t>
    </r>
    <r>
      <rPr>
        <sz val="10"/>
        <color indexed="10"/>
        <rFont val="新細明體"/>
        <family val="1"/>
        <charset val="136"/>
      </rPr>
      <t>金額&gt;=8萬元且耐用2年以上</t>
    </r>
    <r>
      <rPr>
        <sz val="10"/>
        <color indexed="8"/>
        <rFont val="新細明體"/>
        <family val="1"/>
        <charset val="136"/>
      </rPr>
      <t>)</t>
    </r>
    <phoneticPr fontId="22" type="noConversion"/>
  </si>
  <si>
    <t>治具費(未滿8萬元)</t>
    <phoneticPr fontId="59" type="noConversion"/>
  </si>
  <si>
    <t>小　　　　　計</t>
    <phoneticPr fontId="59" type="noConversion"/>
  </si>
  <si>
    <t>註：有模具(金額8萬元以上)需要於「表13資本支出預算表-模具」維護耐用年限(填估計可使用幾年，預設值為4年)</t>
    <phoneticPr fontId="22" type="noConversion"/>
  </si>
  <si>
    <t>核准：</t>
    <phoneticPr fontId="22" type="noConversion"/>
  </si>
  <si>
    <t>會簽：</t>
    <phoneticPr fontId="22" type="noConversion"/>
  </si>
  <si>
    <t>審核：</t>
    <phoneticPr fontId="22" type="noConversion"/>
  </si>
  <si>
    <t>製表：</t>
    <phoneticPr fontId="22" type="noConversion"/>
  </si>
  <si>
    <t xml:space="preserve"> [部門代號]</t>
    <phoneticPr fontId="22" type="noConversion"/>
  </si>
  <si>
    <t>[部門名稱]</t>
    <phoneticPr fontId="22" type="noConversion"/>
  </si>
  <si>
    <t>耐用年限：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</si>
  <si>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</si>
  <si>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</si>
  <si>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單位：新台幣元</t>
    <phoneticPr fontId="22" type="noConversion"/>
  </si>
  <si>
    <t xml:space="preserve">填表日期：       /       /    </t>
    <phoneticPr fontId="22" type="noConversion"/>
  </si>
  <si>
    <t>月份</t>
    <phoneticPr fontId="22" type="noConversion"/>
  </si>
  <si>
    <t>專案序號</t>
    <phoneticPr fontId="59" type="noConversion"/>
  </si>
  <si>
    <t>金額</t>
    <phoneticPr fontId="22" type="noConversion"/>
  </si>
  <si>
    <t>耐用年限</t>
    <phoneticPr fontId="22" type="noConversion"/>
  </si>
  <si>
    <t>每月折舊</t>
    <phoneticPr fontId="22" type="noConversion"/>
  </si>
  <si>
    <t>它</t>
    <phoneticPr fontId="22" type="noConversion"/>
  </si>
  <si>
    <t>合計</t>
    <phoneticPr fontId="22" type="noConversion"/>
  </si>
  <si>
    <t>註：只有耐用年限需要填</t>
    <phoneticPr fontId="22" type="noConversion"/>
  </si>
  <si>
    <t>部門別：</t>
    <phoneticPr fontId="22" type="noConversion"/>
  </si>
  <si>
    <t>明躍國際健康科技股份有限公司2021年費用預算表</t>
    <phoneticPr fontId="22" type="noConversion"/>
  </si>
  <si>
    <t>單位：新台幣元</t>
    <phoneticPr fontId="22" type="noConversion"/>
  </si>
  <si>
    <t>最後課別：</t>
    <phoneticPr fontId="22" type="noConversion"/>
  </si>
  <si>
    <t>費用別</t>
    <phoneticPr fontId="22" type="noConversion"/>
  </si>
  <si>
    <t>代碼</t>
  </si>
  <si>
    <t>內容說明</t>
    <phoneticPr fontId="22" type="noConversion"/>
  </si>
  <si>
    <t>1月</t>
    <phoneticPr fontId="22" type="noConversion"/>
  </si>
  <si>
    <t>2月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</si>
  <si>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</si>
  <si>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</si>
  <si>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</si>
  <si>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</si>
  <si>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薪資支出</t>
  </si>
  <si>
    <t>薪資新增數</t>
    <phoneticPr fontId="22" type="noConversion"/>
  </si>
  <si>
    <t>詳「人力需求預算表」</t>
    <phoneticPr fontId="22" type="noConversion"/>
  </si>
  <si>
    <t>年終獎金</t>
    <phoneticPr fontId="22" type="noConversion"/>
  </si>
  <si>
    <t>以薪資2個月估列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</si>
  <si>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</si>
  <si>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</si>
  <si>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</si>
  <si>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</si>
  <si>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</si>
  <si>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人事費用</t>
    <phoneticPr fontId="22" type="noConversion"/>
  </si>
  <si>
    <t>6327</t>
    <phoneticPr fontId="22" type="noConversion"/>
  </si>
  <si>
    <t>伙食費</t>
  </si>
  <si>
    <t>伙食費/每人每月</t>
  </si>
  <si>
    <t>1,200元/月/人</t>
    <phoneticPr fontId="22" type="noConversion"/>
  </si>
  <si>
    <t>加班餐費</t>
    <phoneticPr fontId="22" type="noConversion"/>
  </si>
  <si>
    <t>0</t>
    <phoneticPr fontId="22" type="noConversion"/>
  </si>
  <si>
    <t>伙食費小計</t>
    <phoneticPr fontId="22" type="noConversion"/>
  </si>
  <si>
    <t>訓練費</t>
  </si>
  <si>
    <t>教育訓練費</t>
  </si>
  <si>
    <t>詳「年度訓練計劃表」</t>
    <phoneticPr fontId="22" type="noConversion"/>
  </si>
  <si>
    <t>研-加班費</t>
    <phoneticPr fontId="22" type="noConversion"/>
  </si>
  <si>
    <t>加班費</t>
  </si>
  <si>
    <t>研-退休金</t>
    <phoneticPr fontId="22" type="noConversion"/>
  </si>
  <si>
    <t>退休金</t>
    <phoneticPr fontId="22" type="noConversion"/>
  </si>
  <si>
    <t>研-節慶聚餐費</t>
    <phoneticPr fontId="22" type="noConversion"/>
  </si>
  <si>
    <t>節慶聚餐費</t>
  </si>
  <si>
    <t>保險費</t>
  </si>
  <si>
    <t>勞保</t>
    <phoneticPr fontId="22" type="noConversion"/>
  </si>
  <si>
    <t>每月薪資預提 11%*70%+0.19%(已設定公式)</t>
    <phoneticPr fontId="22" type="noConversion"/>
  </si>
  <si>
    <t>健保</t>
    <phoneticPr fontId="22" type="noConversion"/>
  </si>
  <si>
    <t>以每月薪資預提 4.69%*60%*1.58(已設公式)</t>
    <phoneticPr fontId="22" type="noConversion"/>
  </si>
  <si>
    <t>出差旅平險</t>
  </si>
  <si>
    <t>詳「出差預計表」</t>
    <phoneticPr fontId="22" type="noConversion"/>
  </si>
  <si>
    <t>6319</t>
    <phoneticPr fontId="22" type="noConversion"/>
  </si>
  <si>
    <t>火險、車險</t>
  </si>
  <si>
    <t>6319</t>
    <phoneticPr fontId="22" type="noConversion"/>
  </si>
  <si>
    <t>其他</t>
    <phoneticPr fontId="22" type="noConversion"/>
  </si>
  <si>
    <t>保險費小計</t>
    <phoneticPr fontId="22" type="noConversion"/>
  </si>
  <si>
    <t>設備費用</t>
  </si>
  <si>
    <t>租金支出</t>
  </si>
  <si>
    <t>房租</t>
    <phoneticPr fontId="22" type="noConversion"/>
  </si>
  <si>
    <t>租金支出小計</t>
    <phoneticPr fontId="22" type="noConversion"/>
  </si>
  <si>
    <t>修繕費</t>
  </si>
  <si>
    <t>房屋建築如辦公室、照明等</t>
  </si>
  <si>
    <t>公務車</t>
  </si>
  <si>
    <t>辦公室事務性</t>
  </si>
  <si>
    <t>修繕費小計</t>
    <phoneticPr fontId="22" type="noConversion"/>
  </si>
  <si>
    <t>稅捐</t>
  </si>
  <si>
    <t>車輛</t>
    <phoneticPr fontId="22" type="noConversion"/>
  </si>
  <si>
    <t>人力資源部編列(公務車牌照稅及燃料費)</t>
    <phoneticPr fontId="22" type="noConversion"/>
  </si>
  <si>
    <t>6322</t>
    <phoneticPr fontId="22" type="noConversion"/>
  </si>
  <si>
    <t>不動產</t>
    <phoneticPr fontId="22" type="noConversion"/>
  </si>
  <si>
    <t>人力資源部編列</t>
    <phoneticPr fontId="22" type="noConversion"/>
  </si>
  <si>
    <t>稅捐小計</t>
    <phoneticPr fontId="22" type="noConversion"/>
  </si>
  <si>
    <t>現有固定資產</t>
  </si>
  <si>
    <t>現有設備(財會部編列)</t>
  </si>
  <si>
    <t>折舊</t>
  </si>
  <si>
    <t>預計新增固定資產</t>
  </si>
  <si>
    <t>詳「資本支出預算表」</t>
    <phoneticPr fontId="22" type="noConversion"/>
  </si>
  <si>
    <t>預計新增專案模具</t>
  </si>
  <si>
    <t>詳「資本支出預算表-模具」</t>
    <phoneticPr fontId="22" type="noConversion"/>
  </si>
  <si>
    <t>折舊小計</t>
    <phoneticPr fontId="22" type="noConversion"/>
  </si>
  <si>
    <t>現有設備+新增資產(含模具)估列分攤數</t>
    <phoneticPr fontId="22" type="noConversion"/>
  </si>
  <si>
    <t>雜項購置</t>
    <phoneticPr fontId="22" type="noConversion"/>
  </si>
  <si>
    <t>雜項購置</t>
  </si>
  <si>
    <t>設備金額小於$80,000元或耐用年數未達二年者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</si>
  <si>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</si>
  <si>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</si>
  <si>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</si>
  <si>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6312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</si>
  <si>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</si>
  <si>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</si>
  <si>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</si>
  <si>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</si>
  <si>
    <t>差旅費</t>
  </si>
  <si>
    <t>詳「出差計劃表」</t>
    <phoneticPr fontId="22" type="noConversion"/>
  </si>
  <si>
    <t>運費</t>
    <phoneticPr fontId="22" type="noConversion"/>
  </si>
  <si>
    <t>郵電費</t>
  </si>
  <si>
    <t>電話費</t>
    <phoneticPr fontId="22" type="noConversion"/>
  </si>
  <si>
    <t>資訊部編列</t>
    <phoneticPr fontId="22" type="noConversion"/>
  </si>
  <si>
    <t>6315</t>
    <phoneticPr fontId="22" type="noConversion"/>
  </si>
  <si>
    <t>網路費</t>
    <phoneticPr fontId="22" type="noConversion"/>
  </si>
  <si>
    <t>資訊部編列</t>
    <phoneticPr fontId="22" type="noConversion"/>
  </si>
  <si>
    <t>郵資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</si>
  <si>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</si>
  <si>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</si>
  <si>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</si>
  <si>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6318</t>
    <phoneticPr fontId="22" type="noConversion"/>
  </si>
  <si>
    <t>水電瓦斯費</t>
  </si>
  <si>
    <t>公司分攤瓦斯費</t>
  </si>
  <si>
    <t>人力資源部編列</t>
  </si>
  <si>
    <t>台中辦公室水電費</t>
  </si>
  <si>
    <t>水電瓦斯費小計</t>
    <phoneticPr fontId="22" type="noConversion"/>
  </si>
  <si>
    <t>交際費</t>
  </si>
  <si>
    <t>出差交際費</t>
    <phoneticPr fontId="22" type="noConversion"/>
  </si>
  <si>
    <t>詳「出差計劃表」</t>
    <phoneticPr fontId="22" type="noConversion"/>
  </si>
  <si>
    <t>6320</t>
    <phoneticPr fontId="22" type="noConversion"/>
  </si>
  <si>
    <t>其他</t>
    <phoneticPr fontId="22" type="noConversion"/>
  </si>
  <si>
    <t>交際費小計</t>
    <phoneticPr fontId="22" type="noConversion"/>
  </si>
  <si>
    <t>各項攤提</t>
  </si>
  <si>
    <t>現有無形資產</t>
  </si>
  <si>
    <t>財會部編列(專利權等)</t>
    <phoneticPr fontId="22" type="noConversion"/>
  </si>
  <si>
    <t>6325</t>
    <phoneticPr fontId="22" type="noConversion"/>
  </si>
  <si>
    <t>預計新增無形資產</t>
  </si>
  <si>
    <t>詳資本支出預算表</t>
    <phoneticPr fontId="22" type="noConversion"/>
  </si>
  <si>
    <t>各項攤提小計</t>
    <phoneticPr fontId="22" type="noConversion"/>
  </si>
  <si>
    <t>現有資產+新增資產估列分攤數</t>
    <phoneticPr fontId="22" type="noConversion"/>
  </si>
  <si>
    <t>勞務費</t>
    <phoneticPr fontId="22" type="noConversion"/>
  </si>
  <si>
    <t>專利等申請、服務</t>
    <phoneticPr fontId="22" type="noConversion"/>
  </si>
  <si>
    <t>勞務費</t>
  </si>
  <si>
    <t>技術移轉、設計費</t>
    <phoneticPr fontId="22" type="noConversion"/>
  </si>
  <si>
    <t>產學合作</t>
    <phoneticPr fontId="22" type="noConversion"/>
  </si>
  <si>
    <t>勞務費小計</t>
    <phoneticPr fontId="22" type="noConversion"/>
  </si>
  <si>
    <t>其他費用</t>
    <phoneticPr fontId="22" type="noConversion"/>
  </si>
  <si>
    <t>捐贈</t>
  </si>
  <si>
    <t>由蘇特助徵詢總經理與王小姐後統籌編列</t>
  </si>
  <si>
    <t>其他費用</t>
    <phoneticPr fontId="22" type="noConversion"/>
  </si>
  <si>
    <t>6388.0002</t>
    <phoneticPr fontId="22" type="noConversion"/>
  </si>
  <si>
    <t>書報雜誌費</t>
    <phoneticPr fontId="22" type="noConversion"/>
  </si>
  <si>
    <t>書籍報紙等</t>
    <phoneticPr fontId="22" type="noConversion"/>
  </si>
  <si>
    <t>6388.0006</t>
    <phoneticPr fontId="22" type="noConversion"/>
  </si>
  <si>
    <t>雜費</t>
  </si>
  <si>
    <t>規費、年費、會費等</t>
  </si>
  <si>
    <t>預付費用(維護合約等)攤提</t>
  </si>
  <si>
    <t>財會部編列(系統等維護合約)</t>
    <phoneticPr fontId="22" type="noConversion"/>
  </si>
  <si>
    <t>其他費用</t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</si>
  <si>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</si>
  <si>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</si>
  <si>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</si>
  <si>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合計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</si>
  <si>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</si>
  <si>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</si>
  <si>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</si>
  <si>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r>
      <t xml:space="preserve">費用科目                     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</si>
  <si>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樣品費</t>
    <phoneticPr fontId="22" type="noConversion"/>
  </si>
  <si>
    <t>樣品費</t>
    <phoneticPr fontId="22" type="noConversion"/>
  </si>
  <si>
    <t>模具費</t>
    <phoneticPr fontId="22" type="noConversion"/>
  </si>
  <si>
    <t>模具費</t>
    <phoneticPr fontId="22" type="noConversion"/>
  </si>
  <si>
    <t>認證費</t>
    <phoneticPr fontId="22" type="noConversion"/>
  </si>
  <si>
    <t>認證費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</si>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</sst>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4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9"/>
      <name val="微軟正黑體"/>
      <family val="2"/>
      <charset val="136"/>
    </font>
    <font>
      <sz val="10"/>
      <color theme="1" tint="4.9989318521683403E-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0"/>
      <color theme="1"/>
      <name val="新細明體"/>
      <family val="1"/>
      <charset val="136"/>
    </font>
    <font>
      <strike/>
      <sz val="10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2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0"/>
      <color indexed="81"/>
      <name val="細明體"/>
      <family val="3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56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0" fontId="33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569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0" fillId="0" borderId="31" xfId="152" quotePrefix="1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177" fontId="4" fillId="0" borderId="47" xfId="152" applyNumberFormat="1" applyFont="1" applyBorder="1" applyProtection="1">
      <protection locked="0"/>
    </xf>
    <xf numFmtId="177" fontId="4" fillId="0" borderId="51" xfId="152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177" fontId="4" fillId="0" borderId="23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177" fontId="4" fillId="0" borderId="31" xfId="152" applyNumberFormat="1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177" fontId="56" fillId="0" borderId="0" xfId="150" applyNumberFormat="1" applyFont="1" applyAlignment="1">
      <alignment vertical="center"/>
    </xf>
    <xf numFmtId="177" fontId="56" fillId="0" borderId="0" xfId="150" applyNumberFormat="1" applyFont="1" applyAlignment="1">
      <alignment horizontal="center" vertical="center"/>
    </xf>
    <xf numFmtId="177" fontId="56" fillId="0" borderId="0" xfId="150" applyNumberFormat="1" applyFont="1" applyAlignment="1">
      <alignment horizontal="right" vertical="center"/>
    </xf>
    <xf numFmtId="177" fontId="56" fillId="0" borderId="39" xfId="154" applyNumberFormat="1" applyFont="1" applyFill="1" applyBorder="1" applyAlignment="1" applyProtection="1">
      <alignment horizontal="left" vertical="center"/>
      <protection locked="0"/>
    </xf>
    <xf numFmtId="177" fontId="56" fillId="0" borderId="0" xfId="150" applyNumberFormat="1" applyFont="1" applyBorder="1" applyAlignment="1" applyProtection="1">
      <alignment horizontal="left" vertical="center"/>
      <protection locked="0"/>
    </xf>
    <xf numFmtId="177" fontId="56" fillId="0" borderId="0" xfId="150" applyNumberFormat="1" applyFont="1" applyFill="1" applyAlignment="1">
      <alignment horizontal="center" vertical="center"/>
    </xf>
    <xf numFmtId="177" fontId="56" fillId="0" borderId="0" xfId="0" applyNumberFormat="1" applyFont="1" applyAlignment="1" applyProtection="1">
      <alignment vertical="center"/>
      <protection locked="0"/>
    </xf>
    <xf numFmtId="177" fontId="56" fillId="35" borderId="28" xfId="150" applyNumberFormat="1" applyFont="1" applyFill="1" applyBorder="1" applyAlignment="1">
      <alignment vertical="center"/>
    </xf>
    <xf numFmtId="177" fontId="56" fillId="35" borderId="29" xfId="150" applyNumberFormat="1" applyFont="1" applyFill="1" applyBorder="1" applyAlignment="1">
      <alignment vertical="center"/>
    </xf>
    <xf numFmtId="177" fontId="56" fillId="35" borderId="66" xfId="150" applyNumberFormat="1" applyFont="1" applyFill="1" applyBorder="1" applyAlignment="1">
      <alignment vertical="center" wrapText="1"/>
    </xf>
    <xf numFmtId="177" fontId="56" fillId="35" borderId="63" xfId="150" applyNumberFormat="1" applyFont="1" applyFill="1" applyBorder="1" applyAlignment="1">
      <alignment vertical="center" wrapText="1"/>
    </xf>
    <xf numFmtId="177" fontId="56" fillId="35" borderId="28" xfId="150" applyNumberFormat="1" applyFont="1" applyFill="1" applyBorder="1" applyAlignment="1">
      <alignment vertical="center" wrapText="1"/>
    </xf>
    <xf numFmtId="177" fontId="56" fillId="35" borderId="64" xfId="150" applyNumberFormat="1" applyFont="1" applyFill="1" applyBorder="1" applyAlignment="1">
      <alignment vertical="center" wrapText="1"/>
    </xf>
    <xf numFmtId="177" fontId="56" fillId="35" borderId="0" xfId="150" applyNumberFormat="1" applyFont="1" applyFill="1" applyAlignment="1" applyProtection="1">
      <alignment horizontal="center" vertical="center"/>
      <protection locked="0"/>
    </xf>
    <xf numFmtId="177" fontId="56" fillId="0" borderId="41" xfId="154" applyNumberFormat="1" applyFont="1" applyBorder="1" applyAlignment="1" applyProtection="1">
      <alignment horizontal="right" vertical="center"/>
      <protection locked="0"/>
    </xf>
    <xf numFmtId="177" fontId="56" fillId="0" borderId="0" xfId="150" applyNumberFormat="1" applyFont="1" applyAlignment="1" applyProtection="1">
      <alignment horizontal="center" vertical="center"/>
      <protection locked="0"/>
    </xf>
    <xf numFmtId="177" fontId="56" fillId="36" borderId="41" xfId="150" quotePrefix="1" applyNumberFormat="1" applyFont="1" applyFill="1" applyBorder="1" applyAlignment="1" applyProtection="1">
      <alignment horizontal="center" vertical="center"/>
      <protection locked="0"/>
    </xf>
    <xf numFmtId="177" fontId="56" fillId="36" borderId="39" xfId="150" applyNumberFormat="1" applyFont="1" applyFill="1" applyBorder="1" applyAlignment="1" applyProtection="1">
      <alignment horizontal="left" vertical="center"/>
      <protection locked="0"/>
    </xf>
    <xf numFmtId="177" fontId="56" fillId="0" borderId="2" xfId="154" applyNumberFormat="1" applyFont="1" applyFill="1" applyBorder="1" applyAlignment="1" applyProtection="1">
      <alignment vertical="center"/>
      <protection locked="0"/>
    </xf>
    <xf numFmtId="177" fontId="56" fillId="0" borderId="40" xfId="154" applyNumberFormat="1" applyFont="1" applyFill="1" applyBorder="1" applyAlignment="1" applyProtection="1">
      <alignment vertical="center"/>
      <protection locked="0"/>
    </xf>
    <xf numFmtId="177" fontId="56" fillId="36" borderId="67" xfId="150" applyNumberFormat="1" applyFont="1" applyFill="1" applyBorder="1" applyAlignment="1" applyProtection="1">
      <alignment vertical="center"/>
      <protection locked="0"/>
    </xf>
    <xf numFmtId="177" fontId="56" fillId="36" borderId="44" xfId="150" applyNumberFormat="1" applyFont="1" applyFill="1" applyBorder="1" applyAlignment="1" applyProtection="1">
      <alignment vertical="center"/>
      <protection locked="0"/>
    </xf>
    <xf numFmtId="177" fontId="56" fillId="0" borderId="45" xfId="150" applyNumberFormat="1" applyFont="1" applyBorder="1" applyAlignment="1" applyProtection="1">
      <alignment vertical="center"/>
      <protection locked="0"/>
    </xf>
    <xf numFmtId="177" fontId="56" fillId="0" borderId="0" xfId="150" applyNumberFormat="1" applyFont="1" applyAlignment="1" applyProtection="1">
      <alignment vertical="center"/>
      <protection locked="0"/>
    </xf>
    <xf numFmtId="177" fontId="60" fillId="35" borderId="47" xfId="154" applyNumberFormat="1" applyFont="1" applyFill="1" applyBorder="1" applyAlignment="1" applyProtection="1">
      <alignment textRotation="255" wrapText="1"/>
      <protection locked="0"/>
    </xf>
    <xf numFmtId="177" fontId="56" fillId="0" borderId="13" xfId="154" applyNumberFormat="1" applyFont="1" applyBorder="1" applyAlignment="1" applyProtection="1">
      <alignment horizontal="right" vertical="center"/>
      <protection locked="0"/>
    </xf>
    <xf numFmtId="177" fontId="56" fillId="0" borderId="16" xfId="154" applyNumberFormat="1" applyFont="1" applyFill="1" applyBorder="1" applyAlignment="1" applyProtection="1">
      <alignment horizontal="left" vertical="center"/>
      <protection locked="0"/>
    </xf>
    <xf numFmtId="177" fontId="56" fillId="36" borderId="13" xfId="150" quotePrefix="1" applyNumberFormat="1" applyFont="1" applyFill="1" applyBorder="1" applyAlignment="1" applyProtection="1">
      <alignment horizontal="center" vertical="center"/>
      <protection locked="0"/>
    </xf>
    <xf numFmtId="177" fontId="56" fillId="36" borderId="16" xfId="150" applyNumberFormat="1" applyFont="1" applyFill="1" applyBorder="1" applyAlignment="1" applyProtection="1">
      <alignment horizontal="left" vertical="center"/>
      <protection locked="0"/>
    </xf>
    <xf numFmtId="177" fontId="56" fillId="36" borderId="54" xfId="150" applyNumberFormat="1" applyFont="1" applyFill="1" applyBorder="1" applyAlignment="1" applyProtection="1">
      <alignment vertical="center"/>
      <protection locked="0"/>
    </xf>
    <xf numFmtId="177" fontId="56" fillId="36" borderId="23" xfId="150" applyNumberFormat="1" applyFont="1" applyFill="1" applyBorder="1" applyAlignment="1" applyProtection="1">
      <alignment vertical="center"/>
      <protection locked="0"/>
    </xf>
    <xf numFmtId="177" fontId="56" fillId="0" borderId="14" xfId="150" applyNumberFormat="1" applyFont="1" applyBorder="1" applyAlignment="1" applyProtection="1">
      <alignment vertical="center"/>
      <protection locked="0"/>
    </xf>
    <xf numFmtId="177" fontId="61" fillId="35" borderId="47" xfId="154" applyNumberFormat="1" applyFont="1" applyFill="1" applyBorder="1" applyAlignment="1" applyProtection="1">
      <alignment textRotation="255" wrapText="1"/>
      <protection locked="0"/>
    </xf>
    <xf numFmtId="177" fontId="56" fillId="0" borderId="16" xfId="154" quotePrefix="1" applyNumberFormat="1" applyFont="1" applyFill="1" applyBorder="1" applyAlignment="1" applyProtection="1">
      <alignment horizontal="left" vertical="center"/>
      <protection locked="0"/>
    </xf>
    <xf numFmtId="177" fontId="56" fillId="0" borderId="16" xfId="150" applyNumberFormat="1" applyFont="1" applyFill="1" applyBorder="1" applyAlignment="1" applyProtection="1">
      <alignment horizontal="left" vertical="center"/>
      <protection locked="0"/>
    </xf>
    <xf numFmtId="177" fontId="60" fillId="35" borderId="47" xfId="154" applyNumberFormat="1" applyFont="1" applyFill="1" applyBorder="1" applyAlignment="1" applyProtection="1">
      <alignment horizontal="center" vertical="center" textRotation="255"/>
      <protection locked="0"/>
    </xf>
    <xf numFmtId="177" fontId="63" fillId="36" borderId="16" xfId="150" applyNumberFormat="1" applyFont="1" applyFill="1" applyBorder="1" applyAlignment="1" applyProtection="1">
      <alignment horizontal="left" vertical="center"/>
      <protection locked="0"/>
    </xf>
    <xf numFmtId="177" fontId="60" fillId="35" borderId="62" xfId="154" applyNumberFormat="1" applyFont="1" applyFill="1" applyBorder="1" applyAlignment="1" applyProtection="1">
      <alignment horizontal="center" vertical="center" textRotation="255"/>
      <protection locked="0"/>
    </xf>
    <xf numFmtId="177" fontId="56" fillId="0" borderId="29" xfId="150" applyNumberFormat="1" applyFont="1" applyBorder="1" applyAlignment="1" applyProtection="1">
      <alignment horizontal="right" vertical="center"/>
      <protection locked="0"/>
    </xf>
    <xf numFmtId="177" fontId="56" fillId="0" borderId="27" xfId="150" applyNumberFormat="1" applyFont="1" applyFill="1" applyBorder="1" applyAlignment="1" applyProtection="1">
      <alignment horizontal="left" vertical="center"/>
      <protection locked="0"/>
    </xf>
    <xf numFmtId="177" fontId="56" fillId="33" borderId="28" xfId="150" applyNumberFormat="1" applyFont="1" applyFill="1" applyBorder="1" applyAlignment="1" applyProtection="1">
      <alignment vertical="center"/>
      <protection locked="0"/>
    </xf>
    <xf numFmtId="177" fontId="56" fillId="33" borderId="29" xfId="150" applyNumberFormat="1" applyFont="1" applyFill="1" applyBorder="1" applyAlignment="1" applyProtection="1">
      <alignment vertical="center"/>
      <protection locked="0"/>
    </xf>
    <xf numFmtId="177" fontId="56" fillId="33" borderId="66" xfId="150" applyNumberFormat="1" applyFont="1" applyFill="1" applyBorder="1" applyAlignment="1" applyProtection="1">
      <alignment vertical="center"/>
      <protection locked="0"/>
    </xf>
    <xf numFmtId="177" fontId="56" fillId="33" borderId="63" xfId="150" applyNumberFormat="1" applyFont="1" applyFill="1" applyBorder="1" applyAlignment="1" applyProtection="1">
      <alignment vertical="center"/>
      <protection locked="0"/>
    </xf>
    <xf numFmtId="177" fontId="56" fillId="33" borderId="64" xfId="150" applyNumberFormat="1" applyFont="1" applyFill="1" applyBorder="1" applyAlignment="1" applyProtection="1">
      <alignment vertical="center"/>
      <protection locked="0"/>
    </xf>
    <xf numFmtId="177" fontId="56" fillId="0" borderId="50" xfId="150" applyNumberFormat="1" applyFont="1" applyBorder="1" applyAlignment="1" applyProtection="1">
      <alignment horizontal="right" vertical="center"/>
      <protection locked="0"/>
    </xf>
    <xf numFmtId="177" fontId="56" fillId="0" borderId="48" xfId="150" applyNumberFormat="1" applyFont="1" applyFill="1" applyBorder="1" applyAlignment="1" applyProtection="1">
      <alignment horizontal="left" vertical="center"/>
      <protection locked="0"/>
    </xf>
    <xf numFmtId="177" fontId="56" fillId="33" borderId="68" xfId="150" applyNumberFormat="1" applyFont="1" applyFill="1" applyBorder="1" applyAlignment="1" applyProtection="1">
      <alignment vertical="center"/>
      <protection locked="0"/>
    </xf>
    <xf numFmtId="177" fontId="56" fillId="33" borderId="52" xfId="150" applyNumberFormat="1" applyFont="1" applyFill="1" applyBorder="1" applyAlignment="1" applyProtection="1">
      <alignment vertical="center"/>
      <protection locked="0"/>
    </xf>
    <xf numFmtId="177" fontId="56" fillId="33" borderId="49" xfId="150" applyNumberFormat="1" applyFont="1" applyFill="1" applyBorder="1" applyAlignment="1" applyProtection="1">
      <alignment vertical="center"/>
      <protection locked="0"/>
    </xf>
    <xf numFmtId="177" fontId="56" fillId="33" borderId="53" xfId="150" applyNumberFormat="1" applyFont="1" applyFill="1" applyBorder="1" applyAlignment="1" applyProtection="1">
      <alignment vertical="center"/>
      <protection locked="0"/>
    </xf>
    <xf numFmtId="177" fontId="56" fillId="0" borderId="45" xfId="154" applyNumberFormat="1" applyFont="1" applyFill="1" applyBorder="1" applyAlignment="1" applyProtection="1">
      <alignment vertical="center"/>
      <protection locked="0"/>
    </xf>
    <xf numFmtId="177" fontId="60" fillId="35" borderId="47" xfId="154" applyNumberFormat="1" applyFont="1" applyFill="1" applyBorder="1" applyAlignment="1" applyProtection="1">
      <alignment horizontal="center" vertical="center"/>
      <protection locked="0"/>
    </xf>
    <xf numFmtId="177" fontId="56" fillId="35" borderId="38" xfId="150" applyNumberFormat="1" applyFont="1" applyFill="1" applyBorder="1" applyAlignment="1" applyProtection="1">
      <alignment vertical="center" textRotation="255" wrapText="1"/>
      <protection locked="0"/>
    </xf>
    <xf numFmtId="177" fontId="56" fillId="35" borderId="47" xfId="150" applyNumberFormat="1" applyFont="1" applyFill="1" applyBorder="1" applyAlignment="1" applyProtection="1">
      <alignment vertical="center" textRotation="255"/>
      <protection locked="0"/>
    </xf>
    <xf numFmtId="177" fontId="56" fillId="35" borderId="47" xfId="150" applyNumberFormat="1" applyFont="1" applyFill="1" applyBorder="1" applyAlignment="1" applyProtection="1">
      <alignment horizontal="center" vertical="center"/>
      <protection locked="0"/>
    </xf>
    <xf numFmtId="177" fontId="56" fillId="35" borderId="62" xfId="150" applyNumberFormat="1" applyFont="1" applyFill="1" applyBorder="1" applyAlignment="1" applyProtection="1">
      <alignment vertical="center" textRotation="255"/>
      <protection locked="0"/>
    </xf>
    <xf numFmtId="177" fontId="56" fillId="33" borderId="27" xfId="150" applyNumberFormat="1" applyFont="1" applyFill="1" applyBorder="1" applyAlignment="1" applyProtection="1">
      <alignment vertical="center"/>
      <protection locked="0"/>
    </xf>
    <xf numFmtId="177" fontId="56" fillId="37" borderId="34" xfId="150" applyNumberFormat="1" applyFont="1" applyFill="1" applyBorder="1" applyAlignment="1">
      <alignment vertical="center"/>
    </xf>
    <xf numFmtId="177" fontId="56" fillId="30" borderId="19" xfId="150" applyNumberFormat="1" applyFont="1" applyFill="1" applyBorder="1" applyAlignment="1">
      <alignment vertical="center"/>
    </xf>
    <xf numFmtId="177" fontId="56" fillId="37" borderId="70" xfId="150" applyNumberFormat="1" applyFont="1" applyFill="1" applyBorder="1" applyAlignment="1">
      <alignment vertical="center"/>
    </xf>
    <xf numFmtId="177" fontId="56" fillId="37" borderId="71" xfId="150" applyNumberFormat="1" applyFont="1" applyFill="1" applyBorder="1" applyAlignment="1">
      <alignment vertical="center"/>
    </xf>
    <xf numFmtId="177" fontId="56" fillId="36" borderId="18" xfId="150" applyNumberFormat="1" applyFont="1" applyFill="1" applyBorder="1" applyAlignment="1">
      <alignment vertical="center"/>
    </xf>
    <xf numFmtId="177" fontId="56" fillId="36" borderId="32" xfId="150" applyNumberFormat="1" applyFont="1" applyFill="1" applyBorder="1" applyAlignment="1">
      <alignment vertical="center"/>
    </xf>
    <xf numFmtId="177" fontId="56" fillId="36" borderId="2" xfId="150" applyNumberFormat="1" applyFont="1" applyFill="1" applyBorder="1" applyAlignment="1">
      <alignment vertical="center"/>
    </xf>
    <xf numFmtId="177" fontId="56" fillId="36" borderId="72" xfId="150" applyNumberFormat="1" applyFont="1" applyFill="1" applyBorder="1" applyAlignment="1">
      <alignment vertical="center"/>
    </xf>
    <xf numFmtId="177" fontId="64" fillId="0" borderId="0" xfId="150" applyNumberFormat="1" applyFont="1" applyAlignment="1">
      <alignment vertical="center"/>
    </xf>
    <xf numFmtId="177" fontId="64" fillId="0" borderId="0" xfId="150" applyNumberFormat="1" applyFont="1" applyAlignment="1">
      <alignment horizontal="center" vertical="center"/>
    </xf>
    <xf numFmtId="177" fontId="56" fillId="35" borderId="18" xfId="150" applyNumberFormat="1" applyFont="1" applyFill="1" applyBorder="1" applyAlignment="1">
      <alignment vertical="center"/>
    </xf>
    <xf numFmtId="177" fontId="56" fillId="30" borderId="18" xfId="150" applyNumberFormat="1" applyFont="1" applyFill="1" applyBorder="1" applyAlignment="1">
      <alignment vertical="center"/>
    </xf>
    <xf numFmtId="177" fontId="58" fillId="0" borderId="0" xfId="150" applyNumberFormat="1" applyFont="1" applyFill="1" applyAlignment="1">
      <alignment horizontal="left" vertical="center"/>
    </xf>
    <xf numFmtId="177" fontId="4" fillId="0" borderId="0" xfId="150" applyNumberFormat="1" applyFont="1" applyAlignment="1" applyProtection="1">
      <alignment horizontal="left" vertical="center"/>
      <protection locked="0"/>
    </xf>
    <xf numFmtId="177" fontId="4" fillId="0" borderId="0" xfId="150" applyNumberFormat="1" applyFont="1" applyFill="1" applyAlignment="1" applyProtection="1">
      <alignment horizontal="left" vertical="center"/>
      <protection locked="0"/>
    </xf>
    <xf numFmtId="177" fontId="4" fillId="0" borderId="0" xfId="150" applyNumberFormat="1" applyFont="1" applyAlignment="1" applyProtection="1">
      <alignment vertical="center"/>
      <protection locked="0"/>
    </xf>
    <xf numFmtId="0" fontId="56" fillId="0" borderId="16" xfId="154" quotePrefix="1" applyNumberFormat="1" applyFont="1" applyFill="1" applyBorder="1" applyAlignment="1" applyProtection="1">
      <alignment horizontal="left" vertical="center"/>
      <protection locked="0"/>
    </xf>
    <xf numFmtId="0" fontId="56" fillId="0" borderId="16" xfId="150" applyNumberFormat="1" applyFont="1" applyFill="1" applyBorder="1" applyAlignment="1" applyProtection="1">
      <alignment horizontal="left" vertical="center"/>
      <protection locked="0"/>
    </xf>
    <xf numFmtId="0" fontId="56" fillId="0" borderId="0" xfId="0" applyFont="1" applyAlignment="1">
      <alignment vertical="center"/>
    </xf>
    <xf numFmtId="177" fontId="56" fillId="0" borderId="0" xfId="0" applyNumberFormat="1" applyFont="1">
      <alignment vertical="center"/>
    </xf>
    <xf numFmtId="177" fontId="56" fillId="0" borderId="0" xfId="0" applyNumberFormat="1" applyFont="1" applyProtection="1">
      <alignment vertical="center"/>
      <protection locked="0"/>
    </xf>
    <xf numFmtId="0" fontId="56" fillId="35" borderId="2" xfId="0" applyFont="1" applyFill="1" applyBorder="1" applyAlignment="1">
      <alignment vertical="center"/>
    </xf>
    <xf numFmtId="177" fontId="33" fillId="38" borderId="2" xfId="150" applyNumberFormat="1" applyFont="1" applyFill="1" applyBorder="1" applyAlignment="1">
      <alignment vertical="center"/>
    </xf>
    <xf numFmtId="177" fontId="56" fillId="38" borderId="2" xfId="0" applyNumberFormat="1" applyFont="1" applyFill="1" applyBorder="1">
      <alignment vertical="center"/>
    </xf>
    <xf numFmtId="177" fontId="56" fillId="0" borderId="2" xfId="0" applyNumberFormat="1" applyFont="1" applyFill="1" applyBorder="1" applyProtection="1">
      <alignment vertical="center"/>
      <protection locked="0"/>
    </xf>
    <xf numFmtId="177" fontId="56" fillId="31" borderId="2" xfId="0" applyNumberFormat="1" applyFont="1" applyFill="1" applyBorder="1">
      <alignment vertical="center"/>
    </xf>
    <xf numFmtId="177" fontId="65" fillId="38" borderId="2" xfId="154" applyNumberFormat="1" applyFont="1" applyFill="1" applyBorder="1" applyAlignment="1" applyProtection="1">
      <alignment wrapText="1"/>
      <protection locked="0"/>
    </xf>
    <xf numFmtId="177" fontId="56" fillId="38" borderId="2" xfId="0" applyNumberFormat="1" applyFont="1" applyFill="1" applyBorder="1" applyProtection="1">
      <alignment vertical="center"/>
      <protection locked="0"/>
    </xf>
    <xf numFmtId="177" fontId="56" fillId="0" borderId="2" xfId="0" applyNumberFormat="1" applyFont="1" applyBorder="1" applyProtection="1">
      <alignment vertical="center"/>
      <protection locked="0"/>
    </xf>
    <xf numFmtId="177" fontId="56" fillId="31" borderId="2" xfId="0" applyNumberFormat="1" applyFont="1" applyFill="1" applyBorder="1" applyProtection="1">
      <alignment vertical="center"/>
      <protection locked="0"/>
    </xf>
    <xf numFmtId="0" fontId="56" fillId="35" borderId="2" xfId="0" applyFont="1" applyFill="1" applyBorder="1" applyAlignment="1" applyProtection="1">
      <alignment vertical="center"/>
      <protection locked="0"/>
    </xf>
    <xf numFmtId="177" fontId="56" fillId="35" borderId="2" xfId="0" applyNumberFormat="1" applyFont="1" applyFill="1" applyBorder="1" applyProtection="1">
      <alignment vertical="center"/>
      <protection locked="0"/>
    </xf>
    <xf numFmtId="0" fontId="58" fillId="0" borderId="0" xfId="0" applyFont="1" applyAlignment="1">
      <alignment vertical="center"/>
    </xf>
    <xf numFmtId="0" fontId="56" fillId="0" borderId="0" xfId="0" applyFont="1" applyAlignment="1" applyProtection="1">
      <alignment vertical="center"/>
      <protection locked="0"/>
    </xf>
    <xf numFmtId="0" fontId="56" fillId="25" borderId="2" xfId="0" applyFont="1" applyFill="1" applyBorder="1" applyAlignment="1">
      <alignment vertical="center"/>
    </xf>
    <xf numFmtId="177" fontId="56" fillId="25" borderId="2" xfId="0" applyNumberFormat="1" applyFont="1" applyFill="1" applyBorder="1">
      <alignment vertical="center"/>
    </xf>
    <xf numFmtId="0" fontId="66" fillId="0" borderId="0" xfId="0" applyFont="1">
      <alignment vertical="center"/>
    </xf>
    <xf numFmtId="189" fontId="66" fillId="0" borderId="0" xfId="0" applyNumberFormat="1" applyFont="1">
      <alignment vertical="center"/>
    </xf>
    <xf numFmtId="177" fontId="66" fillId="0" borderId="0" xfId="0" applyNumberFormat="1" applyFont="1">
      <alignment vertical="center"/>
    </xf>
    <xf numFmtId="177" fontId="67" fillId="0" borderId="0" xfId="0" applyNumberFormat="1" applyFont="1">
      <alignment vertical="center"/>
    </xf>
    <xf numFmtId="0" fontId="66" fillId="35" borderId="73" xfId="0" applyFont="1" applyFill="1" applyBorder="1">
      <alignment vertical="center"/>
    </xf>
    <xf numFmtId="0" fontId="66" fillId="35" borderId="74" xfId="0" applyFont="1" applyFill="1" applyBorder="1">
      <alignment vertical="center"/>
    </xf>
    <xf numFmtId="49" fontId="66" fillId="35" borderId="73" xfId="0" applyNumberFormat="1" applyFont="1" applyFill="1" applyBorder="1">
      <alignment vertical="center"/>
    </xf>
    <xf numFmtId="189" fontId="68" fillId="35" borderId="75" xfId="0" applyNumberFormat="1" applyFont="1" applyFill="1" applyBorder="1">
      <alignment vertical="center"/>
    </xf>
    <xf numFmtId="177" fontId="66" fillId="35" borderId="74" xfId="155" applyNumberFormat="1" applyFont="1" applyFill="1" applyBorder="1" applyAlignment="1" applyProtection="1">
      <alignment horizontal="center" vertical="center"/>
    </xf>
    <xf numFmtId="177" fontId="66" fillId="35" borderId="76" xfId="155" applyNumberFormat="1" applyFont="1" applyFill="1" applyBorder="1" applyAlignment="1" applyProtection="1">
      <alignment horizontal="center" vertical="center"/>
    </xf>
    <xf numFmtId="177" fontId="66" fillId="35" borderId="2" xfId="155" applyNumberFormat="1" applyFont="1" applyFill="1" applyBorder="1" applyAlignment="1" applyProtection="1">
      <alignment horizontal="center" vertical="center"/>
    </xf>
    <xf numFmtId="43" fontId="66" fillId="35" borderId="77" xfId="155" applyFont="1" applyFill="1" applyBorder="1" applyAlignment="1" applyProtection="1">
      <alignment horizontal="center" vertical="center" wrapText="1"/>
    </xf>
    <xf numFmtId="0" fontId="66" fillId="35" borderId="49" xfId="0" applyFont="1" applyFill="1" applyBorder="1">
      <alignment vertical="center"/>
    </xf>
    <xf numFmtId="49" fontId="66" fillId="35" borderId="49" xfId="0" applyNumberFormat="1" applyFont="1" applyFill="1" applyBorder="1">
      <alignment vertical="center"/>
    </xf>
    <xf numFmtId="0" fontId="66" fillId="35" borderId="78" xfId="0" applyFont="1" applyFill="1" applyBorder="1">
      <alignment vertical="center"/>
    </xf>
    <xf numFmtId="0" fontId="66" fillId="0" borderId="74" xfId="0" applyFont="1" applyBorder="1">
      <alignment vertical="center"/>
    </xf>
    <xf numFmtId="177" fontId="66" fillId="0" borderId="74" xfId="0" applyNumberFormat="1" applyFont="1" applyBorder="1" applyProtection="1">
      <alignment vertical="center"/>
      <protection locked="0"/>
    </xf>
    <xf numFmtId="177" fontId="66" fillId="33" borderId="2" xfId="0" applyNumberFormat="1" applyFont="1" applyFill="1" applyBorder="1">
      <alignment vertical="center"/>
    </xf>
    <xf numFmtId="0" fontId="66" fillId="0" borderId="77" xfId="0" applyFont="1" applyBorder="1" applyProtection="1">
      <alignment vertical="center"/>
      <protection locked="0"/>
    </xf>
    <xf numFmtId="0" fontId="66" fillId="35" borderId="57" xfId="0" applyFont="1" applyFill="1" applyBorder="1">
      <alignment vertical="center"/>
    </xf>
    <xf numFmtId="49" fontId="66" fillId="35" borderId="57" xfId="0" applyNumberFormat="1" applyFont="1" applyFill="1" applyBorder="1">
      <alignment vertical="center"/>
    </xf>
    <xf numFmtId="0" fontId="66" fillId="35" borderId="17" xfId="0" applyFont="1" applyFill="1" applyBorder="1">
      <alignment vertical="center"/>
    </xf>
    <xf numFmtId="0" fontId="66" fillId="38" borderId="2" xfId="0" applyFont="1" applyFill="1" applyBorder="1">
      <alignment vertical="center"/>
    </xf>
    <xf numFmtId="177" fontId="66" fillId="38" borderId="74" xfId="0" applyNumberFormat="1" applyFont="1" applyFill="1" applyBorder="1">
      <alignment vertical="center"/>
    </xf>
    <xf numFmtId="177" fontId="66" fillId="38" borderId="76" xfId="0" applyNumberFormat="1" applyFont="1" applyFill="1" applyBorder="1">
      <alignment vertical="center"/>
    </xf>
    <xf numFmtId="0" fontId="66" fillId="38" borderId="77" xfId="0" applyFont="1" applyFill="1" applyBorder="1" applyAlignment="1">
      <alignment vertical="center" wrapText="1"/>
    </xf>
    <xf numFmtId="0" fontId="66" fillId="36" borderId="74" xfId="0" applyFont="1" applyFill="1" applyBorder="1">
      <alignment vertical="center"/>
    </xf>
    <xf numFmtId="177" fontId="66" fillId="36" borderId="74" xfId="0" applyNumberFormat="1" applyFont="1" applyFill="1" applyBorder="1">
      <alignment vertical="center"/>
    </xf>
    <xf numFmtId="0" fontId="66" fillId="36" borderId="79" xfId="0" applyFont="1" applyFill="1" applyBorder="1" applyAlignment="1">
      <alignment vertical="center" wrapText="1"/>
    </xf>
    <xf numFmtId="0" fontId="70" fillId="35" borderId="18" xfId="0" applyFont="1" applyFill="1" applyBorder="1">
      <alignment vertical="center"/>
    </xf>
    <xf numFmtId="49" fontId="71" fillId="35" borderId="18" xfId="0" applyNumberFormat="1" applyFont="1" applyFill="1" applyBorder="1">
      <alignment vertical="center"/>
    </xf>
    <xf numFmtId="0" fontId="70" fillId="35" borderId="80" xfId="0" applyFont="1" applyFill="1" applyBorder="1">
      <alignment vertical="center"/>
    </xf>
    <xf numFmtId="0" fontId="72" fillId="38" borderId="2" xfId="0" applyFont="1" applyFill="1" applyBorder="1">
      <alignment vertical="center"/>
    </xf>
    <xf numFmtId="177" fontId="70" fillId="38" borderId="74" xfId="0" applyNumberFormat="1" applyFont="1" applyFill="1" applyBorder="1">
      <alignment vertical="center"/>
    </xf>
    <xf numFmtId="177" fontId="70" fillId="38" borderId="76" xfId="0" applyNumberFormat="1" applyFont="1" applyFill="1" applyBorder="1">
      <alignment vertical="center"/>
    </xf>
    <xf numFmtId="177" fontId="70" fillId="33" borderId="2" xfId="0" applyNumberFormat="1" applyFont="1" applyFill="1" applyBorder="1">
      <alignment vertical="center"/>
    </xf>
    <xf numFmtId="0" fontId="70" fillId="38" borderId="79" xfId="0" applyFont="1" applyFill="1" applyBorder="1" applyAlignment="1">
      <alignment vertical="center" wrapText="1"/>
    </xf>
    <xf numFmtId="49" fontId="66" fillId="35" borderId="81" xfId="0" applyNumberFormat="1" applyFont="1" applyFill="1" applyBorder="1">
      <alignment vertical="center"/>
    </xf>
    <xf numFmtId="0" fontId="66" fillId="0" borderId="79" xfId="0" applyFont="1" applyBorder="1" applyProtection="1">
      <alignment vertical="center"/>
      <protection locked="0"/>
    </xf>
    <xf numFmtId="49" fontId="66" fillId="35" borderId="82" xfId="0" applyNumberFormat="1" applyFont="1" applyFill="1" applyBorder="1">
      <alignment vertical="center"/>
    </xf>
    <xf numFmtId="0" fontId="66" fillId="35" borderId="83" xfId="0" applyFont="1" applyFill="1" applyBorder="1">
      <alignment vertical="center"/>
    </xf>
    <xf numFmtId="190" fontId="66" fillId="30" borderId="74" xfId="155" applyNumberFormat="1" applyFont="1" applyFill="1" applyBorder="1" applyProtection="1">
      <alignment vertical="center"/>
    </xf>
    <xf numFmtId="0" fontId="66" fillId="30" borderId="77" xfId="0" applyFont="1" applyFill="1" applyBorder="1" applyAlignment="1">
      <alignment vertical="center" wrapText="1"/>
    </xf>
    <xf numFmtId="177" fontId="66" fillId="0" borderId="76" xfId="0" applyNumberFormat="1" applyFont="1" applyBorder="1" applyProtection="1">
      <alignment vertical="center"/>
      <protection locked="0"/>
    </xf>
    <xf numFmtId="0" fontId="66" fillId="0" borderId="77" xfId="0" applyFont="1" applyBorder="1" applyAlignment="1" applyProtection="1">
      <alignment vertical="center" wrapText="1"/>
      <protection locked="0"/>
    </xf>
    <xf numFmtId="49" fontId="71" fillId="35" borderId="82" xfId="0" applyNumberFormat="1" applyFont="1" applyFill="1" applyBorder="1">
      <alignment vertical="center"/>
    </xf>
    <xf numFmtId="0" fontId="70" fillId="35" borderId="84" xfId="0" applyFont="1" applyFill="1" applyBorder="1">
      <alignment vertical="center"/>
    </xf>
    <xf numFmtId="0" fontId="70" fillId="38" borderId="77" xfId="0" applyFont="1" applyFill="1" applyBorder="1" applyAlignment="1">
      <alignment vertical="center" wrapText="1"/>
    </xf>
    <xf numFmtId="49" fontId="70" fillId="35" borderId="85" xfId="0" applyNumberFormat="1" applyFont="1" applyFill="1" applyBorder="1" applyAlignment="1">
      <alignment horizontal="left" vertical="center"/>
    </xf>
    <xf numFmtId="0" fontId="70" fillId="35" borderId="74" xfId="0" applyFont="1" applyFill="1" applyBorder="1">
      <alignment vertical="center"/>
    </xf>
    <xf numFmtId="0" fontId="70" fillId="38" borderId="2" xfId="0" applyFont="1" applyFill="1" applyBorder="1">
      <alignment vertical="center"/>
    </xf>
    <xf numFmtId="177" fontId="70" fillId="35" borderId="2" xfId="0" applyNumberFormat="1" applyFont="1" applyFill="1" applyBorder="1">
      <alignment vertical="center"/>
    </xf>
    <xf numFmtId="49" fontId="70" fillId="35" borderId="74" xfId="0" applyNumberFormat="1" applyFont="1" applyFill="1" applyBorder="1" applyAlignment="1">
      <alignment horizontal="left" vertical="center"/>
    </xf>
    <xf numFmtId="0" fontId="70" fillId="35" borderId="73" xfId="0" applyFont="1" applyFill="1" applyBorder="1">
      <alignment vertical="center"/>
    </xf>
    <xf numFmtId="0" fontId="70" fillId="38" borderId="74" xfId="0" applyFont="1" applyFill="1" applyBorder="1">
      <alignment vertical="center"/>
    </xf>
    <xf numFmtId="0" fontId="70" fillId="0" borderId="74" xfId="0" applyFont="1" applyBorder="1">
      <alignment vertical="center"/>
    </xf>
    <xf numFmtId="177" fontId="70" fillId="0" borderId="74" xfId="0" applyNumberFormat="1" applyFont="1" applyBorder="1" applyProtection="1">
      <alignment vertical="center"/>
      <protection locked="0"/>
    </xf>
    <xf numFmtId="177" fontId="70" fillId="0" borderId="76" xfId="0" applyNumberFormat="1" applyFont="1" applyBorder="1" applyProtection="1">
      <alignment vertical="center"/>
      <protection locked="0"/>
    </xf>
    <xf numFmtId="0" fontId="70" fillId="0" borderId="77" xfId="0" applyFont="1" applyBorder="1" applyAlignment="1" applyProtection="1">
      <alignment vertical="center" wrapText="1"/>
      <protection locked="0"/>
    </xf>
    <xf numFmtId="0" fontId="66" fillId="35" borderId="86" xfId="0" applyFont="1" applyFill="1" applyBorder="1">
      <alignment vertical="center"/>
    </xf>
    <xf numFmtId="49" fontId="66" fillId="35" borderId="86" xfId="0" applyNumberFormat="1" applyFont="1" applyFill="1" applyBorder="1">
      <alignment vertical="center"/>
    </xf>
    <xf numFmtId="177" fontId="66" fillId="30" borderId="2" xfId="0" applyNumberFormat="1" applyFont="1" applyFill="1" applyBorder="1">
      <alignment vertical="center"/>
    </xf>
    <xf numFmtId="177" fontId="66" fillId="30" borderId="13" xfId="0" applyNumberFormat="1" applyFont="1" applyFill="1" applyBorder="1">
      <alignment vertical="center"/>
    </xf>
    <xf numFmtId="0" fontId="66" fillId="30" borderId="87" xfId="0" applyFont="1" applyFill="1" applyBorder="1" applyAlignment="1">
      <alignment vertical="center" wrapText="1"/>
    </xf>
    <xf numFmtId="177" fontId="66" fillId="38" borderId="2" xfId="0" applyNumberFormat="1" applyFont="1" applyFill="1" applyBorder="1">
      <alignment vertical="center"/>
    </xf>
    <xf numFmtId="0" fontId="66" fillId="38" borderId="87" xfId="0" applyFont="1" applyFill="1" applyBorder="1" applyAlignment="1">
      <alignment vertical="center" wrapText="1"/>
    </xf>
    <xf numFmtId="177" fontId="66" fillId="38" borderId="13" xfId="0" applyNumberFormat="1" applyFont="1" applyFill="1" applyBorder="1">
      <alignment vertical="center"/>
    </xf>
    <xf numFmtId="0" fontId="66" fillId="0" borderId="2" xfId="0" applyFont="1" applyBorder="1">
      <alignment vertical="center"/>
    </xf>
    <xf numFmtId="177" fontId="66" fillId="0" borderId="2" xfId="0" applyNumberFormat="1" applyFont="1" applyBorder="1" applyProtection="1">
      <alignment vertical="center"/>
      <protection locked="0"/>
    </xf>
    <xf numFmtId="177" fontId="66" fillId="0" borderId="13" xfId="0" applyNumberFormat="1" applyFont="1" applyBorder="1" applyProtection="1">
      <alignment vertical="center"/>
      <protection locked="0"/>
    </xf>
    <xf numFmtId="0" fontId="66" fillId="0" borderId="87" xfId="0" applyFont="1" applyBorder="1" applyAlignment="1" applyProtection="1">
      <alignment vertical="center" wrapText="1"/>
      <protection locked="0"/>
    </xf>
    <xf numFmtId="177" fontId="70" fillId="38" borderId="2" xfId="0" applyNumberFormat="1" applyFont="1" applyFill="1" applyBorder="1">
      <alignment vertical="center"/>
    </xf>
    <xf numFmtId="177" fontId="70" fillId="38" borderId="13" xfId="0" applyNumberFormat="1" applyFont="1" applyFill="1" applyBorder="1">
      <alignment vertical="center"/>
    </xf>
    <xf numFmtId="0" fontId="70" fillId="38" borderId="87" xfId="0" applyFont="1" applyFill="1" applyBorder="1" applyAlignment="1">
      <alignment vertical="center" wrapText="1"/>
    </xf>
    <xf numFmtId="0" fontId="66" fillId="39" borderId="2" xfId="0" applyFont="1" applyFill="1" applyBorder="1">
      <alignment vertical="center"/>
    </xf>
    <xf numFmtId="177" fontId="66" fillId="39" borderId="2" xfId="0" applyNumberFormat="1" applyFont="1" applyFill="1" applyBorder="1">
      <alignment vertical="center"/>
    </xf>
    <xf numFmtId="177" fontId="66" fillId="39" borderId="13" xfId="0" applyNumberFormat="1" applyFont="1" applyFill="1" applyBorder="1">
      <alignment vertical="center"/>
    </xf>
    <xf numFmtId="0" fontId="66" fillId="39" borderId="87" xfId="0" applyFont="1" applyFill="1" applyBorder="1" applyAlignment="1">
      <alignment vertical="center" wrapText="1"/>
    </xf>
    <xf numFmtId="0" fontId="66" fillId="40" borderId="2" xfId="0" applyFont="1" applyFill="1" applyBorder="1">
      <alignment vertical="center"/>
    </xf>
    <xf numFmtId="177" fontId="66" fillId="40" borderId="2" xfId="0" applyNumberFormat="1" applyFont="1" applyFill="1" applyBorder="1">
      <alignment vertical="center"/>
    </xf>
    <xf numFmtId="0" fontId="66" fillId="40" borderId="87" xfId="0" applyFont="1" applyFill="1" applyBorder="1" applyAlignment="1">
      <alignment vertical="center" wrapText="1"/>
    </xf>
    <xf numFmtId="0" fontId="70" fillId="35" borderId="2" xfId="0" applyFont="1" applyFill="1" applyBorder="1">
      <alignment vertical="center"/>
    </xf>
    <xf numFmtId="49" fontId="70" fillId="35" borderId="2" xfId="0" applyNumberFormat="1" applyFont="1" applyFill="1" applyBorder="1" applyAlignment="1">
      <alignment horizontal="left" vertical="center"/>
    </xf>
    <xf numFmtId="0" fontId="70" fillId="0" borderId="2" xfId="0" applyFont="1" applyBorder="1">
      <alignment vertical="center"/>
    </xf>
    <xf numFmtId="177" fontId="70" fillId="0" borderId="2" xfId="0" applyNumberFormat="1" applyFont="1" applyBorder="1" applyProtection="1">
      <alignment vertical="center"/>
      <protection locked="0"/>
    </xf>
    <xf numFmtId="177" fontId="70" fillId="0" borderId="13" xfId="0" applyNumberFormat="1" applyFont="1" applyBorder="1" applyProtection="1">
      <alignment vertical="center"/>
      <protection locked="0"/>
    </xf>
    <xf numFmtId="0" fontId="70" fillId="0" borderId="87" xfId="0" applyFont="1" applyBorder="1" applyAlignment="1" applyProtection="1">
      <alignment vertical="center" wrapText="1"/>
      <protection locked="0"/>
    </xf>
    <xf numFmtId="0" fontId="73" fillId="35" borderId="49" xfId="0" applyFont="1" applyFill="1" applyBorder="1">
      <alignment vertical="center"/>
    </xf>
    <xf numFmtId="0" fontId="73" fillId="0" borderId="2" xfId="0" applyFont="1" applyBorder="1">
      <alignment vertical="center"/>
    </xf>
    <xf numFmtId="177" fontId="73" fillId="0" borderId="2" xfId="0" applyNumberFormat="1" applyFont="1" applyBorder="1" applyProtection="1">
      <alignment vertical="center"/>
      <protection locked="0"/>
    </xf>
    <xf numFmtId="177" fontId="66" fillId="35" borderId="2" xfId="0" applyNumberFormat="1" applyFont="1" applyFill="1" applyBorder="1">
      <alignment vertical="center"/>
    </xf>
    <xf numFmtId="0" fontId="73" fillId="35" borderId="57" xfId="0" applyFont="1" applyFill="1" applyBorder="1">
      <alignment vertical="center"/>
    </xf>
    <xf numFmtId="177" fontId="73" fillId="0" borderId="13" xfId="0" applyNumberFormat="1" applyFont="1" applyBorder="1" applyProtection="1">
      <alignment vertical="center"/>
      <protection locked="0"/>
    </xf>
    <xf numFmtId="0" fontId="72" fillId="35" borderId="18" xfId="0" applyFont="1" applyFill="1" applyBorder="1">
      <alignment vertical="center"/>
    </xf>
    <xf numFmtId="177" fontId="72" fillId="38" borderId="2" xfId="0" applyNumberFormat="1" applyFont="1" applyFill="1" applyBorder="1">
      <alignment vertical="center"/>
    </xf>
    <xf numFmtId="177" fontId="72" fillId="38" borderId="13" xfId="0" applyNumberFormat="1" applyFont="1" applyFill="1" applyBorder="1">
      <alignment vertical="center"/>
    </xf>
    <xf numFmtId="0" fontId="72" fillId="35" borderId="2" xfId="0" applyFont="1" applyFill="1" applyBorder="1">
      <alignment vertical="center"/>
    </xf>
    <xf numFmtId="49" fontId="70" fillId="35" borderId="88" xfId="0" applyNumberFormat="1" applyFont="1" applyFill="1" applyBorder="1">
      <alignment vertical="center"/>
    </xf>
    <xf numFmtId="0" fontId="72" fillId="35" borderId="49" xfId="0" applyFont="1" applyFill="1" applyBorder="1">
      <alignment vertical="center"/>
    </xf>
    <xf numFmtId="49" fontId="66" fillId="35" borderId="88" xfId="0" applyNumberFormat="1" applyFont="1" applyFill="1" applyBorder="1">
      <alignment vertical="center"/>
    </xf>
    <xf numFmtId="0" fontId="73" fillId="39" borderId="2" xfId="0" applyFont="1" applyFill="1" applyBorder="1">
      <alignment vertical="center"/>
    </xf>
    <xf numFmtId="177" fontId="73" fillId="39" borderId="2" xfId="0" applyNumberFormat="1" applyFont="1" applyFill="1" applyBorder="1">
      <alignment vertical="center"/>
    </xf>
    <xf numFmtId="177" fontId="73" fillId="39" borderId="13" xfId="0" applyNumberFormat="1" applyFont="1" applyFill="1" applyBorder="1">
      <alignment vertical="center"/>
    </xf>
    <xf numFmtId="49" fontId="66" fillId="35" borderId="89" xfId="0" applyNumberFormat="1" applyFont="1" applyFill="1" applyBorder="1">
      <alignment vertical="center"/>
    </xf>
    <xf numFmtId="49" fontId="71" fillId="35" borderId="90" xfId="0" applyNumberFormat="1" applyFont="1" applyFill="1" applyBorder="1">
      <alignment vertical="center"/>
    </xf>
    <xf numFmtId="0" fontId="73" fillId="38" borderId="2" xfId="0" applyFont="1" applyFill="1" applyBorder="1">
      <alignment vertical="center"/>
    </xf>
    <xf numFmtId="177" fontId="73" fillId="38" borderId="2" xfId="0" applyNumberFormat="1" applyFont="1" applyFill="1" applyBorder="1">
      <alignment vertical="center"/>
    </xf>
    <xf numFmtId="177" fontId="73" fillId="40" borderId="2" xfId="0" applyNumberFormat="1" applyFont="1" applyFill="1" applyBorder="1">
      <alignment vertical="center"/>
    </xf>
    <xf numFmtId="177" fontId="73" fillId="40" borderId="13" xfId="0" applyNumberFormat="1" applyFont="1" applyFill="1" applyBorder="1">
      <alignment vertical="center"/>
    </xf>
    <xf numFmtId="177" fontId="73" fillId="38" borderId="13" xfId="0" applyNumberFormat="1" applyFont="1" applyFill="1" applyBorder="1">
      <alignment vertical="center"/>
    </xf>
    <xf numFmtId="0" fontId="66" fillId="35" borderId="91" xfId="0" applyFont="1" applyFill="1" applyBorder="1">
      <alignment vertical="center"/>
    </xf>
    <xf numFmtId="0" fontId="66" fillId="38" borderId="74" xfId="0" applyFont="1" applyFill="1" applyBorder="1">
      <alignment vertical="center"/>
    </xf>
    <xf numFmtId="49" fontId="71" fillId="35" borderId="92" xfId="0" applyNumberFormat="1" applyFont="1" applyFill="1" applyBorder="1">
      <alignment vertical="center"/>
    </xf>
    <xf numFmtId="177" fontId="70" fillId="38" borderId="74" xfId="0" quotePrefix="1" applyNumberFormat="1" applyFont="1" applyFill="1" applyBorder="1">
      <alignment vertical="center"/>
    </xf>
    <xf numFmtId="177" fontId="70" fillId="38" borderId="76" xfId="0" quotePrefix="1" applyNumberFormat="1" applyFont="1" applyFill="1" applyBorder="1">
      <alignment vertical="center"/>
    </xf>
    <xf numFmtId="0" fontId="70" fillId="35" borderId="77" xfId="0" applyFont="1" applyFill="1" applyBorder="1">
      <alignment vertical="center"/>
    </xf>
    <xf numFmtId="0" fontId="70" fillId="25" borderId="74" xfId="0" applyFont="1" applyFill="1" applyBorder="1">
      <alignment vertical="center"/>
    </xf>
    <xf numFmtId="177" fontId="70" fillId="25" borderId="74" xfId="0" applyNumberFormat="1" applyFont="1" applyFill="1" applyBorder="1">
      <alignment vertical="center"/>
    </xf>
    <xf numFmtId="177" fontId="70" fillId="25" borderId="76" xfId="0" applyNumberFormat="1" applyFont="1" applyFill="1" applyBorder="1">
      <alignment vertical="center"/>
    </xf>
    <xf numFmtId="0" fontId="74" fillId="25" borderId="77" xfId="0" applyFont="1" applyFill="1" applyBorder="1" applyAlignment="1">
      <alignment vertical="center" wrapText="1"/>
    </xf>
    <xf numFmtId="49" fontId="70" fillId="35" borderId="2" xfId="0" applyNumberFormat="1" applyFont="1" applyFill="1" applyBorder="1">
      <alignment vertical="center"/>
    </xf>
    <xf numFmtId="0" fontId="70" fillId="35" borderId="93" xfId="0" applyFont="1" applyFill="1" applyBorder="1" applyAlignment="1">
      <alignment horizontal="left" vertical="center"/>
    </xf>
    <xf numFmtId="49" fontId="70" fillId="35" borderId="57" xfId="0" applyNumberFormat="1" applyFont="1" applyFill="1" applyBorder="1">
      <alignment vertical="center"/>
    </xf>
    <xf numFmtId="0" fontId="70" fillId="35" borderId="57" xfId="0" applyFont="1" applyFill="1" applyBorder="1" applyAlignment="1">
      <alignment horizontal="left" vertical="center"/>
    </xf>
    <xf numFmtId="49" fontId="66" fillId="35" borderId="94" xfId="0" applyNumberFormat="1" applyFont="1" applyFill="1" applyBorder="1">
      <alignment vertical="center"/>
    </xf>
    <xf numFmtId="0" fontId="66" fillId="40" borderId="74" xfId="0" applyFont="1" applyFill="1" applyBorder="1">
      <alignment vertical="center"/>
    </xf>
    <xf numFmtId="177" fontId="66" fillId="40" borderId="74" xfId="0" applyNumberFormat="1" applyFont="1" applyFill="1" applyBorder="1">
      <alignment vertical="center"/>
    </xf>
    <xf numFmtId="177" fontId="66" fillId="40" borderId="76" xfId="0" applyNumberFormat="1" applyFont="1" applyFill="1" applyBorder="1">
      <alignment vertical="center"/>
    </xf>
    <xf numFmtId="0" fontId="66" fillId="40" borderId="77" xfId="0" applyFont="1" applyFill="1" applyBorder="1" applyAlignment="1">
      <alignment vertical="center" wrapText="1"/>
    </xf>
    <xf numFmtId="177" fontId="66" fillId="0" borderId="74" xfId="0" applyNumberFormat="1" applyFont="1" applyBorder="1">
      <alignment vertical="center"/>
    </xf>
    <xf numFmtId="177" fontId="66" fillId="0" borderId="76" xfId="0" applyNumberFormat="1" applyFont="1" applyBorder="1">
      <alignment vertical="center"/>
    </xf>
    <xf numFmtId="0" fontId="66" fillId="0" borderId="2" xfId="0" applyFont="1" applyBorder="1" applyAlignment="1">
      <alignment vertical="center" wrapText="1"/>
    </xf>
    <xf numFmtId="49" fontId="71" fillId="35" borderId="95" xfId="0" applyNumberFormat="1" applyFont="1" applyFill="1" applyBorder="1">
      <alignment vertical="center"/>
    </xf>
    <xf numFmtId="0" fontId="70" fillId="35" borderId="96" xfId="0" applyFont="1" applyFill="1" applyBorder="1">
      <alignment vertical="center"/>
    </xf>
    <xf numFmtId="0" fontId="75" fillId="35" borderId="2" xfId="0" applyFont="1" applyFill="1" applyBorder="1">
      <alignment vertical="center"/>
    </xf>
    <xf numFmtId="0" fontId="75" fillId="35" borderId="77" xfId="0" applyFont="1" applyFill="1" applyBorder="1" applyAlignment="1">
      <alignment horizontal="center" vertical="center"/>
    </xf>
    <xf numFmtId="177" fontId="75" fillId="33" borderId="74" xfId="0" applyNumberFormat="1" applyFont="1" applyFill="1" applyBorder="1">
      <alignment vertical="center"/>
    </xf>
    <xf numFmtId="177" fontId="75" fillId="33" borderId="2" xfId="0" applyNumberFormat="1" applyFont="1" applyFill="1" applyBorder="1">
      <alignment vertical="center"/>
    </xf>
    <xf numFmtId="0" fontId="75" fillId="35" borderId="77" xfId="0" applyFont="1" applyFill="1" applyBorder="1" applyAlignment="1">
      <alignment vertical="center" wrapText="1"/>
    </xf>
    <xf numFmtId="49" fontId="66" fillId="0" borderId="0" xfId="0" applyNumberFormat="1" applyFont="1">
      <alignment vertical="center"/>
    </xf>
    <xf numFmtId="0" fontId="66" fillId="0" borderId="0" xfId="0" applyFont="1" applyAlignment="1">
      <alignment vertical="center" wrapText="1"/>
    </xf>
    <xf numFmtId="0" fontId="66" fillId="0" borderId="0" xfId="0" applyFont="1" applyProtection="1">
      <alignment vertical="center"/>
      <protection locked="0"/>
    </xf>
    <xf numFmtId="49" fontId="66" fillId="0" borderId="0" xfId="0" applyNumberFormat="1" applyFont="1" applyProtection="1">
      <alignment vertical="center"/>
      <protection locked="0"/>
    </xf>
    <xf numFmtId="177" fontId="66" fillId="0" borderId="0" xfId="0" applyNumberFormat="1" applyFont="1" applyProtection="1">
      <alignment vertical="center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177" fontId="56" fillId="36" borderId="18" xfId="150" applyNumberFormat="1" applyFont="1" applyFill="1" applyBorder="1" applyAlignment="1">
      <alignment horizontal="center" vertical="center" wrapText="1"/>
    </xf>
    <xf numFmtId="177" fontId="56" fillId="36" borderId="2" xfId="150" applyNumberFormat="1" applyFont="1" applyFill="1" applyBorder="1" applyAlignment="1">
      <alignment horizontal="center" vertical="center" wrapText="1"/>
    </xf>
    <xf numFmtId="177" fontId="56" fillId="33" borderId="13" xfId="150" applyNumberFormat="1" applyFont="1" applyFill="1" applyBorder="1" applyAlignment="1">
      <alignment horizontal="center" vertical="center"/>
    </xf>
    <xf numFmtId="177" fontId="56" fillId="33" borderId="16" xfId="150" applyNumberFormat="1" applyFont="1" applyFill="1" applyBorder="1" applyAlignment="1">
      <alignment horizontal="center" vertical="center"/>
    </xf>
    <xf numFmtId="177" fontId="56" fillId="33" borderId="28" xfId="150" applyNumberFormat="1" applyFont="1" applyFill="1" applyBorder="1" applyAlignment="1" applyProtection="1">
      <alignment horizontal="center" vertical="center"/>
      <protection locked="0"/>
    </xf>
    <xf numFmtId="177" fontId="56" fillId="37" borderId="69" xfId="150" applyNumberFormat="1" applyFont="1" applyFill="1" applyBorder="1" applyAlignment="1">
      <alignment horizontal="left" vertical="center"/>
    </xf>
    <xf numFmtId="177" fontId="56" fillId="37" borderId="36" xfId="150" applyNumberFormat="1" applyFont="1" applyFill="1" applyBorder="1" applyAlignment="1">
      <alignment horizontal="left" vertical="center"/>
    </xf>
    <xf numFmtId="177" fontId="56" fillId="37" borderId="70" xfId="150" applyNumberFormat="1" applyFont="1" applyFill="1" applyBorder="1" applyAlignment="1">
      <alignment horizontal="left" vertical="center"/>
    </xf>
    <xf numFmtId="177" fontId="56" fillId="33" borderId="29" xfId="150" applyNumberFormat="1" applyFont="1" applyFill="1" applyBorder="1" applyAlignment="1" applyProtection="1">
      <alignment horizontal="center" vertical="center"/>
      <protection locked="0"/>
    </xf>
    <xf numFmtId="177" fontId="56" fillId="33" borderId="27" xfId="150" applyNumberFormat="1" applyFont="1" applyFill="1" applyBorder="1" applyAlignment="1" applyProtection="1">
      <alignment horizontal="center" vertical="center"/>
      <protection locked="0"/>
    </xf>
    <xf numFmtId="177" fontId="56" fillId="33" borderId="49" xfId="150" applyNumberFormat="1" applyFont="1" applyFill="1" applyBorder="1" applyAlignment="1" applyProtection="1">
      <alignment horizontal="center" vertical="center"/>
      <protection locked="0"/>
    </xf>
    <xf numFmtId="177" fontId="57" fillId="0" borderId="0" xfId="150" applyNumberFormat="1" applyFont="1" applyAlignment="1">
      <alignment horizontal="center" vertical="center"/>
    </xf>
    <xf numFmtId="177" fontId="56" fillId="35" borderId="38" xfId="150" applyNumberFormat="1" applyFont="1" applyFill="1" applyBorder="1" applyAlignment="1">
      <alignment horizontal="center" vertical="center" textRotation="255"/>
    </xf>
    <xf numFmtId="177" fontId="56" fillId="35" borderId="62" xfId="150" applyNumberFormat="1" applyFont="1" applyFill="1" applyBorder="1" applyAlignment="1">
      <alignment horizontal="center" vertical="center" textRotation="255"/>
    </xf>
    <xf numFmtId="177" fontId="56" fillId="35" borderId="40" xfId="150" applyNumberFormat="1" applyFont="1" applyFill="1" applyBorder="1" applyAlignment="1">
      <alignment horizontal="center" vertical="center"/>
    </xf>
    <xf numFmtId="177" fontId="56" fillId="35" borderId="28" xfId="150" applyNumberFormat="1" applyFont="1" applyFill="1" applyBorder="1" applyAlignment="1">
      <alignment horizontal="center" vertical="center"/>
    </xf>
    <xf numFmtId="177" fontId="56" fillId="35" borderId="40" xfId="150" applyNumberFormat="1" applyFont="1" applyFill="1" applyBorder="1" applyAlignment="1">
      <alignment vertical="center"/>
    </xf>
    <xf numFmtId="177" fontId="56" fillId="35" borderId="41" xfId="150" applyNumberFormat="1" applyFont="1" applyFill="1" applyBorder="1" applyAlignment="1">
      <alignment vertical="center"/>
    </xf>
    <xf numFmtId="177" fontId="56" fillId="35" borderId="44" xfId="150" applyNumberFormat="1" applyFont="1" applyFill="1" applyBorder="1" applyAlignment="1">
      <alignment vertical="center"/>
    </xf>
    <xf numFmtId="177" fontId="56" fillId="35" borderId="45" xfId="150" applyNumberFormat="1" applyFont="1" applyFill="1" applyBorder="1" applyAlignment="1">
      <alignment vertical="center"/>
    </xf>
    <xf numFmtId="177" fontId="56" fillId="35" borderId="13" xfId="0" applyNumberFormat="1" applyFont="1" applyFill="1" applyBorder="1" applyAlignment="1">
      <alignment horizontal="center" vertical="center"/>
    </xf>
    <xf numFmtId="177" fontId="56" fillId="35" borderId="1" xfId="0" applyNumberFormat="1" applyFont="1" applyFill="1" applyBorder="1" applyAlignment="1">
      <alignment horizontal="center" vertical="center"/>
    </xf>
    <xf numFmtId="177" fontId="56" fillId="35" borderId="16" xfId="0" applyNumberFormat="1" applyFont="1" applyFill="1" applyBorder="1" applyAlignment="1">
      <alignment horizontal="center" vertical="center"/>
    </xf>
    <xf numFmtId="176" fontId="57" fillId="0" borderId="0" xfId="0" applyNumberFormat="1" applyFont="1" applyFill="1" applyAlignment="1">
      <alignment horizontal="center" vertical="center"/>
    </xf>
    <xf numFmtId="0" fontId="75" fillId="35" borderId="97" xfId="0" applyFont="1" applyFill="1" applyBorder="1" applyAlignment="1">
      <alignment horizontal="center" vertical="center"/>
    </xf>
    <xf numFmtId="0" fontId="75" fillId="35" borderId="98" xfId="0" applyFont="1" applyFill="1" applyBorder="1" applyAlignment="1">
      <alignment horizontal="center" vertical="center"/>
    </xf>
    <xf numFmtId="177" fontId="66" fillId="0" borderId="0" xfId="0" applyNumberFormat="1" applyFont="1" applyAlignment="1">
      <alignment horizontal="center" vertical="center"/>
    </xf>
    <xf numFmtId="0" fontId="66" fillId="35" borderId="2" xfId="0" applyFont="1" applyFill="1" applyBorder="1" applyAlignment="1">
      <alignment horizontal="center" vertical="center"/>
    </xf>
  </cellXfs>
  <cellStyles count="15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開發部費用_專案 carol" xfId="154"/>
    <cellStyle name="一般_麗舍2007 預算資料" xfId="151"/>
    <cellStyle name="千分位" xfId="155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0000"/>
  </sheetPr>
  <dimension ref="A1:AD152"/>
  <sheetViews>
    <sheetView zoomScale="75" zoomScaleNormal="75" workbookViewId="0">
      <selection activeCell="Q4" sqref="Q4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506" t="s">
        <v>0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505" t="s">
        <v>101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</row>
    <row r="3" spans="1:30" s="61" customFormat="1" ht="40.5" customHeight="1">
      <c r="A3" s="60" t="s">
        <v>16</v>
      </c>
      <c r="B3" s="90" t="s">
        <v>99</v>
      </c>
      <c r="C3" s="91" t="s">
        <v>100</v>
      </c>
      <c r="F3" s="61" t="s">
        <v>18</v>
      </c>
      <c r="H3" s="62"/>
      <c r="I3" s="63"/>
      <c r="J3" s="63"/>
      <c r="K3" s="510" t="s">
        <v>357</v>
      </c>
      <c r="L3" s="510"/>
      <c r="M3" s="510"/>
      <c r="N3" s="510"/>
    </row>
    <row r="4" spans="1:30" s="67" customFormat="1" ht="51.75">
      <c r="A4" s="77" t="s">
        <v>1</v>
      </c>
      <c r="B4" s="81" t="s">
        <v>22</v>
      </c>
      <c r="C4" s="77" t="s">
        <v>2</v>
      </c>
      <c r="D4" s="77" t="s">
        <v>3</v>
      </c>
      <c r="E4" s="507" t="s">
        <v>15</v>
      </c>
      <c r="F4" s="508"/>
      <c r="G4" s="509"/>
      <c r="H4" s="79" t="s">
        <v>21</v>
      </c>
      <c r="I4" s="79" t="s">
        <v>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502"/>
      <c r="F5" s="503"/>
      <c r="G5" s="504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502"/>
      <c r="F6" s="503"/>
      <c r="G6" s="504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502"/>
      <c r="F7" s="503"/>
      <c r="G7" s="504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502"/>
      <c r="F8" s="503"/>
      <c r="G8" s="504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502"/>
      <c r="F9" s="503"/>
      <c r="G9" s="504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502"/>
      <c r="F10" s="503"/>
      <c r="G10" s="504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502"/>
      <c r="F11" s="503"/>
      <c r="G11" s="504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502"/>
      <c r="F12" s="503"/>
      <c r="G12" s="504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502"/>
      <c r="F13" s="503"/>
      <c r="G13" s="504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502"/>
      <c r="F14" s="503"/>
      <c r="G14" s="504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502"/>
      <c r="F15" s="503"/>
      <c r="G15" s="504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502"/>
      <c r="F16" s="503"/>
      <c r="G16" s="504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502"/>
      <c r="F17" s="503"/>
      <c r="G17" s="504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502"/>
      <c r="F18" s="503"/>
      <c r="G18" s="504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3"/>
      <c r="E19" s="502"/>
      <c r="F19" s="503"/>
      <c r="G19" s="504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3"/>
      <c r="E20" s="502"/>
      <c r="F20" s="503"/>
      <c r="G20" s="504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3"/>
      <c r="E21" s="502"/>
      <c r="F21" s="503"/>
      <c r="G21" s="504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3"/>
      <c r="E22" s="502"/>
      <c r="F22" s="503"/>
      <c r="G22" s="504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4"/>
      <c r="E23" s="502"/>
      <c r="F23" s="503"/>
      <c r="G23" s="504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4"/>
      <c r="E24" s="502"/>
      <c r="F24" s="503"/>
      <c r="G24" s="504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68"/>
      <c r="B25" s="68"/>
      <c r="C25" s="68"/>
      <c r="D25" s="69"/>
      <c r="E25" s="502"/>
      <c r="F25" s="503"/>
      <c r="G25" s="504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68"/>
      <c r="B26" s="68"/>
      <c r="C26" s="68"/>
      <c r="D26" s="69"/>
      <c r="E26" s="502"/>
      <c r="F26" s="503"/>
      <c r="G26" s="504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68"/>
      <c r="B27" s="68"/>
      <c r="C27" s="68"/>
      <c r="D27" s="69"/>
      <c r="E27" s="502"/>
      <c r="F27" s="503"/>
      <c r="G27" s="504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68"/>
      <c r="B28" s="68"/>
      <c r="C28" s="68"/>
      <c r="D28" s="69"/>
      <c r="E28" s="502"/>
      <c r="F28" s="503"/>
      <c r="G28" s="504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68"/>
      <c r="B29" s="68"/>
      <c r="C29" s="68"/>
      <c r="D29" s="69"/>
      <c r="E29" s="502"/>
      <c r="F29" s="503"/>
      <c r="G29" s="504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68"/>
      <c r="B30" s="68"/>
      <c r="C30" s="68"/>
      <c r="D30" s="69"/>
      <c r="E30" s="502"/>
      <c r="F30" s="503"/>
      <c r="G30" s="504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68"/>
      <c r="B31" s="68"/>
      <c r="C31" s="68"/>
      <c r="D31" s="68"/>
      <c r="E31" s="502"/>
      <c r="F31" s="503"/>
      <c r="G31" s="504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68"/>
      <c r="B32" s="68"/>
      <c r="C32" s="68"/>
      <c r="D32" s="68"/>
      <c r="E32" s="502"/>
      <c r="F32" s="503"/>
      <c r="G32" s="504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499" t="s">
        <v>6</v>
      </c>
      <c r="B33" s="500"/>
      <c r="C33" s="500"/>
      <c r="D33" s="500"/>
      <c r="E33" s="500"/>
      <c r="F33" s="500"/>
      <c r="G33" s="501"/>
      <c r="H33" s="80">
        <f>SUM(H5:H32)</f>
        <v>0</v>
      </c>
      <c r="I33" s="80">
        <f>SUM(I5:I32)</f>
        <v>0</v>
      </c>
      <c r="J33" s="80"/>
      <c r="K33" s="80">
        <f>SUM(K5:K32)</f>
        <v>0</v>
      </c>
      <c r="L33" s="80"/>
      <c r="M33" s="80">
        <f>SUM(M5:M32)</f>
        <v>0</v>
      </c>
      <c r="N33" s="70"/>
    </row>
    <row r="34" spans="1:14" s="67" customFormat="1" ht="38.1" customHeight="1">
      <c r="A34" s="71"/>
      <c r="B34" s="71"/>
      <c r="C34" s="72" t="s">
        <v>7</v>
      </c>
      <c r="D34" s="71"/>
      <c r="E34" s="72"/>
      <c r="F34" s="72" t="s">
        <v>8</v>
      </c>
      <c r="G34" s="73"/>
      <c r="H34" s="74"/>
      <c r="I34" s="75" t="s">
        <v>17</v>
      </c>
      <c r="J34" s="75"/>
      <c r="K34" s="74"/>
      <c r="L34" s="76" t="s">
        <v>9</v>
      </c>
      <c r="M34" s="76"/>
      <c r="N34" s="72"/>
    </row>
    <row r="35" spans="1:14" ht="38.1" customHeight="1">
      <c r="A35" s="53"/>
      <c r="B35" s="53"/>
      <c r="C35" s="52"/>
      <c r="D35" s="53"/>
      <c r="E35" s="52"/>
      <c r="F35" s="52"/>
      <c r="H35" s="64"/>
      <c r="I35" s="65"/>
      <c r="J35" s="65"/>
      <c r="K35" s="64"/>
      <c r="L35" s="58"/>
      <c r="M35" s="58"/>
      <c r="N35" s="52"/>
    </row>
    <row r="36" spans="1:14" ht="38.1" customHeight="1">
      <c r="A36" s="46" t="s">
        <v>13</v>
      </c>
      <c r="B36" s="47">
        <v>1</v>
      </c>
      <c r="C36" s="47">
        <v>2</v>
      </c>
      <c r="D36" s="47">
        <v>3</v>
      </c>
      <c r="E36" s="47">
        <v>4</v>
      </c>
      <c r="F36" s="47">
        <v>5</v>
      </c>
      <c r="G36" s="47">
        <v>6</v>
      </c>
      <c r="H36" s="47">
        <v>7</v>
      </c>
      <c r="I36" s="47">
        <v>8</v>
      </c>
      <c r="J36" s="47">
        <v>9</v>
      </c>
      <c r="K36" s="47">
        <v>10</v>
      </c>
      <c r="L36" s="47">
        <v>11</v>
      </c>
      <c r="M36" s="47">
        <v>12</v>
      </c>
      <c r="N36" s="47" t="s">
        <v>19</v>
      </c>
    </row>
    <row r="37" spans="1:14" ht="38.1" customHeight="1">
      <c r="A37" s="46" t="s">
        <v>14</v>
      </c>
      <c r="B37" s="48">
        <f>SUMIF($J$5:$J32,"&lt;="&amp;B36,$M$5:$M32)</f>
        <v>0</v>
      </c>
      <c r="C37" s="48">
        <f>SUMIF($J$5:$J32,"&lt;="&amp;C36,$M$5:$M32)</f>
        <v>0</v>
      </c>
      <c r="D37" s="48">
        <f>SUMIF($J$5:$J32,"&lt;="&amp;D36,$M$5:$M32)</f>
        <v>0</v>
      </c>
      <c r="E37" s="48">
        <f>SUMIF($J$5:$J32,"&lt;="&amp;E36,$M$5:$M32)</f>
        <v>0</v>
      </c>
      <c r="F37" s="48">
        <f>SUMIF($J$5:$J32,"&lt;="&amp;F36,$M$5:$M32)</f>
        <v>0</v>
      </c>
      <c r="G37" s="48">
        <f>SUMIF($J$5:$J32,"&lt;="&amp;G36,$M$5:$M32)</f>
        <v>0</v>
      </c>
      <c r="H37" s="48">
        <f>SUMIF($J$5:$J32,"&lt;="&amp;H36,$M$5:$M32)</f>
        <v>0</v>
      </c>
      <c r="I37" s="48">
        <f>SUMIF($J$5:$J32,"&lt;="&amp;I36,$M$5:$M32)</f>
        <v>0</v>
      </c>
      <c r="J37" s="48">
        <f>SUMIF($J$5:$J32,"&lt;="&amp;J36,$M$5:$M32)</f>
        <v>0</v>
      </c>
      <c r="K37" s="48">
        <f>SUMIF($J$5:$J32,"&lt;="&amp;K36,$M$5:$M32)</f>
        <v>0</v>
      </c>
      <c r="L37" s="48">
        <f>SUMIF($J$5:$J32,"&lt;="&amp;L36,$M$5:$M32)</f>
        <v>0</v>
      </c>
      <c r="M37" s="48">
        <f>SUMIF($J$5:$J32,"&lt;="&amp;M36,$M$5:$M32)</f>
        <v>0</v>
      </c>
      <c r="N37" s="48">
        <f>SUM(B37:M37)</f>
        <v>0</v>
      </c>
    </row>
    <row r="39" spans="1:14">
      <c r="E39" s="44"/>
      <c r="F39" s="44"/>
      <c r="G39" s="44"/>
      <c r="N39" s="44"/>
    </row>
    <row r="40" spans="1:14">
      <c r="E40" s="44"/>
      <c r="F40" s="44"/>
      <c r="G40" s="44"/>
      <c r="N40" s="44"/>
    </row>
    <row r="41" spans="1:14">
      <c r="E41" s="44"/>
      <c r="F41" s="44"/>
      <c r="G41" s="44"/>
      <c r="N41" s="44"/>
    </row>
    <row r="42" spans="1:14">
      <c r="E42" s="44"/>
      <c r="F42" s="44"/>
      <c r="G42" s="44"/>
      <c r="N42" s="44"/>
    </row>
    <row r="43" spans="1:14">
      <c r="E43" s="44"/>
      <c r="F43" s="44"/>
      <c r="G43" s="44"/>
      <c r="N43" s="44"/>
    </row>
    <row r="44" spans="1:14">
      <c r="E44" s="44"/>
      <c r="F44" s="44"/>
      <c r="G44" s="44"/>
      <c r="N44" s="44"/>
    </row>
    <row r="45" spans="1:14">
      <c r="E45" s="44"/>
      <c r="F45" s="44"/>
      <c r="G45" s="44"/>
      <c r="N45" s="44"/>
    </row>
    <row r="46" spans="1:14">
      <c r="E46" s="44"/>
      <c r="F46" s="44"/>
      <c r="G46" s="44"/>
      <c r="N46" s="44"/>
    </row>
    <row r="47" spans="1:14">
      <c r="E47" s="44"/>
      <c r="F47" s="44"/>
      <c r="G47" s="44"/>
      <c r="N47" s="44"/>
    </row>
    <row r="48" spans="1:14">
      <c r="E48" s="44"/>
      <c r="F48" s="44"/>
      <c r="G48" s="44"/>
      <c r="N48" s="44"/>
    </row>
    <row r="49" spans="5:14">
      <c r="E49" s="44"/>
      <c r="F49" s="44"/>
      <c r="G49" s="44"/>
      <c r="N49" s="44"/>
    </row>
    <row r="50" spans="5:14">
      <c r="E50" s="44"/>
      <c r="F50" s="44"/>
      <c r="G50" s="44"/>
      <c r="N50" s="44"/>
    </row>
    <row r="51" spans="5:14">
      <c r="E51" s="44"/>
      <c r="F51" s="44"/>
      <c r="G51" s="44"/>
      <c r="N51" s="44"/>
    </row>
    <row r="52" spans="5:14">
      <c r="E52" s="44"/>
      <c r="F52" s="44"/>
      <c r="G52" s="44"/>
      <c r="N52" s="44"/>
    </row>
    <row r="53" spans="5:14">
      <c r="E53" s="44"/>
      <c r="F53" s="44"/>
      <c r="G53" s="44"/>
      <c r="N53" s="44"/>
    </row>
    <row r="54" spans="5:14">
      <c r="E54" s="44"/>
      <c r="F54" s="44"/>
      <c r="G54" s="44"/>
      <c r="N54" s="44"/>
    </row>
    <row r="55" spans="5:14">
      <c r="E55" s="44"/>
      <c r="F55" s="44"/>
      <c r="G55" s="44"/>
      <c r="N55" s="44"/>
    </row>
    <row r="56" spans="5:14">
      <c r="E56" s="44"/>
      <c r="F56" s="44"/>
      <c r="G56" s="44"/>
      <c r="N56" s="44"/>
    </row>
    <row r="57" spans="5:14">
      <c r="E57" s="44"/>
      <c r="F57" s="44"/>
      <c r="G57" s="44"/>
      <c r="N57" s="44"/>
    </row>
    <row r="58" spans="5:14">
      <c r="E58" s="44"/>
      <c r="F58" s="44"/>
      <c r="G58" s="44"/>
      <c r="N58" s="44"/>
    </row>
    <row r="59" spans="5:14">
      <c r="E59" s="44"/>
      <c r="F59" s="44"/>
      <c r="G59" s="44"/>
      <c r="N59" s="44"/>
    </row>
    <row r="60" spans="5:14">
      <c r="E60" s="44"/>
      <c r="F60" s="44"/>
      <c r="G60" s="44"/>
      <c r="N60" s="44"/>
    </row>
    <row r="61" spans="5:14">
      <c r="E61" s="44"/>
      <c r="F61" s="44"/>
      <c r="G61" s="44"/>
      <c r="N61" s="44"/>
    </row>
    <row r="62" spans="5:14">
      <c r="E62" s="44"/>
      <c r="F62" s="44"/>
      <c r="G62" s="44"/>
      <c r="N62" s="44"/>
    </row>
    <row r="63" spans="5:14">
      <c r="E63" s="44"/>
      <c r="F63" s="44"/>
      <c r="G63" s="44"/>
      <c r="N63" s="44"/>
    </row>
    <row r="64" spans="5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</sheetData>
  <sheetProtection formatCells="0" formatColumns="0" formatRows="0" insertRows="0" autoFilter="0" pivotTables="0"/>
  <mergeCells count="33">
    <mergeCell ref="E20:G20"/>
    <mergeCell ref="E21:G21"/>
    <mergeCell ref="E14:G14"/>
    <mergeCell ref="E15:G15"/>
    <mergeCell ref="E16:G16"/>
    <mergeCell ref="E18:G18"/>
    <mergeCell ref="E19:G19"/>
    <mergeCell ref="E9:G9"/>
    <mergeCell ref="E10:G10"/>
    <mergeCell ref="E11:G11"/>
    <mergeCell ref="E12:G12"/>
    <mergeCell ref="E13:G13"/>
    <mergeCell ref="A2:N2"/>
    <mergeCell ref="A1:N1"/>
    <mergeCell ref="E4:G4"/>
    <mergeCell ref="K3:N3"/>
    <mergeCell ref="E6:G6"/>
    <mergeCell ref="A33:G33"/>
    <mergeCell ref="E5:G5"/>
    <mergeCell ref="E17:G17"/>
    <mergeCell ref="E22:G22"/>
    <mergeCell ref="E26:G26"/>
    <mergeCell ref="E31:G31"/>
    <mergeCell ref="E32:G32"/>
    <mergeCell ref="E27:G27"/>
    <mergeCell ref="E28:G28"/>
    <mergeCell ref="E29:G29"/>
    <mergeCell ref="E30:G30"/>
    <mergeCell ref="E23:G23"/>
    <mergeCell ref="E24:G24"/>
    <mergeCell ref="E25:G25"/>
    <mergeCell ref="E7:G7"/>
    <mergeCell ref="E8:G8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FF0000"/>
    <pageSetUpPr fitToPage="1"/>
  </sheetPr>
  <dimension ref="A1:AA44"/>
  <sheetViews>
    <sheetView topLeftCell="A11" workbookViewId="0">
      <selection activeCell="G20" sqref="G2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506" t="s">
        <v>23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43"/>
      <c r="N1" s="42"/>
      <c r="P1" s="41"/>
      <c r="T1" s="40"/>
      <c r="U1" s="40"/>
      <c r="V1" s="40"/>
      <c r="Z1" s="41"/>
      <c r="AA1" s="44"/>
    </row>
    <row r="2" spans="1:27" ht="25.5">
      <c r="A2" s="505" t="s">
        <v>101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39"/>
      <c r="N2" s="42"/>
    </row>
    <row r="3" spans="1:27" ht="17.25">
      <c r="A3" s="40" t="s">
        <v>24</v>
      </c>
      <c r="B3" s="90" t="s">
        <v>99</v>
      </c>
      <c r="C3" s="91" t="s">
        <v>100</v>
      </c>
      <c r="D3" s="38" t="s">
        <v>25</v>
      </c>
      <c r="E3" s="37"/>
      <c r="F3" s="37"/>
      <c r="G3" s="36"/>
      <c r="H3" s="36"/>
      <c r="I3" s="35" t="s">
        <v>26</v>
      </c>
      <c r="J3" s="34"/>
      <c r="K3" s="34"/>
      <c r="L3" s="35"/>
      <c r="M3" s="33"/>
      <c r="N3" s="42"/>
    </row>
    <row r="4" spans="1:27">
      <c r="A4" s="511" t="s">
        <v>27</v>
      </c>
      <c r="B4" s="511" t="s">
        <v>28</v>
      </c>
      <c r="C4" s="511"/>
      <c r="D4" s="512" t="s">
        <v>29</v>
      </c>
      <c r="E4" s="512" t="s">
        <v>30</v>
      </c>
      <c r="F4" s="512" t="s">
        <v>31</v>
      </c>
      <c r="G4" s="513" t="s">
        <v>32</v>
      </c>
      <c r="H4" s="514"/>
      <c r="I4" s="514"/>
      <c r="J4" s="514"/>
      <c r="K4" s="515"/>
      <c r="L4" s="516" t="s">
        <v>33</v>
      </c>
      <c r="M4" s="32"/>
      <c r="N4" s="42"/>
      <c r="T4" s="40"/>
      <c r="U4" s="40"/>
      <c r="V4" s="40"/>
      <c r="Z4" s="41"/>
      <c r="AA4" s="44"/>
    </row>
    <row r="5" spans="1:27">
      <c r="A5" s="511"/>
      <c r="B5" s="511"/>
      <c r="C5" s="511"/>
      <c r="D5" s="512"/>
      <c r="E5" s="512"/>
      <c r="F5" s="512"/>
      <c r="G5" s="31" t="s">
        <v>34</v>
      </c>
      <c r="H5" s="31" t="s">
        <v>35</v>
      </c>
      <c r="I5" s="46" t="s">
        <v>36</v>
      </c>
      <c r="J5" s="31" t="s">
        <v>37</v>
      </c>
      <c r="K5" s="30" t="s">
        <v>38</v>
      </c>
      <c r="L5" s="516"/>
      <c r="M5" s="42"/>
      <c r="N5" s="42"/>
    </row>
    <row r="6" spans="1:27" s="20" customFormat="1" ht="20.100000000000001" customHeight="1">
      <c r="A6" s="29"/>
      <c r="B6" s="517"/>
      <c r="C6" s="518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517"/>
      <c r="C7" s="518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517"/>
      <c r="C8" s="517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517"/>
      <c r="C9" s="518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517"/>
      <c r="C10" s="518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517"/>
      <c r="C11" s="518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517"/>
      <c r="C12" s="517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517"/>
      <c r="C13" s="517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519"/>
      <c r="C14" s="520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519"/>
      <c r="C15" s="520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517"/>
      <c r="C16" s="517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517"/>
      <c r="C17" s="518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519"/>
      <c r="C18" s="520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517"/>
      <c r="C19" s="518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517"/>
      <c r="C20" s="518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517"/>
      <c r="C21" s="518"/>
      <c r="D21" s="18"/>
      <c r="E21" s="18"/>
      <c r="F21" s="18"/>
      <c r="G21" s="25"/>
      <c r="H21" s="25"/>
      <c r="I21" s="24"/>
      <c r="J21" s="23"/>
      <c r="K21" s="22"/>
      <c r="L21" s="16"/>
    </row>
    <row r="22" spans="1:12" s="20" customFormat="1" ht="20.100000000000001" customHeight="1">
      <c r="A22" s="29"/>
      <c r="B22" s="517"/>
      <c r="C22" s="518"/>
      <c r="D22" s="18"/>
      <c r="E22" s="18"/>
      <c r="F22" s="18"/>
      <c r="G22" s="25"/>
      <c r="H22" s="25"/>
      <c r="I22" s="24"/>
      <c r="J22" s="23"/>
      <c r="K22" s="22"/>
      <c r="L22" s="16"/>
    </row>
    <row r="23" spans="1:12" s="20" customFormat="1" ht="20.100000000000001" customHeight="1">
      <c r="A23" s="29"/>
      <c r="B23" s="517"/>
      <c r="C23" s="518"/>
      <c r="D23" s="18"/>
      <c r="E23" s="18"/>
      <c r="F23" s="18"/>
      <c r="G23" s="25"/>
      <c r="H23" s="25"/>
      <c r="I23" s="24"/>
      <c r="J23" s="23"/>
      <c r="K23" s="22"/>
      <c r="L23" s="19"/>
    </row>
    <row r="24" spans="1:12" s="20" customFormat="1" ht="20.100000000000001" customHeight="1">
      <c r="A24" s="29"/>
      <c r="B24" s="517"/>
      <c r="C24" s="518"/>
      <c r="D24" s="18"/>
      <c r="E24" s="18"/>
      <c r="F24" s="18"/>
      <c r="G24" s="25"/>
      <c r="H24" s="25"/>
      <c r="I24" s="24"/>
      <c r="J24" s="23"/>
      <c r="K24" s="22"/>
      <c r="L24" s="19"/>
    </row>
    <row r="25" spans="1:12" s="20" customFormat="1" ht="20.100000000000001" customHeight="1">
      <c r="A25" s="29"/>
      <c r="B25" s="519"/>
      <c r="C25" s="520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517"/>
      <c r="C26" s="518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517"/>
      <c r="C27" s="518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517"/>
      <c r="C28" s="518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517"/>
      <c r="C29" s="518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517"/>
      <c r="C30" s="518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517"/>
      <c r="C31" s="517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519"/>
      <c r="C32" s="520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519"/>
      <c r="C33" s="520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519"/>
      <c r="C34" s="520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519"/>
      <c r="C35" s="520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39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40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41</v>
      </c>
      <c r="B39" s="71"/>
      <c r="C39" s="9" t="s">
        <v>42</v>
      </c>
      <c r="D39" s="72"/>
      <c r="E39" s="6"/>
      <c r="F39" s="71" t="s">
        <v>43</v>
      </c>
      <c r="G39" s="75"/>
      <c r="H39" s="75"/>
      <c r="I39" s="7" t="s">
        <v>44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45</v>
      </c>
    </row>
    <row r="44" spans="1:14">
      <c r="A44" s="4" t="s">
        <v>46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B18:C18"/>
    <mergeCell ref="B22:C22"/>
    <mergeCell ref="B26:C26"/>
    <mergeCell ref="B27:C27"/>
    <mergeCell ref="B28:C28"/>
    <mergeCell ref="B20:C20"/>
    <mergeCell ref="B21:C21"/>
    <mergeCell ref="B29:C29"/>
    <mergeCell ref="B30:C30"/>
    <mergeCell ref="B34:C34"/>
    <mergeCell ref="B35:C35"/>
    <mergeCell ref="B19:C19"/>
    <mergeCell ref="B24:C24"/>
    <mergeCell ref="B25:C25"/>
    <mergeCell ref="B31:C31"/>
    <mergeCell ref="B32:C32"/>
    <mergeCell ref="B33:C33"/>
    <mergeCell ref="B23:C23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>
    <tabColor rgb="FFFF0000"/>
    <pageSetUpPr fitToPage="1"/>
  </sheetPr>
  <dimension ref="A1:O160"/>
  <sheetViews>
    <sheetView topLeftCell="A134" workbookViewId="0">
      <selection sqref="A1:O160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506" t="s">
        <v>358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</row>
    <row r="2" spans="1:15" ht="21">
      <c r="A2" s="526" t="s">
        <v>359</v>
      </c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</row>
    <row r="4" spans="1:15" ht="18" thickBot="1">
      <c r="A4" s="88" t="s">
        <v>360</v>
      </c>
      <c r="B4" s="90" t="s">
        <v>361</v>
      </c>
      <c r="C4" s="91" t="s">
        <v>362</v>
      </c>
      <c r="D4" s="88" t="s">
        <v>363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364</v>
      </c>
      <c r="O4" s="91"/>
    </row>
    <row r="5" spans="1:15" ht="17.25" thickBot="1">
      <c r="A5" s="96" t="s">
        <v>365</v>
      </c>
      <c r="B5" s="97" t="s">
        <v>47</v>
      </c>
      <c r="C5" s="97" t="s">
        <v>48</v>
      </c>
      <c r="D5" s="495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9" t="s">
        <v>56</v>
      </c>
      <c r="L5" s="100" t="s">
        <v>57</v>
      </c>
      <c r="M5" s="101" t="s">
        <v>58</v>
      </c>
      <c r="N5" s="527" t="s">
        <v>59</v>
      </c>
      <c r="O5" s="527"/>
    </row>
    <row r="6" spans="1:15" s="105" customFormat="1">
      <c r="A6" s="102" t="s">
        <v>60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521"/>
      <c r="O7" s="522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521"/>
      <c r="O8" s="522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521"/>
      <c r="O9" s="522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521"/>
      <c r="O10" s="522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521"/>
      <c r="O11" s="522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521"/>
      <c r="O12" s="522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521"/>
      <c r="O13" s="522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521"/>
      <c r="O14" s="522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521"/>
      <c r="O15" s="522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521"/>
      <c r="O16" s="522"/>
    </row>
    <row r="17" spans="1:15" s="111" customFormat="1" ht="17.25" thickBot="1">
      <c r="A17" s="496" t="s">
        <v>61</v>
      </c>
      <c r="B17" s="497"/>
      <c r="C17" s="497"/>
      <c r="D17" s="497"/>
      <c r="E17" s="497"/>
      <c r="F17" s="497"/>
      <c r="G17" s="497"/>
      <c r="H17" s="497"/>
      <c r="I17" s="497"/>
      <c r="J17" s="498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62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521"/>
      <c r="O19" s="522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521"/>
      <c r="O20" s="522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521"/>
      <c r="O21" s="522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521"/>
      <c r="O22" s="522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521"/>
      <c r="O23" s="522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521"/>
      <c r="O24" s="522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521"/>
      <c r="O25" s="522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521"/>
      <c r="O26" s="522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521"/>
      <c r="O27" s="522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521"/>
      <c r="O28" s="522"/>
    </row>
    <row r="29" spans="1:15" s="111" customFormat="1" ht="17.25" thickBot="1">
      <c r="A29" s="496" t="s">
        <v>61</v>
      </c>
      <c r="B29" s="497"/>
      <c r="C29" s="497"/>
      <c r="D29" s="497"/>
      <c r="E29" s="497"/>
      <c r="F29" s="497"/>
      <c r="G29" s="497"/>
      <c r="H29" s="497"/>
      <c r="I29" s="497"/>
      <c r="J29" s="498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63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521"/>
      <c r="O31" s="522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521"/>
      <c r="O32" s="522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521"/>
      <c r="O33" s="522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521"/>
      <c r="O34" s="522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521"/>
      <c r="O35" s="522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521"/>
      <c r="O36" s="522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521"/>
      <c r="O37" s="522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521"/>
      <c r="O38" s="522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521"/>
      <c r="O39" s="522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521"/>
      <c r="O40" s="522"/>
    </row>
    <row r="41" spans="1:15" s="105" customFormat="1" ht="17.25" thickBot="1">
      <c r="A41" s="523" t="s">
        <v>61</v>
      </c>
      <c r="B41" s="524"/>
      <c r="C41" s="524"/>
      <c r="D41" s="524"/>
      <c r="E41" s="524"/>
      <c r="F41" s="524"/>
      <c r="G41" s="524"/>
      <c r="H41" s="524"/>
      <c r="I41" s="524"/>
      <c r="J41" s="525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64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521"/>
      <c r="O43" s="522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521"/>
      <c r="O44" s="522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521"/>
      <c r="O45" s="522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521"/>
      <c r="O46" s="522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521"/>
      <c r="O47" s="522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521"/>
      <c r="O48" s="522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521"/>
      <c r="O49" s="522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521"/>
      <c r="O50" s="522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521"/>
      <c r="O51" s="522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521"/>
      <c r="O52" s="522"/>
    </row>
    <row r="53" spans="1:15" s="111" customFormat="1" ht="17.25" thickBot="1">
      <c r="A53" s="523" t="s">
        <v>61</v>
      </c>
      <c r="B53" s="524"/>
      <c r="C53" s="524"/>
      <c r="D53" s="524"/>
      <c r="E53" s="524"/>
      <c r="F53" s="524"/>
      <c r="G53" s="524"/>
      <c r="H53" s="524"/>
      <c r="I53" s="524"/>
      <c r="J53" s="525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65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521"/>
      <c r="O55" s="522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521"/>
      <c r="O56" s="522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521"/>
      <c r="O57" s="522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521"/>
      <c r="O58" s="522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521"/>
      <c r="O59" s="522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521"/>
      <c r="O60" s="522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521"/>
      <c r="O61" s="522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521"/>
      <c r="O62" s="522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521"/>
      <c r="O63" s="522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521"/>
      <c r="O64" s="522"/>
    </row>
    <row r="65" spans="1:15" s="111" customFormat="1" ht="17.25" thickBot="1">
      <c r="A65" s="523" t="s">
        <v>61</v>
      </c>
      <c r="B65" s="524"/>
      <c r="C65" s="524"/>
      <c r="D65" s="524"/>
      <c r="E65" s="524"/>
      <c r="F65" s="524"/>
      <c r="G65" s="524"/>
      <c r="H65" s="524"/>
      <c r="I65" s="524"/>
      <c r="J65" s="525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66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521"/>
      <c r="O67" s="522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521"/>
      <c r="O68" s="522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521"/>
      <c r="O69" s="522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521"/>
      <c r="O70" s="522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521"/>
      <c r="O71" s="522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521"/>
      <c r="O72" s="522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521"/>
      <c r="O73" s="522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521"/>
      <c r="O74" s="522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521"/>
      <c r="O75" s="522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521"/>
      <c r="O76" s="522"/>
    </row>
    <row r="77" spans="1:15" s="111" customFormat="1" ht="17.25" thickBot="1">
      <c r="A77" s="523" t="s">
        <v>61</v>
      </c>
      <c r="B77" s="524"/>
      <c r="C77" s="524"/>
      <c r="D77" s="524"/>
      <c r="E77" s="524"/>
      <c r="F77" s="524"/>
      <c r="G77" s="524"/>
      <c r="H77" s="524"/>
      <c r="I77" s="524"/>
      <c r="J77" s="525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67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521"/>
      <c r="O79" s="522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521"/>
      <c r="O80" s="522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521"/>
      <c r="O81" s="522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521"/>
      <c r="O82" s="522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521"/>
      <c r="O83" s="522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521"/>
      <c r="O84" s="522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521"/>
      <c r="O85" s="522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521"/>
      <c r="O86" s="522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521"/>
      <c r="O87" s="522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521"/>
      <c r="O88" s="522"/>
    </row>
    <row r="89" spans="1:15" s="115" customFormat="1" ht="17.25" thickBot="1">
      <c r="A89" s="523" t="s">
        <v>61</v>
      </c>
      <c r="B89" s="524"/>
      <c r="C89" s="524"/>
      <c r="D89" s="524"/>
      <c r="E89" s="524"/>
      <c r="F89" s="524"/>
      <c r="G89" s="524"/>
      <c r="H89" s="524"/>
      <c r="I89" s="524"/>
      <c r="J89" s="525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68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521"/>
      <c r="O91" s="522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521"/>
      <c r="O92" s="522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521"/>
      <c r="O93" s="522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521"/>
      <c r="O94" s="522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521"/>
      <c r="O95" s="522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521"/>
      <c r="O96" s="522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521"/>
      <c r="O97" s="522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521"/>
      <c r="O98" s="522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521"/>
      <c r="O99" s="522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521"/>
      <c r="O100" s="522"/>
    </row>
    <row r="101" spans="1:15" ht="17.25" thickBot="1">
      <c r="A101" s="523" t="s">
        <v>61</v>
      </c>
      <c r="B101" s="524"/>
      <c r="C101" s="524"/>
      <c r="D101" s="524"/>
      <c r="E101" s="524"/>
      <c r="F101" s="524"/>
      <c r="G101" s="524"/>
      <c r="H101" s="524"/>
      <c r="I101" s="524"/>
      <c r="J101" s="525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69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521"/>
      <c r="O103" s="522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521"/>
      <c r="O104" s="522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521"/>
      <c r="O105" s="522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521"/>
      <c r="O106" s="522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521"/>
      <c r="O107" s="522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521"/>
      <c r="O108" s="522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521"/>
      <c r="O109" s="522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521"/>
      <c r="O110" s="522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521"/>
      <c r="O111" s="522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521"/>
      <c r="O112" s="522"/>
    </row>
    <row r="113" spans="1:15" ht="17.25" thickBot="1">
      <c r="A113" s="523" t="s">
        <v>61</v>
      </c>
      <c r="B113" s="524"/>
      <c r="C113" s="524"/>
      <c r="D113" s="524"/>
      <c r="E113" s="524"/>
      <c r="F113" s="524"/>
      <c r="G113" s="524"/>
      <c r="H113" s="524"/>
      <c r="I113" s="524"/>
      <c r="J113" s="525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70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521"/>
      <c r="O115" s="522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521"/>
      <c r="O116" s="522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521"/>
      <c r="O117" s="522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521"/>
      <c r="O118" s="522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521"/>
      <c r="O119" s="522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521"/>
      <c r="O120" s="522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521"/>
      <c r="O121" s="522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521"/>
      <c r="O122" s="522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521"/>
      <c r="O123" s="522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521"/>
      <c r="O124" s="522"/>
    </row>
    <row r="125" spans="1:15" ht="17.25" thickBot="1">
      <c r="A125" s="523" t="s">
        <v>61</v>
      </c>
      <c r="B125" s="524"/>
      <c r="C125" s="524"/>
      <c r="D125" s="524"/>
      <c r="E125" s="524"/>
      <c r="F125" s="524"/>
      <c r="G125" s="524"/>
      <c r="H125" s="524"/>
      <c r="I125" s="524"/>
      <c r="J125" s="525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71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521"/>
      <c r="O127" s="522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521"/>
      <c r="O128" s="522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521"/>
      <c r="O129" s="522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521"/>
      <c r="O130" s="522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521"/>
      <c r="O131" s="522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521"/>
      <c r="O132" s="522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521"/>
      <c r="O133" s="522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521"/>
      <c r="O134" s="522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521"/>
      <c r="O135" s="522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521"/>
      <c r="O136" s="522"/>
    </row>
    <row r="137" spans="1:15" ht="17.25" thickBot="1">
      <c r="A137" s="523" t="s">
        <v>61</v>
      </c>
      <c r="B137" s="524"/>
      <c r="C137" s="524"/>
      <c r="D137" s="524"/>
      <c r="E137" s="524"/>
      <c r="F137" s="524"/>
      <c r="G137" s="524"/>
      <c r="H137" s="524"/>
      <c r="I137" s="524"/>
      <c r="J137" s="525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72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521"/>
      <c r="O139" s="522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521"/>
      <c r="O140" s="522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521"/>
      <c r="O141" s="522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521"/>
      <c r="O142" s="522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521"/>
      <c r="O143" s="522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521"/>
      <c r="O144" s="522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521"/>
      <c r="O145" s="522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521"/>
      <c r="O146" s="522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521"/>
      <c r="O147" s="522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521"/>
      <c r="O148" s="522"/>
    </row>
    <row r="149" spans="1:15" ht="17.25" thickBot="1">
      <c r="A149" s="523" t="s">
        <v>61</v>
      </c>
      <c r="B149" s="524"/>
      <c r="C149" s="524"/>
      <c r="D149" s="524"/>
      <c r="E149" s="524"/>
      <c r="F149" s="524"/>
      <c r="G149" s="524"/>
      <c r="H149" s="524"/>
      <c r="I149" s="524"/>
      <c r="J149" s="525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528" t="s">
        <v>73</v>
      </c>
      <c r="B150" s="529"/>
      <c r="C150" s="529"/>
      <c r="D150" s="530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74</v>
      </c>
      <c r="B152" s="89" t="s">
        <v>75</v>
      </c>
    </row>
    <row r="153" spans="1:15">
      <c r="A153" s="89" t="s">
        <v>76</v>
      </c>
      <c r="B153" s="89" t="s">
        <v>77</v>
      </c>
    </row>
    <row r="155" spans="1:15" ht="17.25">
      <c r="A155" s="71" t="s">
        <v>41</v>
      </c>
      <c r="B155" s="71"/>
      <c r="C155" s="20"/>
      <c r="D155" s="9" t="s">
        <v>8</v>
      </c>
      <c r="E155" s="130"/>
      <c r="F155" s="131"/>
      <c r="G155" s="131"/>
      <c r="H155" s="75" t="s">
        <v>43</v>
      </c>
      <c r="I155" s="131"/>
      <c r="J155" s="75"/>
      <c r="K155" s="131"/>
      <c r="L155" s="132" t="s">
        <v>44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45</v>
      </c>
      <c r="O157" s="133"/>
    </row>
    <row r="158" spans="1:15">
      <c r="A158" s="136" t="s">
        <v>78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57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58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pageSetUpPr fitToPage="1"/>
  </sheetPr>
  <dimension ref="A1:AR44"/>
  <sheetViews>
    <sheetView topLeftCell="A18" workbookViewId="0">
      <selection sqref="A1:AB44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5" bestFit="1" customWidth="1"/>
    <col min="5" max="5" width="7.625" style="255" bestFit="1" customWidth="1"/>
    <col min="6" max="6" width="8.625" style="255" bestFit="1" customWidth="1"/>
    <col min="7" max="7" width="6.875" style="255" customWidth="1"/>
    <col min="8" max="8" width="6.125" style="255" customWidth="1"/>
    <col min="9" max="9" width="6.25" style="255" customWidth="1"/>
    <col min="10" max="10" width="6.5" style="255" customWidth="1"/>
    <col min="11" max="11" width="6.5" style="255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5" bestFit="1" customWidth="1"/>
    <col min="19" max="19" width="6.5" style="255" bestFit="1" customWidth="1"/>
    <col min="20" max="20" width="8.625" style="255" bestFit="1" customWidth="1"/>
    <col min="21" max="21" width="5.5" style="255" bestFit="1" customWidth="1"/>
    <col min="22" max="24" width="4.125" style="255" bestFit="1" customWidth="1"/>
    <col min="25" max="25" width="8.75" style="255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506" t="s">
        <v>366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  <c r="S1" s="506"/>
      <c r="T1" s="506"/>
      <c r="U1" s="506"/>
      <c r="V1" s="506"/>
      <c r="W1" s="506"/>
      <c r="X1" s="506"/>
      <c r="Y1" s="506"/>
      <c r="Z1" s="506"/>
      <c r="AA1" s="506"/>
      <c r="AB1" s="506"/>
    </row>
    <row r="2" spans="1:44" ht="21">
      <c r="A2" s="526" t="s">
        <v>367</v>
      </c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526"/>
      <c r="AA2" s="526"/>
      <c r="AB2" s="526"/>
    </row>
    <row r="4" spans="1:44" s="145" customFormat="1" ht="18" thickBot="1">
      <c r="A4" s="140" t="s">
        <v>368</v>
      </c>
      <c r="B4" s="90" t="s">
        <v>369</v>
      </c>
      <c r="C4" s="91" t="s">
        <v>370</v>
      </c>
      <c r="D4" s="142"/>
      <c r="E4" s="142"/>
      <c r="F4" s="142"/>
      <c r="G4" s="142"/>
      <c r="H4" s="142"/>
      <c r="I4" s="142"/>
      <c r="J4" s="142"/>
      <c r="K4" s="142"/>
      <c r="L4" s="143" t="s">
        <v>371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372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79</v>
      </c>
      <c r="G5" s="157" t="s">
        <v>373</v>
      </c>
      <c r="H5" s="531" t="s">
        <v>374</v>
      </c>
      <c r="I5" s="532"/>
      <c r="J5" s="533"/>
      <c r="K5" s="158" t="s">
        <v>375</v>
      </c>
      <c r="L5" s="159"/>
      <c r="M5" s="160"/>
      <c r="N5" s="161"/>
      <c r="O5" s="162"/>
      <c r="P5" s="163"/>
      <c r="Q5" s="164"/>
      <c r="R5" s="165"/>
      <c r="S5" s="166"/>
      <c r="T5" s="167" t="s">
        <v>79</v>
      </c>
      <c r="U5" s="168" t="s">
        <v>373</v>
      </c>
      <c r="V5" s="534" t="s">
        <v>374</v>
      </c>
      <c r="W5" s="535"/>
      <c r="X5" s="536"/>
      <c r="Y5" s="169" t="s">
        <v>375</v>
      </c>
      <c r="Z5" s="170"/>
      <c r="AA5" s="171"/>
      <c r="AB5" s="172"/>
    </row>
    <row r="6" spans="1:44">
      <c r="A6" s="173" t="s">
        <v>80</v>
      </c>
      <c r="B6" s="174" t="s">
        <v>81</v>
      </c>
      <c r="C6" s="175" t="s">
        <v>82</v>
      </c>
      <c r="D6" s="176" t="s">
        <v>83</v>
      </c>
      <c r="E6" s="177" t="s">
        <v>84</v>
      </c>
      <c r="F6" s="178" t="s">
        <v>85</v>
      </c>
      <c r="G6" s="179" t="s">
        <v>376</v>
      </c>
      <c r="H6" s="180" t="s">
        <v>87</v>
      </c>
      <c r="I6" s="181" t="s">
        <v>88</v>
      </c>
      <c r="J6" s="182" t="s">
        <v>89</v>
      </c>
      <c r="K6" s="183" t="s">
        <v>377</v>
      </c>
      <c r="L6" s="184" t="s">
        <v>91</v>
      </c>
      <c r="M6" s="185" t="s">
        <v>92</v>
      </c>
      <c r="N6" s="186" t="s">
        <v>93</v>
      </c>
      <c r="O6" s="187" t="s">
        <v>80</v>
      </c>
      <c r="P6" s="188" t="s">
        <v>81</v>
      </c>
      <c r="Q6" s="189" t="s">
        <v>82</v>
      </c>
      <c r="R6" s="190" t="s">
        <v>83</v>
      </c>
      <c r="S6" s="191" t="s">
        <v>84</v>
      </c>
      <c r="T6" s="192" t="s">
        <v>85</v>
      </c>
      <c r="U6" s="193" t="s">
        <v>86</v>
      </c>
      <c r="V6" s="194" t="s">
        <v>87</v>
      </c>
      <c r="W6" s="195" t="s">
        <v>88</v>
      </c>
      <c r="X6" s="196" t="s">
        <v>89</v>
      </c>
      <c r="Y6" s="197" t="s">
        <v>90</v>
      </c>
      <c r="Z6" s="198" t="s">
        <v>91</v>
      </c>
      <c r="AA6" s="199" t="s">
        <v>92</v>
      </c>
      <c r="AB6" s="200" t="s">
        <v>93</v>
      </c>
    </row>
    <row r="7" spans="1:44">
      <c r="A7" s="537" t="s">
        <v>94</v>
      </c>
      <c r="B7" s="538"/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9" t="s">
        <v>98</v>
      </c>
      <c r="P7" s="540"/>
      <c r="Q7" s="540"/>
      <c r="R7" s="540"/>
      <c r="S7" s="540"/>
      <c r="T7" s="540"/>
      <c r="U7" s="540"/>
      <c r="V7" s="540"/>
      <c r="W7" s="540"/>
      <c r="X7" s="540"/>
      <c r="Y7" s="540"/>
      <c r="Z7" s="540"/>
      <c r="AA7" s="540"/>
      <c r="AB7" s="540"/>
    </row>
    <row r="8" spans="1:44" s="215" customFormat="1">
      <c r="A8" s="201"/>
      <c r="B8" s="202"/>
      <c r="C8" s="203"/>
      <c r="D8" s="204"/>
      <c r="E8" s="204"/>
      <c r="F8" s="205"/>
      <c r="G8" s="206"/>
      <c r="H8" s="207"/>
      <c r="I8" s="204"/>
      <c r="J8" s="205"/>
      <c r="K8" s="208">
        <f t="shared" ref="K8:K37" si="0">IFERROR(ROUND(F8/G8/12,0),0)</f>
        <v>0</v>
      </c>
      <c r="L8" s="209"/>
      <c r="M8" s="210"/>
      <c r="N8" s="211"/>
      <c r="O8" s="201"/>
      <c r="P8" s="212"/>
      <c r="Q8" s="203"/>
      <c r="R8" s="204"/>
      <c r="S8" s="204"/>
      <c r="T8" s="205"/>
      <c r="U8" s="206"/>
      <c r="V8" s="207"/>
      <c r="W8" s="204"/>
      <c r="X8" s="205"/>
      <c r="Y8" s="213">
        <f t="shared" ref="Y8:Y37" si="1">IFERROR(ROUND(T8/U8/12,0),0)</f>
        <v>0</v>
      </c>
      <c r="Z8" s="214"/>
      <c r="AA8" s="210"/>
      <c r="AB8" s="211"/>
    </row>
    <row r="9" spans="1:44" s="215" customFormat="1">
      <c r="A9" s="216"/>
      <c r="B9" s="217"/>
      <c r="C9" s="218"/>
      <c r="D9" s="219"/>
      <c r="E9" s="219"/>
      <c r="F9" s="220"/>
      <c r="G9" s="221"/>
      <c r="H9" s="222"/>
      <c r="I9" s="219"/>
      <c r="J9" s="223"/>
      <c r="K9" s="208">
        <f t="shared" si="0"/>
        <v>0</v>
      </c>
      <c r="L9" s="209"/>
      <c r="M9" s="224"/>
      <c r="N9" s="225"/>
      <c r="O9" s="216"/>
      <c r="P9" s="226"/>
      <c r="Q9" s="218"/>
      <c r="R9" s="219"/>
      <c r="S9" s="219"/>
      <c r="T9" s="220"/>
      <c r="U9" s="221"/>
      <c r="V9" s="222"/>
      <c r="W9" s="219"/>
      <c r="X9" s="223"/>
      <c r="Y9" s="213">
        <f t="shared" si="1"/>
        <v>0</v>
      </c>
      <c r="Z9" s="227"/>
      <c r="AA9" s="224"/>
      <c r="AB9" s="225"/>
    </row>
    <row r="10" spans="1:44" s="215" customFormat="1">
      <c r="A10" s="228"/>
      <c r="B10" s="229"/>
      <c r="C10" s="230"/>
      <c r="D10" s="231"/>
      <c r="E10" s="231"/>
      <c r="F10" s="232"/>
      <c r="G10" s="233"/>
      <c r="H10" s="234"/>
      <c r="I10" s="231"/>
      <c r="J10" s="232"/>
      <c r="K10" s="208">
        <f t="shared" si="0"/>
        <v>0</v>
      </c>
      <c r="L10" s="227"/>
      <c r="M10" s="224"/>
      <c r="N10" s="235"/>
      <c r="O10" s="228"/>
      <c r="P10" s="229"/>
      <c r="Q10" s="230"/>
      <c r="R10" s="231"/>
      <c r="S10" s="231"/>
      <c r="T10" s="232"/>
      <c r="U10" s="233"/>
      <c r="V10" s="234"/>
      <c r="W10" s="231"/>
      <c r="X10" s="232"/>
      <c r="Y10" s="213">
        <f t="shared" si="1"/>
        <v>0</v>
      </c>
      <c r="Z10" s="227"/>
      <c r="AA10" s="224"/>
      <c r="AB10" s="235"/>
    </row>
    <row r="11" spans="1:44" s="215" customFormat="1">
      <c r="A11" s="228"/>
      <c r="B11" s="229"/>
      <c r="C11" s="230"/>
      <c r="D11" s="231"/>
      <c r="E11" s="231"/>
      <c r="F11" s="232"/>
      <c r="G11" s="233"/>
      <c r="H11" s="234"/>
      <c r="I11" s="231"/>
      <c r="J11" s="232"/>
      <c r="K11" s="208">
        <f t="shared" si="0"/>
        <v>0</v>
      </c>
      <c r="L11" s="227"/>
      <c r="M11" s="224"/>
      <c r="N11" s="235"/>
      <c r="O11" s="228"/>
      <c r="P11" s="229"/>
      <c r="Q11" s="230"/>
      <c r="R11" s="231"/>
      <c r="S11" s="231"/>
      <c r="T11" s="232"/>
      <c r="U11" s="233"/>
      <c r="V11" s="234"/>
      <c r="W11" s="231"/>
      <c r="X11" s="232"/>
      <c r="Y11" s="213">
        <f t="shared" si="1"/>
        <v>0</v>
      </c>
      <c r="Z11" s="227"/>
      <c r="AA11" s="224"/>
      <c r="AB11" s="235"/>
    </row>
    <row r="12" spans="1:44" s="215" customFormat="1">
      <c r="A12" s="201"/>
      <c r="B12" s="212"/>
      <c r="C12" s="203"/>
      <c r="D12" s="204"/>
      <c r="E12" s="204"/>
      <c r="F12" s="205"/>
      <c r="G12" s="206"/>
      <c r="H12" s="236"/>
      <c r="I12" s="204"/>
      <c r="J12" s="205"/>
      <c r="K12" s="208">
        <f t="shared" si="0"/>
        <v>0</v>
      </c>
      <c r="L12" s="227"/>
      <c r="M12" s="224"/>
      <c r="N12" s="211"/>
      <c r="O12" s="201"/>
      <c r="P12" s="212"/>
      <c r="Q12" s="203"/>
      <c r="R12" s="204"/>
      <c r="S12" s="204"/>
      <c r="T12" s="205"/>
      <c r="U12" s="206"/>
      <c r="V12" s="236"/>
      <c r="W12" s="204"/>
      <c r="X12" s="205"/>
      <c r="Y12" s="213">
        <f t="shared" si="1"/>
        <v>0</v>
      </c>
      <c r="Z12" s="227"/>
      <c r="AA12" s="224"/>
      <c r="AB12" s="211"/>
    </row>
    <row r="13" spans="1:44" s="215" customFormat="1">
      <c r="A13" s="228"/>
      <c r="B13" s="212"/>
      <c r="C13" s="203"/>
      <c r="D13" s="204"/>
      <c r="E13" s="204"/>
      <c r="F13" s="205"/>
      <c r="G13" s="206"/>
      <c r="H13" s="236"/>
      <c r="I13" s="204"/>
      <c r="J13" s="205"/>
      <c r="K13" s="208">
        <f t="shared" si="0"/>
        <v>0</v>
      </c>
      <c r="L13" s="227"/>
      <c r="M13" s="224"/>
      <c r="N13" s="211"/>
      <c r="O13" s="201"/>
      <c r="P13" s="212"/>
      <c r="Q13" s="203"/>
      <c r="R13" s="204"/>
      <c r="S13" s="204"/>
      <c r="T13" s="205"/>
      <c r="U13" s="206"/>
      <c r="V13" s="236"/>
      <c r="W13" s="204"/>
      <c r="X13" s="205"/>
      <c r="Y13" s="213">
        <f t="shared" si="1"/>
        <v>0</v>
      </c>
      <c r="Z13" s="227"/>
      <c r="AA13" s="224"/>
      <c r="AB13" s="211"/>
    </row>
    <row r="14" spans="1:44" s="215" customFormat="1">
      <c r="A14" s="228"/>
      <c r="B14" s="212"/>
      <c r="C14" s="203"/>
      <c r="D14" s="204"/>
      <c r="E14" s="204"/>
      <c r="F14" s="205"/>
      <c r="G14" s="206"/>
      <c r="H14" s="236"/>
      <c r="I14" s="204"/>
      <c r="J14" s="205"/>
      <c r="K14" s="208">
        <f t="shared" si="0"/>
        <v>0</v>
      </c>
      <c r="L14" s="227"/>
      <c r="M14" s="224"/>
      <c r="N14" s="211"/>
      <c r="O14" s="201"/>
      <c r="P14" s="212"/>
      <c r="Q14" s="203"/>
      <c r="R14" s="204"/>
      <c r="S14" s="204"/>
      <c r="T14" s="205"/>
      <c r="U14" s="206"/>
      <c r="V14" s="236"/>
      <c r="W14" s="204"/>
      <c r="X14" s="205"/>
      <c r="Y14" s="213">
        <f t="shared" si="1"/>
        <v>0</v>
      </c>
      <c r="Z14" s="227"/>
      <c r="AA14" s="224"/>
      <c r="AB14" s="211"/>
    </row>
    <row r="15" spans="1:44" s="215" customFormat="1">
      <c r="A15" s="228"/>
      <c r="B15" s="212"/>
      <c r="C15" s="203"/>
      <c r="D15" s="204"/>
      <c r="E15" s="204"/>
      <c r="F15" s="205"/>
      <c r="G15" s="206"/>
      <c r="H15" s="236"/>
      <c r="I15" s="204"/>
      <c r="J15" s="205"/>
      <c r="K15" s="208">
        <f t="shared" si="0"/>
        <v>0</v>
      </c>
      <c r="L15" s="227"/>
      <c r="M15" s="224"/>
      <c r="N15" s="211"/>
      <c r="O15" s="201"/>
      <c r="P15" s="212"/>
      <c r="Q15" s="203"/>
      <c r="R15" s="204"/>
      <c r="S15" s="204"/>
      <c r="T15" s="205"/>
      <c r="U15" s="206"/>
      <c r="V15" s="236"/>
      <c r="W15" s="204"/>
      <c r="X15" s="205"/>
      <c r="Y15" s="213">
        <f t="shared" si="1"/>
        <v>0</v>
      </c>
      <c r="Z15" s="227"/>
      <c r="AA15" s="224"/>
      <c r="AB15" s="211"/>
    </row>
    <row r="16" spans="1:44" s="215" customFormat="1">
      <c r="A16" s="228"/>
      <c r="B16" s="212"/>
      <c r="C16" s="203"/>
      <c r="D16" s="204"/>
      <c r="E16" s="204"/>
      <c r="F16" s="205"/>
      <c r="G16" s="206"/>
      <c r="H16" s="236"/>
      <c r="I16" s="204"/>
      <c r="J16" s="205"/>
      <c r="K16" s="208">
        <f t="shared" si="0"/>
        <v>0</v>
      </c>
      <c r="L16" s="227"/>
      <c r="M16" s="224"/>
      <c r="N16" s="211"/>
      <c r="O16" s="201"/>
      <c r="P16" s="212"/>
      <c r="Q16" s="203"/>
      <c r="R16" s="204"/>
      <c r="S16" s="204"/>
      <c r="T16" s="205"/>
      <c r="U16" s="206"/>
      <c r="V16" s="236"/>
      <c r="W16" s="204"/>
      <c r="X16" s="205"/>
      <c r="Y16" s="213">
        <f t="shared" si="1"/>
        <v>0</v>
      </c>
      <c r="Z16" s="227"/>
      <c r="AA16" s="224"/>
      <c r="AB16" s="211"/>
    </row>
    <row r="17" spans="1:28" s="215" customFormat="1">
      <c r="A17" s="228"/>
      <c r="B17" s="212"/>
      <c r="C17" s="203"/>
      <c r="D17" s="204"/>
      <c r="E17" s="204"/>
      <c r="F17" s="205"/>
      <c r="G17" s="206"/>
      <c r="H17" s="236"/>
      <c r="I17" s="204"/>
      <c r="J17" s="205"/>
      <c r="K17" s="208">
        <f t="shared" si="0"/>
        <v>0</v>
      </c>
      <c r="L17" s="227"/>
      <c r="M17" s="224"/>
      <c r="N17" s="211"/>
      <c r="O17" s="201"/>
      <c r="P17" s="212"/>
      <c r="Q17" s="203"/>
      <c r="R17" s="204"/>
      <c r="S17" s="204"/>
      <c r="T17" s="205"/>
      <c r="U17" s="206"/>
      <c r="V17" s="236"/>
      <c r="W17" s="204"/>
      <c r="X17" s="205"/>
      <c r="Y17" s="213">
        <f t="shared" si="1"/>
        <v>0</v>
      </c>
      <c r="Z17" s="227"/>
      <c r="AA17" s="224"/>
      <c r="AB17" s="211"/>
    </row>
    <row r="18" spans="1:28" s="215" customFormat="1">
      <c r="A18" s="228"/>
      <c r="B18" s="212"/>
      <c r="C18" s="203"/>
      <c r="D18" s="204"/>
      <c r="E18" s="204"/>
      <c r="F18" s="205"/>
      <c r="G18" s="206"/>
      <c r="H18" s="236"/>
      <c r="I18" s="204"/>
      <c r="J18" s="205"/>
      <c r="K18" s="208">
        <f t="shared" si="0"/>
        <v>0</v>
      </c>
      <c r="L18" s="227"/>
      <c r="M18" s="224"/>
      <c r="N18" s="211"/>
      <c r="O18" s="201"/>
      <c r="P18" s="212"/>
      <c r="Q18" s="203"/>
      <c r="R18" s="204"/>
      <c r="S18" s="204"/>
      <c r="T18" s="205"/>
      <c r="U18" s="206"/>
      <c r="V18" s="236"/>
      <c r="W18" s="204"/>
      <c r="X18" s="205"/>
      <c r="Y18" s="213">
        <f t="shared" si="1"/>
        <v>0</v>
      </c>
      <c r="Z18" s="227"/>
      <c r="AA18" s="224"/>
      <c r="AB18" s="211"/>
    </row>
    <row r="19" spans="1:28" s="215" customFormat="1">
      <c r="A19" s="228"/>
      <c r="B19" s="212"/>
      <c r="C19" s="203"/>
      <c r="D19" s="204"/>
      <c r="E19" s="204"/>
      <c r="F19" s="205"/>
      <c r="G19" s="206"/>
      <c r="H19" s="236"/>
      <c r="I19" s="204"/>
      <c r="J19" s="205"/>
      <c r="K19" s="208">
        <f t="shared" si="0"/>
        <v>0</v>
      </c>
      <c r="L19" s="227"/>
      <c r="M19" s="224"/>
      <c r="N19" s="211"/>
      <c r="O19" s="201"/>
      <c r="P19" s="212"/>
      <c r="Q19" s="203"/>
      <c r="R19" s="204"/>
      <c r="S19" s="204"/>
      <c r="T19" s="205"/>
      <c r="U19" s="206"/>
      <c r="V19" s="236"/>
      <c r="W19" s="204"/>
      <c r="X19" s="205"/>
      <c r="Y19" s="213">
        <f t="shared" si="1"/>
        <v>0</v>
      </c>
      <c r="Z19" s="227"/>
      <c r="AA19" s="224"/>
      <c r="AB19" s="211"/>
    </row>
    <row r="20" spans="1:28" s="215" customFormat="1">
      <c r="A20" s="228"/>
      <c r="B20" s="212"/>
      <c r="C20" s="203"/>
      <c r="D20" s="204"/>
      <c r="E20" s="204"/>
      <c r="F20" s="205"/>
      <c r="G20" s="206"/>
      <c r="H20" s="236"/>
      <c r="I20" s="204"/>
      <c r="J20" s="205"/>
      <c r="K20" s="208">
        <f t="shared" si="0"/>
        <v>0</v>
      </c>
      <c r="L20" s="227"/>
      <c r="M20" s="224"/>
      <c r="N20" s="211"/>
      <c r="O20" s="201"/>
      <c r="P20" s="212"/>
      <c r="Q20" s="203"/>
      <c r="R20" s="204"/>
      <c r="S20" s="204"/>
      <c r="T20" s="205"/>
      <c r="U20" s="206"/>
      <c r="V20" s="236"/>
      <c r="W20" s="204"/>
      <c r="X20" s="205"/>
      <c r="Y20" s="213">
        <f t="shared" si="1"/>
        <v>0</v>
      </c>
      <c r="Z20" s="227"/>
      <c r="AA20" s="224"/>
      <c r="AB20" s="211"/>
    </row>
    <row r="21" spans="1:28" s="215" customFormat="1">
      <c r="A21" s="228"/>
      <c r="B21" s="212"/>
      <c r="C21" s="203"/>
      <c r="D21" s="204"/>
      <c r="E21" s="204"/>
      <c r="F21" s="205"/>
      <c r="G21" s="206"/>
      <c r="H21" s="236"/>
      <c r="I21" s="204"/>
      <c r="J21" s="205"/>
      <c r="K21" s="208">
        <f t="shared" si="0"/>
        <v>0</v>
      </c>
      <c r="L21" s="227"/>
      <c r="M21" s="224"/>
      <c r="N21" s="211"/>
      <c r="O21" s="201"/>
      <c r="P21" s="212"/>
      <c r="Q21" s="203"/>
      <c r="R21" s="204"/>
      <c r="S21" s="204"/>
      <c r="T21" s="205"/>
      <c r="U21" s="206"/>
      <c r="V21" s="236"/>
      <c r="W21" s="204"/>
      <c r="X21" s="205"/>
      <c r="Y21" s="213">
        <f t="shared" si="1"/>
        <v>0</v>
      </c>
      <c r="Z21" s="227"/>
      <c r="AA21" s="224"/>
      <c r="AB21" s="211"/>
    </row>
    <row r="22" spans="1:28" s="145" customFormat="1">
      <c r="A22" s="228"/>
      <c r="B22" s="212"/>
      <c r="C22" s="203"/>
      <c r="D22" s="204"/>
      <c r="E22" s="204"/>
      <c r="F22" s="205"/>
      <c r="G22" s="206"/>
      <c r="H22" s="236"/>
      <c r="I22" s="204"/>
      <c r="J22" s="205"/>
      <c r="K22" s="208">
        <f t="shared" si="0"/>
        <v>0</v>
      </c>
      <c r="L22" s="227"/>
      <c r="M22" s="224"/>
      <c r="N22" s="211"/>
      <c r="O22" s="201"/>
      <c r="P22" s="212"/>
      <c r="Q22" s="203"/>
      <c r="R22" s="204"/>
      <c r="S22" s="204"/>
      <c r="T22" s="205"/>
      <c r="U22" s="206"/>
      <c r="V22" s="236"/>
      <c r="W22" s="204"/>
      <c r="X22" s="205"/>
      <c r="Y22" s="213">
        <f t="shared" si="1"/>
        <v>0</v>
      </c>
      <c r="Z22" s="227"/>
      <c r="AA22" s="224"/>
      <c r="AB22" s="211"/>
    </row>
    <row r="23" spans="1:28" s="251" customFormat="1">
      <c r="A23" s="228"/>
      <c r="B23" s="212"/>
      <c r="C23" s="203"/>
      <c r="D23" s="204"/>
      <c r="E23" s="204"/>
      <c r="F23" s="205"/>
      <c r="G23" s="206"/>
      <c r="H23" s="236"/>
      <c r="I23" s="204"/>
      <c r="J23" s="205"/>
      <c r="K23" s="208">
        <f t="shared" si="0"/>
        <v>0</v>
      </c>
      <c r="L23" s="227"/>
      <c r="M23" s="224"/>
      <c r="N23" s="211"/>
      <c r="O23" s="201"/>
      <c r="P23" s="212"/>
      <c r="Q23" s="203"/>
      <c r="R23" s="204"/>
      <c r="S23" s="204"/>
      <c r="T23" s="205"/>
      <c r="U23" s="206"/>
      <c r="V23" s="236"/>
      <c r="W23" s="204"/>
      <c r="X23" s="205"/>
      <c r="Y23" s="213">
        <f t="shared" si="1"/>
        <v>0</v>
      </c>
      <c r="Z23" s="227"/>
      <c r="AA23" s="224"/>
      <c r="AB23" s="211"/>
    </row>
    <row r="24" spans="1:28">
      <c r="A24" s="228"/>
      <c r="B24" s="212"/>
      <c r="C24" s="203"/>
      <c r="D24" s="204"/>
      <c r="E24" s="204"/>
      <c r="F24" s="205"/>
      <c r="G24" s="206"/>
      <c r="H24" s="236"/>
      <c r="I24" s="204"/>
      <c r="J24" s="205"/>
      <c r="K24" s="208">
        <f t="shared" si="0"/>
        <v>0</v>
      </c>
      <c r="L24" s="227"/>
      <c r="M24" s="224"/>
      <c r="N24" s="211"/>
      <c r="O24" s="201"/>
      <c r="P24" s="212"/>
      <c r="Q24" s="203"/>
      <c r="R24" s="204"/>
      <c r="S24" s="204"/>
      <c r="T24" s="205"/>
      <c r="U24" s="206"/>
      <c r="V24" s="236"/>
      <c r="W24" s="204"/>
      <c r="X24" s="205"/>
      <c r="Y24" s="213">
        <f t="shared" si="1"/>
        <v>0</v>
      </c>
      <c r="Z24" s="227"/>
      <c r="AA24" s="224"/>
      <c r="AB24" s="211"/>
    </row>
    <row r="25" spans="1:28">
      <c r="A25" s="228"/>
      <c r="B25" s="212"/>
      <c r="C25" s="203"/>
      <c r="D25" s="204"/>
      <c r="E25" s="204"/>
      <c r="F25" s="205"/>
      <c r="G25" s="206"/>
      <c r="H25" s="236"/>
      <c r="I25" s="204"/>
      <c r="J25" s="205"/>
      <c r="K25" s="208">
        <f t="shared" si="0"/>
        <v>0</v>
      </c>
      <c r="L25" s="227"/>
      <c r="M25" s="224"/>
      <c r="N25" s="211"/>
      <c r="O25" s="201"/>
      <c r="P25" s="212"/>
      <c r="Q25" s="203"/>
      <c r="R25" s="204"/>
      <c r="S25" s="204"/>
      <c r="T25" s="205"/>
      <c r="U25" s="206"/>
      <c r="V25" s="236"/>
      <c r="W25" s="204"/>
      <c r="X25" s="205"/>
      <c r="Y25" s="213">
        <f t="shared" si="1"/>
        <v>0</v>
      </c>
      <c r="Z25" s="227"/>
      <c r="AA25" s="224"/>
      <c r="AB25" s="211"/>
    </row>
    <row r="26" spans="1:28">
      <c r="A26" s="228"/>
      <c r="B26" s="212"/>
      <c r="C26" s="203"/>
      <c r="D26" s="204"/>
      <c r="E26" s="204"/>
      <c r="F26" s="205"/>
      <c r="G26" s="206"/>
      <c r="H26" s="236"/>
      <c r="I26" s="204"/>
      <c r="J26" s="205"/>
      <c r="K26" s="208">
        <f t="shared" si="0"/>
        <v>0</v>
      </c>
      <c r="L26" s="227"/>
      <c r="M26" s="224"/>
      <c r="N26" s="211"/>
      <c r="O26" s="201"/>
      <c r="P26" s="212"/>
      <c r="Q26" s="203"/>
      <c r="R26" s="204"/>
      <c r="S26" s="204"/>
      <c r="T26" s="205"/>
      <c r="U26" s="206"/>
      <c r="V26" s="236"/>
      <c r="W26" s="204"/>
      <c r="X26" s="205"/>
      <c r="Y26" s="213">
        <f t="shared" si="1"/>
        <v>0</v>
      </c>
      <c r="Z26" s="227"/>
      <c r="AA26" s="224"/>
      <c r="AB26" s="211"/>
    </row>
    <row r="27" spans="1:28">
      <c r="A27" s="228"/>
      <c r="B27" s="212"/>
      <c r="C27" s="203"/>
      <c r="D27" s="204"/>
      <c r="E27" s="204"/>
      <c r="F27" s="205"/>
      <c r="G27" s="206"/>
      <c r="H27" s="236"/>
      <c r="I27" s="204"/>
      <c r="J27" s="205"/>
      <c r="K27" s="208">
        <f t="shared" si="0"/>
        <v>0</v>
      </c>
      <c r="L27" s="227"/>
      <c r="M27" s="224"/>
      <c r="N27" s="211"/>
      <c r="O27" s="201"/>
      <c r="P27" s="212"/>
      <c r="Q27" s="203"/>
      <c r="R27" s="204"/>
      <c r="S27" s="204"/>
      <c r="T27" s="205"/>
      <c r="U27" s="206"/>
      <c r="V27" s="236"/>
      <c r="W27" s="204"/>
      <c r="X27" s="205"/>
      <c r="Y27" s="213">
        <f t="shared" si="1"/>
        <v>0</v>
      </c>
      <c r="Z27" s="227"/>
      <c r="AA27" s="224"/>
      <c r="AB27" s="211"/>
    </row>
    <row r="28" spans="1:28">
      <c r="A28" s="228"/>
      <c r="B28" s="212"/>
      <c r="C28" s="203"/>
      <c r="D28" s="204"/>
      <c r="E28" s="204"/>
      <c r="F28" s="205"/>
      <c r="G28" s="206"/>
      <c r="H28" s="236"/>
      <c r="I28" s="204"/>
      <c r="J28" s="205"/>
      <c r="K28" s="208">
        <f t="shared" si="0"/>
        <v>0</v>
      </c>
      <c r="L28" s="227"/>
      <c r="M28" s="224"/>
      <c r="N28" s="211"/>
      <c r="O28" s="201"/>
      <c r="P28" s="212"/>
      <c r="Q28" s="203"/>
      <c r="R28" s="204"/>
      <c r="S28" s="204"/>
      <c r="T28" s="205"/>
      <c r="U28" s="206"/>
      <c r="V28" s="236"/>
      <c r="W28" s="204"/>
      <c r="X28" s="205"/>
      <c r="Y28" s="213">
        <f t="shared" si="1"/>
        <v>0</v>
      </c>
      <c r="Z28" s="227"/>
      <c r="AA28" s="224"/>
      <c r="AB28" s="211"/>
    </row>
    <row r="29" spans="1:28">
      <c r="A29" s="228"/>
      <c r="B29" s="212"/>
      <c r="C29" s="203"/>
      <c r="D29" s="204"/>
      <c r="E29" s="204"/>
      <c r="F29" s="205"/>
      <c r="G29" s="206"/>
      <c r="H29" s="236"/>
      <c r="I29" s="204"/>
      <c r="J29" s="205"/>
      <c r="K29" s="208">
        <f t="shared" si="0"/>
        <v>0</v>
      </c>
      <c r="L29" s="227"/>
      <c r="M29" s="224"/>
      <c r="N29" s="211"/>
      <c r="O29" s="201"/>
      <c r="P29" s="212"/>
      <c r="Q29" s="203"/>
      <c r="R29" s="204"/>
      <c r="S29" s="204"/>
      <c r="T29" s="205"/>
      <c r="U29" s="206"/>
      <c r="V29" s="236"/>
      <c r="W29" s="204"/>
      <c r="X29" s="205"/>
      <c r="Y29" s="213">
        <f t="shared" si="1"/>
        <v>0</v>
      </c>
      <c r="Z29" s="227"/>
      <c r="AA29" s="224"/>
      <c r="AB29" s="211"/>
    </row>
    <row r="30" spans="1:28">
      <c r="A30" s="228"/>
      <c r="B30" s="212"/>
      <c r="C30" s="203"/>
      <c r="D30" s="204"/>
      <c r="E30" s="204"/>
      <c r="F30" s="205"/>
      <c r="G30" s="206"/>
      <c r="H30" s="236"/>
      <c r="I30" s="204"/>
      <c r="J30" s="205"/>
      <c r="K30" s="208">
        <f t="shared" si="0"/>
        <v>0</v>
      </c>
      <c r="L30" s="227"/>
      <c r="M30" s="224"/>
      <c r="N30" s="211"/>
      <c r="O30" s="201"/>
      <c r="P30" s="212"/>
      <c r="Q30" s="203"/>
      <c r="R30" s="204"/>
      <c r="S30" s="204"/>
      <c r="T30" s="205"/>
      <c r="U30" s="206"/>
      <c r="V30" s="236"/>
      <c r="W30" s="204"/>
      <c r="X30" s="205"/>
      <c r="Y30" s="213">
        <f t="shared" si="1"/>
        <v>0</v>
      </c>
      <c r="Z30" s="227"/>
      <c r="AA30" s="224"/>
      <c r="AB30" s="211"/>
    </row>
    <row r="31" spans="1:28">
      <c r="A31" s="228"/>
      <c r="B31" s="212"/>
      <c r="C31" s="203"/>
      <c r="D31" s="204"/>
      <c r="E31" s="204"/>
      <c r="F31" s="205"/>
      <c r="G31" s="206"/>
      <c r="H31" s="236"/>
      <c r="I31" s="204"/>
      <c r="J31" s="205"/>
      <c r="K31" s="208">
        <f t="shared" si="0"/>
        <v>0</v>
      </c>
      <c r="L31" s="227"/>
      <c r="M31" s="224"/>
      <c r="N31" s="211"/>
      <c r="O31" s="201"/>
      <c r="P31" s="212"/>
      <c r="Q31" s="203"/>
      <c r="R31" s="204"/>
      <c r="S31" s="204"/>
      <c r="T31" s="205"/>
      <c r="U31" s="206"/>
      <c r="V31" s="236"/>
      <c r="W31" s="204"/>
      <c r="X31" s="205"/>
      <c r="Y31" s="213">
        <f t="shared" si="1"/>
        <v>0</v>
      </c>
      <c r="Z31" s="227"/>
      <c r="AA31" s="224"/>
      <c r="AB31" s="211"/>
    </row>
    <row r="32" spans="1:28">
      <c r="A32" s="228"/>
      <c r="B32" s="212"/>
      <c r="C32" s="203"/>
      <c r="D32" s="204"/>
      <c r="E32" s="204"/>
      <c r="F32" s="205"/>
      <c r="G32" s="206"/>
      <c r="H32" s="236"/>
      <c r="I32" s="204"/>
      <c r="J32" s="205"/>
      <c r="K32" s="208">
        <f t="shared" si="0"/>
        <v>0</v>
      </c>
      <c r="L32" s="227"/>
      <c r="M32" s="224"/>
      <c r="N32" s="211"/>
      <c r="O32" s="201"/>
      <c r="P32" s="212"/>
      <c r="Q32" s="203"/>
      <c r="R32" s="204"/>
      <c r="S32" s="204"/>
      <c r="T32" s="205"/>
      <c r="U32" s="206"/>
      <c r="V32" s="236"/>
      <c r="W32" s="204"/>
      <c r="X32" s="205"/>
      <c r="Y32" s="213">
        <f t="shared" si="1"/>
        <v>0</v>
      </c>
      <c r="Z32" s="227"/>
      <c r="AA32" s="224"/>
      <c r="AB32" s="211"/>
    </row>
    <row r="33" spans="1:28">
      <c r="A33" s="228"/>
      <c r="B33" s="212"/>
      <c r="C33" s="203"/>
      <c r="D33" s="204"/>
      <c r="E33" s="204"/>
      <c r="F33" s="205"/>
      <c r="G33" s="206"/>
      <c r="H33" s="236"/>
      <c r="I33" s="204"/>
      <c r="J33" s="205"/>
      <c r="K33" s="208">
        <f t="shared" si="0"/>
        <v>0</v>
      </c>
      <c r="L33" s="227"/>
      <c r="M33" s="224"/>
      <c r="N33" s="211"/>
      <c r="O33" s="201"/>
      <c r="P33" s="212"/>
      <c r="Q33" s="203"/>
      <c r="R33" s="204"/>
      <c r="S33" s="204"/>
      <c r="T33" s="205"/>
      <c r="U33" s="206"/>
      <c r="V33" s="236"/>
      <c r="W33" s="204"/>
      <c r="X33" s="205"/>
      <c r="Y33" s="213">
        <f t="shared" si="1"/>
        <v>0</v>
      </c>
      <c r="Z33" s="227"/>
      <c r="AA33" s="224"/>
      <c r="AB33" s="211"/>
    </row>
    <row r="34" spans="1:28">
      <c r="A34" s="228"/>
      <c r="B34" s="212"/>
      <c r="C34" s="203"/>
      <c r="D34" s="204"/>
      <c r="E34" s="204"/>
      <c r="F34" s="205"/>
      <c r="G34" s="206"/>
      <c r="H34" s="236"/>
      <c r="I34" s="204"/>
      <c r="J34" s="205"/>
      <c r="K34" s="208">
        <f t="shared" si="0"/>
        <v>0</v>
      </c>
      <c r="L34" s="227"/>
      <c r="M34" s="224"/>
      <c r="N34" s="211"/>
      <c r="O34" s="201"/>
      <c r="P34" s="212"/>
      <c r="Q34" s="203"/>
      <c r="R34" s="204"/>
      <c r="S34" s="204"/>
      <c r="T34" s="205"/>
      <c r="U34" s="206"/>
      <c r="V34" s="236"/>
      <c r="W34" s="204"/>
      <c r="X34" s="205"/>
      <c r="Y34" s="213">
        <f t="shared" si="1"/>
        <v>0</v>
      </c>
      <c r="Z34" s="227"/>
      <c r="AA34" s="224"/>
      <c r="AB34" s="211"/>
    </row>
    <row r="35" spans="1:28">
      <c r="A35" s="228"/>
      <c r="B35" s="212"/>
      <c r="C35" s="203"/>
      <c r="D35" s="204"/>
      <c r="E35" s="204"/>
      <c r="F35" s="205"/>
      <c r="G35" s="206"/>
      <c r="H35" s="236"/>
      <c r="I35" s="204"/>
      <c r="J35" s="205"/>
      <c r="K35" s="208">
        <f t="shared" si="0"/>
        <v>0</v>
      </c>
      <c r="L35" s="227"/>
      <c r="M35" s="224"/>
      <c r="N35" s="211"/>
      <c r="O35" s="201"/>
      <c r="P35" s="212"/>
      <c r="Q35" s="203"/>
      <c r="R35" s="204"/>
      <c r="S35" s="204"/>
      <c r="T35" s="205"/>
      <c r="U35" s="206"/>
      <c r="V35" s="236"/>
      <c r="W35" s="204"/>
      <c r="X35" s="205"/>
      <c r="Y35" s="213">
        <f t="shared" si="1"/>
        <v>0</v>
      </c>
      <c r="Z35" s="227"/>
      <c r="AA35" s="224"/>
      <c r="AB35" s="211"/>
    </row>
    <row r="36" spans="1:28">
      <c r="A36" s="228"/>
      <c r="B36" s="212"/>
      <c r="C36" s="203"/>
      <c r="D36" s="204"/>
      <c r="E36" s="204"/>
      <c r="F36" s="205"/>
      <c r="G36" s="206"/>
      <c r="H36" s="236"/>
      <c r="I36" s="204"/>
      <c r="J36" s="205"/>
      <c r="K36" s="208">
        <f t="shared" si="0"/>
        <v>0</v>
      </c>
      <c r="L36" s="227"/>
      <c r="M36" s="224"/>
      <c r="N36" s="211"/>
      <c r="O36" s="201"/>
      <c r="P36" s="212"/>
      <c r="Q36" s="203"/>
      <c r="R36" s="204"/>
      <c r="S36" s="204"/>
      <c r="T36" s="205"/>
      <c r="U36" s="206"/>
      <c r="V36" s="236"/>
      <c r="W36" s="204"/>
      <c r="X36" s="205"/>
      <c r="Y36" s="213">
        <f t="shared" si="1"/>
        <v>0</v>
      </c>
      <c r="Z36" s="227"/>
      <c r="AA36" s="224"/>
      <c r="AB36" s="211"/>
    </row>
    <row r="37" spans="1:28">
      <c r="A37" s="201"/>
      <c r="B37" s="212"/>
      <c r="C37" s="203"/>
      <c r="D37" s="204"/>
      <c r="E37" s="204"/>
      <c r="F37" s="205"/>
      <c r="G37" s="206"/>
      <c r="H37" s="236"/>
      <c r="I37" s="204"/>
      <c r="J37" s="205"/>
      <c r="K37" s="208">
        <f t="shared" si="0"/>
        <v>0</v>
      </c>
      <c r="L37" s="227"/>
      <c r="M37" s="224"/>
      <c r="N37" s="211"/>
      <c r="O37" s="201"/>
      <c r="P37" s="212"/>
      <c r="Q37" s="203"/>
      <c r="R37" s="204"/>
      <c r="S37" s="204"/>
      <c r="T37" s="205"/>
      <c r="U37" s="206"/>
      <c r="V37" s="236"/>
      <c r="W37" s="204"/>
      <c r="X37" s="205"/>
      <c r="Y37" s="213">
        <f t="shared" si="1"/>
        <v>0</v>
      </c>
      <c r="Z37" s="227"/>
      <c r="AA37" s="224"/>
      <c r="AB37" s="211"/>
    </row>
    <row r="38" spans="1:28" ht="17.25" thickBot="1">
      <c r="A38" s="237" t="s">
        <v>95</v>
      </c>
      <c r="B38" s="238"/>
      <c r="C38" s="239"/>
      <c r="D38" s="240"/>
      <c r="E38" s="240"/>
      <c r="F38" s="241">
        <f>SUM(F8:F37)</f>
        <v>0</v>
      </c>
      <c r="G38" s="242"/>
      <c r="H38" s="243"/>
      <c r="I38" s="240"/>
      <c r="J38" s="241"/>
      <c r="K38" s="242">
        <f>SUM(K8:K37)</f>
        <v>0</v>
      </c>
      <c r="L38" s="244"/>
      <c r="M38" s="245"/>
      <c r="N38" s="246"/>
      <c r="O38" s="237" t="s">
        <v>95</v>
      </c>
      <c r="P38" s="238"/>
      <c r="Q38" s="239"/>
      <c r="R38" s="240"/>
      <c r="S38" s="240"/>
      <c r="T38" s="241">
        <f>SUM(T8:T37)</f>
        <v>0</v>
      </c>
      <c r="U38" s="242"/>
      <c r="V38" s="243"/>
      <c r="W38" s="240"/>
      <c r="X38" s="241"/>
      <c r="Y38" s="241">
        <f>SUM(Y8:Y37)</f>
        <v>0</v>
      </c>
      <c r="Z38" s="244"/>
      <c r="AA38" s="245"/>
      <c r="AB38" s="246"/>
    </row>
    <row r="39" spans="1:28">
      <c r="A39" s="247"/>
      <c r="B39" s="247"/>
      <c r="C39" s="247"/>
      <c r="D39" s="248"/>
      <c r="E39" s="248"/>
      <c r="F39" s="248"/>
      <c r="G39" s="248"/>
      <c r="H39" s="248"/>
      <c r="I39" s="248"/>
      <c r="J39" s="248"/>
      <c r="K39" s="248"/>
      <c r="L39" s="249"/>
      <c r="M39" s="249"/>
      <c r="N39" s="247"/>
      <c r="O39" s="247"/>
      <c r="P39" s="247"/>
      <c r="Q39" s="247"/>
      <c r="R39" s="248"/>
      <c r="S39" s="248"/>
      <c r="T39" s="248"/>
      <c r="U39" s="248"/>
      <c r="V39" s="248"/>
      <c r="W39" s="248"/>
      <c r="X39" s="248"/>
      <c r="Y39" s="248"/>
      <c r="Z39" s="249"/>
      <c r="AA39" s="249"/>
      <c r="AB39" s="247"/>
    </row>
    <row r="40" spans="1:28" ht="17.25">
      <c r="A40" s="250" t="s">
        <v>41</v>
      </c>
      <c r="B40" s="250"/>
      <c r="C40" s="251"/>
      <c r="D40" s="252"/>
      <c r="E40" s="252"/>
      <c r="F40" s="252"/>
      <c r="G40" s="252"/>
      <c r="H40" s="253" t="s">
        <v>8</v>
      </c>
      <c r="I40" s="252"/>
      <c r="J40" s="252"/>
      <c r="K40" s="252"/>
      <c r="L40" s="251"/>
      <c r="M40" s="251"/>
      <c r="N40" s="250" t="s">
        <v>43</v>
      </c>
      <c r="O40" s="251"/>
      <c r="P40" s="253"/>
      <c r="Q40" s="251"/>
      <c r="R40" s="252"/>
      <c r="S40" s="252"/>
      <c r="T40" s="252"/>
      <c r="U40" s="252"/>
      <c r="V40" s="253" t="s">
        <v>44</v>
      </c>
      <c r="W40" s="252"/>
      <c r="X40" s="252"/>
      <c r="Y40" s="252"/>
      <c r="Z40" s="251"/>
      <c r="AA40" s="251"/>
      <c r="AB40" s="251"/>
    </row>
    <row r="42" spans="1:28">
      <c r="B42" s="254"/>
      <c r="C42" s="254">
        <v>1</v>
      </c>
      <c r="D42" s="254">
        <v>2</v>
      </c>
      <c r="E42" s="254">
        <v>3</v>
      </c>
      <c r="F42" s="254">
        <v>4</v>
      </c>
      <c r="G42" s="254">
        <v>5</v>
      </c>
      <c r="H42" s="254">
        <v>6</v>
      </c>
      <c r="I42" s="254">
        <v>7</v>
      </c>
      <c r="J42" s="254">
        <v>8</v>
      </c>
      <c r="K42" s="254">
        <v>9</v>
      </c>
      <c r="L42" s="254">
        <v>10</v>
      </c>
      <c r="M42" s="254">
        <v>11</v>
      </c>
      <c r="N42" s="254">
        <v>12</v>
      </c>
      <c r="O42" s="254" t="s">
        <v>97</v>
      </c>
    </row>
    <row r="43" spans="1:28">
      <c r="B43" s="254" t="s">
        <v>90</v>
      </c>
      <c r="C43" s="256">
        <f t="shared" ref="C43:N43" si="2">SUMIF($I8:$I37,"&lt;="&amp;C42,$K8:$K37)</f>
        <v>0</v>
      </c>
      <c r="D43" s="256">
        <f t="shared" si="2"/>
        <v>0</v>
      </c>
      <c r="E43" s="256">
        <f t="shared" si="2"/>
        <v>0</v>
      </c>
      <c r="F43" s="256">
        <f t="shared" si="2"/>
        <v>0</v>
      </c>
      <c r="G43" s="256">
        <f t="shared" si="2"/>
        <v>0</v>
      </c>
      <c r="H43" s="256">
        <f t="shared" si="2"/>
        <v>0</v>
      </c>
      <c r="I43" s="256">
        <f t="shared" si="2"/>
        <v>0</v>
      </c>
      <c r="J43" s="256">
        <f t="shared" si="2"/>
        <v>0</v>
      </c>
      <c r="K43" s="256">
        <f t="shared" si="2"/>
        <v>0</v>
      </c>
      <c r="L43" s="256">
        <f t="shared" si="2"/>
        <v>0</v>
      </c>
      <c r="M43" s="256">
        <f t="shared" si="2"/>
        <v>0</v>
      </c>
      <c r="N43" s="254">
        <f t="shared" si="2"/>
        <v>0</v>
      </c>
      <c r="O43" s="254">
        <f>SUM(C43:N43)</f>
        <v>0</v>
      </c>
    </row>
    <row r="44" spans="1:28">
      <c r="B44" s="254" t="s">
        <v>96</v>
      </c>
      <c r="C44" s="256">
        <f>SUMIF($W8:$W37,"&lt;="&amp;C42,$Y8:$Y37)</f>
        <v>0</v>
      </c>
      <c r="D44" s="256">
        <f t="shared" ref="D44:N44" si="3">SUMIF($W8:$W37,"&lt;="&amp;D42,$Y8:$Y37)</f>
        <v>0</v>
      </c>
      <c r="E44" s="256">
        <f t="shared" si="3"/>
        <v>0</v>
      </c>
      <c r="F44" s="256">
        <f t="shared" si="3"/>
        <v>0</v>
      </c>
      <c r="G44" s="256">
        <f t="shared" si="3"/>
        <v>0</v>
      </c>
      <c r="H44" s="256">
        <f t="shared" si="3"/>
        <v>0</v>
      </c>
      <c r="I44" s="256">
        <f t="shared" si="3"/>
        <v>0</v>
      </c>
      <c r="J44" s="256">
        <f t="shared" si="3"/>
        <v>0</v>
      </c>
      <c r="K44" s="256">
        <f t="shared" si="3"/>
        <v>0</v>
      </c>
      <c r="L44" s="256">
        <f t="shared" si="3"/>
        <v>0</v>
      </c>
      <c r="M44" s="256">
        <f t="shared" si="3"/>
        <v>0</v>
      </c>
      <c r="N44" s="254">
        <f t="shared" si="3"/>
        <v>0</v>
      </c>
      <c r="O44" s="254">
        <f>SUM(C44:N44)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V439"/>
  <sheetViews>
    <sheetView tabSelected="1" topLeftCell="A404" workbookViewId="0">
      <selection activeCell="E434" sqref="E434"/>
    </sheetView>
  </sheetViews>
  <sheetFormatPr defaultColWidth="10" defaultRowHeight="14.25" outlineLevelRow="1"/>
  <cols>
    <col min="1" max="1" width="5.375" style="258" bestFit="1" customWidth="1"/>
    <col min="2" max="2" width="10.5" style="259" customWidth="1"/>
    <col min="3" max="3" width="13.5" style="262" customWidth="1"/>
    <col min="4" max="4" width="3.5" style="258" bestFit="1" customWidth="1"/>
    <col min="5" max="5" width="25.125" style="258" bestFit="1" customWidth="1"/>
    <col min="6" max="6" width="11.625" style="257" customWidth="1"/>
    <col min="7" max="14" width="9.75" style="257" bestFit="1" customWidth="1"/>
    <col min="15" max="17" width="10.625" style="257" bestFit="1" customWidth="1"/>
    <col min="18" max="18" width="12.25" style="257" bestFit="1" customWidth="1"/>
    <col min="19" max="19" width="10.625" style="257" bestFit="1" customWidth="1"/>
    <col min="20" max="21" width="4.75" style="257" bestFit="1" customWidth="1"/>
    <col min="22" max="22" width="10" style="257"/>
    <col min="23" max="16384" width="10" style="258"/>
  </cols>
  <sheetData>
    <row r="1" spans="1:22" ht="19.5">
      <c r="A1" s="552" t="s">
        <v>102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552"/>
      <c r="P1" s="552"/>
      <c r="Q1" s="552"/>
      <c r="R1" s="552"/>
      <c r="S1" s="552"/>
      <c r="T1" s="552"/>
      <c r="U1" s="552"/>
    </row>
    <row r="2" spans="1:22" ht="20.25" thickBot="1">
      <c r="A2" s="552" t="s">
        <v>101</v>
      </c>
      <c r="B2" s="552"/>
      <c r="C2" s="552"/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552"/>
      <c r="P2" s="552"/>
      <c r="Q2" s="552"/>
      <c r="R2" s="552"/>
      <c r="S2" s="552"/>
      <c r="T2" s="552"/>
      <c r="U2" s="552"/>
    </row>
    <row r="3" spans="1:22" ht="14.65" customHeight="1">
      <c r="C3" s="260"/>
      <c r="E3" s="261"/>
    </row>
    <row r="4" spans="1:22" ht="15" thickBot="1">
      <c r="A4" s="258" t="s">
        <v>103</v>
      </c>
      <c r="B4" s="259" t="s">
        <v>188</v>
      </c>
      <c r="C4" s="262" t="s">
        <v>189</v>
      </c>
      <c r="E4" s="258" t="s">
        <v>104</v>
      </c>
      <c r="R4" s="263" t="s">
        <v>105</v>
      </c>
      <c r="T4" s="258"/>
    </row>
    <row r="5" spans="1:22" ht="14.25" customHeight="1">
      <c r="A5" s="553" t="s">
        <v>106</v>
      </c>
      <c r="B5" s="555" t="s">
        <v>107</v>
      </c>
      <c r="C5" s="555"/>
      <c r="D5" s="555" t="s">
        <v>108</v>
      </c>
      <c r="E5" s="555"/>
      <c r="F5" s="557" t="s">
        <v>109</v>
      </c>
      <c r="G5" s="557"/>
      <c r="H5" s="557"/>
      <c r="I5" s="557"/>
      <c r="J5" s="557"/>
      <c r="K5" s="557"/>
      <c r="L5" s="557"/>
      <c r="M5" s="557"/>
      <c r="N5" s="557"/>
      <c r="O5" s="557"/>
      <c r="P5" s="557"/>
      <c r="Q5" s="558"/>
      <c r="R5" s="559" t="s">
        <v>110</v>
      </c>
      <c r="S5" s="557"/>
      <c r="T5" s="557"/>
      <c r="U5" s="560"/>
    </row>
    <row r="6" spans="1:22" ht="29.25" thickBot="1">
      <c r="A6" s="554"/>
      <c r="B6" s="556"/>
      <c r="C6" s="556"/>
      <c r="D6" s="556"/>
      <c r="E6" s="556"/>
      <c r="F6" s="264" t="s">
        <v>111</v>
      </c>
      <c r="G6" s="264" t="s">
        <v>112</v>
      </c>
      <c r="H6" s="264" t="s">
        <v>113</v>
      </c>
      <c r="I6" s="264" t="s">
        <v>114</v>
      </c>
      <c r="J6" s="264" t="s">
        <v>115</v>
      </c>
      <c r="K6" s="264" t="s">
        <v>116</v>
      </c>
      <c r="L6" s="264" t="s">
        <v>117</v>
      </c>
      <c r="M6" s="264" t="s">
        <v>118</v>
      </c>
      <c r="N6" s="264" t="s">
        <v>119</v>
      </c>
      <c r="O6" s="264" t="s">
        <v>120</v>
      </c>
      <c r="P6" s="264" t="s">
        <v>121</v>
      </c>
      <c r="Q6" s="265" t="s">
        <v>122</v>
      </c>
      <c r="R6" s="266" t="s">
        <v>123</v>
      </c>
      <c r="S6" s="267" t="s">
        <v>124</v>
      </c>
      <c r="T6" s="268" t="s">
        <v>125</v>
      </c>
      <c r="U6" s="269" t="s">
        <v>126</v>
      </c>
    </row>
    <row r="7" spans="1:22" s="272" customFormat="1" ht="14.65" customHeight="1">
      <c r="A7" s="270"/>
      <c r="B7" s="271" t="s">
        <v>127</v>
      </c>
      <c r="C7" s="331"/>
      <c r="D7" s="273" t="s">
        <v>128</v>
      </c>
      <c r="E7" s="274" t="s">
        <v>129</v>
      </c>
      <c r="F7" s="275"/>
      <c r="G7" s="276"/>
      <c r="H7" s="276"/>
      <c r="I7" s="276"/>
      <c r="J7" s="275"/>
      <c r="K7" s="275"/>
      <c r="L7" s="275"/>
      <c r="M7" s="275"/>
      <c r="N7" s="275"/>
      <c r="O7" s="275"/>
      <c r="P7" s="275"/>
      <c r="Q7" s="275"/>
      <c r="R7" s="277">
        <f>SUM(F7:Q7)</f>
        <v>0</v>
      </c>
      <c r="S7" s="278">
        <f t="shared" ref="S7:S71" si="0">R7-T7-U7</f>
        <v>0</v>
      </c>
      <c r="T7" s="279">
        <v>0</v>
      </c>
      <c r="U7" s="279">
        <v>0</v>
      </c>
      <c r="V7" s="280"/>
    </row>
    <row r="8" spans="1:22" s="272" customFormat="1" ht="14.65" customHeight="1">
      <c r="A8" s="281"/>
      <c r="B8" s="282" t="s">
        <v>130</v>
      </c>
      <c r="C8" s="331"/>
      <c r="D8" s="284" t="s">
        <v>131</v>
      </c>
      <c r="E8" s="285" t="s">
        <v>132</v>
      </c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86">
        <f t="shared" ref="R8:R15" si="1">SUM(F8:Q8)</f>
        <v>0</v>
      </c>
      <c r="S8" s="287">
        <f t="shared" si="0"/>
        <v>0</v>
      </c>
      <c r="T8" s="288">
        <v>0</v>
      </c>
      <c r="U8" s="288">
        <v>0</v>
      </c>
      <c r="V8" s="280"/>
    </row>
    <row r="9" spans="1:22" s="272" customFormat="1" ht="14.65" customHeight="1">
      <c r="A9" s="289" t="s">
        <v>133</v>
      </c>
      <c r="B9" s="282" t="s">
        <v>134</v>
      </c>
      <c r="C9" s="331"/>
      <c r="D9" s="284" t="s">
        <v>135</v>
      </c>
      <c r="E9" s="285" t="s">
        <v>136</v>
      </c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86">
        <f t="shared" si="1"/>
        <v>0</v>
      </c>
      <c r="S9" s="287">
        <f t="shared" si="0"/>
        <v>0</v>
      </c>
      <c r="T9" s="288">
        <v>0</v>
      </c>
      <c r="U9" s="288">
        <v>0</v>
      </c>
      <c r="V9" s="280"/>
    </row>
    <row r="10" spans="1:22" s="272" customFormat="1" ht="14.65" customHeight="1">
      <c r="A10" s="281"/>
      <c r="B10" s="282" t="s">
        <v>137</v>
      </c>
      <c r="C10" s="331"/>
      <c r="D10" s="284" t="s">
        <v>138</v>
      </c>
      <c r="E10" s="285" t="s">
        <v>139</v>
      </c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86">
        <f t="shared" si="1"/>
        <v>0</v>
      </c>
      <c r="S10" s="287">
        <f t="shared" si="0"/>
        <v>0</v>
      </c>
      <c r="T10" s="288">
        <v>0</v>
      </c>
      <c r="U10" s="288">
        <v>0</v>
      </c>
      <c r="V10" s="280"/>
    </row>
    <row r="11" spans="1:22" s="272" customFormat="1" ht="14.65" customHeight="1">
      <c r="A11" s="281" t="s">
        <v>140</v>
      </c>
      <c r="B11" s="282" t="s">
        <v>141</v>
      </c>
      <c r="C11" s="331"/>
      <c r="D11" s="284" t="s">
        <v>142</v>
      </c>
      <c r="E11" s="285" t="s">
        <v>143</v>
      </c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86">
        <f t="shared" si="1"/>
        <v>0</v>
      </c>
      <c r="S11" s="287">
        <f t="shared" si="0"/>
        <v>0</v>
      </c>
      <c r="T11" s="288">
        <v>0</v>
      </c>
      <c r="U11" s="288">
        <v>0</v>
      </c>
      <c r="V11" s="280"/>
    </row>
    <row r="12" spans="1:22" s="272" customFormat="1" ht="14.65" customHeight="1">
      <c r="A12" s="281"/>
      <c r="B12" s="282" t="s">
        <v>144</v>
      </c>
      <c r="C12" s="331"/>
      <c r="D12" s="284" t="s">
        <v>145</v>
      </c>
      <c r="E12" s="285" t="s">
        <v>146</v>
      </c>
      <c r="F12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86">
        <f t="shared" si="1"/>
        <v>0</v>
      </c>
      <c r="S12" s="287">
        <f t="shared" si="0"/>
        <v>0</v>
      </c>
      <c r="T12" s="288">
        <v>0</v>
      </c>
      <c r="U12" s="288">
        <v>0</v>
      </c>
      <c r="V12" s="280"/>
    </row>
    <row r="13" spans="1:22" s="272" customFormat="1" ht="14.65" customHeight="1">
      <c r="A13" s="270"/>
      <c r="B13" s="282" t="s">
        <v>147</v>
      </c>
      <c r="C13" s="332"/>
      <c r="D13" s="284" t="s">
        <v>148</v>
      </c>
      <c r="E13" s="285" t="s">
        <v>149</v>
      </c>
      <c r="F13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  <c r="R13" s="286">
        <f t="shared" si="1"/>
        <v>0</v>
      </c>
      <c r="S13" s="287">
        <f t="shared" si="0"/>
        <v>0</v>
      </c>
      <c r="T13" s="288">
        <v>0</v>
      </c>
      <c r="U13" s="288">
        <v>0</v>
      </c>
      <c r="V13" s="280"/>
    </row>
    <row r="14" spans="1:22" s="272" customFormat="1" ht="14.65" customHeight="1">
      <c r="A14" s="292">
        <v>1</v>
      </c>
      <c r="B14" s="282" t="s">
        <v>190</v>
      </c>
      <c r="C14" s="290"/>
      <c r="D14" s="284" t="s">
        <v>150</v>
      </c>
      <c r="E14" s="293" t="s">
        <v>151</v>
      </c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  <c r="R14" s="286">
        <f t="shared" si="1"/>
        <v>0</v>
      </c>
      <c r="S14" s="287">
        <f t="shared" si="0"/>
        <v>0</v>
      </c>
      <c r="T14" s="288">
        <v>0</v>
      </c>
      <c r="U14" s="288">
        <v>0</v>
      </c>
      <c r="V14" s="280"/>
    </row>
    <row r="15" spans="1:22" s="272" customFormat="1" ht="14.65" customHeight="1">
      <c r="A15" s="292"/>
      <c r="B15" s="282"/>
      <c r="C15" s="291"/>
      <c r="D15" s="284" t="s">
        <v>152</v>
      </c>
      <c r="E15" s="285" t="s">
        <v>153</v>
      </c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86">
        <f t="shared" si="1"/>
        <v>0</v>
      </c>
      <c r="S15" s="287">
        <f t="shared" si="0"/>
        <v>0</v>
      </c>
      <c r="T15" s="288">
        <v>0</v>
      </c>
      <c r="U15" s="288">
        <v>0</v>
      </c>
      <c r="V15" s="280"/>
    </row>
    <row r="16" spans="1:22" s="272" customFormat="1" ht="14.65" customHeight="1" thickBot="1">
      <c r="A16" s="294"/>
      <c r="B16" s="295"/>
      <c r="C16" s="296"/>
      <c r="D16" s="545" t="s">
        <v>154</v>
      </c>
      <c r="E16" s="545"/>
      <c r="F16" s="297">
        <f t="shared" ref="F16:Q16" si="2">SUM(F7:F15)</f>
        <v>0</v>
      </c>
      <c r="G16" s="297">
        <f t="shared" si="2"/>
        <v>0</v>
      </c>
      <c r="H16" s="297">
        <f t="shared" si="2"/>
        <v>0</v>
      </c>
      <c r="I16" s="297">
        <f t="shared" si="2"/>
        <v>0</v>
      </c>
      <c r="J16" s="297">
        <f t="shared" si="2"/>
        <v>0</v>
      </c>
      <c r="K16" s="297">
        <f t="shared" si="2"/>
        <v>0</v>
      </c>
      <c r="L16" s="297">
        <f t="shared" si="2"/>
        <v>0</v>
      </c>
      <c r="M16" s="297">
        <f t="shared" si="2"/>
        <v>0</v>
      </c>
      <c r="N16" s="297">
        <f t="shared" si="2"/>
        <v>0</v>
      </c>
      <c r="O16" s="297">
        <f t="shared" si="2"/>
        <v>0</v>
      </c>
      <c r="P16" s="297">
        <f>SUM(P7:P15)</f>
        <v>0</v>
      </c>
      <c r="Q16" s="298">
        <f t="shared" si="2"/>
        <v>0</v>
      </c>
      <c r="R16" s="299">
        <f>SUM(F16:Q16)</f>
        <v>0</v>
      </c>
      <c r="S16" s="300">
        <f t="shared" si="0"/>
        <v>0</v>
      </c>
      <c r="T16" s="297">
        <f>SUM(T7:T15)</f>
        <v>0</v>
      </c>
      <c r="U16" s="301">
        <f>SUM(U7:U15)</f>
        <v>0</v>
      </c>
      <c r="V16" s="280"/>
    </row>
    <row r="17" spans="1:22" s="272" customFormat="1" ht="14.65" customHeight="1">
      <c r="A17" s="270"/>
      <c r="B17" s="271" t="s">
        <v>127</v>
      </c>
      <c r="C17" s="331"/>
      <c r="D17" s="273" t="s">
        <v>155</v>
      </c>
      <c r="E17" s="274" t="s">
        <v>156</v>
      </c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7">
        <f>SUM(F17:Q17)</f>
        <v>0</v>
      </c>
      <c r="S17" s="278">
        <f t="shared" si="0"/>
        <v>0</v>
      </c>
      <c r="T17" s="279">
        <v>0</v>
      </c>
      <c r="U17" s="279">
        <v>0</v>
      </c>
      <c r="V17" s="280"/>
    </row>
    <row r="18" spans="1:22" s="272" customFormat="1" ht="14.65" customHeight="1">
      <c r="A18" s="281"/>
      <c r="B18" s="282" t="s">
        <v>130</v>
      </c>
      <c r="C18" s="331"/>
      <c r="D18" s="284" t="s">
        <v>131</v>
      </c>
      <c r="E18" s="285" t="s">
        <v>157</v>
      </c>
      <c r="F18" s="275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5"/>
      <c r="R18" s="286">
        <f t="shared" ref="R18:R26" si="3">SUM(F18:Q18)</f>
        <v>0</v>
      </c>
      <c r="S18" s="287">
        <f t="shared" si="0"/>
        <v>0</v>
      </c>
      <c r="T18" s="288">
        <v>0</v>
      </c>
      <c r="U18" s="288">
        <v>0</v>
      </c>
      <c r="V18" s="280"/>
    </row>
    <row r="19" spans="1:22" s="272" customFormat="1" ht="14.65" customHeight="1">
      <c r="A19" s="289" t="s">
        <v>133</v>
      </c>
      <c r="B19" s="282" t="s">
        <v>134</v>
      </c>
      <c r="C19" s="331"/>
      <c r="D19" s="284" t="s">
        <v>135</v>
      </c>
      <c r="E19" s="285" t="s">
        <v>136</v>
      </c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5"/>
      <c r="R19" s="286">
        <f t="shared" si="3"/>
        <v>0</v>
      </c>
      <c r="S19" s="287">
        <f t="shared" si="0"/>
        <v>0</v>
      </c>
      <c r="T19" s="288">
        <v>0</v>
      </c>
      <c r="U19" s="288">
        <v>0</v>
      </c>
      <c r="V19" s="280"/>
    </row>
    <row r="20" spans="1:22" s="272" customFormat="1" ht="14.65" customHeight="1">
      <c r="A20" s="281"/>
      <c r="B20" s="282" t="s">
        <v>137</v>
      </c>
      <c r="C20" s="331"/>
      <c r="D20" s="284" t="s">
        <v>138</v>
      </c>
      <c r="E20" s="285" t="s">
        <v>139</v>
      </c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86">
        <f t="shared" si="3"/>
        <v>0</v>
      </c>
      <c r="S20" s="287">
        <f t="shared" si="0"/>
        <v>0</v>
      </c>
      <c r="T20" s="288">
        <v>0</v>
      </c>
      <c r="U20" s="288">
        <v>0</v>
      </c>
      <c r="V20" s="280"/>
    </row>
    <row r="21" spans="1:22" s="272" customFormat="1" ht="14.65" customHeight="1">
      <c r="A21" s="281" t="s">
        <v>140</v>
      </c>
      <c r="B21" s="282" t="s">
        <v>141</v>
      </c>
      <c r="C21" s="331"/>
      <c r="D21" s="284" t="s">
        <v>142</v>
      </c>
      <c r="E21" s="285" t="s">
        <v>143</v>
      </c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86">
        <f t="shared" si="3"/>
        <v>0</v>
      </c>
      <c r="S21" s="287">
        <f t="shared" si="0"/>
        <v>0</v>
      </c>
      <c r="T21" s="288">
        <v>0</v>
      </c>
      <c r="U21" s="288">
        <v>0</v>
      </c>
      <c r="V21" s="280"/>
    </row>
    <row r="22" spans="1:22" s="272" customFormat="1" ht="14.65" customHeight="1">
      <c r="A22" s="281"/>
      <c r="B22" s="282" t="s">
        <v>144</v>
      </c>
      <c r="C22" s="331"/>
      <c r="D22" s="284" t="s">
        <v>145</v>
      </c>
      <c r="E22" s="285" t="s">
        <v>146</v>
      </c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86">
        <f t="shared" si="3"/>
        <v>0</v>
      </c>
      <c r="S22" s="287">
        <f t="shared" si="0"/>
        <v>0</v>
      </c>
      <c r="T22" s="288">
        <v>0</v>
      </c>
      <c r="U22" s="288">
        <v>0</v>
      </c>
      <c r="V22" s="280"/>
    </row>
    <row r="23" spans="1:22" s="272" customFormat="1" ht="14.65" customHeight="1">
      <c r="A23" s="270"/>
      <c r="B23" s="282" t="s">
        <v>147</v>
      </c>
      <c r="C23" s="332"/>
      <c r="D23" s="284" t="s">
        <v>148</v>
      </c>
      <c r="E23" s="285" t="s">
        <v>149</v>
      </c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86">
        <f t="shared" si="3"/>
        <v>0</v>
      </c>
      <c r="S23" s="287">
        <f t="shared" si="0"/>
        <v>0</v>
      </c>
      <c r="T23" s="288">
        <v>0</v>
      </c>
      <c r="U23" s="288">
        <v>0</v>
      </c>
      <c r="V23" s="280"/>
    </row>
    <row r="24" spans="1:22" s="272" customFormat="1" ht="14.65" customHeight="1">
      <c r="A24" s="292">
        <v>2</v>
      </c>
      <c r="B24" s="282" t="s">
        <v>190</v>
      </c>
      <c r="C24" s="290"/>
      <c r="D24" s="284" t="s">
        <v>150</v>
      </c>
      <c r="E24" s="293" t="s">
        <v>151</v>
      </c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86">
        <f t="shared" si="3"/>
        <v>0</v>
      </c>
      <c r="S24" s="287">
        <f t="shared" si="0"/>
        <v>0</v>
      </c>
      <c r="T24" s="288">
        <v>0</v>
      </c>
      <c r="U24" s="288">
        <v>0</v>
      </c>
      <c r="V24" s="280"/>
    </row>
    <row r="25" spans="1:22" s="272" customFormat="1" ht="14.65" customHeight="1">
      <c r="A25" s="270"/>
      <c r="B25" s="282"/>
      <c r="C25" s="283"/>
      <c r="D25" s="284" t="s">
        <v>152</v>
      </c>
      <c r="E25" s="285" t="s">
        <v>153</v>
      </c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86">
        <f t="shared" si="3"/>
        <v>0</v>
      </c>
      <c r="S25" s="287">
        <f t="shared" si="0"/>
        <v>0</v>
      </c>
      <c r="T25" s="288">
        <v>0</v>
      </c>
      <c r="U25" s="288">
        <v>0</v>
      </c>
      <c r="V25" s="280"/>
    </row>
    <row r="26" spans="1:22" s="272" customFormat="1" ht="14.65" customHeight="1" thickBot="1">
      <c r="A26" s="294"/>
      <c r="B26" s="302"/>
      <c r="C26" s="303"/>
      <c r="D26" s="551" t="s">
        <v>154</v>
      </c>
      <c r="E26" s="551"/>
      <c r="F26" s="297">
        <f t="shared" ref="F26:Q26" si="4">SUM(F17:F25)</f>
        <v>0</v>
      </c>
      <c r="G26" s="297">
        <f t="shared" si="4"/>
        <v>0</v>
      </c>
      <c r="H26" s="297">
        <f t="shared" si="4"/>
        <v>0</v>
      </c>
      <c r="I26" s="297">
        <f t="shared" si="4"/>
        <v>0</v>
      </c>
      <c r="J26" s="297">
        <f t="shared" si="4"/>
        <v>0</v>
      </c>
      <c r="K26" s="297">
        <f t="shared" si="4"/>
        <v>0</v>
      </c>
      <c r="L26" s="297">
        <f t="shared" si="4"/>
        <v>0</v>
      </c>
      <c r="M26" s="297">
        <f t="shared" si="4"/>
        <v>0</v>
      </c>
      <c r="N26" s="297">
        <f t="shared" si="4"/>
        <v>0</v>
      </c>
      <c r="O26" s="297">
        <f t="shared" si="4"/>
        <v>0</v>
      </c>
      <c r="P26" s="297">
        <f t="shared" si="4"/>
        <v>0</v>
      </c>
      <c r="Q26" s="301">
        <f t="shared" si="4"/>
        <v>0</v>
      </c>
      <c r="R26" s="304">
        <f t="shared" si="3"/>
        <v>0</v>
      </c>
      <c r="S26" s="305">
        <f t="shared" si="0"/>
        <v>0</v>
      </c>
      <c r="T26" s="306">
        <f>SUM(T17:T25)</f>
        <v>0</v>
      </c>
      <c r="U26" s="307">
        <f>SUM(U17:U25)</f>
        <v>0</v>
      </c>
      <c r="V26" s="280"/>
    </row>
    <row r="27" spans="1:22" s="272" customFormat="1" ht="14.65" customHeight="1">
      <c r="A27" s="270"/>
      <c r="B27" s="271" t="s">
        <v>127</v>
      </c>
      <c r="C27" s="331"/>
      <c r="D27" s="273" t="s">
        <v>158</v>
      </c>
      <c r="E27" s="274" t="s">
        <v>159</v>
      </c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308"/>
      <c r="R27" s="277">
        <f>SUM(F27:Q27)</f>
        <v>0</v>
      </c>
      <c r="S27" s="278">
        <f t="shared" si="0"/>
        <v>0</v>
      </c>
      <c r="T27" s="279">
        <v>0</v>
      </c>
      <c r="U27" s="279">
        <v>0</v>
      </c>
      <c r="V27" s="280"/>
    </row>
    <row r="28" spans="1:22" s="272" customFormat="1" ht="14.65" customHeight="1">
      <c r="A28" s="281"/>
      <c r="B28" s="282" t="s">
        <v>130</v>
      </c>
      <c r="C28" s="331"/>
      <c r="D28" s="284" t="s">
        <v>131</v>
      </c>
      <c r="E28" s="285" t="s">
        <v>132</v>
      </c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86">
        <f t="shared" ref="R28:R36" si="5">SUM(F28:Q28)</f>
        <v>0</v>
      </c>
      <c r="S28" s="287">
        <f t="shared" si="0"/>
        <v>0</v>
      </c>
      <c r="T28" s="288">
        <v>0</v>
      </c>
      <c r="U28" s="288">
        <v>0</v>
      </c>
      <c r="V28" s="280"/>
    </row>
    <row r="29" spans="1:22" s="272" customFormat="1" ht="14.65" customHeight="1">
      <c r="A29" s="289" t="s">
        <v>160</v>
      </c>
      <c r="B29" s="282" t="s">
        <v>134</v>
      </c>
      <c r="C29" s="331"/>
      <c r="D29" s="284" t="s">
        <v>135</v>
      </c>
      <c r="E29" s="285" t="s">
        <v>161</v>
      </c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86">
        <f t="shared" si="5"/>
        <v>0</v>
      </c>
      <c r="S29" s="287">
        <f t="shared" si="0"/>
        <v>0</v>
      </c>
      <c r="T29" s="288">
        <v>0</v>
      </c>
      <c r="U29" s="288">
        <v>0</v>
      </c>
      <c r="V29" s="280"/>
    </row>
    <row r="30" spans="1:22" s="272" customFormat="1" ht="14.65" customHeight="1">
      <c r="A30" s="281"/>
      <c r="B30" s="282" t="s">
        <v>137</v>
      </c>
      <c r="C30" s="331"/>
      <c r="D30" s="284" t="s">
        <v>138</v>
      </c>
      <c r="E30" s="285" t="s">
        <v>162</v>
      </c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5"/>
      <c r="R30" s="286">
        <f t="shared" si="5"/>
        <v>0</v>
      </c>
      <c r="S30" s="287">
        <f t="shared" si="0"/>
        <v>0</v>
      </c>
      <c r="T30" s="288">
        <v>0</v>
      </c>
      <c r="U30" s="288">
        <v>0</v>
      </c>
      <c r="V30" s="280"/>
    </row>
    <row r="31" spans="1:22" s="272" customFormat="1" ht="14.65" customHeight="1">
      <c r="A31" s="281" t="s">
        <v>140</v>
      </c>
      <c r="B31" s="282" t="s">
        <v>141</v>
      </c>
      <c r="C31" s="331"/>
      <c r="D31" s="284" t="s">
        <v>142</v>
      </c>
      <c r="E31" s="285" t="s">
        <v>163</v>
      </c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86">
        <f t="shared" si="5"/>
        <v>0</v>
      </c>
      <c r="S31" s="287">
        <f t="shared" si="0"/>
        <v>0</v>
      </c>
      <c r="T31" s="288">
        <v>0</v>
      </c>
      <c r="U31" s="288">
        <v>0</v>
      </c>
      <c r="V31" s="280"/>
    </row>
    <row r="32" spans="1:22" s="272" customFormat="1" ht="14.65" customHeight="1">
      <c r="A32" s="281"/>
      <c r="B32" s="282" t="s">
        <v>144</v>
      </c>
      <c r="C32" s="331"/>
      <c r="D32" s="284" t="s">
        <v>145</v>
      </c>
      <c r="E32" s="285" t="s">
        <v>164</v>
      </c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86">
        <f t="shared" si="5"/>
        <v>0</v>
      </c>
      <c r="S32" s="287">
        <f t="shared" si="0"/>
        <v>0</v>
      </c>
      <c r="T32" s="288">
        <v>0</v>
      </c>
      <c r="U32" s="288">
        <v>0</v>
      </c>
      <c r="V32" s="280"/>
    </row>
    <row r="33" spans="1:22" s="272" customFormat="1" ht="14.65" customHeight="1">
      <c r="A33" s="270"/>
      <c r="B33" s="282" t="s">
        <v>165</v>
      </c>
      <c r="C33" s="332"/>
      <c r="D33" s="284" t="s">
        <v>148</v>
      </c>
      <c r="E33" s="285" t="s">
        <v>166</v>
      </c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86">
        <f t="shared" si="5"/>
        <v>0</v>
      </c>
      <c r="S33" s="287">
        <f t="shared" si="0"/>
        <v>0</v>
      </c>
      <c r="T33" s="288">
        <v>0</v>
      </c>
      <c r="U33" s="288">
        <v>0</v>
      </c>
      <c r="V33" s="280"/>
    </row>
    <row r="34" spans="1:22" s="272" customFormat="1" ht="14.65" customHeight="1">
      <c r="A34" s="292">
        <v>3</v>
      </c>
      <c r="B34" s="282" t="s">
        <v>190</v>
      </c>
      <c r="C34" s="290"/>
      <c r="D34" s="284" t="s">
        <v>150</v>
      </c>
      <c r="E34" s="293" t="s">
        <v>167</v>
      </c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86">
        <f t="shared" si="5"/>
        <v>0</v>
      </c>
      <c r="S34" s="287">
        <f t="shared" si="0"/>
        <v>0</v>
      </c>
      <c r="T34" s="288">
        <v>0</v>
      </c>
      <c r="U34" s="288">
        <v>0</v>
      </c>
      <c r="V34" s="280"/>
    </row>
    <row r="35" spans="1:22" s="272" customFormat="1" ht="14.65" customHeight="1">
      <c r="A35" s="292"/>
      <c r="B35" s="282"/>
      <c r="C35" s="283"/>
      <c r="D35" s="284" t="s">
        <v>152</v>
      </c>
      <c r="E35" s="285" t="s">
        <v>168</v>
      </c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86">
        <f t="shared" si="5"/>
        <v>0</v>
      </c>
      <c r="S35" s="287">
        <f t="shared" si="0"/>
        <v>0</v>
      </c>
      <c r="T35" s="288">
        <v>0</v>
      </c>
      <c r="U35" s="288">
        <v>0</v>
      </c>
      <c r="V35" s="280"/>
    </row>
    <row r="36" spans="1:22" s="272" customFormat="1" ht="14.65" customHeight="1" thickBot="1">
      <c r="A36" s="294"/>
      <c r="B36" s="295"/>
      <c r="C36" s="296"/>
      <c r="D36" s="545" t="s">
        <v>169</v>
      </c>
      <c r="E36" s="545"/>
      <c r="F36" s="297">
        <f t="shared" ref="F36:Q36" si="6">SUM(F27:F35)</f>
        <v>0</v>
      </c>
      <c r="G36" s="297">
        <f t="shared" si="6"/>
        <v>0</v>
      </c>
      <c r="H36" s="297">
        <f t="shared" si="6"/>
        <v>0</v>
      </c>
      <c r="I36" s="297">
        <f t="shared" si="6"/>
        <v>0</v>
      </c>
      <c r="J36" s="297">
        <f t="shared" si="6"/>
        <v>0</v>
      </c>
      <c r="K36" s="297">
        <f t="shared" si="6"/>
        <v>0</v>
      </c>
      <c r="L36" s="297">
        <f t="shared" si="6"/>
        <v>0</v>
      </c>
      <c r="M36" s="297">
        <f t="shared" si="6"/>
        <v>0</v>
      </c>
      <c r="N36" s="297">
        <f t="shared" si="6"/>
        <v>0</v>
      </c>
      <c r="O36" s="297">
        <f t="shared" si="6"/>
        <v>0</v>
      </c>
      <c r="P36" s="297">
        <f t="shared" si="6"/>
        <v>0</v>
      </c>
      <c r="Q36" s="298">
        <f t="shared" si="6"/>
        <v>0</v>
      </c>
      <c r="R36" s="299">
        <f t="shared" si="5"/>
        <v>0</v>
      </c>
      <c r="S36" s="300">
        <f t="shared" si="0"/>
        <v>0</v>
      </c>
      <c r="T36" s="306">
        <f>SUM(T27:T35)</f>
        <v>0</v>
      </c>
      <c r="U36" s="307">
        <f>SUM(U27:U35)</f>
        <v>0</v>
      </c>
      <c r="V36" s="280"/>
    </row>
    <row r="37" spans="1:22" s="272" customFormat="1" ht="14.65" customHeight="1">
      <c r="A37" s="270"/>
      <c r="B37" s="271" t="s">
        <v>127</v>
      </c>
      <c r="C37" s="331"/>
      <c r="D37" s="273" t="s">
        <v>158</v>
      </c>
      <c r="E37" s="274" t="s">
        <v>159</v>
      </c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7">
        <f>SUM(F37:Q37)</f>
        <v>0</v>
      </c>
      <c r="S37" s="278">
        <f t="shared" si="0"/>
        <v>0</v>
      </c>
      <c r="T37" s="279">
        <v>0</v>
      </c>
      <c r="U37" s="279">
        <v>0</v>
      </c>
      <c r="V37" s="280"/>
    </row>
    <row r="38" spans="1:22" s="272" customFormat="1" ht="14.65" customHeight="1">
      <c r="A38" s="281"/>
      <c r="B38" s="282" t="s">
        <v>130</v>
      </c>
      <c r="C38" s="331"/>
      <c r="D38" s="284" t="s">
        <v>131</v>
      </c>
      <c r="E38" s="285" t="s">
        <v>132</v>
      </c>
      <c r="F38" s="275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5"/>
      <c r="R38" s="286">
        <f t="shared" ref="R38:R46" si="7">SUM(F38:Q38)</f>
        <v>0</v>
      </c>
      <c r="S38" s="287">
        <f t="shared" si="0"/>
        <v>0</v>
      </c>
      <c r="T38" s="288">
        <v>0</v>
      </c>
      <c r="U38" s="288">
        <v>0</v>
      </c>
      <c r="V38" s="280"/>
    </row>
    <row r="39" spans="1:22" s="272" customFormat="1" ht="14.65" customHeight="1">
      <c r="A39" s="289" t="s">
        <v>160</v>
      </c>
      <c r="B39" s="282" t="s">
        <v>134</v>
      </c>
      <c r="C39" s="331"/>
      <c r="D39" s="284" t="s">
        <v>135</v>
      </c>
      <c r="E39" s="285" t="s">
        <v>161</v>
      </c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86">
        <f t="shared" si="7"/>
        <v>0</v>
      </c>
      <c r="S39" s="287">
        <f t="shared" si="0"/>
        <v>0</v>
      </c>
      <c r="T39" s="288">
        <v>0</v>
      </c>
      <c r="U39" s="288">
        <v>0</v>
      </c>
      <c r="V39" s="280"/>
    </row>
    <row r="40" spans="1:22" s="272" customFormat="1" ht="14.65" customHeight="1">
      <c r="A40" s="281"/>
      <c r="B40" s="282" t="s">
        <v>137</v>
      </c>
      <c r="C40" s="331"/>
      <c r="D40" s="284" t="s">
        <v>138</v>
      </c>
      <c r="E40" s="285" t="s">
        <v>162</v>
      </c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86">
        <f t="shared" si="7"/>
        <v>0</v>
      </c>
      <c r="S40" s="287">
        <f t="shared" si="0"/>
        <v>0</v>
      </c>
      <c r="T40" s="288">
        <v>0</v>
      </c>
      <c r="U40" s="288">
        <v>0</v>
      </c>
      <c r="V40" s="280"/>
    </row>
    <row r="41" spans="1:22" s="272" customFormat="1" ht="14.65" customHeight="1">
      <c r="A41" s="281" t="s">
        <v>140</v>
      </c>
      <c r="B41" s="282" t="s">
        <v>141</v>
      </c>
      <c r="C41" s="331"/>
      <c r="D41" s="284" t="s">
        <v>142</v>
      </c>
      <c r="E41" s="285" t="s">
        <v>163</v>
      </c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86">
        <f t="shared" si="7"/>
        <v>0</v>
      </c>
      <c r="S41" s="287">
        <f t="shared" si="0"/>
        <v>0</v>
      </c>
      <c r="T41" s="288">
        <v>0</v>
      </c>
      <c r="U41" s="288">
        <v>0</v>
      </c>
      <c r="V41" s="280"/>
    </row>
    <row r="42" spans="1:22" s="272" customFormat="1" ht="14.65" customHeight="1">
      <c r="A42" s="281"/>
      <c r="B42" s="282" t="s">
        <v>144</v>
      </c>
      <c r="C42" s="331"/>
      <c r="D42" s="284" t="s">
        <v>145</v>
      </c>
      <c r="E42" s="285" t="s">
        <v>164</v>
      </c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86">
        <f t="shared" si="7"/>
        <v>0</v>
      </c>
      <c r="S42" s="287">
        <f t="shared" si="0"/>
        <v>0</v>
      </c>
      <c r="T42" s="288">
        <v>0</v>
      </c>
      <c r="U42" s="288">
        <v>0</v>
      </c>
      <c r="V42" s="280"/>
    </row>
    <row r="43" spans="1:22" s="272" customFormat="1" ht="14.65" customHeight="1">
      <c r="A43" s="270"/>
      <c r="B43" s="282" t="s">
        <v>165</v>
      </c>
      <c r="C43" s="332"/>
      <c r="D43" s="284" t="s">
        <v>148</v>
      </c>
      <c r="E43" s="285" t="s">
        <v>166</v>
      </c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86">
        <f t="shared" si="7"/>
        <v>0</v>
      </c>
      <c r="S43" s="287">
        <f t="shared" si="0"/>
        <v>0</v>
      </c>
      <c r="T43" s="288">
        <v>0</v>
      </c>
      <c r="U43" s="288">
        <v>0</v>
      </c>
      <c r="V43" s="280"/>
    </row>
    <row r="44" spans="1:22" s="272" customFormat="1" ht="14.65" customHeight="1">
      <c r="A44" s="292">
        <v>4</v>
      </c>
      <c r="B44" s="282" t="s">
        <v>190</v>
      </c>
      <c r="C44" s="290"/>
      <c r="D44" s="284" t="s">
        <v>150</v>
      </c>
      <c r="E44" s="293" t="s">
        <v>167</v>
      </c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86">
        <f t="shared" si="7"/>
        <v>0</v>
      </c>
      <c r="S44" s="287">
        <f t="shared" si="0"/>
        <v>0</v>
      </c>
      <c r="T44" s="288">
        <v>0</v>
      </c>
      <c r="U44" s="288">
        <v>0</v>
      </c>
      <c r="V44" s="280"/>
    </row>
    <row r="45" spans="1:22" s="272" customFormat="1" ht="14.65" customHeight="1">
      <c r="A45" s="292"/>
      <c r="B45" s="282"/>
      <c r="C45" s="283"/>
      <c r="D45" s="284" t="s">
        <v>152</v>
      </c>
      <c r="E45" s="285" t="s">
        <v>168</v>
      </c>
      <c r="F45" s="275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5"/>
      <c r="R45" s="286">
        <f t="shared" si="7"/>
        <v>0</v>
      </c>
      <c r="S45" s="287">
        <f t="shared" si="0"/>
        <v>0</v>
      </c>
      <c r="T45" s="288">
        <v>0</v>
      </c>
      <c r="U45" s="288">
        <v>0</v>
      </c>
      <c r="V45" s="280"/>
    </row>
    <row r="46" spans="1:22" s="272" customFormat="1" ht="14.65" customHeight="1" thickBot="1">
      <c r="A46" s="294"/>
      <c r="B46" s="295"/>
      <c r="C46" s="296"/>
      <c r="D46" s="545" t="s">
        <v>169</v>
      </c>
      <c r="E46" s="545"/>
      <c r="F46" s="297">
        <f t="shared" ref="F46:Q46" si="8">SUM(F37:F45)</f>
        <v>0</v>
      </c>
      <c r="G46" s="297">
        <f t="shared" si="8"/>
        <v>0</v>
      </c>
      <c r="H46" s="297">
        <f t="shared" si="8"/>
        <v>0</v>
      </c>
      <c r="I46" s="297">
        <f t="shared" si="8"/>
        <v>0</v>
      </c>
      <c r="J46" s="297">
        <f t="shared" si="8"/>
        <v>0</v>
      </c>
      <c r="K46" s="297">
        <f t="shared" si="8"/>
        <v>0</v>
      </c>
      <c r="L46" s="297">
        <f t="shared" si="8"/>
        <v>0</v>
      </c>
      <c r="M46" s="297">
        <f t="shared" si="8"/>
        <v>0</v>
      </c>
      <c r="N46" s="297">
        <f t="shared" si="8"/>
        <v>0</v>
      </c>
      <c r="O46" s="297">
        <f t="shared" si="8"/>
        <v>0</v>
      </c>
      <c r="P46" s="297">
        <f t="shared" si="8"/>
        <v>0</v>
      </c>
      <c r="Q46" s="298">
        <f t="shared" si="8"/>
        <v>0</v>
      </c>
      <c r="R46" s="299">
        <f t="shared" si="7"/>
        <v>0</v>
      </c>
      <c r="S46" s="300">
        <f t="shared" si="0"/>
        <v>0</v>
      </c>
      <c r="T46" s="297">
        <f>SUM(T37:T45)</f>
        <v>0</v>
      </c>
      <c r="U46" s="301">
        <f>SUM(U37:U45)</f>
        <v>0</v>
      </c>
      <c r="V46" s="280"/>
    </row>
    <row r="47" spans="1:22" s="272" customFormat="1" ht="14.65" customHeight="1">
      <c r="A47" s="270"/>
      <c r="B47" s="271" t="s">
        <v>127</v>
      </c>
      <c r="C47" s="331"/>
      <c r="D47" s="273" t="s">
        <v>158</v>
      </c>
      <c r="E47" s="274" t="s">
        <v>159</v>
      </c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7">
        <f>SUM(F47:Q47)</f>
        <v>0</v>
      </c>
      <c r="S47" s="278">
        <f t="shared" si="0"/>
        <v>0</v>
      </c>
      <c r="T47" s="279">
        <v>0</v>
      </c>
      <c r="U47" s="279">
        <v>0</v>
      </c>
      <c r="V47" s="280"/>
    </row>
    <row r="48" spans="1:22" s="272" customFormat="1" ht="14.65" customHeight="1">
      <c r="A48" s="281"/>
      <c r="B48" s="282" t="s">
        <v>130</v>
      </c>
      <c r="C48" s="331"/>
      <c r="D48" s="284" t="s">
        <v>131</v>
      </c>
      <c r="E48" s="285" t="s">
        <v>132</v>
      </c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86">
        <f t="shared" ref="R48:R56" si="9">SUM(F48:Q48)</f>
        <v>0</v>
      </c>
      <c r="S48" s="287">
        <f t="shared" si="0"/>
        <v>0</v>
      </c>
      <c r="T48" s="288">
        <v>0</v>
      </c>
      <c r="U48" s="288">
        <v>0</v>
      </c>
      <c r="V48" s="280"/>
    </row>
    <row r="49" spans="1:22" s="272" customFormat="1" ht="14.65" customHeight="1">
      <c r="A49" s="289" t="s">
        <v>160</v>
      </c>
      <c r="B49" s="282" t="s">
        <v>134</v>
      </c>
      <c r="C49" s="331"/>
      <c r="D49" s="284" t="s">
        <v>135</v>
      </c>
      <c r="E49" s="285" t="s">
        <v>161</v>
      </c>
      <c r="F49" s="275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86">
        <f t="shared" si="9"/>
        <v>0</v>
      </c>
      <c r="S49" s="287">
        <f t="shared" si="0"/>
        <v>0</v>
      </c>
      <c r="T49" s="288">
        <v>0</v>
      </c>
      <c r="U49" s="288">
        <v>0</v>
      </c>
      <c r="V49" s="280"/>
    </row>
    <row r="50" spans="1:22" s="272" customFormat="1" ht="14.65" customHeight="1">
      <c r="A50" s="281"/>
      <c r="B50" s="282" t="s">
        <v>137</v>
      </c>
      <c r="C50" s="331"/>
      <c r="D50" s="284" t="s">
        <v>138</v>
      </c>
      <c r="E50" s="285" t="s">
        <v>162</v>
      </c>
      <c r="F50" s="275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5"/>
      <c r="R50" s="286">
        <f t="shared" si="9"/>
        <v>0</v>
      </c>
      <c r="S50" s="287">
        <f t="shared" si="0"/>
        <v>0</v>
      </c>
      <c r="T50" s="288">
        <v>0</v>
      </c>
      <c r="U50" s="288">
        <v>0</v>
      </c>
      <c r="V50" s="280"/>
    </row>
    <row r="51" spans="1:22" s="272" customFormat="1" ht="14.65" customHeight="1">
      <c r="A51" s="281" t="s">
        <v>140</v>
      </c>
      <c r="B51" s="282" t="s">
        <v>141</v>
      </c>
      <c r="C51" s="331"/>
      <c r="D51" s="284" t="s">
        <v>142</v>
      </c>
      <c r="E51" s="285" t="s">
        <v>163</v>
      </c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86">
        <f t="shared" si="9"/>
        <v>0</v>
      </c>
      <c r="S51" s="287">
        <f t="shared" si="0"/>
        <v>0</v>
      </c>
      <c r="T51" s="288">
        <v>0</v>
      </c>
      <c r="U51" s="288">
        <v>0</v>
      </c>
      <c r="V51" s="280"/>
    </row>
    <row r="52" spans="1:22" s="272" customFormat="1" ht="14.65" customHeight="1">
      <c r="A52" s="281"/>
      <c r="B52" s="282" t="s">
        <v>144</v>
      </c>
      <c r="C52" s="331"/>
      <c r="D52" s="284" t="s">
        <v>145</v>
      </c>
      <c r="E52" s="285" t="s">
        <v>164</v>
      </c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86">
        <f t="shared" si="9"/>
        <v>0</v>
      </c>
      <c r="S52" s="287">
        <f t="shared" si="0"/>
        <v>0</v>
      </c>
      <c r="T52" s="288">
        <v>0</v>
      </c>
      <c r="U52" s="288">
        <v>0</v>
      </c>
      <c r="V52" s="280"/>
    </row>
    <row r="53" spans="1:22" s="272" customFormat="1" ht="14.65" customHeight="1">
      <c r="A53" s="270"/>
      <c r="B53" s="282" t="s">
        <v>165</v>
      </c>
      <c r="C53" s="332"/>
      <c r="D53" s="284" t="s">
        <v>148</v>
      </c>
      <c r="E53" s="285" t="s">
        <v>166</v>
      </c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86">
        <f t="shared" si="9"/>
        <v>0</v>
      </c>
      <c r="S53" s="287">
        <f t="shared" si="0"/>
        <v>0</v>
      </c>
      <c r="T53" s="288">
        <v>0</v>
      </c>
      <c r="U53" s="288">
        <v>0</v>
      </c>
      <c r="V53" s="280"/>
    </row>
    <row r="54" spans="1:22" s="272" customFormat="1" ht="14.65" customHeight="1">
      <c r="A54" s="292">
        <v>5</v>
      </c>
      <c r="B54" s="282" t="s">
        <v>190</v>
      </c>
      <c r="C54" s="290"/>
      <c r="D54" s="284" t="s">
        <v>150</v>
      </c>
      <c r="E54" s="293" t="s">
        <v>167</v>
      </c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86">
        <f t="shared" si="9"/>
        <v>0</v>
      </c>
      <c r="S54" s="287">
        <f t="shared" si="0"/>
        <v>0</v>
      </c>
      <c r="T54" s="288">
        <v>0</v>
      </c>
      <c r="U54" s="288">
        <v>0</v>
      </c>
      <c r="V54" s="280"/>
    </row>
    <row r="55" spans="1:22" s="272" customFormat="1" ht="14.65" customHeight="1">
      <c r="A55" s="292"/>
      <c r="B55" s="282"/>
      <c r="C55" s="283"/>
      <c r="D55" s="284" t="s">
        <v>152</v>
      </c>
      <c r="E55" s="285" t="s">
        <v>168</v>
      </c>
      <c r="F55" s="275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5"/>
      <c r="R55" s="286">
        <f t="shared" si="9"/>
        <v>0</v>
      </c>
      <c r="S55" s="287">
        <f t="shared" si="0"/>
        <v>0</v>
      </c>
      <c r="T55" s="288">
        <v>0</v>
      </c>
      <c r="U55" s="288">
        <v>0</v>
      </c>
      <c r="V55" s="280"/>
    </row>
    <row r="56" spans="1:22" s="272" customFormat="1" ht="14.65" customHeight="1" thickBot="1">
      <c r="A56" s="294"/>
      <c r="B56" s="295"/>
      <c r="C56" s="296"/>
      <c r="D56" s="545" t="s">
        <v>169</v>
      </c>
      <c r="E56" s="545"/>
      <c r="F56" s="297">
        <f t="shared" ref="F56:Q56" si="10">SUM(F47:F55)</f>
        <v>0</v>
      </c>
      <c r="G56" s="297">
        <f t="shared" si="10"/>
        <v>0</v>
      </c>
      <c r="H56" s="297">
        <f t="shared" si="10"/>
        <v>0</v>
      </c>
      <c r="I56" s="297">
        <f t="shared" si="10"/>
        <v>0</v>
      </c>
      <c r="J56" s="297">
        <f t="shared" si="10"/>
        <v>0</v>
      </c>
      <c r="K56" s="297">
        <f t="shared" si="10"/>
        <v>0</v>
      </c>
      <c r="L56" s="297">
        <f t="shared" si="10"/>
        <v>0</v>
      </c>
      <c r="M56" s="297">
        <f t="shared" si="10"/>
        <v>0</v>
      </c>
      <c r="N56" s="297">
        <f t="shared" si="10"/>
        <v>0</v>
      </c>
      <c r="O56" s="297">
        <f t="shared" si="10"/>
        <v>0</v>
      </c>
      <c r="P56" s="297">
        <f t="shared" si="10"/>
        <v>0</v>
      </c>
      <c r="Q56" s="298">
        <f t="shared" si="10"/>
        <v>0</v>
      </c>
      <c r="R56" s="299">
        <f t="shared" si="9"/>
        <v>0</v>
      </c>
      <c r="S56" s="300">
        <f t="shared" si="0"/>
        <v>0</v>
      </c>
      <c r="T56" s="306">
        <f>SUM(T47:T55)</f>
        <v>0</v>
      </c>
      <c r="U56" s="307">
        <f>SUM(U47:U55)</f>
        <v>0</v>
      </c>
      <c r="V56" s="280"/>
    </row>
    <row r="57" spans="1:22" s="272" customFormat="1" ht="14.65" customHeight="1">
      <c r="A57" s="270"/>
      <c r="B57" s="271" t="s">
        <v>127</v>
      </c>
      <c r="C57" s="331"/>
      <c r="D57" s="273" t="s">
        <v>158</v>
      </c>
      <c r="E57" s="274" t="s">
        <v>159</v>
      </c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5"/>
      <c r="R57" s="277">
        <f>SUM(F57:Q57)</f>
        <v>0</v>
      </c>
      <c r="S57" s="278">
        <f t="shared" si="0"/>
        <v>0</v>
      </c>
      <c r="T57" s="279">
        <v>0</v>
      </c>
      <c r="U57" s="279">
        <v>0</v>
      </c>
      <c r="V57" s="280"/>
    </row>
    <row r="58" spans="1:22" s="272" customFormat="1" ht="14.65" customHeight="1">
      <c r="A58" s="281"/>
      <c r="B58" s="282" t="s">
        <v>130</v>
      </c>
      <c r="C58" s="331"/>
      <c r="D58" s="284" t="s">
        <v>131</v>
      </c>
      <c r="E58" s="285" t="s">
        <v>132</v>
      </c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5"/>
      <c r="R58" s="286">
        <f t="shared" ref="R58:R66" si="11">SUM(F58:Q58)</f>
        <v>0</v>
      </c>
      <c r="S58" s="287">
        <f t="shared" si="0"/>
        <v>0</v>
      </c>
      <c r="T58" s="288">
        <v>0</v>
      </c>
      <c r="U58" s="288">
        <v>0</v>
      </c>
      <c r="V58" s="280"/>
    </row>
    <row r="59" spans="1:22" s="272" customFormat="1" ht="14.65" customHeight="1">
      <c r="A59" s="289" t="s">
        <v>160</v>
      </c>
      <c r="B59" s="282" t="s">
        <v>134</v>
      </c>
      <c r="C59" s="331"/>
      <c r="D59" s="284" t="s">
        <v>135</v>
      </c>
      <c r="E59" s="285" t="s">
        <v>161</v>
      </c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86">
        <f t="shared" si="11"/>
        <v>0</v>
      </c>
      <c r="S59" s="287">
        <f t="shared" si="0"/>
        <v>0</v>
      </c>
      <c r="T59" s="288">
        <v>0</v>
      </c>
      <c r="U59" s="288">
        <v>0</v>
      </c>
      <c r="V59" s="280"/>
    </row>
    <row r="60" spans="1:22" s="272" customFormat="1" ht="14.65" customHeight="1">
      <c r="A60" s="281"/>
      <c r="B60" s="282" t="s">
        <v>137</v>
      </c>
      <c r="C60" s="331"/>
      <c r="D60" s="284" t="s">
        <v>138</v>
      </c>
      <c r="E60" s="285" t="s">
        <v>162</v>
      </c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86">
        <f t="shared" si="11"/>
        <v>0</v>
      </c>
      <c r="S60" s="287">
        <f t="shared" si="0"/>
        <v>0</v>
      </c>
      <c r="T60" s="288">
        <v>0</v>
      </c>
      <c r="U60" s="288">
        <v>0</v>
      </c>
      <c r="V60" s="280"/>
    </row>
    <row r="61" spans="1:22" s="272" customFormat="1" ht="14.65" customHeight="1">
      <c r="A61" s="281" t="s">
        <v>140</v>
      </c>
      <c r="B61" s="282" t="s">
        <v>141</v>
      </c>
      <c r="C61" s="331"/>
      <c r="D61" s="284" t="s">
        <v>142</v>
      </c>
      <c r="E61" s="285" t="s">
        <v>163</v>
      </c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5"/>
      <c r="R61" s="286">
        <f t="shared" si="11"/>
        <v>0</v>
      </c>
      <c r="S61" s="287">
        <f t="shared" si="0"/>
        <v>0</v>
      </c>
      <c r="T61" s="288">
        <v>0</v>
      </c>
      <c r="U61" s="288">
        <v>0</v>
      </c>
      <c r="V61" s="280"/>
    </row>
    <row r="62" spans="1:22" s="272" customFormat="1" ht="14.65" customHeight="1">
      <c r="A62" s="281"/>
      <c r="B62" s="282" t="s">
        <v>144</v>
      </c>
      <c r="C62" s="331"/>
      <c r="D62" s="284" t="s">
        <v>145</v>
      </c>
      <c r="E62" s="285" t="s">
        <v>164</v>
      </c>
      <c r="F62" s="275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5"/>
      <c r="R62" s="286">
        <f t="shared" si="11"/>
        <v>0</v>
      </c>
      <c r="S62" s="287">
        <f t="shared" si="0"/>
        <v>0</v>
      </c>
      <c r="T62" s="288">
        <v>0</v>
      </c>
      <c r="U62" s="288">
        <v>0</v>
      </c>
      <c r="V62" s="280"/>
    </row>
    <row r="63" spans="1:22" s="272" customFormat="1" ht="14.65" customHeight="1">
      <c r="A63" s="270"/>
      <c r="B63" s="282" t="s">
        <v>165</v>
      </c>
      <c r="C63" s="332"/>
      <c r="D63" s="284" t="s">
        <v>148</v>
      </c>
      <c r="E63" s="285" t="s">
        <v>166</v>
      </c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86">
        <f t="shared" si="11"/>
        <v>0</v>
      </c>
      <c r="S63" s="287">
        <f t="shared" si="0"/>
        <v>0</v>
      </c>
      <c r="T63" s="288">
        <v>0</v>
      </c>
      <c r="U63" s="288">
        <v>0</v>
      </c>
      <c r="V63" s="280"/>
    </row>
    <row r="64" spans="1:22" s="272" customFormat="1" ht="14.65" customHeight="1">
      <c r="A64" s="292">
        <v>6</v>
      </c>
      <c r="B64" s="282" t="s">
        <v>190</v>
      </c>
      <c r="C64" s="290"/>
      <c r="D64" s="284" t="s">
        <v>150</v>
      </c>
      <c r="E64" s="293" t="s">
        <v>167</v>
      </c>
      <c r="F64" s="275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5"/>
      <c r="R64" s="286">
        <f t="shared" si="11"/>
        <v>0</v>
      </c>
      <c r="S64" s="287">
        <f t="shared" si="0"/>
        <v>0</v>
      </c>
      <c r="T64" s="288">
        <v>0</v>
      </c>
      <c r="U64" s="288">
        <v>0</v>
      </c>
      <c r="V64" s="280"/>
    </row>
    <row r="65" spans="1:22" s="272" customFormat="1" ht="14.65" customHeight="1">
      <c r="A65" s="292"/>
      <c r="B65" s="282"/>
      <c r="C65" s="283"/>
      <c r="D65" s="284" t="s">
        <v>152</v>
      </c>
      <c r="E65" s="285" t="s">
        <v>168</v>
      </c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86">
        <f t="shared" si="11"/>
        <v>0</v>
      </c>
      <c r="S65" s="287">
        <f t="shared" si="0"/>
        <v>0</v>
      </c>
      <c r="T65" s="288">
        <v>0</v>
      </c>
      <c r="U65" s="288">
        <v>0</v>
      </c>
      <c r="V65" s="280"/>
    </row>
    <row r="66" spans="1:22" s="272" customFormat="1" ht="14.65" customHeight="1" thickBot="1">
      <c r="A66" s="294"/>
      <c r="B66" s="295"/>
      <c r="C66" s="296"/>
      <c r="D66" s="549" t="s">
        <v>169</v>
      </c>
      <c r="E66" s="550"/>
      <c r="F66" s="297">
        <f t="shared" ref="F66:Q66" si="12">SUM(F57:F65)</f>
        <v>0</v>
      </c>
      <c r="G66" s="297">
        <f t="shared" si="12"/>
        <v>0</v>
      </c>
      <c r="H66" s="297">
        <f t="shared" si="12"/>
        <v>0</v>
      </c>
      <c r="I66" s="297">
        <f t="shared" si="12"/>
        <v>0</v>
      </c>
      <c r="J66" s="297">
        <f t="shared" si="12"/>
        <v>0</v>
      </c>
      <c r="K66" s="297">
        <f t="shared" si="12"/>
        <v>0</v>
      </c>
      <c r="L66" s="297">
        <f t="shared" si="12"/>
        <v>0</v>
      </c>
      <c r="M66" s="297">
        <f t="shared" si="12"/>
        <v>0</v>
      </c>
      <c r="N66" s="297">
        <f t="shared" si="12"/>
        <v>0</v>
      </c>
      <c r="O66" s="297">
        <f t="shared" si="12"/>
        <v>0</v>
      </c>
      <c r="P66" s="297">
        <f t="shared" si="12"/>
        <v>0</v>
      </c>
      <c r="Q66" s="298">
        <f t="shared" si="12"/>
        <v>0</v>
      </c>
      <c r="R66" s="299">
        <f t="shared" si="11"/>
        <v>0</v>
      </c>
      <c r="S66" s="300">
        <f t="shared" si="0"/>
        <v>0</v>
      </c>
      <c r="T66" s="306">
        <f>SUM(T57:T65)</f>
        <v>0</v>
      </c>
      <c r="U66" s="307">
        <f>SUM(U57:U65)</f>
        <v>0</v>
      </c>
      <c r="V66" s="280"/>
    </row>
    <row r="67" spans="1:22" s="272" customFormat="1" ht="14.65" customHeight="1">
      <c r="A67" s="270"/>
      <c r="B67" s="271" t="s">
        <v>127</v>
      </c>
      <c r="C67" s="331"/>
      <c r="D67" s="273" t="s">
        <v>158</v>
      </c>
      <c r="E67" s="274" t="s">
        <v>159</v>
      </c>
      <c r="F67" s="275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5"/>
      <c r="R67" s="277">
        <f>SUM(F67:Q67)</f>
        <v>0</v>
      </c>
      <c r="S67" s="278">
        <f t="shared" si="0"/>
        <v>0</v>
      </c>
      <c r="T67" s="279">
        <v>0</v>
      </c>
      <c r="U67" s="279">
        <v>0</v>
      </c>
      <c r="V67" s="280"/>
    </row>
    <row r="68" spans="1:22" s="272" customFormat="1" ht="14.65" customHeight="1">
      <c r="A68" s="281"/>
      <c r="B68" s="282" t="s">
        <v>130</v>
      </c>
      <c r="C68" s="331"/>
      <c r="D68" s="284" t="s">
        <v>131</v>
      </c>
      <c r="E68" s="285" t="s">
        <v>132</v>
      </c>
      <c r="F68" s="275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5"/>
      <c r="R68" s="286">
        <f t="shared" ref="R68:R76" si="13">SUM(F68:Q68)</f>
        <v>0</v>
      </c>
      <c r="S68" s="287">
        <f t="shared" si="0"/>
        <v>0</v>
      </c>
      <c r="T68" s="288">
        <v>0</v>
      </c>
      <c r="U68" s="288">
        <v>0</v>
      </c>
      <c r="V68" s="280"/>
    </row>
    <row r="69" spans="1:22" s="272" customFormat="1" ht="14.65" customHeight="1">
      <c r="A69" s="289" t="s">
        <v>160</v>
      </c>
      <c r="B69" s="282" t="s">
        <v>134</v>
      </c>
      <c r="C69" s="331"/>
      <c r="D69" s="284" t="s">
        <v>135</v>
      </c>
      <c r="E69" s="285" t="s">
        <v>161</v>
      </c>
      <c r="F69" s="275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5"/>
      <c r="R69" s="286">
        <f t="shared" si="13"/>
        <v>0</v>
      </c>
      <c r="S69" s="287">
        <f t="shared" si="0"/>
        <v>0</v>
      </c>
      <c r="T69" s="288">
        <v>0</v>
      </c>
      <c r="U69" s="288">
        <v>0</v>
      </c>
      <c r="V69" s="280"/>
    </row>
    <row r="70" spans="1:22" s="272" customFormat="1" ht="14.65" customHeight="1">
      <c r="A70" s="281"/>
      <c r="B70" s="282" t="s">
        <v>137</v>
      </c>
      <c r="C70" s="331"/>
      <c r="D70" s="284" t="s">
        <v>138</v>
      </c>
      <c r="E70" s="285" t="s">
        <v>162</v>
      </c>
      <c r="F70" s="275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5"/>
      <c r="R70" s="286">
        <f t="shared" si="13"/>
        <v>0</v>
      </c>
      <c r="S70" s="287">
        <f t="shared" si="0"/>
        <v>0</v>
      </c>
      <c r="T70" s="288">
        <v>0</v>
      </c>
      <c r="U70" s="288">
        <v>0</v>
      </c>
      <c r="V70" s="280"/>
    </row>
    <row r="71" spans="1:22" s="272" customFormat="1" ht="14.65" customHeight="1">
      <c r="A71" s="281" t="s">
        <v>140</v>
      </c>
      <c r="B71" s="282" t="s">
        <v>141</v>
      </c>
      <c r="C71" s="331"/>
      <c r="D71" s="284" t="s">
        <v>142</v>
      </c>
      <c r="E71" s="285" t="s">
        <v>163</v>
      </c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86">
        <f t="shared" si="13"/>
        <v>0</v>
      </c>
      <c r="S71" s="287">
        <f t="shared" si="0"/>
        <v>0</v>
      </c>
      <c r="T71" s="288">
        <v>0</v>
      </c>
      <c r="U71" s="288">
        <v>0</v>
      </c>
      <c r="V71" s="280"/>
    </row>
    <row r="72" spans="1:22" s="272" customFormat="1" ht="14.65" customHeight="1">
      <c r="A72" s="281"/>
      <c r="B72" s="282" t="s">
        <v>144</v>
      </c>
      <c r="C72" s="331"/>
      <c r="D72" s="284" t="s">
        <v>145</v>
      </c>
      <c r="E72" s="285" t="s">
        <v>164</v>
      </c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86">
        <f t="shared" si="13"/>
        <v>0</v>
      </c>
      <c r="S72" s="287">
        <f t="shared" ref="S72:S135" si="14">R72-T72-U72</f>
        <v>0</v>
      </c>
      <c r="T72" s="288">
        <v>0</v>
      </c>
      <c r="U72" s="288">
        <v>0</v>
      </c>
      <c r="V72" s="280"/>
    </row>
    <row r="73" spans="1:22" s="272" customFormat="1" ht="14.65" customHeight="1">
      <c r="A73" s="270"/>
      <c r="B73" s="282" t="s">
        <v>165</v>
      </c>
      <c r="C73" s="332"/>
      <c r="D73" s="284" t="s">
        <v>148</v>
      </c>
      <c r="E73" s="285" t="s">
        <v>166</v>
      </c>
      <c r="F73" s="275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5"/>
      <c r="R73" s="286">
        <f t="shared" si="13"/>
        <v>0</v>
      </c>
      <c r="S73" s="287">
        <f t="shared" si="14"/>
        <v>0</v>
      </c>
      <c r="T73" s="288">
        <v>0</v>
      </c>
      <c r="U73" s="288">
        <v>0</v>
      </c>
      <c r="V73" s="280"/>
    </row>
    <row r="74" spans="1:22" s="272" customFormat="1" ht="14.65" customHeight="1">
      <c r="A74" s="292">
        <v>7</v>
      </c>
      <c r="B74" s="282" t="s">
        <v>190</v>
      </c>
      <c r="C74" s="290"/>
      <c r="D74" s="284" t="s">
        <v>150</v>
      </c>
      <c r="E74" s="293" t="s">
        <v>167</v>
      </c>
      <c r="F74" s="275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5"/>
      <c r="R74" s="286">
        <f t="shared" si="13"/>
        <v>0</v>
      </c>
      <c r="S74" s="287">
        <f t="shared" si="14"/>
        <v>0</v>
      </c>
      <c r="T74" s="288">
        <v>0</v>
      </c>
      <c r="U74" s="288">
        <v>0</v>
      </c>
      <c r="V74" s="280"/>
    </row>
    <row r="75" spans="1:22" s="272" customFormat="1" ht="14.65" customHeight="1">
      <c r="A75" s="292"/>
      <c r="B75" s="282"/>
      <c r="C75" s="283"/>
      <c r="D75" s="284" t="s">
        <v>152</v>
      </c>
      <c r="E75" s="285" t="s">
        <v>168</v>
      </c>
      <c r="F75" s="275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5"/>
      <c r="R75" s="286">
        <f t="shared" si="13"/>
        <v>0</v>
      </c>
      <c r="S75" s="287">
        <f t="shared" si="14"/>
        <v>0</v>
      </c>
      <c r="T75" s="288">
        <v>0</v>
      </c>
      <c r="U75" s="288">
        <v>0</v>
      </c>
      <c r="V75" s="280"/>
    </row>
    <row r="76" spans="1:22" s="272" customFormat="1" ht="14.65" customHeight="1" thickBot="1">
      <c r="A76" s="294"/>
      <c r="B76" s="302"/>
      <c r="C76" s="303"/>
      <c r="D76" s="551" t="s">
        <v>169</v>
      </c>
      <c r="E76" s="551"/>
      <c r="F76" s="297">
        <f t="shared" ref="F76:Q76" si="15">SUM(F67:F75)</f>
        <v>0</v>
      </c>
      <c r="G76" s="297">
        <f t="shared" si="15"/>
        <v>0</v>
      </c>
      <c r="H76" s="297">
        <f t="shared" si="15"/>
        <v>0</v>
      </c>
      <c r="I76" s="297">
        <f t="shared" si="15"/>
        <v>0</v>
      </c>
      <c r="J76" s="297">
        <f t="shared" si="15"/>
        <v>0</v>
      </c>
      <c r="K76" s="297">
        <f t="shared" si="15"/>
        <v>0</v>
      </c>
      <c r="L76" s="297">
        <f t="shared" si="15"/>
        <v>0</v>
      </c>
      <c r="M76" s="297">
        <f t="shared" si="15"/>
        <v>0</v>
      </c>
      <c r="N76" s="297">
        <f t="shared" si="15"/>
        <v>0</v>
      </c>
      <c r="O76" s="297">
        <f t="shared" si="15"/>
        <v>0</v>
      </c>
      <c r="P76" s="297">
        <f t="shared" si="15"/>
        <v>0</v>
      </c>
      <c r="Q76" s="301">
        <f t="shared" si="15"/>
        <v>0</v>
      </c>
      <c r="R76" s="304">
        <f t="shared" si="13"/>
        <v>0</v>
      </c>
      <c r="S76" s="305">
        <f t="shared" si="14"/>
        <v>0</v>
      </c>
      <c r="T76" s="306">
        <f>SUM(T67:T75)</f>
        <v>0</v>
      </c>
      <c r="U76" s="307">
        <f>SUM(U67:U75)</f>
        <v>0</v>
      </c>
      <c r="V76" s="280"/>
    </row>
    <row r="77" spans="1:22" s="272" customFormat="1" ht="14.65" customHeight="1">
      <c r="A77" s="270"/>
      <c r="B77" s="271" t="s">
        <v>127</v>
      </c>
      <c r="C77" s="331"/>
      <c r="D77" s="273" t="s">
        <v>158</v>
      </c>
      <c r="E77" s="274" t="s">
        <v>159</v>
      </c>
      <c r="F77" s="276"/>
      <c r="G77" s="276"/>
      <c r="H77" s="276"/>
      <c r="I77" s="276"/>
      <c r="J77" s="276"/>
      <c r="K77" s="276"/>
      <c r="L77" s="276"/>
      <c r="M77" s="276"/>
      <c r="N77" s="276"/>
      <c r="O77" s="276"/>
      <c r="P77" s="276"/>
      <c r="Q77" s="308"/>
      <c r="R77" s="277">
        <f>SUM(F77:Q77)</f>
        <v>0</v>
      </c>
      <c r="S77" s="278">
        <f t="shared" si="14"/>
        <v>0</v>
      </c>
      <c r="T77" s="279">
        <v>0</v>
      </c>
      <c r="U77" s="279">
        <v>0</v>
      </c>
      <c r="V77" s="280"/>
    </row>
    <row r="78" spans="1:22" s="272" customFormat="1" ht="14.65" customHeight="1">
      <c r="A78" s="281"/>
      <c r="B78" s="282" t="s">
        <v>130</v>
      </c>
      <c r="C78" s="331"/>
      <c r="D78" s="284" t="s">
        <v>131</v>
      </c>
      <c r="E78" s="285" t="s">
        <v>132</v>
      </c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86">
        <f t="shared" ref="R78:R86" si="16">SUM(F78:Q78)</f>
        <v>0</v>
      </c>
      <c r="S78" s="287">
        <f t="shared" si="14"/>
        <v>0</v>
      </c>
      <c r="T78" s="288">
        <v>0</v>
      </c>
      <c r="U78" s="288">
        <v>0</v>
      </c>
      <c r="V78" s="280"/>
    </row>
    <row r="79" spans="1:22" s="272" customFormat="1" ht="14.65" customHeight="1">
      <c r="A79" s="289" t="s">
        <v>160</v>
      </c>
      <c r="B79" s="282" t="s">
        <v>134</v>
      </c>
      <c r="C79" s="331"/>
      <c r="D79" s="284" t="s">
        <v>135</v>
      </c>
      <c r="E79" s="285" t="s">
        <v>161</v>
      </c>
      <c r="F79" s="275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5"/>
      <c r="R79" s="286">
        <f t="shared" si="16"/>
        <v>0</v>
      </c>
      <c r="S79" s="287">
        <f t="shared" si="14"/>
        <v>0</v>
      </c>
      <c r="T79" s="288">
        <v>0</v>
      </c>
      <c r="U79" s="288">
        <v>0</v>
      </c>
      <c r="V79" s="280"/>
    </row>
    <row r="80" spans="1:22" s="272" customFormat="1" ht="14.65" customHeight="1">
      <c r="A80" s="281"/>
      <c r="B80" s="282" t="s">
        <v>137</v>
      </c>
      <c r="C80" s="331"/>
      <c r="D80" s="284" t="s">
        <v>138</v>
      </c>
      <c r="E80" s="285" t="s">
        <v>162</v>
      </c>
      <c r="F80" s="275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5"/>
      <c r="R80" s="286">
        <f t="shared" si="16"/>
        <v>0</v>
      </c>
      <c r="S80" s="287">
        <f t="shared" si="14"/>
        <v>0</v>
      </c>
      <c r="T80" s="288">
        <v>0</v>
      </c>
      <c r="U80" s="288">
        <v>0</v>
      </c>
      <c r="V80" s="280"/>
    </row>
    <row r="81" spans="1:22" s="272" customFormat="1" ht="14.65" customHeight="1">
      <c r="A81" s="281" t="s">
        <v>140</v>
      </c>
      <c r="B81" s="282" t="s">
        <v>141</v>
      </c>
      <c r="C81" s="331"/>
      <c r="D81" s="284" t="s">
        <v>142</v>
      </c>
      <c r="E81" s="285" t="s">
        <v>163</v>
      </c>
      <c r="F81" s="275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5"/>
      <c r="R81" s="286">
        <f t="shared" si="16"/>
        <v>0</v>
      </c>
      <c r="S81" s="287">
        <f t="shared" si="14"/>
        <v>0</v>
      </c>
      <c r="T81" s="288">
        <v>0</v>
      </c>
      <c r="U81" s="288">
        <v>0</v>
      </c>
      <c r="V81" s="280"/>
    </row>
    <row r="82" spans="1:22" s="272" customFormat="1" ht="14.65" customHeight="1">
      <c r="A82" s="281"/>
      <c r="B82" s="282" t="s">
        <v>144</v>
      </c>
      <c r="C82" s="331"/>
      <c r="D82" s="284" t="s">
        <v>145</v>
      </c>
      <c r="E82" s="285" t="s">
        <v>164</v>
      </c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86">
        <f t="shared" si="16"/>
        <v>0</v>
      </c>
      <c r="S82" s="287">
        <f t="shared" si="14"/>
        <v>0</v>
      </c>
      <c r="T82" s="288">
        <v>0</v>
      </c>
      <c r="U82" s="288">
        <v>0</v>
      </c>
      <c r="V82" s="280"/>
    </row>
    <row r="83" spans="1:22" s="272" customFormat="1" ht="14.65" customHeight="1">
      <c r="A83" s="270"/>
      <c r="B83" s="282" t="s">
        <v>165</v>
      </c>
      <c r="C83" s="332"/>
      <c r="D83" s="284" t="s">
        <v>148</v>
      </c>
      <c r="E83" s="285" t="s">
        <v>166</v>
      </c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86">
        <f t="shared" si="16"/>
        <v>0</v>
      </c>
      <c r="S83" s="287">
        <f t="shared" si="14"/>
        <v>0</v>
      </c>
      <c r="T83" s="288">
        <v>0</v>
      </c>
      <c r="U83" s="288">
        <v>0</v>
      </c>
      <c r="V83" s="280"/>
    </row>
    <row r="84" spans="1:22" s="272" customFormat="1" ht="14.65" customHeight="1">
      <c r="A84" s="292">
        <v>8</v>
      </c>
      <c r="B84" s="282" t="s">
        <v>190</v>
      </c>
      <c r="C84" s="290"/>
      <c r="D84" s="284" t="s">
        <v>150</v>
      </c>
      <c r="E84" s="293" t="s">
        <v>167</v>
      </c>
      <c r="F84" s="275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5"/>
      <c r="R84" s="286">
        <f t="shared" si="16"/>
        <v>0</v>
      </c>
      <c r="S84" s="287">
        <f t="shared" si="14"/>
        <v>0</v>
      </c>
      <c r="T84" s="288">
        <v>0</v>
      </c>
      <c r="U84" s="288">
        <v>0</v>
      </c>
      <c r="V84" s="280"/>
    </row>
    <row r="85" spans="1:22" s="272" customFormat="1" ht="14.65" customHeight="1">
      <c r="A85" s="292"/>
      <c r="B85" s="282"/>
      <c r="C85" s="283"/>
      <c r="D85" s="284" t="s">
        <v>152</v>
      </c>
      <c r="E85" s="285" t="s">
        <v>168</v>
      </c>
      <c r="F85" s="275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5"/>
      <c r="R85" s="286">
        <f t="shared" si="16"/>
        <v>0</v>
      </c>
      <c r="S85" s="287">
        <f t="shared" si="14"/>
        <v>0</v>
      </c>
      <c r="T85" s="288">
        <v>0</v>
      </c>
      <c r="U85" s="288">
        <v>0</v>
      </c>
      <c r="V85" s="280"/>
    </row>
    <row r="86" spans="1:22" s="272" customFormat="1" ht="14.65" customHeight="1" thickBot="1">
      <c r="A86" s="294"/>
      <c r="B86" s="295"/>
      <c r="C86" s="296"/>
      <c r="D86" s="545" t="s">
        <v>169</v>
      </c>
      <c r="E86" s="545"/>
      <c r="F86" s="297">
        <f t="shared" ref="F86:Q86" si="17">SUM(F77:F85)</f>
        <v>0</v>
      </c>
      <c r="G86" s="297">
        <f t="shared" si="17"/>
        <v>0</v>
      </c>
      <c r="H86" s="297">
        <f t="shared" si="17"/>
        <v>0</v>
      </c>
      <c r="I86" s="297">
        <f t="shared" si="17"/>
        <v>0</v>
      </c>
      <c r="J86" s="297">
        <f t="shared" si="17"/>
        <v>0</v>
      </c>
      <c r="K86" s="297">
        <f t="shared" si="17"/>
        <v>0</v>
      </c>
      <c r="L86" s="297">
        <f t="shared" si="17"/>
        <v>0</v>
      </c>
      <c r="M86" s="297">
        <f t="shared" si="17"/>
        <v>0</v>
      </c>
      <c r="N86" s="297">
        <f t="shared" si="17"/>
        <v>0</v>
      </c>
      <c r="O86" s="297">
        <f t="shared" si="17"/>
        <v>0</v>
      </c>
      <c r="P86" s="297">
        <f t="shared" si="17"/>
        <v>0</v>
      </c>
      <c r="Q86" s="298">
        <f t="shared" si="17"/>
        <v>0</v>
      </c>
      <c r="R86" s="299">
        <f t="shared" si="16"/>
        <v>0</v>
      </c>
      <c r="S86" s="300">
        <f t="shared" si="14"/>
        <v>0</v>
      </c>
      <c r="T86" s="297">
        <f>SUM(T77:T85)</f>
        <v>0</v>
      </c>
      <c r="U86" s="301">
        <f>SUM(U77:U85)</f>
        <v>0</v>
      </c>
      <c r="V86" s="280"/>
    </row>
    <row r="87" spans="1:22" s="272" customFormat="1" ht="14.65" customHeight="1">
      <c r="A87" s="270"/>
      <c r="B87" s="271" t="s">
        <v>127</v>
      </c>
      <c r="C87" s="331"/>
      <c r="D87" s="273" t="s">
        <v>158</v>
      </c>
      <c r="E87" s="274" t="s">
        <v>159</v>
      </c>
      <c r="F87" s="275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5"/>
      <c r="R87" s="277">
        <f>SUM(F87:Q87)</f>
        <v>0</v>
      </c>
      <c r="S87" s="278">
        <f t="shared" si="14"/>
        <v>0</v>
      </c>
      <c r="T87" s="279">
        <v>0</v>
      </c>
      <c r="U87" s="279">
        <v>0</v>
      </c>
      <c r="V87" s="280"/>
    </row>
    <row r="88" spans="1:22" s="272" customFormat="1" ht="14.65" customHeight="1">
      <c r="A88" s="281"/>
      <c r="B88" s="282" t="s">
        <v>130</v>
      </c>
      <c r="C88" s="331"/>
      <c r="D88" s="284" t="s">
        <v>131</v>
      </c>
      <c r="E88" s="285" t="s">
        <v>132</v>
      </c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86">
        <f t="shared" ref="R88:R96" si="18">SUM(F88:Q88)</f>
        <v>0</v>
      </c>
      <c r="S88" s="287">
        <f t="shared" si="14"/>
        <v>0</v>
      </c>
      <c r="T88" s="288">
        <v>0</v>
      </c>
      <c r="U88" s="288">
        <v>0</v>
      </c>
      <c r="V88" s="280"/>
    </row>
    <row r="89" spans="1:22" s="272" customFormat="1" ht="14.65" customHeight="1">
      <c r="A89" s="289" t="s">
        <v>160</v>
      </c>
      <c r="B89" s="282" t="s">
        <v>134</v>
      </c>
      <c r="C89" s="331"/>
      <c r="D89" s="284" t="s">
        <v>135</v>
      </c>
      <c r="E89" s="285" t="s">
        <v>161</v>
      </c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  <c r="R89" s="286">
        <f t="shared" si="18"/>
        <v>0</v>
      </c>
      <c r="S89" s="287">
        <f t="shared" si="14"/>
        <v>0</v>
      </c>
      <c r="T89" s="288">
        <v>0</v>
      </c>
      <c r="U89" s="288">
        <v>0</v>
      </c>
      <c r="V89" s="280"/>
    </row>
    <row r="90" spans="1:22" s="272" customFormat="1" ht="14.65" customHeight="1">
      <c r="A90" s="281"/>
      <c r="B90" s="282" t="s">
        <v>137</v>
      </c>
      <c r="C90" s="331"/>
      <c r="D90" s="284" t="s">
        <v>138</v>
      </c>
      <c r="E90" s="285" t="s">
        <v>162</v>
      </c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5"/>
      <c r="R90" s="286">
        <f t="shared" si="18"/>
        <v>0</v>
      </c>
      <c r="S90" s="287">
        <f t="shared" si="14"/>
        <v>0</v>
      </c>
      <c r="T90" s="288">
        <v>0</v>
      </c>
      <c r="U90" s="288">
        <v>0</v>
      </c>
      <c r="V90" s="280"/>
    </row>
    <row r="91" spans="1:22" s="272" customFormat="1" ht="14.65" customHeight="1">
      <c r="A91" s="281" t="s">
        <v>140</v>
      </c>
      <c r="B91" s="282" t="s">
        <v>141</v>
      </c>
      <c r="C91" s="331"/>
      <c r="D91" s="284" t="s">
        <v>142</v>
      </c>
      <c r="E91" s="285" t="s">
        <v>163</v>
      </c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5"/>
      <c r="R91" s="286">
        <f t="shared" si="18"/>
        <v>0</v>
      </c>
      <c r="S91" s="287">
        <f t="shared" si="14"/>
        <v>0</v>
      </c>
      <c r="T91" s="288">
        <v>0</v>
      </c>
      <c r="U91" s="288">
        <v>0</v>
      </c>
      <c r="V91" s="280"/>
    </row>
    <row r="92" spans="1:22" s="272" customFormat="1" ht="14.65" customHeight="1">
      <c r="A92" s="281"/>
      <c r="B92" s="282" t="s">
        <v>144</v>
      </c>
      <c r="C92" s="331"/>
      <c r="D92" s="284" t="s">
        <v>145</v>
      </c>
      <c r="E92" s="285" t="s">
        <v>164</v>
      </c>
      <c r="F92" s="275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5"/>
      <c r="R92" s="286">
        <f t="shared" si="18"/>
        <v>0</v>
      </c>
      <c r="S92" s="287">
        <f t="shared" si="14"/>
        <v>0</v>
      </c>
      <c r="T92" s="288">
        <v>0</v>
      </c>
      <c r="U92" s="288">
        <v>0</v>
      </c>
      <c r="V92" s="280"/>
    </row>
    <row r="93" spans="1:22" s="272" customFormat="1" ht="14.65" customHeight="1">
      <c r="A93" s="270"/>
      <c r="B93" s="282" t="s">
        <v>165</v>
      </c>
      <c r="C93" s="332"/>
      <c r="D93" s="284" t="s">
        <v>148</v>
      </c>
      <c r="E93" s="285" t="s">
        <v>166</v>
      </c>
      <c r="F93" s="275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5"/>
      <c r="R93" s="286">
        <f t="shared" si="18"/>
        <v>0</v>
      </c>
      <c r="S93" s="287">
        <f t="shared" si="14"/>
        <v>0</v>
      </c>
      <c r="T93" s="288">
        <v>0</v>
      </c>
      <c r="U93" s="288">
        <v>0</v>
      </c>
      <c r="V93" s="280"/>
    </row>
    <row r="94" spans="1:22" s="272" customFormat="1" ht="14.65" customHeight="1">
      <c r="A94" s="309">
        <v>9</v>
      </c>
      <c r="B94" s="282" t="s">
        <v>190</v>
      </c>
      <c r="C94" s="290"/>
      <c r="D94" s="284" t="s">
        <v>150</v>
      </c>
      <c r="E94" s="293" t="s">
        <v>167</v>
      </c>
      <c r="F94" s="275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5"/>
      <c r="R94" s="286">
        <f t="shared" si="18"/>
        <v>0</v>
      </c>
      <c r="S94" s="287">
        <f t="shared" si="14"/>
        <v>0</v>
      </c>
      <c r="T94" s="288">
        <v>0</v>
      </c>
      <c r="U94" s="288">
        <v>0</v>
      </c>
      <c r="V94" s="280"/>
    </row>
    <row r="95" spans="1:22" s="272" customFormat="1" ht="14.65" customHeight="1">
      <c r="A95" s="292"/>
      <c r="B95" s="282"/>
      <c r="C95" s="283"/>
      <c r="D95" s="284" t="s">
        <v>152</v>
      </c>
      <c r="E95" s="285" t="s">
        <v>168</v>
      </c>
      <c r="F95" s="275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5"/>
      <c r="R95" s="286">
        <f t="shared" si="18"/>
        <v>0</v>
      </c>
      <c r="S95" s="287">
        <f t="shared" si="14"/>
        <v>0</v>
      </c>
      <c r="T95" s="288">
        <v>0</v>
      </c>
      <c r="U95" s="288">
        <v>0</v>
      </c>
      <c r="V95" s="280"/>
    </row>
    <row r="96" spans="1:22" s="272" customFormat="1" ht="14.65" customHeight="1" thickBot="1">
      <c r="A96" s="294"/>
      <c r="B96" s="295"/>
      <c r="C96" s="296"/>
      <c r="D96" s="545" t="s">
        <v>169</v>
      </c>
      <c r="E96" s="545"/>
      <c r="F96" s="297">
        <f t="shared" ref="F96:Q96" si="19">SUM(F87:F95)</f>
        <v>0</v>
      </c>
      <c r="G96" s="297">
        <f t="shared" si="19"/>
        <v>0</v>
      </c>
      <c r="H96" s="297">
        <f t="shared" si="19"/>
        <v>0</v>
      </c>
      <c r="I96" s="297">
        <f t="shared" si="19"/>
        <v>0</v>
      </c>
      <c r="J96" s="297">
        <f t="shared" si="19"/>
        <v>0</v>
      </c>
      <c r="K96" s="297">
        <f t="shared" si="19"/>
        <v>0</v>
      </c>
      <c r="L96" s="297">
        <f t="shared" si="19"/>
        <v>0</v>
      </c>
      <c r="M96" s="297">
        <f t="shared" si="19"/>
        <v>0</v>
      </c>
      <c r="N96" s="297">
        <f t="shared" si="19"/>
        <v>0</v>
      </c>
      <c r="O96" s="297">
        <f t="shared" si="19"/>
        <v>0</v>
      </c>
      <c r="P96" s="297">
        <f t="shared" si="19"/>
        <v>0</v>
      </c>
      <c r="Q96" s="298">
        <f t="shared" si="19"/>
        <v>0</v>
      </c>
      <c r="R96" s="299">
        <f t="shared" si="18"/>
        <v>0</v>
      </c>
      <c r="S96" s="300">
        <f t="shared" si="14"/>
        <v>0</v>
      </c>
      <c r="T96" s="306">
        <f>SUM(T87:T95)</f>
        <v>0</v>
      </c>
      <c r="U96" s="307">
        <f>SUM(U87:U95)</f>
        <v>0</v>
      </c>
      <c r="V96" s="280"/>
    </row>
    <row r="97" spans="1:22" s="272" customFormat="1" ht="14.65" customHeight="1">
      <c r="A97" s="270"/>
      <c r="B97" s="271" t="s">
        <v>127</v>
      </c>
      <c r="C97" s="331"/>
      <c r="D97" s="273" t="s">
        <v>158</v>
      </c>
      <c r="E97" s="274" t="s">
        <v>159</v>
      </c>
      <c r="F97" s="275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5"/>
      <c r="R97" s="277">
        <f>SUM(F97:Q97)</f>
        <v>0</v>
      </c>
      <c r="S97" s="278">
        <f t="shared" si="14"/>
        <v>0</v>
      </c>
      <c r="T97" s="279">
        <v>0</v>
      </c>
      <c r="U97" s="279">
        <v>0</v>
      </c>
      <c r="V97" s="280"/>
    </row>
    <row r="98" spans="1:22" s="272" customFormat="1" ht="14.65" customHeight="1">
      <c r="A98" s="281"/>
      <c r="B98" s="282" t="s">
        <v>130</v>
      </c>
      <c r="C98" s="331"/>
      <c r="D98" s="284" t="s">
        <v>131</v>
      </c>
      <c r="E98" s="285" t="s">
        <v>132</v>
      </c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86">
        <f t="shared" ref="R98:R106" si="20">SUM(F98:Q98)</f>
        <v>0</v>
      </c>
      <c r="S98" s="287">
        <f t="shared" si="14"/>
        <v>0</v>
      </c>
      <c r="T98" s="288">
        <v>0</v>
      </c>
      <c r="U98" s="288">
        <v>0</v>
      </c>
      <c r="V98" s="280"/>
    </row>
    <row r="99" spans="1:22" s="272" customFormat="1" ht="14.65" customHeight="1">
      <c r="A99" s="289" t="s">
        <v>160</v>
      </c>
      <c r="B99" s="282" t="s">
        <v>134</v>
      </c>
      <c r="C99" s="331"/>
      <c r="D99" s="284" t="s">
        <v>135</v>
      </c>
      <c r="E99" s="285" t="s">
        <v>161</v>
      </c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  <c r="R99" s="286">
        <f t="shared" si="20"/>
        <v>0</v>
      </c>
      <c r="S99" s="287">
        <f t="shared" si="14"/>
        <v>0</v>
      </c>
      <c r="T99" s="288">
        <v>0</v>
      </c>
      <c r="U99" s="288">
        <v>0</v>
      </c>
      <c r="V99" s="280"/>
    </row>
    <row r="100" spans="1:22" s="272" customFormat="1" ht="14.65" customHeight="1">
      <c r="A100" s="281"/>
      <c r="B100" s="282" t="s">
        <v>137</v>
      </c>
      <c r="C100" s="331"/>
      <c r="D100" s="284" t="s">
        <v>138</v>
      </c>
      <c r="E100" s="285" t="s">
        <v>162</v>
      </c>
      <c r="F100" s="275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5"/>
      <c r="R100" s="286">
        <f t="shared" si="20"/>
        <v>0</v>
      </c>
      <c r="S100" s="287">
        <f t="shared" si="14"/>
        <v>0</v>
      </c>
      <c r="T100" s="288">
        <v>0</v>
      </c>
      <c r="U100" s="288">
        <v>0</v>
      </c>
      <c r="V100" s="280"/>
    </row>
    <row r="101" spans="1:22" s="272" customFormat="1" ht="14.65" customHeight="1">
      <c r="A101" s="281" t="s">
        <v>140</v>
      </c>
      <c r="B101" s="282" t="s">
        <v>141</v>
      </c>
      <c r="C101" s="331"/>
      <c r="D101" s="284" t="s">
        <v>142</v>
      </c>
      <c r="E101" s="285" t="s">
        <v>163</v>
      </c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5"/>
      <c r="R101" s="286">
        <f t="shared" si="20"/>
        <v>0</v>
      </c>
      <c r="S101" s="287">
        <f t="shared" si="14"/>
        <v>0</v>
      </c>
      <c r="T101" s="288">
        <v>0</v>
      </c>
      <c r="U101" s="288">
        <v>0</v>
      </c>
      <c r="V101" s="280"/>
    </row>
    <row r="102" spans="1:22" s="272" customFormat="1" ht="14.65" customHeight="1">
      <c r="A102" s="281"/>
      <c r="B102" s="282" t="s">
        <v>144</v>
      </c>
      <c r="C102" s="331"/>
      <c r="D102" s="284" t="s">
        <v>145</v>
      </c>
      <c r="E102" s="285" t="s">
        <v>164</v>
      </c>
      <c r="F102" s="275"/>
      <c r="G102" s="275"/>
      <c r="H102" s="275"/>
      <c r="I102" s="275"/>
      <c r="J102" s="275"/>
      <c r="K102" s="275"/>
      <c r="L102" s="275"/>
      <c r="M102" s="275"/>
      <c r="N102" s="275"/>
      <c r="O102" s="275"/>
      <c r="P102" s="275"/>
      <c r="Q102" s="275"/>
      <c r="R102" s="286">
        <f t="shared" si="20"/>
        <v>0</v>
      </c>
      <c r="S102" s="287">
        <f t="shared" si="14"/>
        <v>0</v>
      </c>
      <c r="T102" s="288">
        <v>0</v>
      </c>
      <c r="U102" s="288">
        <v>0</v>
      </c>
      <c r="V102" s="280"/>
    </row>
    <row r="103" spans="1:22" s="272" customFormat="1" ht="14.65" customHeight="1">
      <c r="A103" s="270"/>
      <c r="B103" s="282" t="s">
        <v>165</v>
      </c>
      <c r="C103" s="332"/>
      <c r="D103" s="284" t="s">
        <v>148</v>
      </c>
      <c r="E103" s="285" t="s">
        <v>166</v>
      </c>
      <c r="F103" s="275"/>
      <c r="G103" s="275"/>
      <c r="H103" s="275"/>
      <c r="I103" s="275"/>
      <c r="J103" s="275"/>
      <c r="K103" s="275"/>
      <c r="L103" s="275"/>
      <c r="M103" s="275"/>
      <c r="N103" s="275"/>
      <c r="O103" s="275"/>
      <c r="P103" s="275"/>
      <c r="Q103" s="275"/>
      <c r="R103" s="286">
        <f t="shared" si="20"/>
        <v>0</v>
      </c>
      <c r="S103" s="287">
        <f t="shared" si="14"/>
        <v>0</v>
      </c>
      <c r="T103" s="288">
        <v>0</v>
      </c>
      <c r="U103" s="288">
        <v>0</v>
      </c>
      <c r="V103" s="280"/>
    </row>
    <row r="104" spans="1:22" s="272" customFormat="1" ht="14.65" customHeight="1">
      <c r="A104" s="309">
        <v>10</v>
      </c>
      <c r="B104" s="282" t="s">
        <v>190</v>
      </c>
      <c r="C104" s="290"/>
      <c r="D104" s="284" t="s">
        <v>150</v>
      </c>
      <c r="E104" s="293" t="s">
        <v>167</v>
      </c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275"/>
      <c r="Q104" s="275"/>
      <c r="R104" s="286">
        <f t="shared" si="20"/>
        <v>0</v>
      </c>
      <c r="S104" s="287">
        <f t="shared" si="14"/>
        <v>0</v>
      </c>
      <c r="T104" s="288">
        <v>0</v>
      </c>
      <c r="U104" s="288">
        <v>0</v>
      </c>
      <c r="V104" s="280"/>
    </row>
    <row r="105" spans="1:22" s="272" customFormat="1" ht="14.65" customHeight="1">
      <c r="A105" s="292"/>
      <c r="B105" s="282"/>
      <c r="C105" s="283"/>
      <c r="D105" s="284" t="s">
        <v>152</v>
      </c>
      <c r="E105" s="285" t="s">
        <v>168</v>
      </c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286">
        <f t="shared" si="20"/>
        <v>0</v>
      </c>
      <c r="S105" s="287">
        <f t="shared" si="14"/>
        <v>0</v>
      </c>
      <c r="T105" s="288">
        <v>0</v>
      </c>
      <c r="U105" s="288">
        <v>0</v>
      </c>
      <c r="V105" s="280"/>
    </row>
    <row r="106" spans="1:22" s="272" customFormat="1" ht="14.65" customHeight="1" thickBot="1">
      <c r="A106" s="294"/>
      <c r="B106" s="295"/>
      <c r="C106" s="296"/>
      <c r="D106" s="545" t="s">
        <v>169</v>
      </c>
      <c r="E106" s="545"/>
      <c r="F106" s="297">
        <f t="shared" ref="F106:Q106" si="21">SUM(F97:F105)</f>
        <v>0</v>
      </c>
      <c r="G106" s="297">
        <f t="shared" si="21"/>
        <v>0</v>
      </c>
      <c r="H106" s="297">
        <f t="shared" si="21"/>
        <v>0</v>
      </c>
      <c r="I106" s="297">
        <f t="shared" si="21"/>
        <v>0</v>
      </c>
      <c r="J106" s="297">
        <f t="shared" si="21"/>
        <v>0</v>
      </c>
      <c r="K106" s="297">
        <f t="shared" si="21"/>
        <v>0</v>
      </c>
      <c r="L106" s="297">
        <f t="shared" si="21"/>
        <v>0</v>
      </c>
      <c r="M106" s="297">
        <f t="shared" si="21"/>
        <v>0</v>
      </c>
      <c r="N106" s="297">
        <f t="shared" si="21"/>
        <v>0</v>
      </c>
      <c r="O106" s="297">
        <f t="shared" si="21"/>
        <v>0</v>
      </c>
      <c r="P106" s="297">
        <f t="shared" si="21"/>
        <v>0</v>
      </c>
      <c r="Q106" s="298">
        <f t="shared" si="21"/>
        <v>0</v>
      </c>
      <c r="R106" s="299">
        <f t="shared" si="20"/>
        <v>0</v>
      </c>
      <c r="S106" s="300">
        <f t="shared" si="14"/>
        <v>0</v>
      </c>
      <c r="T106" s="306">
        <f>SUM(T97:T105)</f>
        <v>0</v>
      </c>
      <c r="U106" s="307">
        <f>SUM(U97:U105)</f>
        <v>0</v>
      </c>
      <c r="V106" s="280"/>
    </row>
    <row r="107" spans="1:22" s="272" customFormat="1" ht="14.65" customHeight="1">
      <c r="A107" s="270"/>
      <c r="B107" s="271" t="s">
        <v>127</v>
      </c>
      <c r="C107" s="331"/>
      <c r="D107" s="273" t="s">
        <v>158</v>
      </c>
      <c r="E107" s="274" t="s">
        <v>159</v>
      </c>
      <c r="F107" s="275"/>
      <c r="G107" s="275"/>
      <c r="H107" s="275"/>
      <c r="I107" s="275"/>
      <c r="J107" s="275"/>
      <c r="K107" s="275"/>
      <c r="L107" s="275"/>
      <c r="M107" s="275"/>
      <c r="N107" s="275"/>
      <c r="O107" s="275"/>
      <c r="P107" s="275"/>
      <c r="Q107" s="275"/>
      <c r="R107" s="277">
        <f>SUM(F107:Q107)</f>
        <v>0</v>
      </c>
      <c r="S107" s="278">
        <f t="shared" si="14"/>
        <v>0</v>
      </c>
      <c r="T107" s="279">
        <v>0</v>
      </c>
      <c r="U107" s="279">
        <v>0</v>
      </c>
      <c r="V107" s="280"/>
    </row>
    <row r="108" spans="1:22" s="272" customFormat="1" ht="14.65" customHeight="1">
      <c r="A108" s="281"/>
      <c r="B108" s="282" t="s">
        <v>130</v>
      </c>
      <c r="C108" s="331"/>
      <c r="D108" s="284" t="s">
        <v>131</v>
      </c>
      <c r="E108" s="285" t="s">
        <v>132</v>
      </c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  <c r="R108" s="286">
        <f t="shared" ref="R108:R116" si="22">SUM(F108:Q108)</f>
        <v>0</v>
      </c>
      <c r="S108" s="287">
        <f t="shared" si="14"/>
        <v>0</v>
      </c>
      <c r="T108" s="288">
        <v>0</v>
      </c>
      <c r="U108" s="288">
        <v>0</v>
      </c>
      <c r="V108" s="280"/>
    </row>
    <row r="109" spans="1:22" s="272" customFormat="1" ht="14.65" customHeight="1">
      <c r="A109" s="289" t="s">
        <v>160</v>
      </c>
      <c r="B109" s="282" t="s">
        <v>134</v>
      </c>
      <c r="C109" s="331"/>
      <c r="D109" s="284" t="s">
        <v>135</v>
      </c>
      <c r="E109" s="285" t="s">
        <v>161</v>
      </c>
      <c r="F109" s="275"/>
      <c r="G109" s="275"/>
      <c r="H109" s="275"/>
      <c r="I109" s="275"/>
      <c r="J109" s="275"/>
      <c r="K109" s="275"/>
      <c r="L109" s="275"/>
      <c r="M109" s="275"/>
      <c r="N109" s="275"/>
      <c r="O109" s="275"/>
      <c r="P109" s="275"/>
      <c r="Q109" s="275"/>
      <c r="R109" s="286">
        <f t="shared" si="22"/>
        <v>0</v>
      </c>
      <c r="S109" s="287">
        <f t="shared" si="14"/>
        <v>0</v>
      </c>
      <c r="T109" s="288">
        <v>0</v>
      </c>
      <c r="U109" s="288">
        <v>0</v>
      </c>
      <c r="V109" s="280"/>
    </row>
    <row r="110" spans="1:22" s="272" customFormat="1" ht="14.65" customHeight="1">
      <c r="A110" s="281"/>
      <c r="B110" s="282" t="s">
        <v>137</v>
      </c>
      <c r="C110" s="331"/>
      <c r="D110" s="284" t="s">
        <v>138</v>
      </c>
      <c r="E110" s="285" t="s">
        <v>162</v>
      </c>
      <c r="F110" s="275"/>
      <c r="G110" s="275"/>
      <c r="H110" s="275"/>
      <c r="I110" s="275"/>
      <c r="J110" s="275"/>
      <c r="K110" s="275"/>
      <c r="L110" s="275"/>
      <c r="M110" s="275"/>
      <c r="N110" s="275"/>
      <c r="O110" s="275"/>
      <c r="P110" s="275"/>
      <c r="Q110" s="275"/>
      <c r="R110" s="286">
        <f t="shared" si="22"/>
        <v>0</v>
      </c>
      <c r="S110" s="287">
        <f t="shared" si="14"/>
        <v>0</v>
      </c>
      <c r="T110" s="288">
        <v>0</v>
      </c>
      <c r="U110" s="288">
        <v>0</v>
      </c>
      <c r="V110" s="280"/>
    </row>
    <row r="111" spans="1:22" s="272" customFormat="1" ht="14.65" customHeight="1">
      <c r="A111" s="281" t="s">
        <v>140</v>
      </c>
      <c r="B111" s="282" t="s">
        <v>141</v>
      </c>
      <c r="C111" s="331"/>
      <c r="D111" s="284" t="s">
        <v>142</v>
      </c>
      <c r="E111" s="285" t="s">
        <v>163</v>
      </c>
      <c r="F111" s="275"/>
      <c r="G111" s="275"/>
      <c r="H111" s="275"/>
      <c r="I111" s="275"/>
      <c r="J111" s="275"/>
      <c r="K111" s="275"/>
      <c r="L111" s="275"/>
      <c r="M111" s="275"/>
      <c r="N111" s="275"/>
      <c r="O111" s="275"/>
      <c r="P111" s="275"/>
      <c r="Q111" s="275"/>
      <c r="R111" s="286">
        <f t="shared" si="22"/>
        <v>0</v>
      </c>
      <c r="S111" s="287">
        <f t="shared" si="14"/>
        <v>0</v>
      </c>
      <c r="T111" s="288">
        <v>0</v>
      </c>
      <c r="U111" s="288">
        <v>0</v>
      </c>
      <c r="V111" s="280"/>
    </row>
    <row r="112" spans="1:22" s="272" customFormat="1" ht="14.65" customHeight="1">
      <c r="A112" s="281"/>
      <c r="B112" s="282" t="s">
        <v>144</v>
      </c>
      <c r="C112" s="331"/>
      <c r="D112" s="284" t="s">
        <v>145</v>
      </c>
      <c r="E112" s="285" t="s">
        <v>164</v>
      </c>
      <c r="F112" s="275"/>
      <c r="G112" s="275"/>
      <c r="H112" s="275"/>
      <c r="I112" s="275"/>
      <c r="J112" s="275"/>
      <c r="K112" s="275"/>
      <c r="L112" s="275"/>
      <c r="M112" s="275"/>
      <c r="N112" s="275"/>
      <c r="O112" s="275"/>
      <c r="P112" s="275"/>
      <c r="Q112" s="275"/>
      <c r="R112" s="286">
        <f t="shared" si="22"/>
        <v>0</v>
      </c>
      <c r="S112" s="287">
        <f t="shared" si="14"/>
        <v>0</v>
      </c>
      <c r="T112" s="288">
        <v>0</v>
      </c>
      <c r="U112" s="288">
        <v>0</v>
      </c>
      <c r="V112" s="280"/>
    </row>
    <row r="113" spans="1:22" s="272" customFormat="1" ht="14.65" customHeight="1">
      <c r="A113" s="270"/>
      <c r="B113" s="282" t="s">
        <v>165</v>
      </c>
      <c r="C113" s="332"/>
      <c r="D113" s="284" t="s">
        <v>148</v>
      </c>
      <c r="E113" s="285" t="s">
        <v>166</v>
      </c>
      <c r="F113" s="275"/>
      <c r="G113" s="275"/>
      <c r="H113" s="275"/>
      <c r="I113" s="275"/>
      <c r="J113" s="275"/>
      <c r="K113" s="275"/>
      <c r="L113" s="275"/>
      <c r="M113" s="275"/>
      <c r="N113" s="275"/>
      <c r="O113" s="275"/>
      <c r="P113" s="275"/>
      <c r="Q113" s="275"/>
      <c r="R113" s="286">
        <f t="shared" si="22"/>
        <v>0</v>
      </c>
      <c r="S113" s="287">
        <f t="shared" si="14"/>
        <v>0</v>
      </c>
      <c r="T113" s="288">
        <v>0</v>
      </c>
      <c r="U113" s="288">
        <v>0</v>
      </c>
      <c r="V113" s="280"/>
    </row>
    <row r="114" spans="1:22" s="272" customFormat="1" ht="14.65" customHeight="1">
      <c r="A114" s="309">
        <v>11</v>
      </c>
      <c r="B114" s="282" t="s">
        <v>190</v>
      </c>
      <c r="C114" s="290"/>
      <c r="D114" s="284" t="s">
        <v>150</v>
      </c>
      <c r="E114" s="293" t="s">
        <v>167</v>
      </c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86">
        <f t="shared" si="22"/>
        <v>0</v>
      </c>
      <c r="S114" s="287">
        <f t="shared" si="14"/>
        <v>0</v>
      </c>
      <c r="T114" s="288">
        <v>0</v>
      </c>
      <c r="U114" s="288">
        <v>0</v>
      </c>
      <c r="V114" s="280"/>
    </row>
    <row r="115" spans="1:22" s="272" customFormat="1" ht="14.65" customHeight="1">
      <c r="A115" s="292"/>
      <c r="B115" s="282"/>
      <c r="C115" s="283"/>
      <c r="D115" s="284" t="s">
        <v>152</v>
      </c>
      <c r="E115" s="285" t="s">
        <v>168</v>
      </c>
      <c r="F115" s="275"/>
      <c r="G115" s="275"/>
      <c r="H115" s="275"/>
      <c r="I115" s="275"/>
      <c r="J115" s="275"/>
      <c r="K115" s="275"/>
      <c r="L115" s="275"/>
      <c r="M115" s="275"/>
      <c r="N115" s="275"/>
      <c r="O115" s="275"/>
      <c r="P115" s="275"/>
      <c r="Q115" s="275"/>
      <c r="R115" s="286">
        <f t="shared" si="22"/>
        <v>0</v>
      </c>
      <c r="S115" s="287">
        <f t="shared" si="14"/>
        <v>0</v>
      </c>
      <c r="T115" s="288">
        <v>0</v>
      </c>
      <c r="U115" s="288">
        <v>0</v>
      </c>
      <c r="V115" s="280"/>
    </row>
    <row r="116" spans="1:22" s="272" customFormat="1" ht="14.65" customHeight="1" thickBot="1">
      <c r="A116" s="294"/>
      <c r="B116" s="302"/>
      <c r="C116" s="303"/>
      <c r="D116" s="551" t="s">
        <v>169</v>
      </c>
      <c r="E116" s="551"/>
      <c r="F116" s="297">
        <f t="shared" ref="F116:Q116" si="23">SUM(F107:F115)</f>
        <v>0</v>
      </c>
      <c r="G116" s="297">
        <f t="shared" si="23"/>
        <v>0</v>
      </c>
      <c r="H116" s="297">
        <f t="shared" si="23"/>
        <v>0</v>
      </c>
      <c r="I116" s="297">
        <f t="shared" si="23"/>
        <v>0</v>
      </c>
      <c r="J116" s="297">
        <f t="shared" si="23"/>
        <v>0</v>
      </c>
      <c r="K116" s="297">
        <f t="shared" si="23"/>
        <v>0</v>
      </c>
      <c r="L116" s="297">
        <f t="shared" si="23"/>
        <v>0</v>
      </c>
      <c r="M116" s="297">
        <f t="shared" si="23"/>
        <v>0</v>
      </c>
      <c r="N116" s="297">
        <f t="shared" si="23"/>
        <v>0</v>
      </c>
      <c r="O116" s="297">
        <f t="shared" si="23"/>
        <v>0</v>
      </c>
      <c r="P116" s="297">
        <f t="shared" si="23"/>
        <v>0</v>
      </c>
      <c r="Q116" s="301">
        <f t="shared" si="23"/>
        <v>0</v>
      </c>
      <c r="R116" s="304">
        <f t="shared" si="22"/>
        <v>0</v>
      </c>
      <c r="S116" s="305">
        <f t="shared" si="14"/>
        <v>0</v>
      </c>
      <c r="T116" s="306">
        <f>SUM(T107:T115)</f>
        <v>0</v>
      </c>
      <c r="U116" s="307">
        <f>SUM(U107:U115)</f>
        <v>0</v>
      </c>
      <c r="V116" s="280"/>
    </row>
    <row r="117" spans="1:22" s="272" customFormat="1" ht="14.65" customHeight="1">
      <c r="A117" s="270"/>
      <c r="B117" s="271" t="s">
        <v>127</v>
      </c>
      <c r="C117" s="331"/>
      <c r="D117" s="273" t="s">
        <v>158</v>
      </c>
      <c r="E117" s="274" t="s">
        <v>159</v>
      </c>
      <c r="F117" s="276"/>
      <c r="G117" s="276"/>
      <c r="H117" s="276"/>
      <c r="I117" s="276"/>
      <c r="J117" s="276"/>
      <c r="K117" s="276"/>
      <c r="L117" s="276"/>
      <c r="M117" s="276"/>
      <c r="N117" s="276"/>
      <c r="O117" s="276"/>
      <c r="P117" s="276"/>
      <c r="Q117" s="308"/>
      <c r="R117" s="277">
        <f>SUM(F117:Q117)</f>
        <v>0</v>
      </c>
      <c r="S117" s="278">
        <f t="shared" si="14"/>
        <v>0</v>
      </c>
      <c r="T117" s="279">
        <v>0</v>
      </c>
      <c r="U117" s="279">
        <v>0</v>
      </c>
      <c r="V117" s="280"/>
    </row>
    <row r="118" spans="1:22" s="272" customFormat="1" ht="14.65" customHeight="1">
      <c r="A118" s="281"/>
      <c r="B118" s="282" t="s">
        <v>130</v>
      </c>
      <c r="C118" s="331"/>
      <c r="D118" s="284" t="s">
        <v>131</v>
      </c>
      <c r="E118" s="285" t="s">
        <v>132</v>
      </c>
      <c r="F118" s="275"/>
      <c r="G118" s="275"/>
      <c r="H118" s="275"/>
      <c r="I118" s="275"/>
      <c r="J118" s="275"/>
      <c r="K118" s="275"/>
      <c r="L118" s="275"/>
      <c r="M118" s="275"/>
      <c r="N118" s="275"/>
      <c r="O118" s="275"/>
      <c r="P118" s="275"/>
      <c r="Q118" s="275"/>
      <c r="R118" s="286">
        <f t="shared" ref="R118:R126" si="24">SUM(F118:Q118)</f>
        <v>0</v>
      </c>
      <c r="S118" s="287">
        <f t="shared" si="14"/>
        <v>0</v>
      </c>
      <c r="T118" s="288">
        <v>0</v>
      </c>
      <c r="U118" s="288">
        <v>0</v>
      </c>
      <c r="V118" s="280"/>
    </row>
    <row r="119" spans="1:22" s="272" customFormat="1" ht="14.65" customHeight="1">
      <c r="A119" s="289" t="s">
        <v>160</v>
      </c>
      <c r="B119" s="282" t="s">
        <v>134</v>
      </c>
      <c r="C119" s="331"/>
      <c r="D119" s="284" t="s">
        <v>135</v>
      </c>
      <c r="E119" s="285" t="s">
        <v>161</v>
      </c>
      <c r="F119" s="275"/>
      <c r="G119" s="275"/>
      <c r="H119" s="275"/>
      <c r="I119" s="275"/>
      <c r="J119" s="275"/>
      <c r="K119" s="275"/>
      <c r="L119" s="275"/>
      <c r="M119" s="275"/>
      <c r="N119" s="275"/>
      <c r="O119" s="275"/>
      <c r="P119" s="275"/>
      <c r="Q119" s="275"/>
      <c r="R119" s="286">
        <f t="shared" si="24"/>
        <v>0</v>
      </c>
      <c r="S119" s="287">
        <f t="shared" si="14"/>
        <v>0</v>
      </c>
      <c r="T119" s="288">
        <v>0</v>
      </c>
      <c r="U119" s="288">
        <v>0</v>
      </c>
      <c r="V119" s="280"/>
    </row>
    <row r="120" spans="1:22" s="272" customFormat="1" ht="14.65" customHeight="1">
      <c r="A120" s="281"/>
      <c r="B120" s="282" t="s">
        <v>137</v>
      </c>
      <c r="C120" s="331"/>
      <c r="D120" s="284" t="s">
        <v>138</v>
      </c>
      <c r="E120" s="285" t="s">
        <v>162</v>
      </c>
      <c r="F120" s="275"/>
      <c r="G120" s="275"/>
      <c r="H120" s="275"/>
      <c r="I120" s="275"/>
      <c r="J120" s="275"/>
      <c r="K120" s="275"/>
      <c r="L120" s="275"/>
      <c r="M120" s="275"/>
      <c r="N120" s="275"/>
      <c r="O120" s="275"/>
      <c r="P120" s="275"/>
      <c r="Q120" s="275"/>
      <c r="R120" s="286">
        <f t="shared" si="24"/>
        <v>0</v>
      </c>
      <c r="S120" s="287">
        <f t="shared" si="14"/>
        <v>0</v>
      </c>
      <c r="T120" s="288">
        <v>0</v>
      </c>
      <c r="U120" s="288">
        <v>0</v>
      </c>
      <c r="V120" s="280"/>
    </row>
    <row r="121" spans="1:22" s="272" customFormat="1" ht="14.65" customHeight="1">
      <c r="A121" s="281" t="s">
        <v>140</v>
      </c>
      <c r="B121" s="282" t="s">
        <v>141</v>
      </c>
      <c r="C121" s="331"/>
      <c r="D121" s="284" t="s">
        <v>142</v>
      </c>
      <c r="E121" s="285" t="s">
        <v>163</v>
      </c>
      <c r="F121" s="275"/>
      <c r="G121" s="275"/>
      <c r="H121" s="275"/>
      <c r="I121" s="275"/>
      <c r="J121" s="275"/>
      <c r="K121" s="275"/>
      <c r="L121" s="275"/>
      <c r="M121" s="275"/>
      <c r="N121" s="275"/>
      <c r="O121" s="275"/>
      <c r="P121" s="275"/>
      <c r="Q121" s="275"/>
      <c r="R121" s="286">
        <f t="shared" si="24"/>
        <v>0</v>
      </c>
      <c r="S121" s="287">
        <f t="shared" si="14"/>
        <v>0</v>
      </c>
      <c r="T121" s="288">
        <v>0</v>
      </c>
      <c r="U121" s="288">
        <v>0</v>
      </c>
      <c r="V121" s="280"/>
    </row>
    <row r="122" spans="1:22" s="272" customFormat="1" ht="14.65" customHeight="1">
      <c r="A122" s="281"/>
      <c r="B122" s="282" t="s">
        <v>144</v>
      </c>
      <c r="C122" s="331"/>
      <c r="D122" s="284" t="s">
        <v>145</v>
      </c>
      <c r="E122" s="285" t="s">
        <v>164</v>
      </c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86">
        <f t="shared" si="24"/>
        <v>0</v>
      </c>
      <c r="S122" s="287">
        <f t="shared" si="14"/>
        <v>0</v>
      </c>
      <c r="T122" s="288">
        <v>0</v>
      </c>
      <c r="U122" s="288">
        <v>0</v>
      </c>
      <c r="V122" s="280"/>
    </row>
    <row r="123" spans="1:22" s="272" customFormat="1" ht="14.65" customHeight="1">
      <c r="A123" s="270"/>
      <c r="B123" s="282" t="s">
        <v>165</v>
      </c>
      <c r="C123" s="332"/>
      <c r="D123" s="284" t="s">
        <v>148</v>
      </c>
      <c r="E123" s="285" t="s">
        <v>166</v>
      </c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275"/>
      <c r="Q123" s="275"/>
      <c r="R123" s="286">
        <f t="shared" si="24"/>
        <v>0</v>
      </c>
      <c r="S123" s="287">
        <f t="shared" si="14"/>
        <v>0</v>
      </c>
      <c r="T123" s="288">
        <v>0</v>
      </c>
      <c r="U123" s="288">
        <v>0</v>
      </c>
      <c r="V123" s="280"/>
    </row>
    <row r="124" spans="1:22" s="272" customFormat="1" ht="14.65" customHeight="1">
      <c r="A124" s="309">
        <v>12</v>
      </c>
      <c r="B124" s="282" t="s">
        <v>190</v>
      </c>
      <c r="C124" s="290"/>
      <c r="D124" s="284" t="s">
        <v>150</v>
      </c>
      <c r="E124" s="293" t="s">
        <v>167</v>
      </c>
      <c r="F124" s="275"/>
      <c r="G124" s="275"/>
      <c r="H124" s="275"/>
      <c r="I124" s="275"/>
      <c r="J124" s="275"/>
      <c r="K124" s="275"/>
      <c r="L124" s="275"/>
      <c r="M124" s="275"/>
      <c r="N124" s="275"/>
      <c r="O124" s="275"/>
      <c r="P124" s="275"/>
      <c r="Q124" s="275"/>
      <c r="R124" s="286">
        <f t="shared" si="24"/>
        <v>0</v>
      </c>
      <c r="S124" s="287">
        <f t="shared" si="14"/>
        <v>0</v>
      </c>
      <c r="T124" s="288">
        <v>0</v>
      </c>
      <c r="U124" s="288">
        <v>0</v>
      </c>
      <c r="V124" s="280"/>
    </row>
    <row r="125" spans="1:22" s="272" customFormat="1" ht="14.65" customHeight="1">
      <c r="A125" s="292"/>
      <c r="B125" s="282"/>
      <c r="C125" s="283"/>
      <c r="D125" s="284" t="s">
        <v>152</v>
      </c>
      <c r="E125" s="285" t="s">
        <v>168</v>
      </c>
      <c r="F125" s="275"/>
      <c r="G125" s="275"/>
      <c r="H125" s="275"/>
      <c r="I125" s="275"/>
      <c r="J125" s="275"/>
      <c r="K125" s="275"/>
      <c r="L125" s="275"/>
      <c r="M125" s="275"/>
      <c r="N125" s="275"/>
      <c r="O125" s="275"/>
      <c r="P125" s="275"/>
      <c r="Q125" s="275"/>
      <c r="R125" s="286">
        <f t="shared" si="24"/>
        <v>0</v>
      </c>
      <c r="S125" s="287">
        <f t="shared" si="14"/>
        <v>0</v>
      </c>
      <c r="T125" s="288">
        <v>0</v>
      </c>
      <c r="U125" s="288">
        <v>0</v>
      </c>
      <c r="V125" s="280"/>
    </row>
    <row r="126" spans="1:22" s="272" customFormat="1" ht="14.65" customHeight="1" thickBot="1">
      <c r="A126" s="294"/>
      <c r="B126" s="295"/>
      <c r="C126" s="296"/>
      <c r="D126" s="545" t="s">
        <v>169</v>
      </c>
      <c r="E126" s="545"/>
      <c r="F126" s="297">
        <f t="shared" ref="F126:Q126" si="25">SUM(F117:F125)</f>
        <v>0</v>
      </c>
      <c r="G126" s="297">
        <f t="shared" si="25"/>
        <v>0</v>
      </c>
      <c r="H126" s="297">
        <f t="shared" si="25"/>
        <v>0</v>
      </c>
      <c r="I126" s="297">
        <f t="shared" si="25"/>
        <v>0</v>
      </c>
      <c r="J126" s="297">
        <f t="shared" si="25"/>
        <v>0</v>
      </c>
      <c r="K126" s="297">
        <f t="shared" si="25"/>
        <v>0</v>
      </c>
      <c r="L126" s="297">
        <f t="shared" si="25"/>
        <v>0</v>
      </c>
      <c r="M126" s="297">
        <f t="shared" si="25"/>
        <v>0</v>
      </c>
      <c r="N126" s="297">
        <f t="shared" si="25"/>
        <v>0</v>
      </c>
      <c r="O126" s="297">
        <f t="shared" si="25"/>
        <v>0</v>
      </c>
      <c r="P126" s="297">
        <f t="shared" si="25"/>
        <v>0</v>
      </c>
      <c r="Q126" s="298">
        <f t="shared" si="25"/>
        <v>0</v>
      </c>
      <c r="R126" s="299">
        <f t="shared" si="24"/>
        <v>0</v>
      </c>
      <c r="S126" s="300">
        <f t="shared" si="14"/>
        <v>0</v>
      </c>
      <c r="T126" s="297">
        <f>SUM(T117:T125)</f>
        <v>0</v>
      </c>
      <c r="U126" s="301">
        <f>SUM(U117:U125)</f>
        <v>0</v>
      </c>
      <c r="V126" s="280"/>
    </row>
    <row r="127" spans="1:22" s="272" customFormat="1" ht="14.65" customHeight="1">
      <c r="A127" s="270"/>
      <c r="B127" s="271" t="s">
        <v>127</v>
      </c>
      <c r="C127" s="331"/>
      <c r="D127" s="273" t="s">
        <v>158</v>
      </c>
      <c r="E127" s="274" t="s">
        <v>159</v>
      </c>
      <c r="F127" s="275"/>
      <c r="G127" s="275"/>
      <c r="H127" s="275"/>
      <c r="I127" s="275"/>
      <c r="J127" s="275"/>
      <c r="K127" s="275"/>
      <c r="L127" s="275"/>
      <c r="M127" s="275"/>
      <c r="N127" s="275"/>
      <c r="O127" s="275"/>
      <c r="P127" s="275"/>
      <c r="Q127" s="275"/>
      <c r="R127" s="277">
        <f>SUM(F127:Q127)</f>
        <v>0</v>
      </c>
      <c r="S127" s="278">
        <f t="shared" si="14"/>
        <v>0</v>
      </c>
      <c r="T127" s="279">
        <v>0</v>
      </c>
      <c r="U127" s="279">
        <v>0</v>
      </c>
      <c r="V127" s="280"/>
    </row>
    <row r="128" spans="1:22" s="272" customFormat="1" ht="14.65" customHeight="1">
      <c r="A128" s="281"/>
      <c r="B128" s="282" t="s">
        <v>130</v>
      </c>
      <c r="C128" s="331"/>
      <c r="D128" s="284" t="s">
        <v>131</v>
      </c>
      <c r="E128" s="285" t="s">
        <v>132</v>
      </c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275"/>
      <c r="Q128" s="275"/>
      <c r="R128" s="286">
        <f t="shared" ref="R128:R136" si="26">SUM(F128:Q128)</f>
        <v>0</v>
      </c>
      <c r="S128" s="287">
        <f t="shared" si="14"/>
        <v>0</v>
      </c>
      <c r="T128" s="288">
        <v>0</v>
      </c>
      <c r="U128" s="288">
        <v>0</v>
      </c>
      <c r="V128" s="280"/>
    </row>
    <row r="129" spans="1:22" s="272" customFormat="1" ht="14.65" customHeight="1">
      <c r="A129" s="289" t="s">
        <v>160</v>
      </c>
      <c r="B129" s="282" t="s">
        <v>134</v>
      </c>
      <c r="C129" s="331"/>
      <c r="D129" s="284" t="s">
        <v>135</v>
      </c>
      <c r="E129" s="285" t="s">
        <v>161</v>
      </c>
      <c r="F129" s="275"/>
      <c r="G129" s="275"/>
      <c r="H129" s="275"/>
      <c r="I129" s="275"/>
      <c r="J129" s="275"/>
      <c r="K129" s="275"/>
      <c r="L129" s="275"/>
      <c r="M129" s="275"/>
      <c r="N129" s="275"/>
      <c r="O129" s="275"/>
      <c r="P129" s="275"/>
      <c r="Q129" s="275"/>
      <c r="R129" s="286">
        <f t="shared" si="26"/>
        <v>0</v>
      </c>
      <c r="S129" s="287">
        <f t="shared" si="14"/>
        <v>0</v>
      </c>
      <c r="T129" s="288">
        <v>0</v>
      </c>
      <c r="U129" s="288">
        <v>0</v>
      </c>
      <c r="V129" s="280"/>
    </row>
    <row r="130" spans="1:22" s="272" customFormat="1" ht="14.65" customHeight="1">
      <c r="A130" s="281"/>
      <c r="B130" s="282" t="s">
        <v>137</v>
      </c>
      <c r="C130" s="331"/>
      <c r="D130" s="284" t="s">
        <v>138</v>
      </c>
      <c r="E130" s="285" t="s">
        <v>162</v>
      </c>
      <c r="F130" s="275"/>
      <c r="G130" s="275"/>
      <c r="H130" s="275"/>
      <c r="I130" s="275"/>
      <c r="J130" s="275"/>
      <c r="K130" s="275"/>
      <c r="L130" s="275"/>
      <c r="M130" s="275"/>
      <c r="N130" s="275"/>
      <c r="O130" s="275"/>
      <c r="P130" s="275"/>
      <c r="Q130" s="275"/>
      <c r="R130" s="286">
        <f t="shared" si="26"/>
        <v>0</v>
      </c>
      <c r="S130" s="287">
        <f t="shared" si="14"/>
        <v>0</v>
      </c>
      <c r="T130" s="288">
        <v>0</v>
      </c>
      <c r="U130" s="288">
        <v>0</v>
      </c>
      <c r="V130" s="280"/>
    </row>
    <row r="131" spans="1:22" s="272" customFormat="1" ht="14.65" customHeight="1">
      <c r="A131" s="281" t="s">
        <v>140</v>
      </c>
      <c r="B131" s="282" t="s">
        <v>141</v>
      </c>
      <c r="C131" s="331"/>
      <c r="D131" s="284" t="s">
        <v>142</v>
      </c>
      <c r="E131" s="285" t="s">
        <v>163</v>
      </c>
      <c r="F131" s="275"/>
      <c r="G131" s="275"/>
      <c r="H131" s="275"/>
      <c r="I131" s="275"/>
      <c r="J131" s="275"/>
      <c r="K131" s="275"/>
      <c r="L131" s="275"/>
      <c r="M131" s="275"/>
      <c r="N131" s="275"/>
      <c r="O131" s="275"/>
      <c r="P131" s="275"/>
      <c r="Q131" s="275"/>
      <c r="R131" s="286">
        <f t="shared" si="26"/>
        <v>0</v>
      </c>
      <c r="S131" s="287">
        <f t="shared" si="14"/>
        <v>0</v>
      </c>
      <c r="T131" s="288">
        <v>0</v>
      </c>
      <c r="U131" s="288">
        <v>0</v>
      </c>
      <c r="V131" s="280"/>
    </row>
    <row r="132" spans="1:22" s="272" customFormat="1" ht="14.65" customHeight="1">
      <c r="A132" s="281"/>
      <c r="B132" s="282" t="s">
        <v>144</v>
      </c>
      <c r="C132" s="331"/>
      <c r="D132" s="284" t="s">
        <v>145</v>
      </c>
      <c r="E132" s="285" t="s">
        <v>164</v>
      </c>
      <c r="F132" s="275"/>
      <c r="G132" s="275"/>
      <c r="H132" s="275"/>
      <c r="I132" s="275"/>
      <c r="J132" s="275"/>
      <c r="K132" s="275"/>
      <c r="L132" s="275"/>
      <c r="M132" s="275"/>
      <c r="N132" s="275"/>
      <c r="O132" s="275"/>
      <c r="P132" s="275"/>
      <c r="Q132" s="275"/>
      <c r="R132" s="286">
        <f t="shared" si="26"/>
        <v>0</v>
      </c>
      <c r="S132" s="287">
        <f t="shared" si="14"/>
        <v>0</v>
      </c>
      <c r="T132" s="288">
        <v>0</v>
      </c>
      <c r="U132" s="288">
        <v>0</v>
      </c>
      <c r="V132" s="280"/>
    </row>
    <row r="133" spans="1:22" s="272" customFormat="1" ht="14.65" customHeight="1">
      <c r="A133" s="270"/>
      <c r="B133" s="282" t="s">
        <v>165</v>
      </c>
      <c r="C133" s="332"/>
      <c r="D133" s="284" t="s">
        <v>148</v>
      </c>
      <c r="E133" s="285" t="s">
        <v>166</v>
      </c>
      <c r="F133" s="275"/>
      <c r="G133" s="275"/>
      <c r="H133" s="275"/>
      <c r="I133" s="275"/>
      <c r="J133" s="275"/>
      <c r="K133" s="275"/>
      <c r="L133" s="275"/>
      <c r="M133" s="275"/>
      <c r="N133" s="275"/>
      <c r="O133" s="275"/>
      <c r="P133" s="275"/>
      <c r="Q133" s="275"/>
      <c r="R133" s="286">
        <f t="shared" si="26"/>
        <v>0</v>
      </c>
      <c r="S133" s="287">
        <f t="shared" si="14"/>
        <v>0</v>
      </c>
      <c r="T133" s="288">
        <v>0</v>
      </c>
      <c r="U133" s="288">
        <v>0</v>
      </c>
      <c r="V133" s="280"/>
    </row>
    <row r="134" spans="1:22" s="272" customFormat="1" ht="14.65" customHeight="1">
      <c r="A134" s="309">
        <v>13</v>
      </c>
      <c r="B134" s="282" t="s">
        <v>190</v>
      </c>
      <c r="C134" s="290"/>
      <c r="D134" s="284" t="s">
        <v>150</v>
      </c>
      <c r="E134" s="293" t="s">
        <v>167</v>
      </c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275"/>
      <c r="Q134" s="275"/>
      <c r="R134" s="286">
        <f t="shared" si="26"/>
        <v>0</v>
      </c>
      <c r="S134" s="287">
        <f t="shared" si="14"/>
        <v>0</v>
      </c>
      <c r="T134" s="288">
        <v>0</v>
      </c>
      <c r="U134" s="288">
        <v>0</v>
      </c>
      <c r="V134" s="280"/>
    </row>
    <row r="135" spans="1:22" s="272" customFormat="1" ht="14.65" customHeight="1">
      <c r="A135" s="292"/>
      <c r="B135" s="282"/>
      <c r="C135" s="283"/>
      <c r="D135" s="284" t="s">
        <v>152</v>
      </c>
      <c r="E135" s="285" t="s">
        <v>168</v>
      </c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275"/>
      <c r="Q135" s="275"/>
      <c r="R135" s="286">
        <f t="shared" si="26"/>
        <v>0</v>
      </c>
      <c r="S135" s="287">
        <f t="shared" si="14"/>
        <v>0</v>
      </c>
      <c r="T135" s="288">
        <v>0</v>
      </c>
      <c r="U135" s="288">
        <v>0</v>
      </c>
      <c r="V135" s="280"/>
    </row>
    <row r="136" spans="1:22" s="272" customFormat="1" ht="14.65" customHeight="1" thickBot="1">
      <c r="A136" s="294"/>
      <c r="B136" s="302"/>
      <c r="C136" s="303"/>
      <c r="D136" s="551" t="s">
        <v>169</v>
      </c>
      <c r="E136" s="551"/>
      <c r="F136" s="297">
        <f t="shared" ref="F136:Q136" si="27">SUM(F127:F135)</f>
        <v>0</v>
      </c>
      <c r="G136" s="297">
        <f t="shared" si="27"/>
        <v>0</v>
      </c>
      <c r="H136" s="297">
        <f t="shared" si="27"/>
        <v>0</v>
      </c>
      <c r="I136" s="297">
        <f t="shared" si="27"/>
        <v>0</v>
      </c>
      <c r="J136" s="297">
        <f t="shared" si="27"/>
        <v>0</v>
      </c>
      <c r="K136" s="297">
        <f t="shared" si="27"/>
        <v>0</v>
      </c>
      <c r="L136" s="297">
        <f t="shared" si="27"/>
        <v>0</v>
      </c>
      <c r="M136" s="297">
        <f t="shared" si="27"/>
        <v>0</v>
      </c>
      <c r="N136" s="297">
        <f t="shared" si="27"/>
        <v>0</v>
      </c>
      <c r="O136" s="297">
        <f t="shared" si="27"/>
        <v>0</v>
      </c>
      <c r="P136" s="297">
        <f t="shared" si="27"/>
        <v>0</v>
      </c>
      <c r="Q136" s="301">
        <f t="shared" si="27"/>
        <v>0</v>
      </c>
      <c r="R136" s="304">
        <f t="shared" si="26"/>
        <v>0</v>
      </c>
      <c r="S136" s="305">
        <f t="shared" ref="S136:S199" si="28">R136-T136-U136</f>
        <v>0</v>
      </c>
      <c r="T136" s="306">
        <f>SUM(T127:T135)</f>
        <v>0</v>
      </c>
      <c r="U136" s="307">
        <f>SUM(U127:U135)</f>
        <v>0</v>
      </c>
      <c r="V136" s="280"/>
    </row>
    <row r="137" spans="1:22" s="272" customFormat="1" ht="14.65" customHeight="1">
      <c r="A137" s="270"/>
      <c r="B137" s="271" t="s">
        <v>127</v>
      </c>
      <c r="C137" s="331"/>
      <c r="D137" s="273" t="s">
        <v>158</v>
      </c>
      <c r="E137" s="274" t="s">
        <v>159</v>
      </c>
      <c r="F137" s="276"/>
      <c r="G137" s="276"/>
      <c r="H137" s="276"/>
      <c r="I137" s="276"/>
      <c r="J137" s="276"/>
      <c r="K137" s="276"/>
      <c r="L137" s="276"/>
      <c r="M137" s="276"/>
      <c r="N137" s="276"/>
      <c r="O137" s="276"/>
      <c r="P137" s="276"/>
      <c r="Q137" s="308"/>
      <c r="R137" s="277">
        <f>SUM(F137:Q137)</f>
        <v>0</v>
      </c>
      <c r="S137" s="278">
        <f t="shared" si="28"/>
        <v>0</v>
      </c>
      <c r="T137" s="279">
        <v>0</v>
      </c>
      <c r="U137" s="279">
        <v>0</v>
      </c>
      <c r="V137" s="280"/>
    </row>
    <row r="138" spans="1:22" s="272" customFormat="1" ht="14.65" customHeight="1">
      <c r="A138" s="281"/>
      <c r="B138" s="282" t="s">
        <v>130</v>
      </c>
      <c r="C138" s="331"/>
      <c r="D138" s="284" t="s">
        <v>131</v>
      </c>
      <c r="E138" s="285" t="s">
        <v>132</v>
      </c>
      <c r="F138" s="275"/>
      <c r="G138" s="275"/>
      <c r="H138" s="275"/>
      <c r="I138" s="275"/>
      <c r="J138" s="275"/>
      <c r="K138" s="275"/>
      <c r="L138" s="275"/>
      <c r="M138" s="275"/>
      <c r="N138" s="275"/>
      <c r="O138" s="275"/>
      <c r="P138" s="275"/>
      <c r="Q138" s="275"/>
      <c r="R138" s="286">
        <f t="shared" ref="R138:R146" si="29">SUM(F138:Q138)</f>
        <v>0</v>
      </c>
      <c r="S138" s="287">
        <f t="shared" si="28"/>
        <v>0</v>
      </c>
      <c r="T138" s="288">
        <v>0</v>
      </c>
      <c r="U138" s="288">
        <v>0</v>
      </c>
      <c r="V138" s="280"/>
    </row>
    <row r="139" spans="1:22" s="272" customFormat="1" ht="14.65" customHeight="1">
      <c r="A139" s="289" t="s">
        <v>160</v>
      </c>
      <c r="B139" s="282" t="s">
        <v>134</v>
      </c>
      <c r="C139" s="331"/>
      <c r="D139" s="284" t="s">
        <v>135</v>
      </c>
      <c r="E139" s="285" t="s">
        <v>161</v>
      </c>
      <c r="F139" s="275"/>
      <c r="G139" s="275"/>
      <c r="H139" s="275"/>
      <c r="I139" s="275"/>
      <c r="J139" s="275"/>
      <c r="K139" s="275"/>
      <c r="L139" s="275"/>
      <c r="M139" s="275"/>
      <c r="N139" s="275"/>
      <c r="O139" s="275"/>
      <c r="P139" s="275"/>
      <c r="Q139" s="275"/>
      <c r="R139" s="286">
        <f t="shared" si="29"/>
        <v>0</v>
      </c>
      <c r="S139" s="287">
        <f t="shared" si="28"/>
        <v>0</v>
      </c>
      <c r="T139" s="288">
        <v>0</v>
      </c>
      <c r="U139" s="288">
        <v>0</v>
      </c>
      <c r="V139" s="280"/>
    </row>
    <row r="140" spans="1:22" s="272" customFormat="1" ht="14.65" customHeight="1">
      <c r="A140" s="281"/>
      <c r="B140" s="282" t="s">
        <v>137</v>
      </c>
      <c r="C140" s="331"/>
      <c r="D140" s="284" t="s">
        <v>138</v>
      </c>
      <c r="E140" s="285" t="s">
        <v>162</v>
      </c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86">
        <f t="shared" si="29"/>
        <v>0</v>
      </c>
      <c r="S140" s="287">
        <f t="shared" si="28"/>
        <v>0</v>
      </c>
      <c r="T140" s="288">
        <v>0</v>
      </c>
      <c r="U140" s="288">
        <v>0</v>
      </c>
      <c r="V140" s="280"/>
    </row>
    <row r="141" spans="1:22" s="272" customFormat="1" ht="14.65" customHeight="1">
      <c r="A141" s="281" t="s">
        <v>140</v>
      </c>
      <c r="B141" s="282" t="s">
        <v>141</v>
      </c>
      <c r="C141" s="331"/>
      <c r="D141" s="284" t="s">
        <v>142</v>
      </c>
      <c r="E141" s="285" t="s">
        <v>163</v>
      </c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86">
        <f t="shared" si="29"/>
        <v>0</v>
      </c>
      <c r="S141" s="287">
        <f t="shared" si="28"/>
        <v>0</v>
      </c>
      <c r="T141" s="288">
        <v>0</v>
      </c>
      <c r="U141" s="288">
        <v>0</v>
      </c>
      <c r="V141" s="280"/>
    </row>
    <row r="142" spans="1:22" s="272" customFormat="1" ht="14.65" customHeight="1">
      <c r="A142" s="281"/>
      <c r="B142" s="282" t="s">
        <v>144</v>
      </c>
      <c r="C142" s="331"/>
      <c r="D142" s="284" t="s">
        <v>145</v>
      </c>
      <c r="E142" s="285" t="s">
        <v>164</v>
      </c>
      <c r="F142" s="275"/>
      <c r="G142" s="275"/>
      <c r="H142" s="275"/>
      <c r="I142" s="275"/>
      <c r="J142" s="275"/>
      <c r="K142" s="275"/>
      <c r="L142" s="275"/>
      <c r="M142" s="275"/>
      <c r="N142" s="275"/>
      <c r="O142" s="275"/>
      <c r="P142" s="275"/>
      <c r="Q142" s="275"/>
      <c r="R142" s="286">
        <f t="shared" si="29"/>
        <v>0</v>
      </c>
      <c r="S142" s="287">
        <f t="shared" si="28"/>
        <v>0</v>
      </c>
      <c r="T142" s="288">
        <v>0</v>
      </c>
      <c r="U142" s="288">
        <v>0</v>
      </c>
      <c r="V142" s="280"/>
    </row>
    <row r="143" spans="1:22" s="272" customFormat="1" ht="14.65" customHeight="1">
      <c r="A143" s="270"/>
      <c r="B143" s="282" t="s">
        <v>165</v>
      </c>
      <c r="C143" s="332"/>
      <c r="D143" s="284" t="s">
        <v>148</v>
      </c>
      <c r="E143" s="285" t="s">
        <v>166</v>
      </c>
      <c r="F143" s="275"/>
      <c r="G143" s="275"/>
      <c r="H143" s="275"/>
      <c r="I143" s="275"/>
      <c r="J143" s="275"/>
      <c r="K143" s="275"/>
      <c r="L143" s="275"/>
      <c r="M143" s="275"/>
      <c r="N143" s="275"/>
      <c r="O143" s="275"/>
      <c r="P143" s="275"/>
      <c r="Q143" s="275"/>
      <c r="R143" s="286">
        <f t="shared" si="29"/>
        <v>0</v>
      </c>
      <c r="S143" s="287">
        <f t="shared" si="28"/>
        <v>0</v>
      </c>
      <c r="T143" s="288">
        <v>0</v>
      </c>
      <c r="U143" s="288">
        <v>0</v>
      </c>
      <c r="V143" s="280"/>
    </row>
    <row r="144" spans="1:22" s="272" customFormat="1" ht="14.65" customHeight="1">
      <c r="A144" s="309">
        <v>14</v>
      </c>
      <c r="B144" s="282" t="s">
        <v>190</v>
      </c>
      <c r="C144" s="290"/>
      <c r="D144" s="284" t="s">
        <v>150</v>
      </c>
      <c r="E144" s="293" t="s">
        <v>167</v>
      </c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275"/>
      <c r="Q144" s="275"/>
      <c r="R144" s="286">
        <f t="shared" si="29"/>
        <v>0</v>
      </c>
      <c r="S144" s="287">
        <f t="shared" si="28"/>
        <v>0</v>
      </c>
      <c r="T144" s="288">
        <v>0</v>
      </c>
      <c r="U144" s="288">
        <v>0</v>
      </c>
      <c r="V144" s="280"/>
    </row>
    <row r="145" spans="1:22" s="272" customFormat="1" ht="14.65" customHeight="1">
      <c r="A145" s="292"/>
      <c r="B145" s="282"/>
      <c r="C145" s="283"/>
      <c r="D145" s="284" t="s">
        <v>152</v>
      </c>
      <c r="E145" s="285" t="s">
        <v>168</v>
      </c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275"/>
      <c r="Q145" s="275"/>
      <c r="R145" s="286">
        <f t="shared" si="29"/>
        <v>0</v>
      </c>
      <c r="S145" s="287">
        <f t="shared" si="28"/>
        <v>0</v>
      </c>
      <c r="T145" s="288">
        <v>0</v>
      </c>
      <c r="U145" s="288">
        <v>0</v>
      </c>
      <c r="V145" s="280"/>
    </row>
    <row r="146" spans="1:22" s="272" customFormat="1" ht="14.65" customHeight="1" thickBot="1">
      <c r="A146" s="294"/>
      <c r="B146" s="302"/>
      <c r="C146" s="303"/>
      <c r="D146" s="551" t="s">
        <v>169</v>
      </c>
      <c r="E146" s="551"/>
      <c r="F146" s="297">
        <f t="shared" ref="F146:Q146" si="30">SUM(F137:F145)</f>
        <v>0</v>
      </c>
      <c r="G146" s="297">
        <f t="shared" si="30"/>
        <v>0</v>
      </c>
      <c r="H146" s="297">
        <f t="shared" si="30"/>
        <v>0</v>
      </c>
      <c r="I146" s="297">
        <f t="shared" si="30"/>
        <v>0</v>
      </c>
      <c r="J146" s="297">
        <f t="shared" si="30"/>
        <v>0</v>
      </c>
      <c r="K146" s="297">
        <f t="shared" si="30"/>
        <v>0</v>
      </c>
      <c r="L146" s="297">
        <f t="shared" si="30"/>
        <v>0</v>
      </c>
      <c r="M146" s="297">
        <f t="shared" si="30"/>
        <v>0</v>
      </c>
      <c r="N146" s="297">
        <f t="shared" si="30"/>
        <v>0</v>
      </c>
      <c r="O146" s="297">
        <f t="shared" si="30"/>
        <v>0</v>
      </c>
      <c r="P146" s="297">
        <f t="shared" si="30"/>
        <v>0</v>
      </c>
      <c r="Q146" s="301">
        <f t="shared" si="30"/>
        <v>0</v>
      </c>
      <c r="R146" s="304">
        <f t="shared" si="29"/>
        <v>0</v>
      </c>
      <c r="S146" s="305">
        <f t="shared" si="28"/>
        <v>0</v>
      </c>
      <c r="T146" s="306">
        <f>SUM(T137:T145)</f>
        <v>0</v>
      </c>
      <c r="U146" s="307">
        <f>SUM(U137:U145)</f>
        <v>0</v>
      </c>
      <c r="V146" s="280"/>
    </row>
    <row r="147" spans="1:22" s="272" customFormat="1" ht="14.65" customHeight="1">
      <c r="A147" s="270"/>
      <c r="B147" s="271" t="s">
        <v>127</v>
      </c>
      <c r="C147" s="331"/>
      <c r="D147" s="273" t="s">
        <v>158</v>
      </c>
      <c r="E147" s="274" t="s">
        <v>159</v>
      </c>
      <c r="F147" s="275"/>
      <c r="G147" s="275"/>
      <c r="H147" s="275"/>
      <c r="I147" s="275"/>
      <c r="J147" s="275"/>
      <c r="K147" s="275"/>
      <c r="L147" s="275"/>
      <c r="M147" s="275"/>
      <c r="N147" s="275"/>
      <c r="O147" s="275"/>
      <c r="P147" s="275"/>
      <c r="Q147" s="275"/>
      <c r="R147" s="277">
        <f>SUM(F147:Q147)</f>
        <v>0</v>
      </c>
      <c r="S147" s="278">
        <f t="shared" si="28"/>
        <v>0</v>
      </c>
      <c r="T147" s="279">
        <v>0</v>
      </c>
      <c r="U147" s="279">
        <v>0</v>
      </c>
      <c r="V147" s="280"/>
    </row>
    <row r="148" spans="1:22" s="272" customFormat="1" ht="14.65" customHeight="1">
      <c r="A148" s="281"/>
      <c r="B148" s="282" t="s">
        <v>130</v>
      </c>
      <c r="C148" s="331"/>
      <c r="D148" s="284" t="s">
        <v>131</v>
      </c>
      <c r="E148" s="285" t="s">
        <v>132</v>
      </c>
      <c r="F148" s="275"/>
      <c r="G148" s="275"/>
      <c r="H148" s="275"/>
      <c r="I148" s="275"/>
      <c r="J148" s="275"/>
      <c r="K148" s="275"/>
      <c r="L148" s="275"/>
      <c r="M148" s="275"/>
      <c r="N148" s="275"/>
      <c r="O148" s="275"/>
      <c r="P148" s="275"/>
      <c r="Q148" s="275"/>
      <c r="R148" s="286">
        <f t="shared" ref="R148:R156" si="31">SUM(F148:Q148)</f>
        <v>0</v>
      </c>
      <c r="S148" s="287">
        <f t="shared" si="28"/>
        <v>0</v>
      </c>
      <c r="T148" s="288">
        <v>0</v>
      </c>
      <c r="U148" s="288">
        <v>0</v>
      </c>
      <c r="V148" s="280"/>
    </row>
    <row r="149" spans="1:22" s="272" customFormat="1" ht="14.65" customHeight="1">
      <c r="A149" s="289" t="s">
        <v>160</v>
      </c>
      <c r="B149" s="282" t="s">
        <v>134</v>
      </c>
      <c r="C149" s="331"/>
      <c r="D149" s="284" t="s">
        <v>135</v>
      </c>
      <c r="E149" s="285" t="s">
        <v>161</v>
      </c>
      <c r="F149" s="275"/>
      <c r="G149" s="275"/>
      <c r="H149" s="275"/>
      <c r="I149" s="275"/>
      <c r="J149" s="275"/>
      <c r="K149" s="275"/>
      <c r="L149" s="275"/>
      <c r="M149" s="275"/>
      <c r="N149" s="275"/>
      <c r="O149" s="275"/>
      <c r="P149" s="275"/>
      <c r="Q149" s="275"/>
      <c r="R149" s="286">
        <f t="shared" si="31"/>
        <v>0</v>
      </c>
      <c r="S149" s="287">
        <f t="shared" si="28"/>
        <v>0</v>
      </c>
      <c r="T149" s="288">
        <v>0</v>
      </c>
      <c r="U149" s="288">
        <v>0</v>
      </c>
      <c r="V149" s="280"/>
    </row>
    <row r="150" spans="1:22" s="272" customFormat="1" ht="14.65" customHeight="1">
      <c r="A150" s="281"/>
      <c r="B150" s="282" t="s">
        <v>137</v>
      </c>
      <c r="C150" s="331"/>
      <c r="D150" s="284" t="s">
        <v>138</v>
      </c>
      <c r="E150" s="285" t="s">
        <v>162</v>
      </c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  <c r="R150" s="286">
        <f t="shared" si="31"/>
        <v>0</v>
      </c>
      <c r="S150" s="287">
        <f t="shared" si="28"/>
        <v>0</v>
      </c>
      <c r="T150" s="288">
        <v>0</v>
      </c>
      <c r="U150" s="288">
        <v>0</v>
      </c>
      <c r="V150" s="280"/>
    </row>
    <row r="151" spans="1:22" s="272" customFormat="1" ht="14.65" customHeight="1">
      <c r="A151" s="281" t="s">
        <v>140</v>
      </c>
      <c r="B151" s="282" t="s">
        <v>141</v>
      </c>
      <c r="C151" s="331"/>
      <c r="D151" s="284" t="s">
        <v>142</v>
      </c>
      <c r="E151" s="285" t="s">
        <v>163</v>
      </c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  <c r="R151" s="286">
        <f t="shared" si="31"/>
        <v>0</v>
      </c>
      <c r="S151" s="287">
        <f t="shared" si="28"/>
        <v>0</v>
      </c>
      <c r="T151" s="288">
        <v>0</v>
      </c>
      <c r="U151" s="288">
        <v>0</v>
      </c>
      <c r="V151" s="280"/>
    </row>
    <row r="152" spans="1:22" s="272" customFormat="1" ht="14.65" customHeight="1">
      <c r="A152" s="281"/>
      <c r="B152" s="282" t="s">
        <v>144</v>
      </c>
      <c r="C152" s="331"/>
      <c r="D152" s="284" t="s">
        <v>145</v>
      </c>
      <c r="E152" s="285" t="s">
        <v>164</v>
      </c>
      <c r="F152" s="275"/>
      <c r="G152" s="275"/>
      <c r="H152" s="275"/>
      <c r="I152" s="275"/>
      <c r="J152" s="275"/>
      <c r="K152" s="275"/>
      <c r="L152" s="275"/>
      <c r="M152" s="275"/>
      <c r="N152" s="275"/>
      <c r="O152" s="275"/>
      <c r="P152" s="275"/>
      <c r="Q152" s="275"/>
      <c r="R152" s="286">
        <f t="shared" si="31"/>
        <v>0</v>
      </c>
      <c r="S152" s="287">
        <f t="shared" si="28"/>
        <v>0</v>
      </c>
      <c r="T152" s="288">
        <v>0</v>
      </c>
      <c r="U152" s="288">
        <v>0</v>
      </c>
      <c r="V152" s="280"/>
    </row>
    <row r="153" spans="1:22" s="272" customFormat="1" ht="14.65" customHeight="1">
      <c r="A153" s="270"/>
      <c r="B153" s="282" t="s">
        <v>165</v>
      </c>
      <c r="C153" s="332"/>
      <c r="D153" s="284" t="s">
        <v>148</v>
      </c>
      <c r="E153" s="285" t="s">
        <v>166</v>
      </c>
      <c r="F153" s="275"/>
      <c r="G153" s="275"/>
      <c r="H153" s="275"/>
      <c r="I153" s="275"/>
      <c r="J153" s="275"/>
      <c r="K153" s="275"/>
      <c r="L153" s="275"/>
      <c r="M153" s="275"/>
      <c r="N153" s="275"/>
      <c r="O153" s="275"/>
      <c r="P153" s="275"/>
      <c r="Q153" s="275"/>
      <c r="R153" s="286">
        <f t="shared" si="31"/>
        <v>0</v>
      </c>
      <c r="S153" s="287">
        <f t="shared" si="28"/>
        <v>0</v>
      </c>
      <c r="T153" s="288">
        <v>0</v>
      </c>
      <c r="U153" s="288">
        <v>0</v>
      </c>
      <c r="V153" s="280"/>
    </row>
    <row r="154" spans="1:22" s="272" customFormat="1" ht="14.65" customHeight="1">
      <c r="A154" s="309">
        <v>15</v>
      </c>
      <c r="B154" s="282" t="s">
        <v>190</v>
      </c>
      <c r="C154" s="290"/>
      <c r="D154" s="284" t="s">
        <v>150</v>
      </c>
      <c r="E154" s="293" t="s">
        <v>167</v>
      </c>
      <c r="F154" s="275"/>
      <c r="G154" s="275"/>
      <c r="H154" s="275"/>
      <c r="I154" s="275"/>
      <c r="J154" s="275"/>
      <c r="K154" s="275"/>
      <c r="L154" s="275"/>
      <c r="M154" s="275"/>
      <c r="N154" s="275"/>
      <c r="O154" s="275"/>
      <c r="P154" s="275"/>
      <c r="Q154" s="275"/>
      <c r="R154" s="286">
        <f t="shared" si="31"/>
        <v>0</v>
      </c>
      <c r="S154" s="287">
        <f t="shared" si="28"/>
        <v>0</v>
      </c>
      <c r="T154" s="288">
        <v>0</v>
      </c>
      <c r="U154" s="288">
        <v>0</v>
      </c>
      <c r="V154" s="280"/>
    </row>
    <row r="155" spans="1:22" s="272" customFormat="1" ht="14.65" customHeight="1">
      <c r="A155" s="292"/>
      <c r="B155" s="282"/>
      <c r="C155" s="283"/>
      <c r="D155" s="284" t="s">
        <v>152</v>
      </c>
      <c r="E155" s="285" t="s">
        <v>168</v>
      </c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  <c r="R155" s="286">
        <f t="shared" si="31"/>
        <v>0</v>
      </c>
      <c r="S155" s="287">
        <f t="shared" si="28"/>
        <v>0</v>
      </c>
      <c r="T155" s="288">
        <v>0</v>
      </c>
      <c r="U155" s="288">
        <v>0</v>
      </c>
      <c r="V155" s="280"/>
    </row>
    <row r="156" spans="1:22" s="272" customFormat="1" ht="14.65" customHeight="1" thickBot="1">
      <c r="A156" s="294"/>
      <c r="B156" s="295"/>
      <c r="C156" s="296"/>
      <c r="D156" s="549" t="s">
        <v>169</v>
      </c>
      <c r="E156" s="550"/>
      <c r="F156" s="297">
        <f t="shared" ref="F156:Q156" si="32">SUM(F147:F155)</f>
        <v>0</v>
      </c>
      <c r="G156" s="297">
        <f t="shared" si="32"/>
        <v>0</v>
      </c>
      <c r="H156" s="297">
        <f t="shared" si="32"/>
        <v>0</v>
      </c>
      <c r="I156" s="297">
        <f t="shared" si="32"/>
        <v>0</v>
      </c>
      <c r="J156" s="297">
        <f t="shared" si="32"/>
        <v>0</v>
      </c>
      <c r="K156" s="297">
        <f t="shared" si="32"/>
        <v>0</v>
      </c>
      <c r="L156" s="297">
        <f t="shared" si="32"/>
        <v>0</v>
      </c>
      <c r="M156" s="297">
        <f t="shared" si="32"/>
        <v>0</v>
      </c>
      <c r="N156" s="297">
        <f t="shared" si="32"/>
        <v>0</v>
      </c>
      <c r="O156" s="297">
        <f t="shared" si="32"/>
        <v>0</v>
      </c>
      <c r="P156" s="297">
        <f t="shared" si="32"/>
        <v>0</v>
      </c>
      <c r="Q156" s="298">
        <f t="shared" si="32"/>
        <v>0</v>
      </c>
      <c r="R156" s="299">
        <f t="shared" si="31"/>
        <v>0</v>
      </c>
      <c r="S156" s="300">
        <f t="shared" si="28"/>
        <v>0</v>
      </c>
      <c r="T156" s="306">
        <f>SUM(T147:T155)</f>
        <v>0</v>
      </c>
      <c r="U156" s="307">
        <f>SUM(U147:U155)</f>
        <v>0</v>
      </c>
      <c r="V156" s="280"/>
    </row>
    <row r="157" spans="1:22" s="272" customFormat="1" ht="14.65" customHeight="1" outlineLevel="1">
      <c r="A157" s="270"/>
      <c r="B157" s="271" t="s">
        <v>127</v>
      </c>
      <c r="C157" s="331"/>
      <c r="D157" s="273" t="s">
        <v>158</v>
      </c>
      <c r="E157" s="274" t="s">
        <v>159</v>
      </c>
      <c r="F157" s="275"/>
      <c r="G157" s="275"/>
      <c r="H157" s="275"/>
      <c r="I157" s="275"/>
      <c r="J157" s="275"/>
      <c r="K157" s="275"/>
      <c r="L157" s="275"/>
      <c r="M157" s="275"/>
      <c r="N157" s="275"/>
      <c r="O157" s="275"/>
      <c r="P157" s="275"/>
      <c r="Q157" s="275"/>
      <c r="R157" s="277">
        <f>SUM(F157:Q157)</f>
        <v>0</v>
      </c>
      <c r="S157" s="278">
        <f t="shared" si="28"/>
        <v>0</v>
      </c>
      <c r="T157" s="279">
        <v>0</v>
      </c>
      <c r="U157" s="279">
        <v>0</v>
      </c>
      <c r="V157" s="280"/>
    </row>
    <row r="158" spans="1:22" s="272" customFormat="1" ht="14.65" customHeight="1" outlineLevel="1">
      <c r="A158" s="281"/>
      <c r="B158" s="282" t="s">
        <v>130</v>
      </c>
      <c r="C158" s="331"/>
      <c r="D158" s="284" t="s">
        <v>131</v>
      </c>
      <c r="E158" s="285" t="s">
        <v>132</v>
      </c>
      <c r="F158" s="275"/>
      <c r="G158" s="275"/>
      <c r="H158" s="275"/>
      <c r="I158" s="275"/>
      <c r="J158" s="275"/>
      <c r="K158" s="275"/>
      <c r="L158" s="275"/>
      <c r="M158" s="275"/>
      <c r="N158" s="275"/>
      <c r="O158" s="275"/>
      <c r="P158" s="275"/>
      <c r="Q158" s="275"/>
      <c r="R158" s="286">
        <f t="shared" ref="R158:R166" si="33">SUM(F158:Q158)</f>
        <v>0</v>
      </c>
      <c r="S158" s="287">
        <f t="shared" si="28"/>
        <v>0</v>
      </c>
      <c r="T158" s="288">
        <v>0</v>
      </c>
      <c r="U158" s="288">
        <v>0</v>
      </c>
      <c r="V158" s="280"/>
    </row>
    <row r="159" spans="1:22" s="272" customFormat="1" ht="14.65" customHeight="1" outlineLevel="1">
      <c r="A159" s="289" t="s">
        <v>160</v>
      </c>
      <c r="B159" s="282" t="s">
        <v>134</v>
      </c>
      <c r="C159" s="331"/>
      <c r="D159" s="284" t="s">
        <v>135</v>
      </c>
      <c r="E159" s="285" t="s">
        <v>161</v>
      </c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86">
        <f t="shared" si="33"/>
        <v>0</v>
      </c>
      <c r="S159" s="287">
        <f t="shared" si="28"/>
        <v>0</v>
      </c>
      <c r="T159" s="288">
        <v>0</v>
      </c>
      <c r="U159" s="288">
        <v>0</v>
      </c>
      <c r="V159" s="280"/>
    </row>
    <row r="160" spans="1:22" s="272" customFormat="1" ht="14.65" customHeight="1" outlineLevel="1">
      <c r="A160" s="281"/>
      <c r="B160" s="282" t="s">
        <v>137</v>
      </c>
      <c r="C160" s="331"/>
      <c r="D160" s="284" t="s">
        <v>138</v>
      </c>
      <c r="E160" s="285" t="s">
        <v>162</v>
      </c>
      <c r="F160" s="275"/>
      <c r="G160" s="275"/>
      <c r="H160" s="275"/>
      <c r="I160" s="275"/>
      <c r="J160" s="275"/>
      <c r="K160" s="275"/>
      <c r="L160" s="275"/>
      <c r="M160" s="275"/>
      <c r="N160" s="275"/>
      <c r="O160" s="275"/>
      <c r="P160" s="275"/>
      <c r="Q160" s="275"/>
      <c r="R160" s="286">
        <f t="shared" si="33"/>
        <v>0</v>
      </c>
      <c r="S160" s="287">
        <f t="shared" si="28"/>
        <v>0</v>
      </c>
      <c r="T160" s="288">
        <v>0</v>
      </c>
      <c r="U160" s="288">
        <v>0</v>
      </c>
      <c r="V160" s="280"/>
    </row>
    <row r="161" spans="1:22" s="272" customFormat="1" ht="14.65" customHeight="1" outlineLevel="1">
      <c r="A161" s="281" t="s">
        <v>140</v>
      </c>
      <c r="B161" s="282" t="s">
        <v>141</v>
      </c>
      <c r="C161" s="331"/>
      <c r="D161" s="284" t="s">
        <v>142</v>
      </c>
      <c r="E161" s="285" t="s">
        <v>163</v>
      </c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86">
        <f t="shared" si="33"/>
        <v>0</v>
      </c>
      <c r="S161" s="287">
        <f t="shared" si="28"/>
        <v>0</v>
      </c>
      <c r="T161" s="288">
        <v>0</v>
      </c>
      <c r="U161" s="288">
        <v>0</v>
      </c>
      <c r="V161" s="280"/>
    </row>
    <row r="162" spans="1:22" s="272" customFormat="1" ht="14.65" customHeight="1" outlineLevel="1">
      <c r="A162" s="281"/>
      <c r="B162" s="282" t="s">
        <v>144</v>
      </c>
      <c r="C162" s="331"/>
      <c r="D162" s="284" t="s">
        <v>145</v>
      </c>
      <c r="E162" s="285" t="s">
        <v>164</v>
      </c>
      <c r="F162" s="275"/>
      <c r="G162" s="275"/>
      <c r="H162" s="275"/>
      <c r="I162" s="275"/>
      <c r="J162" s="275"/>
      <c r="K162" s="275"/>
      <c r="L162" s="275"/>
      <c r="M162" s="275"/>
      <c r="N162" s="275"/>
      <c r="O162" s="275"/>
      <c r="P162" s="275"/>
      <c r="Q162" s="275"/>
      <c r="R162" s="286">
        <f t="shared" si="33"/>
        <v>0</v>
      </c>
      <c r="S162" s="287">
        <f t="shared" si="28"/>
        <v>0</v>
      </c>
      <c r="T162" s="288">
        <v>0</v>
      </c>
      <c r="U162" s="288">
        <v>0</v>
      </c>
      <c r="V162" s="280"/>
    </row>
    <row r="163" spans="1:22" s="272" customFormat="1" ht="14.65" customHeight="1" outlineLevel="1">
      <c r="A163" s="270"/>
      <c r="B163" s="282" t="s">
        <v>165</v>
      </c>
      <c r="C163" s="332"/>
      <c r="D163" s="284" t="s">
        <v>148</v>
      </c>
      <c r="E163" s="285" t="s">
        <v>166</v>
      </c>
      <c r="F163" s="275"/>
      <c r="G163" s="275"/>
      <c r="H163" s="275"/>
      <c r="I163" s="275"/>
      <c r="J163" s="275"/>
      <c r="K163" s="275"/>
      <c r="L163" s="275"/>
      <c r="M163" s="275"/>
      <c r="N163" s="275"/>
      <c r="O163" s="275"/>
      <c r="P163" s="275"/>
      <c r="Q163" s="275"/>
      <c r="R163" s="286">
        <f t="shared" si="33"/>
        <v>0</v>
      </c>
      <c r="S163" s="287">
        <f t="shared" si="28"/>
        <v>0</v>
      </c>
      <c r="T163" s="288">
        <v>0</v>
      </c>
      <c r="U163" s="288">
        <v>0</v>
      </c>
      <c r="V163" s="280"/>
    </row>
    <row r="164" spans="1:22" s="272" customFormat="1" ht="14.65" customHeight="1" outlineLevel="1">
      <c r="A164" s="309">
        <v>16</v>
      </c>
      <c r="B164" s="282" t="s">
        <v>190</v>
      </c>
      <c r="C164" s="290"/>
      <c r="D164" s="284" t="s">
        <v>150</v>
      </c>
      <c r="E164" s="293" t="s">
        <v>167</v>
      </c>
      <c r="F164" s="275"/>
      <c r="G164" s="275"/>
      <c r="H164" s="275"/>
      <c r="I164" s="275"/>
      <c r="J164" s="275"/>
      <c r="K164" s="275"/>
      <c r="L164" s="275"/>
      <c r="M164" s="275"/>
      <c r="N164" s="275"/>
      <c r="O164" s="275"/>
      <c r="P164" s="275"/>
      <c r="Q164" s="275"/>
      <c r="R164" s="286">
        <f t="shared" si="33"/>
        <v>0</v>
      </c>
      <c r="S164" s="287">
        <f t="shared" si="28"/>
        <v>0</v>
      </c>
      <c r="T164" s="288">
        <v>0</v>
      </c>
      <c r="U164" s="288">
        <v>0</v>
      </c>
      <c r="V164" s="280"/>
    </row>
    <row r="165" spans="1:22" s="272" customFormat="1" ht="14.65" customHeight="1" outlineLevel="1">
      <c r="A165" s="292"/>
      <c r="B165" s="282"/>
      <c r="C165" s="283"/>
      <c r="D165" s="284" t="s">
        <v>152</v>
      </c>
      <c r="E165" s="285" t="s">
        <v>168</v>
      </c>
      <c r="F165" s="275"/>
      <c r="G165" s="275"/>
      <c r="H165" s="275"/>
      <c r="I165" s="275"/>
      <c r="J165" s="275"/>
      <c r="K165" s="275"/>
      <c r="L165" s="275"/>
      <c r="M165" s="275"/>
      <c r="N165" s="275"/>
      <c r="O165" s="275"/>
      <c r="P165" s="275"/>
      <c r="Q165" s="275"/>
      <c r="R165" s="286">
        <f t="shared" si="33"/>
        <v>0</v>
      </c>
      <c r="S165" s="287">
        <f t="shared" si="28"/>
        <v>0</v>
      </c>
      <c r="T165" s="288">
        <v>0</v>
      </c>
      <c r="U165" s="288">
        <v>0</v>
      </c>
      <c r="V165" s="280"/>
    </row>
    <row r="166" spans="1:22" s="272" customFormat="1" ht="14.65" customHeight="1" outlineLevel="1" thickBot="1">
      <c r="A166" s="294"/>
      <c r="B166" s="295"/>
      <c r="C166" s="296"/>
      <c r="D166" s="545" t="s">
        <v>169</v>
      </c>
      <c r="E166" s="545"/>
      <c r="F166" s="297">
        <f t="shared" ref="F166:Q166" si="34">SUM(F157:F165)</f>
        <v>0</v>
      </c>
      <c r="G166" s="297">
        <f t="shared" si="34"/>
        <v>0</v>
      </c>
      <c r="H166" s="297">
        <f t="shared" si="34"/>
        <v>0</v>
      </c>
      <c r="I166" s="297">
        <f t="shared" si="34"/>
        <v>0</v>
      </c>
      <c r="J166" s="297">
        <f t="shared" si="34"/>
        <v>0</v>
      </c>
      <c r="K166" s="297">
        <f t="shared" si="34"/>
        <v>0</v>
      </c>
      <c r="L166" s="297">
        <f t="shared" si="34"/>
        <v>0</v>
      </c>
      <c r="M166" s="297">
        <f t="shared" si="34"/>
        <v>0</v>
      </c>
      <c r="N166" s="297">
        <f t="shared" si="34"/>
        <v>0</v>
      </c>
      <c r="O166" s="297">
        <f t="shared" si="34"/>
        <v>0</v>
      </c>
      <c r="P166" s="297">
        <f t="shared" si="34"/>
        <v>0</v>
      </c>
      <c r="Q166" s="298">
        <f t="shared" si="34"/>
        <v>0</v>
      </c>
      <c r="R166" s="299">
        <f t="shared" si="33"/>
        <v>0</v>
      </c>
      <c r="S166" s="300">
        <f t="shared" si="28"/>
        <v>0</v>
      </c>
      <c r="T166" s="306">
        <f>SUM(T157:T165)</f>
        <v>0</v>
      </c>
      <c r="U166" s="307">
        <f>SUM(U157:U165)</f>
        <v>0</v>
      </c>
      <c r="V166" s="280"/>
    </row>
    <row r="167" spans="1:22" s="272" customFormat="1" ht="14.65" customHeight="1" outlineLevel="1">
      <c r="A167" s="270"/>
      <c r="B167" s="271" t="s">
        <v>127</v>
      </c>
      <c r="C167" s="331"/>
      <c r="D167" s="273" t="s">
        <v>158</v>
      </c>
      <c r="E167" s="274" t="s">
        <v>159</v>
      </c>
      <c r="F167" s="275"/>
      <c r="G167" s="275"/>
      <c r="H167" s="275"/>
      <c r="I167" s="275"/>
      <c r="J167" s="275"/>
      <c r="K167" s="275"/>
      <c r="L167" s="275"/>
      <c r="M167" s="275"/>
      <c r="N167" s="275"/>
      <c r="O167" s="275"/>
      <c r="P167" s="275"/>
      <c r="Q167" s="275"/>
      <c r="R167" s="277">
        <f>SUM(F167:Q167)</f>
        <v>0</v>
      </c>
      <c r="S167" s="278">
        <f t="shared" si="28"/>
        <v>0</v>
      </c>
      <c r="T167" s="279">
        <v>0</v>
      </c>
      <c r="U167" s="279">
        <v>0</v>
      </c>
      <c r="V167" s="280"/>
    </row>
    <row r="168" spans="1:22" s="272" customFormat="1" ht="14.65" customHeight="1" outlineLevel="1">
      <c r="A168" s="281"/>
      <c r="B168" s="282" t="s">
        <v>130</v>
      </c>
      <c r="C168" s="331"/>
      <c r="D168" s="284" t="s">
        <v>131</v>
      </c>
      <c r="E168" s="285" t="s">
        <v>132</v>
      </c>
      <c r="F168" s="275"/>
      <c r="G168" s="275"/>
      <c r="H168" s="275"/>
      <c r="I168" s="275"/>
      <c r="J168" s="275"/>
      <c r="K168" s="275"/>
      <c r="L168" s="275"/>
      <c r="M168" s="275"/>
      <c r="N168" s="275"/>
      <c r="O168" s="275"/>
      <c r="P168" s="275"/>
      <c r="Q168" s="275"/>
      <c r="R168" s="286">
        <f t="shared" ref="R168:R176" si="35">SUM(F168:Q168)</f>
        <v>0</v>
      </c>
      <c r="S168" s="287">
        <f t="shared" si="28"/>
        <v>0</v>
      </c>
      <c r="T168" s="288">
        <v>0</v>
      </c>
      <c r="U168" s="288">
        <v>0</v>
      </c>
      <c r="V168" s="280"/>
    </row>
    <row r="169" spans="1:22" s="272" customFormat="1" ht="14.65" customHeight="1" outlineLevel="1">
      <c r="A169" s="289" t="s">
        <v>160</v>
      </c>
      <c r="B169" s="282" t="s">
        <v>134</v>
      </c>
      <c r="C169" s="331"/>
      <c r="D169" s="284" t="s">
        <v>135</v>
      </c>
      <c r="E169" s="285" t="s">
        <v>161</v>
      </c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275"/>
      <c r="Q169" s="275"/>
      <c r="R169" s="286">
        <f t="shared" si="35"/>
        <v>0</v>
      </c>
      <c r="S169" s="287">
        <f t="shared" si="28"/>
        <v>0</v>
      </c>
      <c r="T169" s="288">
        <v>0</v>
      </c>
      <c r="U169" s="288">
        <v>0</v>
      </c>
      <c r="V169" s="280"/>
    </row>
    <row r="170" spans="1:22" s="272" customFormat="1" ht="14.65" customHeight="1" outlineLevel="1">
      <c r="A170" s="281"/>
      <c r="B170" s="282" t="s">
        <v>137</v>
      </c>
      <c r="C170" s="331"/>
      <c r="D170" s="284" t="s">
        <v>138</v>
      </c>
      <c r="E170" s="285" t="s">
        <v>162</v>
      </c>
      <c r="F170" s="275"/>
      <c r="G170" s="275"/>
      <c r="H170" s="275"/>
      <c r="I170" s="275"/>
      <c r="J170" s="275"/>
      <c r="K170" s="275"/>
      <c r="L170" s="275"/>
      <c r="M170" s="275"/>
      <c r="N170" s="275"/>
      <c r="O170" s="275"/>
      <c r="P170" s="275"/>
      <c r="Q170" s="275"/>
      <c r="R170" s="286">
        <f t="shared" si="35"/>
        <v>0</v>
      </c>
      <c r="S170" s="287">
        <f t="shared" si="28"/>
        <v>0</v>
      </c>
      <c r="T170" s="288">
        <v>0</v>
      </c>
      <c r="U170" s="288">
        <v>0</v>
      </c>
      <c r="V170" s="280"/>
    </row>
    <row r="171" spans="1:22" s="272" customFormat="1" ht="14.65" customHeight="1" outlineLevel="1">
      <c r="A171" s="281" t="s">
        <v>140</v>
      </c>
      <c r="B171" s="282" t="s">
        <v>141</v>
      </c>
      <c r="C171" s="331"/>
      <c r="D171" s="284" t="s">
        <v>142</v>
      </c>
      <c r="E171" s="285" t="s">
        <v>163</v>
      </c>
      <c r="F171" s="275"/>
      <c r="G171" s="275"/>
      <c r="H171" s="275"/>
      <c r="I171" s="275"/>
      <c r="J171" s="275"/>
      <c r="K171" s="275"/>
      <c r="L171" s="275"/>
      <c r="M171" s="275"/>
      <c r="N171" s="275"/>
      <c r="O171" s="275"/>
      <c r="P171" s="275"/>
      <c r="Q171" s="275"/>
      <c r="R171" s="286">
        <f t="shared" si="35"/>
        <v>0</v>
      </c>
      <c r="S171" s="287">
        <f t="shared" si="28"/>
        <v>0</v>
      </c>
      <c r="T171" s="288">
        <v>0</v>
      </c>
      <c r="U171" s="288">
        <v>0</v>
      </c>
      <c r="V171" s="280"/>
    </row>
    <row r="172" spans="1:22" s="272" customFormat="1" ht="14.65" customHeight="1" outlineLevel="1">
      <c r="A172" s="281"/>
      <c r="B172" s="282" t="s">
        <v>144</v>
      </c>
      <c r="C172" s="331"/>
      <c r="D172" s="284" t="s">
        <v>145</v>
      </c>
      <c r="E172" s="285" t="s">
        <v>164</v>
      </c>
      <c r="F172" s="275"/>
      <c r="G172" s="275"/>
      <c r="H172" s="275"/>
      <c r="I172" s="275"/>
      <c r="J172" s="275"/>
      <c r="K172" s="275"/>
      <c r="L172" s="275"/>
      <c r="M172" s="275"/>
      <c r="N172" s="275"/>
      <c r="O172" s="275"/>
      <c r="P172" s="275"/>
      <c r="Q172" s="275"/>
      <c r="R172" s="286">
        <f t="shared" si="35"/>
        <v>0</v>
      </c>
      <c r="S172" s="287">
        <f t="shared" si="28"/>
        <v>0</v>
      </c>
      <c r="T172" s="288">
        <v>0</v>
      </c>
      <c r="U172" s="288">
        <v>0</v>
      </c>
      <c r="V172" s="280"/>
    </row>
    <row r="173" spans="1:22" s="272" customFormat="1" ht="14.65" customHeight="1" outlineLevel="1">
      <c r="A173" s="270"/>
      <c r="B173" s="282" t="s">
        <v>165</v>
      </c>
      <c r="C173" s="332"/>
      <c r="D173" s="284" t="s">
        <v>148</v>
      </c>
      <c r="E173" s="285" t="s">
        <v>166</v>
      </c>
      <c r="F173" s="275"/>
      <c r="G173" s="275"/>
      <c r="H173" s="275"/>
      <c r="I173" s="275"/>
      <c r="J173" s="275"/>
      <c r="K173" s="275"/>
      <c r="L173" s="275"/>
      <c r="M173" s="275"/>
      <c r="N173" s="275"/>
      <c r="O173" s="275"/>
      <c r="P173" s="275"/>
      <c r="Q173" s="275"/>
      <c r="R173" s="286">
        <f t="shared" si="35"/>
        <v>0</v>
      </c>
      <c r="S173" s="287">
        <f t="shared" si="28"/>
        <v>0</v>
      </c>
      <c r="T173" s="288">
        <v>0</v>
      </c>
      <c r="U173" s="288">
        <v>0</v>
      </c>
      <c r="V173" s="280"/>
    </row>
    <row r="174" spans="1:22" s="272" customFormat="1" ht="14.65" customHeight="1" outlineLevel="1">
      <c r="A174" s="309">
        <v>17</v>
      </c>
      <c r="B174" s="282" t="s">
        <v>190</v>
      </c>
      <c r="C174" s="290"/>
      <c r="D174" s="284" t="s">
        <v>150</v>
      </c>
      <c r="E174" s="293" t="s">
        <v>167</v>
      </c>
      <c r="F174" s="275"/>
      <c r="G174" s="275"/>
      <c r="H174" s="275"/>
      <c r="I174" s="275"/>
      <c r="J174" s="275"/>
      <c r="K174" s="275"/>
      <c r="L174" s="275"/>
      <c r="M174" s="275"/>
      <c r="N174" s="275"/>
      <c r="O174" s="275"/>
      <c r="P174" s="275"/>
      <c r="Q174" s="275"/>
      <c r="R174" s="286">
        <f t="shared" si="35"/>
        <v>0</v>
      </c>
      <c r="S174" s="287">
        <f t="shared" si="28"/>
        <v>0</v>
      </c>
      <c r="T174" s="288">
        <v>0</v>
      </c>
      <c r="U174" s="288">
        <v>0</v>
      </c>
      <c r="V174" s="280"/>
    </row>
    <row r="175" spans="1:22" s="272" customFormat="1" ht="14.65" customHeight="1" outlineLevel="1">
      <c r="A175" s="292"/>
      <c r="B175" s="282"/>
      <c r="C175" s="283"/>
      <c r="D175" s="284" t="s">
        <v>152</v>
      </c>
      <c r="E175" s="285" t="s">
        <v>168</v>
      </c>
      <c r="F175" s="275"/>
      <c r="G175" s="275"/>
      <c r="H175" s="275"/>
      <c r="I175" s="275"/>
      <c r="J175" s="275"/>
      <c r="K175" s="275"/>
      <c r="L175" s="275"/>
      <c r="M175" s="275"/>
      <c r="N175" s="275"/>
      <c r="O175" s="275"/>
      <c r="P175" s="275"/>
      <c r="Q175" s="275"/>
      <c r="R175" s="286">
        <f t="shared" si="35"/>
        <v>0</v>
      </c>
      <c r="S175" s="287">
        <f t="shared" si="28"/>
        <v>0</v>
      </c>
      <c r="T175" s="288">
        <v>0</v>
      </c>
      <c r="U175" s="288">
        <v>0</v>
      </c>
      <c r="V175" s="280"/>
    </row>
    <row r="176" spans="1:22" s="272" customFormat="1" ht="14.65" customHeight="1" outlineLevel="1" thickBot="1">
      <c r="A176" s="294"/>
      <c r="B176" s="295"/>
      <c r="C176" s="296"/>
      <c r="D176" s="545" t="s">
        <v>169</v>
      </c>
      <c r="E176" s="545"/>
      <c r="F176" s="297">
        <f t="shared" ref="F176:Q176" si="36">SUM(F167:F175)</f>
        <v>0</v>
      </c>
      <c r="G176" s="297">
        <f t="shared" si="36"/>
        <v>0</v>
      </c>
      <c r="H176" s="297">
        <f t="shared" si="36"/>
        <v>0</v>
      </c>
      <c r="I176" s="297">
        <f t="shared" si="36"/>
        <v>0</v>
      </c>
      <c r="J176" s="297">
        <f t="shared" si="36"/>
        <v>0</v>
      </c>
      <c r="K176" s="297">
        <f t="shared" si="36"/>
        <v>0</v>
      </c>
      <c r="L176" s="297">
        <f t="shared" si="36"/>
        <v>0</v>
      </c>
      <c r="M176" s="297">
        <f t="shared" si="36"/>
        <v>0</v>
      </c>
      <c r="N176" s="297">
        <f t="shared" si="36"/>
        <v>0</v>
      </c>
      <c r="O176" s="297">
        <f t="shared" si="36"/>
        <v>0</v>
      </c>
      <c r="P176" s="297">
        <f t="shared" si="36"/>
        <v>0</v>
      </c>
      <c r="Q176" s="298">
        <f t="shared" si="36"/>
        <v>0</v>
      </c>
      <c r="R176" s="299">
        <f t="shared" si="35"/>
        <v>0</v>
      </c>
      <c r="S176" s="300">
        <f t="shared" si="28"/>
        <v>0</v>
      </c>
      <c r="T176" s="306">
        <f>SUM(T167:T175)</f>
        <v>0</v>
      </c>
      <c r="U176" s="307">
        <f>SUM(U167:U175)</f>
        <v>0</v>
      </c>
      <c r="V176" s="280"/>
    </row>
    <row r="177" spans="1:22" s="272" customFormat="1" ht="14.65" customHeight="1" outlineLevel="1">
      <c r="A177" s="270"/>
      <c r="B177" s="271" t="s">
        <v>127</v>
      </c>
      <c r="C177" s="331"/>
      <c r="D177" s="273" t="s">
        <v>158</v>
      </c>
      <c r="E177" s="274" t="s">
        <v>159</v>
      </c>
      <c r="F177" s="275"/>
      <c r="G177" s="275"/>
      <c r="H177" s="275"/>
      <c r="I177" s="275"/>
      <c r="J177" s="275"/>
      <c r="K177" s="275"/>
      <c r="L177" s="275"/>
      <c r="M177" s="275"/>
      <c r="N177" s="275"/>
      <c r="O177" s="275"/>
      <c r="P177" s="275"/>
      <c r="Q177" s="275"/>
      <c r="R177" s="277">
        <f>SUM(F177:Q177)</f>
        <v>0</v>
      </c>
      <c r="S177" s="278">
        <f t="shared" si="28"/>
        <v>0</v>
      </c>
      <c r="T177" s="279">
        <v>0</v>
      </c>
      <c r="U177" s="279">
        <v>0</v>
      </c>
      <c r="V177" s="280"/>
    </row>
    <row r="178" spans="1:22" s="272" customFormat="1" ht="14.65" customHeight="1" outlineLevel="1">
      <c r="A178" s="281"/>
      <c r="B178" s="282" t="s">
        <v>130</v>
      </c>
      <c r="C178" s="331"/>
      <c r="D178" s="284" t="s">
        <v>131</v>
      </c>
      <c r="E178" s="285" t="s">
        <v>132</v>
      </c>
      <c r="F178" s="275"/>
      <c r="G178" s="275"/>
      <c r="H178" s="275"/>
      <c r="I178" s="275"/>
      <c r="J178" s="275"/>
      <c r="K178" s="275"/>
      <c r="L178" s="275"/>
      <c r="M178" s="275"/>
      <c r="N178" s="275"/>
      <c r="O178" s="275"/>
      <c r="P178" s="275"/>
      <c r="Q178" s="275"/>
      <c r="R178" s="286">
        <f t="shared" ref="R178:R186" si="37">SUM(F178:Q178)</f>
        <v>0</v>
      </c>
      <c r="S178" s="287">
        <f t="shared" si="28"/>
        <v>0</v>
      </c>
      <c r="T178" s="288">
        <v>0</v>
      </c>
      <c r="U178" s="288">
        <v>0</v>
      </c>
      <c r="V178" s="280"/>
    </row>
    <row r="179" spans="1:22" s="272" customFormat="1" ht="14.65" customHeight="1" outlineLevel="1">
      <c r="A179" s="289" t="s">
        <v>160</v>
      </c>
      <c r="B179" s="282" t="s">
        <v>134</v>
      </c>
      <c r="C179" s="331"/>
      <c r="D179" s="284" t="s">
        <v>135</v>
      </c>
      <c r="E179" s="285" t="s">
        <v>161</v>
      </c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275"/>
      <c r="Q179" s="275"/>
      <c r="R179" s="286">
        <f t="shared" si="37"/>
        <v>0</v>
      </c>
      <c r="S179" s="287">
        <f t="shared" si="28"/>
        <v>0</v>
      </c>
      <c r="T179" s="288">
        <v>0</v>
      </c>
      <c r="U179" s="288">
        <v>0</v>
      </c>
      <c r="V179" s="280"/>
    </row>
    <row r="180" spans="1:22" s="272" customFormat="1" ht="14.65" customHeight="1" outlineLevel="1">
      <c r="A180" s="281"/>
      <c r="B180" s="282" t="s">
        <v>137</v>
      </c>
      <c r="C180" s="331"/>
      <c r="D180" s="284" t="s">
        <v>138</v>
      </c>
      <c r="E180" s="285" t="s">
        <v>162</v>
      </c>
      <c r="F180" s="275"/>
      <c r="G180" s="275"/>
      <c r="H180" s="275"/>
      <c r="I180" s="275"/>
      <c r="J180" s="275"/>
      <c r="K180" s="275"/>
      <c r="L180" s="275"/>
      <c r="M180" s="275"/>
      <c r="N180" s="275"/>
      <c r="O180" s="275"/>
      <c r="P180" s="275"/>
      <c r="Q180" s="275"/>
      <c r="R180" s="286">
        <f t="shared" si="37"/>
        <v>0</v>
      </c>
      <c r="S180" s="287">
        <f t="shared" si="28"/>
        <v>0</v>
      </c>
      <c r="T180" s="288">
        <v>0</v>
      </c>
      <c r="U180" s="288">
        <v>0</v>
      </c>
      <c r="V180" s="280"/>
    </row>
    <row r="181" spans="1:22" s="272" customFormat="1" ht="14.65" customHeight="1" outlineLevel="1">
      <c r="A181" s="281" t="s">
        <v>140</v>
      </c>
      <c r="B181" s="282" t="s">
        <v>141</v>
      </c>
      <c r="C181" s="331"/>
      <c r="D181" s="284" t="s">
        <v>142</v>
      </c>
      <c r="E181" s="285" t="s">
        <v>163</v>
      </c>
      <c r="F181" s="275"/>
      <c r="G181" s="275"/>
      <c r="H181" s="275"/>
      <c r="I181" s="275"/>
      <c r="J181" s="275"/>
      <c r="K181" s="275"/>
      <c r="L181" s="275"/>
      <c r="M181" s="275"/>
      <c r="N181" s="275"/>
      <c r="O181" s="275"/>
      <c r="P181" s="275"/>
      <c r="Q181" s="275"/>
      <c r="R181" s="286">
        <f t="shared" si="37"/>
        <v>0</v>
      </c>
      <c r="S181" s="287">
        <f t="shared" si="28"/>
        <v>0</v>
      </c>
      <c r="T181" s="288">
        <v>0</v>
      </c>
      <c r="U181" s="288">
        <v>0</v>
      </c>
      <c r="V181" s="280"/>
    </row>
    <row r="182" spans="1:22" s="272" customFormat="1" ht="14.65" customHeight="1" outlineLevel="1">
      <c r="A182" s="281"/>
      <c r="B182" s="282" t="s">
        <v>144</v>
      </c>
      <c r="C182" s="331"/>
      <c r="D182" s="284" t="s">
        <v>145</v>
      </c>
      <c r="E182" s="285" t="s">
        <v>164</v>
      </c>
      <c r="F182" s="275"/>
      <c r="G182" s="275"/>
      <c r="H182" s="275"/>
      <c r="I182" s="275"/>
      <c r="J182" s="275"/>
      <c r="K182" s="275"/>
      <c r="L182" s="275"/>
      <c r="M182" s="275"/>
      <c r="N182" s="275"/>
      <c r="O182" s="275"/>
      <c r="P182" s="275"/>
      <c r="Q182" s="275"/>
      <c r="R182" s="286">
        <f t="shared" si="37"/>
        <v>0</v>
      </c>
      <c r="S182" s="287">
        <f t="shared" si="28"/>
        <v>0</v>
      </c>
      <c r="T182" s="288">
        <v>0</v>
      </c>
      <c r="U182" s="288">
        <v>0</v>
      </c>
      <c r="V182" s="280"/>
    </row>
    <row r="183" spans="1:22" s="272" customFormat="1" ht="14.65" customHeight="1" outlineLevel="1">
      <c r="A183" s="270"/>
      <c r="B183" s="282" t="s">
        <v>165</v>
      </c>
      <c r="C183" s="332"/>
      <c r="D183" s="284" t="s">
        <v>148</v>
      </c>
      <c r="E183" s="285" t="s">
        <v>166</v>
      </c>
      <c r="F183" s="275"/>
      <c r="G183" s="275"/>
      <c r="H183" s="275"/>
      <c r="I183" s="275"/>
      <c r="J183" s="275"/>
      <c r="K183" s="275"/>
      <c r="L183" s="275"/>
      <c r="M183" s="275"/>
      <c r="N183" s="275"/>
      <c r="O183" s="275"/>
      <c r="P183" s="275"/>
      <c r="Q183" s="275"/>
      <c r="R183" s="286">
        <f t="shared" si="37"/>
        <v>0</v>
      </c>
      <c r="S183" s="287">
        <f t="shared" si="28"/>
        <v>0</v>
      </c>
      <c r="T183" s="288">
        <v>0</v>
      </c>
      <c r="U183" s="288">
        <v>0</v>
      </c>
      <c r="V183" s="280"/>
    </row>
    <row r="184" spans="1:22" s="272" customFormat="1" ht="14.65" customHeight="1" outlineLevel="1">
      <c r="A184" s="309">
        <v>18</v>
      </c>
      <c r="B184" s="282" t="s">
        <v>190</v>
      </c>
      <c r="C184" s="290"/>
      <c r="D184" s="284" t="s">
        <v>150</v>
      </c>
      <c r="E184" s="293" t="s">
        <v>167</v>
      </c>
      <c r="F184" s="275"/>
      <c r="G184" s="275"/>
      <c r="H184" s="275"/>
      <c r="I184" s="275"/>
      <c r="J184" s="275"/>
      <c r="K184" s="275"/>
      <c r="L184" s="275"/>
      <c r="M184" s="275"/>
      <c r="N184" s="275"/>
      <c r="O184" s="275"/>
      <c r="P184" s="275"/>
      <c r="Q184" s="275"/>
      <c r="R184" s="286">
        <f t="shared" si="37"/>
        <v>0</v>
      </c>
      <c r="S184" s="287">
        <f t="shared" si="28"/>
        <v>0</v>
      </c>
      <c r="T184" s="288">
        <v>0</v>
      </c>
      <c r="U184" s="288">
        <v>0</v>
      </c>
      <c r="V184" s="280"/>
    </row>
    <row r="185" spans="1:22" s="272" customFormat="1" ht="14.65" customHeight="1" outlineLevel="1">
      <c r="A185" s="292"/>
      <c r="B185" s="282"/>
      <c r="C185" s="283"/>
      <c r="D185" s="284" t="s">
        <v>152</v>
      </c>
      <c r="E185" s="285" t="s">
        <v>168</v>
      </c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86">
        <f t="shared" si="37"/>
        <v>0</v>
      </c>
      <c r="S185" s="287">
        <f t="shared" si="28"/>
        <v>0</v>
      </c>
      <c r="T185" s="288">
        <v>0</v>
      </c>
      <c r="U185" s="288">
        <v>0</v>
      </c>
      <c r="V185" s="280"/>
    </row>
    <row r="186" spans="1:22" s="272" customFormat="1" ht="14.65" customHeight="1" outlineLevel="1" thickBot="1">
      <c r="A186" s="294"/>
      <c r="B186" s="295"/>
      <c r="C186" s="296"/>
      <c r="D186" s="545" t="s">
        <v>169</v>
      </c>
      <c r="E186" s="545"/>
      <c r="F186" s="297">
        <f t="shared" ref="F186:Q186" si="38">SUM(F177:F185)</f>
        <v>0</v>
      </c>
      <c r="G186" s="297">
        <f t="shared" si="38"/>
        <v>0</v>
      </c>
      <c r="H186" s="297">
        <f t="shared" si="38"/>
        <v>0</v>
      </c>
      <c r="I186" s="297">
        <f t="shared" si="38"/>
        <v>0</v>
      </c>
      <c r="J186" s="297">
        <f t="shared" si="38"/>
        <v>0</v>
      </c>
      <c r="K186" s="297">
        <f t="shared" si="38"/>
        <v>0</v>
      </c>
      <c r="L186" s="297">
        <f t="shared" si="38"/>
        <v>0</v>
      </c>
      <c r="M186" s="297">
        <f t="shared" si="38"/>
        <v>0</v>
      </c>
      <c r="N186" s="297">
        <f t="shared" si="38"/>
        <v>0</v>
      </c>
      <c r="O186" s="297">
        <f t="shared" si="38"/>
        <v>0</v>
      </c>
      <c r="P186" s="297">
        <f t="shared" si="38"/>
        <v>0</v>
      </c>
      <c r="Q186" s="298">
        <f t="shared" si="38"/>
        <v>0</v>
      </c>
      <c r="R186" s="299">
        <f t="shared" si="37"/>
        <v>0</v>
      </c>
      <c r="S186" s="300">
        <f t="shared" si="28"/>
        <v>0</v>
      </c>
      <c r="T186" s="306">
        <f>SUM(T177:T185)</f>
        <v>0</v>
      </c>
      <c r="U186" s="307">
        <f>SUM(U177:U185)</f>
        <v>0</v>
      </c>
      <c r="V186" s="280"/>
    </row>
    <row r="187" spans="1:22" s="272" customFormat="1" ht="14.65" customHeight="1" outlineLevel="1">
      <c r="A187" s="270"/>
      <c r="B187" s="271" t="s">
        <v>127</v>
      </c>
      <c r="C187" s="331"/>
      <c r="D187" s="273" t="s">
        <v>158</v>
      </c>
      <c r="E187" s="274" t="s">
        <v>159</v>
      </c>
      <c r="F187" s="275"/>
      <c r="G187" s="275"/>
      <c r="H187" s="275"/>
      <c r="I187" s="275"/>
      <c r="J187" s="275"/>
      <c r="K187" s="275"/>
      <c r="L187" s="275"/>
      <c r="M187" s="275"/>
      <c r="N187" s="275"/>
      <c r="O187" s="275"/>
      <c r="P187" s="275"/>
      <c r="Q187" s="275"/>
      <c r="R187" s="277">
        <f>SUM(F187:Q187)</f>
        <v>0</v>
      </c>
      <c r="S187" s="278">
        <f t="shared" si="28"/>
        <v>0</v>
      </c>
      <c r="T187" s="279">
        <v>0</v>
      </c>
      <c r="U187" s="279">
        <v>0</v>
      </c>
      <c r="V187" s="280"/>
    </row>
    <row r="188" spans="1:22" s="272" customFormat="1" ht="14.65" customHeight="1" outlineLevel="1">
      <c r="A188" s="281"/>
      <c r="B188" s="282" t="s">
        <v>130</v>
      </c>
      <c r="C188" s="331"/>
      <c r="D188" s="284" t="s">
        <v>131</v>
      </c>
      <c r="E188" s="285" t="s">
        <v>132</v>
      </c>
      <c r="F188" s="275"/>
      <c r="G188" s="275"/>
      <c r="H188" s="275"/>
      <c r="I188" s="275"/>
      <c r="J188" s="275"/>
      <c r="K188" s="275"/>
      <c r="L188" s="275"/>
      <c r="M188" s="275"/>
      <c r="N188" s="275"/>
      <c r="O188" s="275"/>
      <c r="P188" s="275"/>
      <c r="Q188" s="275"/>
      <c r="R188" s="286">
        <f t="shared" ref="R188:R196" si="39">SUM(F188:Q188)</f>
        <v>0</v>
      </c>
      <c r="S188" s="287">
        <f t="shared" si="28"/>
        <v>0</v>
      </c>
      <c r="T188" s="288">
        <v>0</v>
      </c>
      <c r="U188" s="288">
        <v>0</v>
      </c>
      <c r="V188" s="280"/>
    </row>
    <row r="189" spans="1:22" s="272" customFormat="1" ht="14.65" customHeight="1" outlineLevel="1">
      <c r="A189" s="289" t="s">
        <v>160</v>
      </c>
      <c r="B189" s="282" t="s">
        <v>134</v>
      </c>
      <c r="C189" s="331"/>
      <c r="D189" s="284" t="s">
        <v>135</v>
      </c>
      <c r="E189" s="285" t="s">
        <v>161</v>
      </c>
      <c r="F189" s="275"/>
      <c r="G189" s="275"/>
      <c r="H189" s="275"/>
      <c r="I189" s="275"/>
      <c r="J189" s="275"/>
      <c r="K189" s="275"/>
      <c r="L189" s="275"/>
      <c r="M189" s="275"/>
      <c r="N189" s="275"/>
      <c r="O189" s="275"/>
      <c r="P189" s="275"/>
      <c r="Q189" s="275"/>
      <c r="R189" s="286">
        <f t="shared" si="39"/>
        <v>0</v>
      </c>
      <c r="S189" s="287">
        <f t="shared" si="28"/>
        <v>0</v>
      </c>
      <c r="T189" s="288">
        <v>0</v>
      </c>
      <c r="U189" s="288">
        <v>0</v>
      </c>
      <c r="V189" s="280"/>
    </row>
    <row r="190" spans="1:22" s="272" customFormat="1" ht="14.65" customHeight="1" outlineLevel="1">
      <c r="A190" s="281"/>
      <c r="B190" s="282" t="s">
        <v>137</v>
      </c>
      <c r="C190" s="331"/>
      <c r="D190" s="284" t="s">
        <v>138</v>
      </c>
      <c r="E190" s="285" t="s">
        <v>162</v>
      </c>
      <c r="F190" s="275"/>
      <c r="G190" s="275"/>
      <c r="H190" s="275"/>
      <c r="I190" s="275"/>
      <c r="J190" s="275"/>
      <c r="K190" s="275"/>
      <c r="L190" s="275"/>
      <c r="M190" s="275"/>
      <c r="N190" s="275"/>
      <c r="O190" s="275"/>
      <c r="P190" s="275"/>
      <c r="Q190" s="275"/>
      <c r="R190" s="286">
        <f t="shared" si="39"/>
        <v>0</v>
      </c>
      <c r="S190" s="287">
        <f t="shared" si="28"/>
        <v>0</v>
      </c>
      <c r="T190" s="288">
        <v>0</v>
      </c>
      <c r="U190" s="288">
        <v>0</v>
      </c>
      <c r="V190" s="280"/>
    </row>
    <row r="191" spans="1:22" s="272" customFormat="1" ht="14.65" customHeight="1" outlineLevel="1">
      <c r="A191" s="281" t="s">
        <v>140</v>
      </c>
      <c r="B191" s="282" t="s">
        <v>141</v>
      </c>
      <c r="C191" s="331"/>
      <c r="D191" s="284" t="s">
        <v>142</v>
      </c>
      <c r="E191" s="285" t="s">
        <v>163</v>
      </c>
      <c r="F191" s="275"/>
      <c r="G191" s="275"/>
      <c r="H191" s="275"/>
      <c r="I191" s="275"/>
      <c r="J191" s="275"/>
      <c r="K191" s="275"/>
      <c r="L191" s="275"/>
      <c r="M191" s="275"/>
      <c r="N191" s="275"/>
      <c r="O191" s="275"/>
      <c r="P191" s="275"/>
      <c r="Q191" s="275"/>
      <c r="R191" s="286">
        <f t="shared" si="39"/>
        <v>0</v>
      </c>
      <c r="S191" s="287">
        <f t="shared" si="28"/>
        <v>0</v>
      </c>
      <c r="T191" s="288">
        <v>0</v>
      </c>
      <c r="U191" s="288">
        <v>0</v>
      </c>
      <c r="V191" s="280"/>
    </row>
    <row r="192" spans="1:22" s="272" customFormat="1" ht="14.65" customHeight="1" outlineLevel="1">
      <c r="A192" s="281"/>
      <c r="B192" s="282" t="s">
        <v>144</v>
      </c>
      <c r="C192" s="331"/>
      <c r="D192" s="284" t="s">
        <v>145</v>
      </c>
      <c r="E192" s="285" t="s">
        <v>164</v>
      </c>
      <c r="F192" s="275"/>
      <c r="G192" s="275"/>
      <c r="H192" s="275"/>
      <c r="I192" s="275"/>
      <c r="J192" s="275"/>
      <c r="K192" s="275"/>
      <c r="L192" s="275"/>
      <c r="M192" s="275"/>
      <c r="N192" s="275"/>
      <c r="O192" s="275"/>
      <c r="P192" s="275"/>
      <c r="Q192" s="275"/>
      <c r="R192" s="286">
        <f t="shared" si="39"/>
        <v>0</v>
      </c>
      <c r="S192" s="287">
        <f t="shared" si="28"/>
        <v>0</v>
      </c>
      <c r="T192" s="288">
        <v>0</v>
      </c>
      <c r="U192" s="288">
        <v>0</v>
      </c>
      <c r="V192" s="280"/>
    </row>
    <row r="193" spans="1:22" s="272" customFormat="1" ht="14.65" customHeight="1" outlineLevel="1">
      <c r="A193" s="270"/>
      <c r="B193" s="282" t="s">
        <v>165</v>
      </c>
      <c r="C193" s="332"/>
      <c r="D193" s="284" t="s">
        <v>148</v>
      </c>
      <c r="E193" s="285" t="s">
        <v>166</v>
      </c>
      <c r="F193" s="275"/>
      <c r="G193" s="275"/>
      <c r="H193" s="275"/>
      <c r="I193" s="275"/>
      <c r="J193" s="275"/>
      <c r="K193" s="275"/>
      <c r="L193" s="275"/>
      <c r="M193" s="275"/>
      <c r="N193" s="275"/>
      <c r="O193" s="275"/>
      <c r="P193" s="275"/>
      <c r="Q193" s="275"/>
      <c r="R193" s="286">
        <f t="shared" si="39"/>
        <v>0</v>
      </c>
      <c r="S193" s="287">
        <f t="shared" si="28"/>
        <v>0</v>
      </c>
      <c r="T193" s="288">
        <v>0</v>
      </c>
      <c r="U193" s="288">
        <v>0</v>
      </c>
      <c r="V193" s="280"/>
    </row>
    <row r="194" spans="1:22" s="272" customFormat="1" ht="14.65" customHeight="1" outlineLevel="1">
      <c r="A194" s="309">
        <v>19</v>
      </c>
      <c r="B194" s="282" t="s">
        <v>190</v>
      </c>
      <c r="C194" s="290"/>
      <c r="D194" s="284" t="s">
        <v>150</v>
      </c>
      <c r="E194" s="293" t="s">
        <v>167</v>
      </c>
      <c r="F194" s="275"/>
      <c r="G194" s="275"/>
      <c r="H194" s="275"/>
      <c r="I194" s="275"/>
      <c r="J194" s="275"/>
      <c r="K194" s="275"/>
      <c r="L194" s="275"/>
      <c r="M194" s="275"/>
      <c r="N194" s="275"/>
      <c r="O194" s="275"/>
      <c r="P194" s="275"/>
      <c r="Q194" s="275"/>
      <c r="R194" s="286">
        <f t="shared" si="39"/>
        <v>0</v>
      </c>
      <c r="S194" s="287">
        <f t="shared" si="28"/>
        <v>0</v>
      </c>
      <c r="T194" s="288">
        <v>0</v>
      </c>
      <c r="U194" s="288">
        <v>0</v>
      </c>
      <c r="V194" s="280"/>
    </row>
    <row r="195" spans="1:22" s="272" customFormat="1" ht="14.65" customHeight="1" outlineLevel="1">
      <c r="A195" s="292"/>
      <c r="B195" s="282"/>
      <c r="C195" s="283"/>
      <c r="D195" s="284" t="s">
        <v>152</v>
      </c>
      <c r="E195" s="285" t="s">
        <v>168</v>
      </c>
      <c r="F195" s="275"/>
      <c r="G195" s="275"/>
      <c r="H195" s="275"/>
      <c r="I195" s="275"/>
      <c r="J195" s="275"/>
      <c r="K195" s="275"/>
      <c r="L195" s="275"/>
      <c r="M195" s="275"/>
      <c r="N195" s="275"/>
      <c r="O195" s="275"/>
      <c r="P195" s="275"/>
      <c r="Q195" s="275"/>
      <c r="R195" s="286">
        <f t="shared" si="39"/>
        <v>0</v>
      </c>
      <c r="S195" s="287">
        <f t="shared" si="28"/>
        <v>0</v>
      </c>
      <c r="T195" s="288">
        <v>0</v>
      </c>
      <c r="U195" s="288">
        <v>0</v>
      </c>
      <c r="V195" s="280"/>
    </row>
    <row r="196" spans="1:22" s="272" customFormat="1" ht="14.65" customHeight="1" outlineLevel="1" thickBot="1">
      <c r="A196" s="294"/>
      <c r="B196" s="295"/>
      <c r="C196" s="296"/>
      <c r="D196" s="545" t="s">
        <v>169</v>
      </c>
      <c r="E196" s="545"/>
      <c r="F196" s="297">
        <f t="shared" ref="F196:Q196" si="40">SUM(F187:F195)</f>
        <v>0</v>
      </c>
      <c r="G196" s="297">
        <f t="shared" si="40"/>
        <v>0</v>
      </c>
      <c r="H196" s="297">
        <f t="shared" si="40"/>
        <v>0</v>
      </c>
      <c r="I196" s="297">
        <f t="shared" si="40"/>
        <v>0</v>
      </c>
      <c r="J196" s="297">
        <f t="shared" si="40"/>
        <v>0</v>
      </c>
      <c r="K196" s="297">
        <f t="shared" si="40"/>
        <v>0</v>
      </c>
      <c r="L196" s="297">
        <f t="shared" si="40"/>
        <v>0</v>
      </c>
      <c r="M196" s="297">
        <f t="shared" si="40"/>
        <v>0</v>
      </c>
      <c r="N196" s="297">
        <f t="shared" si="40"/>
        <v>0</v>
      </c>
      <c r="O196" s="297">
        <f t="shared" si="40"/>
        <v>0</v>
      </c>
      <c r="P196" s="297">
        <f t="shared" si="40"/>
        <v>0</v>
      </c>
      <c r="Q196" s="298">
        <f t="shared" si="40"/>
        <v>0</v>
      </c>
      <c r="R196" s="299">
        <f t="shared" si="39"/>
        <v>0</v>
      </c>
      <c r="S196" s="300">
        <f t="shared" si="28"/>
        <v>0</v>
      </c>
      <c r="T196" s="306">
        <f>SUM(T187:T195)</f>
        <v>0</v>
      </c>
      <c r="U196" s="307">
        <f>SUM(U187:U195)</f>
        <v>0</v>
      </c>
      <c r="V196" s="280"/>
    </row>
    <row r="197" spans="1:22" s="272" customFormat="1" ht="14.65" customHeight="1" outlineLevel="1">
      <c r="A197" s="270"/>
      <c r="B197" s="271" t="s">
        <v>127</v>
      </c>
      <c r="C197" s="331"/>
      <c r="D197" s="273" t="s">
        <v>158</v>
      </c>
      <c r="E197" s="274" t="s">
        <v>159</v>
      </c>
      <c r="F197" s="275"/>
      <c r="G197" s="275"/>
      <c r="H197" s="275"/>
      <c r="I197" s="275"/>
      <c r="J197" s="275"/>
      <c r="K197" s="275"/>
      <c r="L197" s="275"/>
      <c r="M197" s="275"/>
      <c r="N197" s="275"/>
      <c r="O197" s="275"/>
      <c r="P197" s="275"/>
      <c r="Q197" s="275"/>
      <c r="R197" s="277">
        <f>SUM(F197:Q197)</f>
        <v>0</v>
      </c>
      <c r="S197" s="278">
        <f t="shared" si="28"/>
        <v>0</v>
      </c>
      <c r="T197" s="279">
        <v>0</v>
      </c>
      <c r="U197" s="279">
        <v>0</v>
      </c>
      <c r="V197" s="280"/>
    </row>
    <row r="198" spans="1:22" s="272" customFormat="1" ht="14.65" customHeight="1" outlineLevel="1">
      <c r="A198" s="281"/>
      <c r="B198" s="282" t="s">
        <v>130</v>
      </c>
      <c r="C198" s="331"/>
      <c r="D198" s="284" t="s">
        <v>131</v>
      </c>
      <c r="E198" s="285" t="s">
        <v>132</v>
      </c>
      <c r="F198" s="275"/>
      <c r="G198" s="275"/>
      <c r="H198" s="275"/>
      <c r="I198" s="275"/>
      <c r="J198" s="275"/>
      <c r="K198" s="275"/>
      <c r="L198" s="275"/>
      <c r="M198" s="275"/>
      <c r="N198" s="275"/>
      <c r="O198" s="275"/>
      <c r="P198" s="275"/>
      <c r="Q198" s="275"/>
      <c r="R198" s="286">
        <f t="shared" ref="R198:R206" si="41">SUM(F198:Q198)</f>
        <v>0</v>
      </c>
      <c r="S198" s="287">
        <f t="shared" si="28"/>
        <v>0</v>
      </c>
      <c r="T198" s="288">
        <v>0</v>
      </c>
      <c r="U198" s="288">
        <v>0</v>
      </c>
      <c r="V198" s="280"/>
    </row>
    <row r="199" spans="1:22" s="272" customFormat="1" ht="14.65" customHeight="1" outlineLevel="1">
      <c r="A199" s="289" t="s">
        <v>160</v>
      </c>
      <c r="B199" s="282" t="s">
        <v>134</v>
      </c>
      <c r="C199" s="331"/>
      <c r="D199" s="284" t="s">
        <v>135</v>
      </c>
      <c r="E199" s="285" t="s">
        <v>161</v>
      </c>
      <c r="F199" s="275"/>
      <c r="G199" s="275"/>
      <c r="H199" s="275"/>
      <c r="I199" s="275"/>
      <c r="J199" s="275"/>
      <c r="K199" s="275"/>
      <c r="L199" s="275"/>
      <c r="M199" s="275"/>
      <c r="N199" s="275"/>
      <c r="O199" s="275"/>
      <c r="P199" s="275"/>
      <c r="Q199" s="275"/>
      <c r="R199" s="286">
        <f t="shared" si="41"/>
        <v>0</v>
      </c>
      <c r="S199" s="287">
        <f t="shared" si="28"/>
        <v>0</v>
      </c>
      <c r="T199" s="288">
        <v>0</v>
      </c>
      <c r="U199" s="288">
        <v>0</v>
      </c>
      <c r="V199" s="280"/>
    </row>
    <row r="200" spans="1:22" s="272" customFormat="1" ht="14.65" customHeight="1" outlineLevel="1">
      <c r="A200" s="281"/>
      <c r="B200" s="282" t="s">
        <v>137</v>
      </c>
      <c r="C200" s="331"/>
      <c r="D200" s="284" t="s">
        <v>138</v>
      </c>
      <c r="E200" s="285" t="s">
        <v>162</v>
      </c>
      <c r="F200" s="275"/>
      <c r="G200" s="275"/>
      <c r="H200" s="275"/>
      <c r="I200" s="275"/>
      <c r="J200" s="275"/>
      <c r="K200" s="275"/>
      <c r="L200" s="275"/>
      <c r="M200" s="275"/>
      <c r="N200" s="275"/>
      <c r="O200" s="275"/>
      <c r="P200" s="275"/>
      <c r="Q200" s="275"/>
      <c r="R200" s="286">
        <f t="shared" si="41"/>
        <v>0</v>
      </c>
      <c r="S200" s="287">
        <f t="shared" ref="S200:S427" si="42">R200-T200-U200</f>
        <v>0</v>
      </c>
      <c r="T200" s="288">
        <v>0</v>
      </c>
      <c r="U200" s="288">
        <v>0</v>
      </c>
      <c r="V200" s="280"/>
    </row>
    <row r="201" spans="1:22" s="272" customFormat="1" ht="14.65" customHeight="1" outlineLevel="1">
      <c r="A201" s="281" t="s">
        <v>140</v>
      </c>
      <c r="B201" s="282" t="s">
        <v>141</v>
      </c>
      <c r="C201" s="331"/>
      <c r="D201" s="284" t="s">
        <v>142</v>
      </c>
      <c r="E201" s="285" t="s">
        <v>163</v>
      </c>
      <c r="F201" s="275"/>
      <c r="G201" s="275"/>
      <c r="H201" s="275"/>
      <c r="I201" s="275"/>
      <c r="J201" s="275"/>
      <c r="K201" s="275"/>
      <c r="L201" s="275"/>
      <c r="M201" s="275"/>
      <c r="N201" s="275"/>
      <c r="O201" s="275"/>
      <c r="P201" s="275"/>
      <c r="Q201" s="275"/>
      <c r="R201" s="286">
        <f t="shared" si="41"/>
        <v>0</v>
      </c>
      <c r="S201" s="287">
        <f t="shared" si="42"/>
        <v>0</v>
      </c>
      <c r="T201" s="288">
        <v>0</v>
      </c>
      <c r="U201" s="288">
        <v>0</v>
      </c>
      <c r="V201" s="280"/>
    </row>
    <row r="202" spans="1:22" s="272" customFormat="1" ht="14.65" customHeight="1" outlineLevel="1">
      <c r="A202" s="281"/>
      <c r="B202" s="282" t="s">
        <v>144</v>
      </c>
      <c r="C202" s="331"/>
      <c r="D202" s="284" t="s">
        <v>145</v>
      </c>
      <c r="E202" s="285" t="s">
        <v>164</v>
      </c>
      <c r="F202" s="275"/>
      <c r="G202" s="275"/>
      <c r="H202" s="275"/>
      <c r="I202" s="275"/>
      <c r="J202" s="275"/>
      <c r="K202" s="275"/>
      <c r="L202" s="275"/>
      <c r="M202" s="275"/>
      <c r="N202" s="275"/>
      <c r="O202" s="275"/>
      <c r="P202" s="275"/>
      <c r="Q202" s="275"/>
      <c r="R202" s="286">
        <f t="shared" si="41"/>
        <v>0</v>
      </c>
      <c r="S202" s="287">
        <f t="shared" si="42"/>
        <v>0</v>
      </c>
      <c r="T202" s="288">
        <v>0</v>
      </c>
      <c r="U202" s="288">
        <v>0</v>
      </c>
      <c r="V202" s="280"/>
    </row>
    <row r="203" spans="1:22" s="272" customFormat="1" ht="14.65" customHeight="1" outlineLevel="1">
      <c r="A203" s="270"/>
      <c r="B203" s="282" t="s">
        <v>165</v>
      </c>
      <c r="C203" s="332"/>
      <c r="D203" s="284" t="s">
        <v>148</v>
      </c>
      <c r="E203" s="285" t="s">
        <v>166</v>
      </c>
      <c r="F203" s="275"/>
      <c r="G203" s="275"/>
      <c r="H203" s="275"/>
      <c r="I203" s="275"/>
      <c r="J203" s="275"/>
      <c r="K203" s="275"/>
      <c r="L203" s="275"/>
      <c r="M203" s="275"/>
      <c r="N203" s="275"/>
      <c r="O203" s="275"/>
      <c r="P203" s="275"/>
      <c r="Q203" s="275"/>
      <c r="R203" s="286">
        <f t="shared" si="41"/>
        <v>0</v>
      </c>
      <c r="S203" s="287">
        <f t="shared" si="42"/>
        <v>0</v>
      </c>
      <c r="T203" s="288">
        <v>0</v>
      </c>
      <c r="U203" s="288">
        <v>0</v>
      </c>
      <c r="V203" s="280"/>
    </row>
    <row r="204" spans="1:22" s="272" customFormat="1" ht="14.65" customHeight="1" outlineLevel="1">
      <c r="A204" s="309">
        <v>20</v>
      </c>
      <c r="B204" s="282" t="s">
        <v>190</v>
      </c>
      <c r="C204" s="290"/>
      <c r="D204" s="284" t="s">
        <v>150</v>
      </c>
      <c r="E204" s="293" t="s">
        <v>167</v>
      </c>
      <c r="F204" s="275"/>
      <c r="G204" s="275"/>
      <c r="H204" s="275"/>
      <c r="I204" s="275"/>
      <c r="J204" s="275"/>
      <c r="K204" s="275"/>
      <c r="L204" s="275"/>
      <c r="M204" s="275"/>
      <c r="N204" s="275"/>
      <c r="O204" s="275"/>
      <c r="P204" s="275"/>
      <c r="Q204" s="275"/>
      <c r="R204" s="286">
        <f t="shared" si="41"/>
        <v>0</v>
      </c>
      <c r="S204" s="287">
        <f t="shared" si="42"/>
        <v>0</v>
      </c>
      <c r="T204" s="288">
        <v>0</v>
      </c>
      <c r="U204" s="288">
        <v>0</v>
      </c>
      <c r="V204" s="280"/>
    </row>
    <row r="205" spans="1:22" s="272" customFormat="1" ht="14.65" customHeight="1" outlineLevel="1">
      <c r="A205" s="292"/>
      <c r="B205" s="282"/>
      <c r="C205" s="283"/>
      <c r="D205" s="284" t="s">
        <v>152</v>
      </c>
      <c r="E205" s="285" t="s">
        <v>168</v>
      </c>
      <c r="F205" s="275"/>
      <c r="G205" s="275"/>
      <c r="H205" s="275"/>
      <c r="I205" s="275"/>
      <c r="J205" s="275"/>
      <c r="K205" s="275"/>
      <c r="L205" s="275"/>
      <c r="M205" s="275"/>
      <c r="N205" s="275"/>
      <c r="O205" s="275"/>
      <c r="P205" s="275"/>
      <c r="Q205" s="275"/>
      <c r="R205" s="286">
        <f t="shared" si="41"/>
        <v>0</v>
      </c>
      <c r="S205" s="287">
        <f t="shared" si="42"/>
        <v>0</v>
      </c>
      <c r="T205" s="288">
        <v>0</v>
      </c>
      <c r="U205" s="288">
        <v>0</v>
      </c>
      <c r="V205" s="280"/>
    </row>
    <row r="206" spans="1:22" s="272" customFormat="1" ht="14.65" customHeight="1" outlineLevel="1" thickBot="1">
      <c r="A206" s="294"/>
      <c r="B206" s="295"/>
      <c r="C206" s="296"/>
      <c r="D206" s="545" t="s">
        <v>169</v>
      </c>
      <c r="E206" s="545"/>
      <c r="F206" s="297">
        <f t="shared" ref="F206:Q206" si="43">SUM(F197:F205)</f>
        <v>0</v>
      </c>
      <c r="G206" s="297">
        <f t="shared" si="43"/>
        <v>0</v>
      </c>
      <c r="H206" s="297">
        <f t="shared" si="43"/>
        <v>0</v>
      </c>
      <c r="I206" s="297">
        <f t="shared" si="43"/>
        <v>0</v>
      </c>
      <c r="J206" s="297">
        <f t="shared" si="43"/>
        <v>0</v>
      </c>
      <c r="K206" s="297">
        <f t="shared" si="43"/>
        <v>0</v>
      </c>
      <c r="L206" s="297">
        <f t="shared" si="43"/>
        <v>0</v>
      </c>
      <c r="M206" s="297">
        <f t="shared" si="43"/>
        <v>0</v>
      </c>
      <c r="N206" s="297">
        <f t="shared" si="43"/>
        <v>0</v>
      </c>
      <c r="O206" s="297">
        <f t="shared" si="43"/>
        <v>0</v>
      </c>
      <c r="P206" s="297">
        <f t="shared" si="43"/>
        <v>0</v>
      </c>
      <c r="Q206" s="298">
        <f t="shared" si="43"/>
        <v>0</v>
      </c>
      <c r="R206" s="299">
        <f t="shared" si="41"/>
        <v>0</v>
      </c>
      <c r="S206" s="300">
        <f t="shared" si="42"/>
        <v>0</v>
      </c>
      <c r="T206" s="306">
        <f>SUM(T197:T205)</f>
        <v>0</v>
      </c>
      <c r="U206" s="307">
        <f>SUM(U197:U205)</f>
        <v>0</v>
      </c>
      <c r="V206" s="280"/>
    </row>
    <row r="207" spans="1:22" s="272" customFormat="1" ht="14.65" customHeight="1" outlineLevel="1">
      <c r="A207" s="270"/>
      <c r="B207" s="271" t="s">
        <v>127</v>
      </c>
      <c r="C207" s="331"/>
      <c r="D207" s="273" t="s">
        <v>158</v>
      </c>
      <c r="E207" s="274" t="s">
        <v>159</v>
      </c>
      <c r="F207" s="275"/>
      <c r="G207" s="276"/>
      <c r="H207" s="276"/>
      <c r="I207" s="276"/>
      <c r="J207" s="275"/>
      <c r="K207" s="275"/>
      <c r="L207" s="275"/>
      <c r="M207" s="275"/>
      <c r="N207" s="275"/>
      <c r="O207" s="275"/>
      <c r="P207" s="275"/>
      <c r="Q207" s="275"/>
      <c r="R207" s="277">
        <f>SUM(F207:Q207)</f>
        <v>0</v>
      </c>
      <c r="S207" s="278">
        <f t="shared" si="42"/>
        <v>0</v>
      </c>
      <c r="T207" s="279">
        <v>0</v>
      </c>
      <c r="U207" s="279">
        <v>0</v>
      </c>
      <c r="V207" s="280"/>
    </row>
    <row r="208" spans="1:22" s="272" customFormat="1" ht="14.65" customHeight="1" outlineLevel="1">
      <c r="A208" s="281"/>
      <c r="B208" s="282" t="s">
        <v>130</v>
      </c>
      <c r="C208" s="331"/>
      <c r="D208" s="284" t="s">
        <v>131</v>
      </c>
      <c r="E208" s="285" t="s">
        <v>132</v>
      </c>
      <c r="F208" s="275"/>
      <c r="G208" s="275"/>
      <c r="H208" s="275"/>
      <c r="I208" s="275"/>
      <c r="J208" s="275"/>
      <c r="K208" s="275"/>
      <c r="L208" s="275"/>
      <c r="M208" s="275"/>
      <c r="N208" s="275"/>
      <c r="O208" s="275"/>
      <c r="P208" s="275"/>
      <c r="Q208" s="275"/>
      <c r="R208" s="286">
        <f t="shared" ref="R208:R215" si="44">SUM(F208:Q208)</f>
        <v>0</v>
      </c>
      <c r="S208" s="287">
        <f t="shared" si="42"/>
        <v>0</v>
      </c>
      <c r="T208" s="288">
        <v>0</v>
      </c>
      <c r="U208" s="288">
        <v>0</v>
      </c>
      <c r="V208" s="280"/>
    </row>
    <row r="209" spans="1:22" s="272" customFormat="1" ht="14.65" customHeight="1" outlineLevel="1">
      <c r="A209" s="289" t="s">
        <v>160</v>
      </c>
      <c r="B209" s="282" t="s">
        <v>134</v>
      </c>
      <c r="C209" s="331"/>
      <c r="D209" s="284" t="s">
        <v>135</v>
      </c>
      <c r="E209" s="285" t="s">
        <v>161</v>
      </c>
      <c r="F209" s="275"/>
      <c r="G209" s="275"/>
      <c r="H209" s="275"/>
      <c r="I209" s="275"/>
      <c r="J209" s="275"/>
      <c r="K209" s="275"/>
      <c r="L209" s="275"/>
      <c r="M209" s="275"/>
      <c r="N209" s="275"/>
      <c r="O209" s="275"/>
      <c r="P209" s="275"/>
      <c r="Q209" s="275"/>
      <c r="R209" s="286">
        <f t="shared" si="44"/>
        <v>0</v>
      </c>
      <c r="S209" s="287">
        <f t="shared" si="42"/>
        <v>0</v>
      </c>
      <c r="T209" s="288">
        <v>0</v>
      </c>
      <c r="U209" s="288">
        <v>0</v>
      </c>
      <c r="V209" s="280"/>
    </row>
    <row r="210" spans="1:22" s="272" customFormat="1" ht="14.65" customHeight="1" outlineLevel="1">
      <c r="A210" s="281"/>
      <c r="B210" s="282" t="s">
        <v>137</v>
      </c>
      <c r="C210" s="331"/>
      <c r="D210" s="284" t="s">
        <v>138</v>
      </c>
      <c r="E210" s="285" t="s">
        <v>162</v>
      </c>
      <c r="F210" s="275"/>
      <c r="G210" s="275"/>
      <c r="H210" s="275"/>
      <c r="I210" s="275"/>
      <c r="J210" s="275"/>
      <c r="K210" s="275"/>
      <c r="L210" s="275"/>
      <c r="M210" s="275"/>
      <c r="N210" s="275"/>
      <c r="O210" s="275"/>
      <c r="P210" s="275"/>
      <c r="Q210" s="275"/>
      <c r="R210" s="286">
        <f t="shared" si="44"/>
        <v>0</v>
      </c>
      <c r="S210" s="287">
        <f t="shared" si="42"/>
        <v>0</v>
      </c>
      <c r="T210" s="288">
        <v>0</v>
      </c>
      <c r="U210" s="288">
        <v>0</v>
      </c>
      <c r="V210" s="280"/>
    </row>
    <row r="211" spans="1:22" s="272" customFormat="1" ht="14.65" customHeight="1" outlineLevel="1">
      <c r="A211" s="281" t="s">
        <v>140</v>
      </c>
      <c r="B211" s="282" t="s">
        <v>141</v>
      </c>
      <c r="C211" s="331"/>
      <c r="D211" s="284" t="s">
        <v>142</v>
      </c>
      <c r="E211" s="285" t="s">
        <v>163</v>
      </c>
      <c r="F211" s="275"/>
      <c r="G211" s="275"/>
      <c r="H211" s="275"/>
      <c r="I211" s="275"/>
      <c r="J211" s="275"/>
      <c r="K211" s="275"/>
      <c r="L211" s="275"/>
      <c r="M211" s="275"/>
      <c r="N211" s="275"/>
      <c r="O211" s="275"/>
      <c r="P211" s="275"/>
      <c r="Q211" s="275"/>
      <c r="R211" s="286">
        <f t="shared" si="44"/>
        <v>0</v>
      </c>
      <c r="S211" s="287">
        <f t="shared" si="42"/>
        <v>0</v>
      </c>
      <c r="T211" s="288">
        <v>0</v>
      </c>
      <c r="U211" s="288">
        <v>0</v>
      </c>
      <c r="V211" s="280"/>
    </row>
    <row r="212" spans="1:22" s="272" customFormat="1" ht="14.65" customHeight="1" outlineLevel="1">
      <c r="A212" s="281"/>
      <c r="B212" s="282" t="s">
        <v>144</v>
      </c>
      <c r="C212" s="331"/>
      <c r="D212" s="284" t="s">
        <v>145</v>
      </c>
      <c r="E212" s="285" t="s">
        <v>164</v>
      </c>
      <c r="F212" s="275"/>
      <c r="G212" s="275"/>
      <c r="H212" s="275"/>
      <c r="I212" s="275"/>
      <c r="J212" s="275"/>
      <c r="K212" s="275"/>
      <c r="L212" s="275"/>
      <c r="M212" s="275"/>
      <c r="N212" s="275"/>
      <c r="O212" s="275"/>
      <c r="P212" s="275"/>
      <c r="Q212" s="275"/>
      <c r="R212" s="286">
        <f t="shared" si="44"/>
        <v>0</v>
      </c>
      <c r="S212" s="287">
        <f t="shared" si="42"/>
        <v>0</v>
      </c>
      <c r="T212" s="288">
        <v>0</v>
      </c>
      <c r="U212" s="288">
        <v>0</v>
      </c>
      <c r="V212" s="280"/>
    </row>
    <row r="213" spans="1:22" s="272" customFormat="1" ht="14.65" customHeight="1" outlineLevel="1">
      <c r="A213" s="270"/>
      <c r="B213" s="282" t="s">
        <v>165</v>
      </c>
      <c r="C213" s="332"/>
      <c r="D213" s="284" t="s">
        <v>148</v>
      </c>
      <c r="E213" s="285" t="s">
        <v>166</v>
      </c>
      <c r="F213" s="275"/>
      <c r="G213" s="275"/>
      <c r="H213" s="275"/>
      <c r="I213" s="275"/>
      <c r="J213" s="275"/>
      <c r="K213" s="275"/>
      <c r="L213" s="275"/>
      <c r="M213" s="275"/>
      <c r="N213" s="275"/>
      <c r="O213" s="275"/>
      <c r="P213" s="275"/>
      <c r="Q213" s="275"/>
      <c r="R213" s="286">
        <f t="shared" si="44"/>
        <v>0</v>
      </c>
      <c r="S213" s="287">
        <f t="shared" si="42"/>
        <v>0</v>
      </c>
      <c r="T213" s="288">
        <v>0</v>
      </c>
      <c r="U213" s="288">
        <v>0</v>
      </c>
      <c r="V213" s="280"/>
    </row>
    <row r="214" spans="1:22" s="272" customFormat="1" ht="14.65" customHeight="1" outlineLevel="1">
      <c r="A214" s="309">
        <v>21</v>
      </c>
      <c r="B214" s="282" t="s">
        <v>190</v>
      </c>
      <c r="C214" s="290"/>
      <c r="D214" s="284" t="s">
        <v>150</v>
      </c>
      <c r="E214" s="293" t="s">
        <v>167</v>
      </c>
      <c r="F214" s="275"/>
      <c r="G214" s="275"/>
      <c r="H214" s="275"/>
      <c r="I214" s="275"/>
      <c r="J214" s="275"/>
      <c r="K214" s="275"/>
      <c r="L214" s="275"/>
      <c r="M214" s="275"/>
      <c r="N214" s="275"/>
      <c r="O214" s="275"/>
      <c r="P214" s="275"/>
      <c r="Q214" s="275"/>
      <c r="R214" s="286">
        <f t="shared" si="44"/>
        <v>0</v>
      </c>
      <c r="S214" s="287">
        <f t="shared" si="42"/>
        <v>0</v>
      </c>
      <c r="T214" s="288">
        <v>0</v>
      </c>
      <c r="U214" s="288">
        <v>0</v>
      </c>
      <c r="V214" s="280"/>
    </row>
    <row r="215" spans="1:22" s="272" customFormat="1" ht="14.65" customHeight="1" outlineLevel="1">
      <c r="A215" s="292"/>
      <c r="B215" s="282"/>
      <c r="C215" s="291"/>
      <c r="D215" s="284" t="s">
        <v>152</v>
      </c>
      <c r="E215" s="285" t="s">
        <v>168</v>
      </c>
      <c r="F215" s="275"/>
      <c r="G215" s="275"/>
      <c r="H215" s="275"/>
      <c r="I215" s="275"/>
      <c r="J215" s="275"/>
      <c r="K215" s="275"/>
      <c r="L215" s="275"/>
      <c r="M215" s="275"/>
      <c r="N215" s="275"/>
      <c r="O215" s="275"/>
      <c r="P215" s="275"/>
      <c r="Q215" s="275"/>
      <c r="R215" s="286">
        <f t="shared" si="44"/>
        <v>0</v>
      </c>
      <c r="S215" s="287">
        <f t="shared" si="42"/>
        <v>0</v>
      </c>
      <c r="T215" s="288">
        <v>0</v>
      </c>
      <c r="U215" s="288">
        <v>0</v>
      </c>
      <c r="V215" s="280"/>
    </row>
    <row r="216" spans="1:22" s="272" customFormat="1" ht="14.65" customHeight="1" outlineLevel="1" thickBot="1">
      <c r="A216" s="294"/>
      <c r="B216" s="295"/>
      <c r="C216" s="296"/>
      <c r="D216" s="545" t="s">
        <v>169</v>
      </c>
      <c r="E216" s="545"/>
      <c r="F216" s="297">
        <f t="shared" ref="F216:O216" si="45">SUM(F207:F215)</f>
        <v>0</v>
      </c>
      <c r="G216" s="297">
        <f t="shared" si="45"/>
        <v>0</v>
      </c>
      <c r="H216" s="297">
        <f t="shared" si="45"/>
        <v>0</v>
      </c>
      <c r="I216" s="297">
        <f t="shared" si="45"/>
        <v>0</v>
      </c>
      <c r="J216" s="297">
        <f t="shared" si="45"/>
        <v>0</v>
      </c>
      <c r="K216" s="297">
        <f t="shared" si="45"/>
        <v>0</v>
      </c>
      <c r="L216" s="297">
        <f t="shared" si="45"/>
        <v>0</v>
      </c>
      <c r="M216" s="297">
        <f t="shared" si="45"/>
        <v>0</v>
      </c>
      <c r="N216" s="297">
        <f t="shared" si="45"/>
        <v>0</v>
      </c>
      <c r="O216" s="297">
        <f t="shared" si="45"/>
        <v>0</v>
      </c>
      <c r="P216" s="297">
        <f>SUM(P207:P215)</f>
        <v>0</v>
      </c>
      <c r="Q216" s="298">
        <f t="shared" ref="Q216" si="46">SUM(Q207:Q215)</f>
        <v>0</v>
      </c>
      <c r="R216" s="299">
        <f>SUM(F216:Q216)</f>
        <v>0</v>
      </c>
      <c r="S216" s="300">
        <f t="shared" si="42"/>
        <v>0</v>
      </c>
      <c r="T216" s="297">
        <f>SUM(T207:T215)</f>
        <v>0</v>
      </c>
      <c r="U216" s="301">
        <f>SUM(U207:U215)</f>
        <v>0</v>
      </c>
      <c r="V216" s="280"/>
    </row>
    <row r="217" spans="1:22" s="272" customFormat="1" ht="14.65" customHeight="1" outlineLevel="1">
      <c r="A217" s="270"/>
      <c r="B217" s="271" t="s">
        <v>127</v>
      </c>
      <c r="C217" s="331"/>
      <c r="D217" s="273" t="s">
        <v>158</v>
      </c>
      <c r="E217" s="274" t="s">
        <v>159</v>
      </c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  <c r="P217" s="275"/>
      <c r="Q217" s="275"/>
      <c r="R217" s="277">
        <f>SUM(F217:Q217)</f>
        <v>0</v>
      </c>
      <c r="S217" s="278">
        <f t="shared" si="42"/>
        <v>0</v>
      </c>
      <c r="T217" s="279">
        <v>0</v>
      </c>
      <c r="U217" s="279">
        <v>0</v>
      </c>
      <c r="V217" s="280"/>
    </row>
    <row r="218" spans="1:22" s="272" customFormat="1" ht="14.65" customHeight="1" outlineLevel="1">
      <c r="A218" s="281"/>
      <c r="B218" s="282" t="s">
        <v>130</v>
      </c>
      <c r="C218" s="331"/>
      <c r="D218" s="284" t="s">
        <v>131</v>
      </c>
      <c r="E218" s="285" t="s">
        <v>132</v>
      </c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  <c r="P218" s="275"/>
      <c r="Q218" s="275"/>
      <c r="R218" s="286">
        <f t="shared" ref="R218:R226" si="47">SUM(F218:Q218)</f>
        <v>0</v>
      </c>
      <c r="S218" s="287">
        <f t="shared" si="42"/>
        <v>0</v>
      </c>
      <c r="T218" s="288">
        <v>0</v>
      </c>
      <c r="U218" s="288">
        <v>0</v>
      </c>
      <c r="V218" s="280"/>
    </row>
    <row r="219" spans="1:22" s="272" customFormat="1" ht="14.65" customHeight="1" outlineLevel="1">
      <c r="A219" s="289" t="s">
        <v>160</v>
      </c>
      <c r="B219" s="282" t="s">
        <v>134</v>
      </c>
      <c r="C219" s="331"/>
      <c r="D219" s="284" t="s">
        <v>135</v>
      </c>
      <c r="E219" s="285" t="s">
        <v>161</v>
      </c>
      <c r="F219" s="275"/>
      <c r="G219" s="275"/>
      <c r="H219" s="275"/>
      <c r="I219" s="275"/>
      <c r="J219" s="275"/>
      <c r="K219" s="275"/>
      <c r="L219" s="275"/>
      <c r="M219" s="275"/>
      <c r="N219" s="275"/>
      <c r="O219" s="275"/>
      <c r="P219" s="275"/>
      <c r="Q219" s="275"/>
      <c r="R219" s="286">
        <f t="shared" si="47"/>
        <v>0</v>
      </c>
      <c r="S219" s="287">
        <f t="shared" si="42"/>
        <v>0</v>
      </c>
      <c r="T219" s="288">
        <v>0</v>
      </c>
      <c r="U219" s="288">
        <v>0</v>
      </c>
      <c r="V219" s="280"/>
    </row>
    <row r="220" spans="1:22" s="272" customFormat="1" ht="14.65" customHeight="1" outlineLevel="1">
      <c r="A220" s="281"/>
      <c r="B220" s="282" t="s">
        <v>137</v>
      </c>
      <c r="C220" s="331"/>
      <c r="D220" s="284" t="s">
        <v>138</v>
      </c>
      <c r="E220" s="285" t="s">
        <v>162</v>
      </c>
      <c r="F220" s="275"/>
      <c r="G220" s="275"/>
      <c r="H220" s="275"/>
      <c r="I220" s="275"/>
      <c r="J220" s="275"/>
      <c r="K220" s="275"/>
      <c r="L220" s="275"/>
      <c r="M220" s="275"/>
      <c r="N220" s="275"/>
      <c r="O220" s="275"/>
      <c r="P220" s="275"/>
      <c r="Q220" s="275"/>
      <c r="R220" s="286">
        <f t="shared" si="47"/>
        <v>0</v>
      </c>
      <c r="S220" s="287">
        <f t="shared" si="42"/>
        <v>0</v>
      </c>
      <c r="T220" s="288">
        <v>0</v>
      </c>
      <c r="U220" s="288">
        <v>0</v>
      </c>
      <c r="V220" s="280"/>
    </row>
    <row r="221" spans="1:22" s="272" customFormat="1" ht="14.65" customHeight="1" outlineLevel="1">
      <c r="A221" s="281" t="s">
        <v>140</v>
      </c>
      <c r="B221" s="282" t="s">
        <v>141</v>
      </c>
      <c r="C221" s="331"/>
      <c r="D221" s="284" t="s">
        <v>142</v>
      </c>
      <c r="E221" s="285" t="s">
        <v>163</v>
      </c>
      <c r="F221" s="275"/>
      <c r="G221" s="275"/>
      <c r="H221" s="275"/>
      <c r="I221" s="275"/>
      <c r="J221" s="275"/>
      <c r="K221" s="275"/>
      <c r="L221" s="275"/>
      <c r="M221" s="275"/>
      <c r="N221" s="275"/>
      <c r="O221" s="275"/>
      <c r="P221" s="275"/>
      <c r="Q221" s="275"/>
      <c r="R221" s="286">
        <f t="shared" si="47"/>
        <v>0</v>
      </c>
      <c r="S221" s="287">
        <f t="shared" si="42"/>
        <v>0</v>
      </c>
      <c r="T221" s="288">
        <v>0</v>
      </c>
      <c r="U221" s="288">
        <v>0</v>
      </c>
      <c r="V221" s="280"/>
    </row>
    <row r="222" spans="1:22" s="272" customFormat="1" ht="14.65" customHeight="1" outlineLevel="1">
      <c r="A222" s="281"/>
      <c r="B222" s="282" t="s">
        <v>144</v>
      </c>
      <c r="C222" s="331"/>
      <c r="D222" s="284" t="s">
        <v>145</v>
      </c>
      <c r="E222" s="285" t="s">
        <v>164</v>
      </c>
      <c r="F222" s="275"/>
      <c r="G222" s="275"/>
      <c r="H222" s="275"/>
      <c r="I222" s="275"/>
      <c r="J222" s="275"/>
      <c r="K222" s="275"/>
      <c r="L222" s="275"/>
      <c r="M222" s="275"/>
      <c r="N222" s="275"/>
      <c r="O222" s="275"/>
      <c r="P222" s="275"/>
      <c r="Q222" s="275"/>
      <c r="R222" s="286">
        <f t="shared" si="47"/>
        <v>0</v>
      </c>
      <c r="S222" s="287">
        <f t="shared" si="42"/>
        <v>0</v>
      </c>
      <c r="T222" s="288">
        <v>0</v>
      </c>
      <c r="U222" s="288">
        <v>0</v>
      </c>
      <c r="V222" s="280"/>
    </row>
    <row r="223" spans="1:22" s="272" customFormat="1" ht="14.65" customHeight="1" outlineLevel="1">
      <c r="A223" s="270"/>
      <c r="B223" s="282" t="s">
        <v>165</v>
      </c>
      <c r="C223" s="332"/>
      <c r="D223" s="284" t="s">
        <v>148</v>
      </c>
      <c r="E223" s="285" t="s">
        <v>166</v>
      </c>
      <c r="F223" s="275"/>
      <c r="G223" s="275"/>
      <c r="H223" s="275"/>
      <c r="I223" s="275"/>
      <c r="J223" s="275"/>
      <c r="K223" s="275"/>
      <c r="L223" s="275"/>
      <c r="M223" s="275"/>
      <c r="N223" s="275"/>
      <c r="O223" s="275"/>
      <c r="P223" s="275"/>
      <c r="Q223" s="275"/>
      <c r="R223" s="286">
        <f t="shared" si="47"/>
        <v>0</v>
      </c>
      <c r="S223" s="287">
        <f t="shared" si="42"/>
        <v>0</v>
      </c>
      <c r="T223" s="288">
        <v>0</v>
      </c>
      <c r="U223" s="288">
        <v>0</v>
      </c>
      <c r="V223" s="280"/>
    </row>
    <row r="224" spans="1:22" s="272" customFormat="1" ht="14.65" customHeight="1" outlineLevel="1">
      <c r="A224" s="309">
        <v>22</v>
      </c>
      <c r="B224" s="282" t="s">
        <v>190</v>
      </c>
      <c r="C224" s="290"/>
      <c r="D224" s="284" t="s">
        <v>150</v>
      </c>
      <c r="E224" s="293" t="s">
        <v>167</v>
      </c>
      <c r="F224" s="275"/>
      <c r="G224" s="275"/>
      <c r="H224" s="275"/>
      <c r="I224" s="275"/>
      <c r="J224" s="275"/>
      <c r="K224" s="275"/>
      <c r="L224" s="275"/>
      <c r="M224" s="275"/>
      <c r="N224" s="275"/>
      <c r="O224" s="275"/>
      <c r="P224" s="275"/>
      <c r="Q224" s="275"/>
      <c r="R224" s="286">
        <f t="shared" si="47"/>
        <v>0</v>
      </c>
      <c r="S224" s="287">
        <f t="shared" si="42"/>
        <v>0</v>
      </c>
      <c r="T224" s="288">
        <v>0</v>
      </c>
      <c r="U224" s="288">
        <v>0</v>
      </c>
      <c r="V224" s="280"/>
    </row>
    <row r="225" spans="1:22" s="272" customFormat="1" ht="14.65" customHeight="1" outlineLevel="1">
      <c r="A225" s="270"/>
      <c r="B225" s="282"/>
      <c r="C225" s="283"/>
      <c r="D225" s="284" t="s">
        <v>152</v>
      </c>
      <c r="E225" s="285" t="s">
        <v>168</v>
      </c>
      <c r="F225" s="275"/>
      <c r="G225" s="275"/>
      <c r="H225" s="275"/>
      <c r="I225" s="275"/>
      <c r="J225" s="275"/>
      <c r="K225" s="275"/>
      <c r="L225" s="275"/>
      <c r="M225" s="275"/>
      <c r="N225" s="275"/>
      <c r="O225" s="275"/>
      <c r="P225" s="275"/>
      <c r="Q225" s="275"/>
      <c r="R225" s="286">
        <f t="shared" si="47"/>
        <v>0</v>
      </c>
      <c r="S225" s="287">
        <f t="shared" si="42"/>
        <v>0</v>
      </c>
      <c r="T225" s="288">
        <v>0</v>
      </c>
      <c r="U225" s="288">
        <v>0</v>
      </c>
      <c r="V225" s="280"/>
    </row>
    <row r="226" spans="1:22" s="272" customFormat="1" ht="14.65" customHeight="1" outlineLevel="1" thickBot="1">
      <c r="A226" s="294"/>
      <c r="B226" s="302"/>
      <c r="C226" s="303"/>
      <c r="D226" s="551" t="s">
        <v>169</v>
      </c>
      <c r="E226" s="551"/>
      <c r="F226" s="297">
        <f t="shared" ref="F226:Q226" si="48">SUM(F217:F225)</f>
        <v>0</v>
      </c>
      <c r="G226" s="297">
        <f t="shared" si="48"/>
        <v>0</v>
      </c>
      <c r="H226" s="297">
        <f t="shared" si="48"/>
        <v>0</v>
      </c>
      <c r="I226" s="297">
        <f t="shared" si="48"/>
        <v>0</v>
      </c>
      <c r="J226" s="297">
        <f t="shared" si="48"/>
        <v>0</v>
      </c>
      <c r="K226" s="297">
        <f t="shared" si="48"/>
        <v>0</v>
      </c>
      <c r="L226" s="297">
        <f t="shared" si="48"/>
        <v>0</v>
      </c>
      <c r="M226" s="297">
        <f t="shared" si="48"/>
        <v>0</v>
      </c>
      <c r="N226" s="297">
        <f t="shared" si="48"/>
        <v>0</v>
      </c>
      <c r="O226" s="297">
        <f t="shared" si="48"/>
        <v>0</v>
      </c>
      <c r="P226" s="297">
        <f t="shared" si="48"/>
        <v>0</v>
      </c>
      <c r="Q226" s="301">
        <f t="shared" si="48"/>
        <v>0</v>
      </c>
      <c r="R226" s="304">
        <f t="shared" si="47"/>
        <v>0</v>
      </c>
      <c r="S226" s="305">
        <f t="shared" si="42"/>
        <v>0</v>
      </c>
      <c r="T226" s="306">
        <f>SUM(T217:T225)</f>
        <v>0</v>
      </c>
      <c r="U226" s="307">
        <f>SUM(U217:U225)</f>
        <v>0</v>
      </c>
      <c r="V226" s="280"/>
    </row>
    <row r="227" spans="1:22" s="272" customFormat="1" ht="14.65" customHeight="1" outlineLevel="1">
      <c r="A227" s="270"/>
      <c r="B227" s="271" t="s">
        <v>127</v>
      </c>
      <c r="C227" s="331"/>
      <c r="D227" s="273" t="s">
        <v>158</v>
      </c>
      <c r="E227" s="274" t="s">
        <v>159</v>
      </c>
      <c r="F227" s="276"/>
      <c r="G227" s="276"/>
      <c r="H227" s="276"/>
      <c r="I227" s="276"/>
      <c r="J227" s="276"/>
      <c r="K227" s="276"/>
      <c r="L227" s="276"/>
      <c r="M227" s="276"/>
      <c r="N227" s="276"/>
      <c r="O227" s="276"/>
      <c r="P227" s="276"/>
      <c r="Q227" s="308"/>
      <c r="R227" s="277">
        <f>SUM(F227:Q227)</f>
        <v>0</v>
      </c>
      <c r="S227" s="278">
        <f t="shared" si="42"/>
        <v>0</v>
      </c>
      <c r="T227" s="279">
        <v>0</v>
      </c>
      <c r="U227" s="279">
        <v>0</v>
      </c>
      <c r="V227" s="280"/>
    </row>
    <row r="228" spans="1:22" s="272" customFormat="1" ht="14.65" customHeight="1" outlineLevel="1">
      <c r="A228" s="281"/>
      <c r="B228" s="282" t="s">
        <v>130</v>
      </c>
      <c r="C228" s="331"/>
      <c r="D228" s="284" t="s">
        <v>131</v>
      </c>
      <c r="E228" s="285" t="s">
        <v>132</v>
      </c>
      <c r="F228" s="275"/>
      <c r="G228" s="275"/>
      <c r="H228" s="275"/>
      <c r="I228" s="275"/>
      <c r="J228" s="275"/>
      <c r="K228" s="275"/>
      <c r="L228" s="275"/>
      <c r="M228" s="275"/>
      <c r="N228" s="275"/>
      <c r="O228" s="275"/>
      <c r="P228" s="275"/>
      <c r="Q228" s="275"/>
      <c r="R228" s="286">
        <f t="shared" ref="R228:R236" si="49">SUM(F228:Q228)</f>
        <v>0</v>
      </c>
      <c r="S228" s="287">
        <f t="shared" si="42"/>
        <v>0</v>
      </c>
      <c r="T228" s="288">
        <v>0</v>
      </c>
      <c r="U228" s="288">
        <v>0</v>
      </c>
      <c r="V228" s="280"/>
    </row>
    <row r="229" spans="1:22" s="272" customFormat="1" ht="14.65" customHeight="1" outlineLevel="1">
      <c r="A229" s="289" t="s">
        <v>160</v>
      </c>
      <c r="B229" s="282" t="s">
        <v>134</v>
      </c>
      <c r="C229" s="331"/>
      <c r="D229" s="284" t="s">
        <v>135</v>
      </c>
      <c r="E229" s="285" t="s">
        <v>161</v>
      </c>
      <c r="F229" s="275"/>
      <c r="G229" s="275"/>
      <c r="H229" s="275"/>
      <c r="I229" s="275"/>
      <c r="J229" s="275"/>
      <c r="K229" s="275"/>
      <c r="L229" s="275"/>
      <c r="M229" s="275"/>
      <c r="N229" s="275"/>
      <c r="O229" s="275"/>
      <c r="P229" s="275"/>
      <c r="Q229" s="275"/>
      <c r="R229" s="286">
        <f t="shared" si="49"/>
        <v>0</v>
      </c>
      <c r="S229" s="287">
        <f t="shared" si="42"/>
        <v>0</v>
      </c>
      <c r="T229" s="288">
        <v>0</v>
      </c>
      <c r="U229" s="288">
        <v>0</v>
      </c>
      <c r="V229" s="280"/>
    </row>
    <row r="230" spans="1:22" s="272" customFormat="1" ht="14.65" customHeight="1" outlineLevel="1">
      <c r="A230" s="281"/>
      <c r="B230" s="282" t="s">
        <v>137</v>
      </c>
      <c r="C230" s="331"/>
      <c r="D230" s="284" t="s">
        <v>138</v>
      </c>
      <c r="E230" s="285" t="s">
        <v>162</v>
      </c>
      <c r="F230" s="275"/>
      <c r="G230" s="275"/>
      <c r="H230" s="275"/>
      <c r="I230" s="275"/>
      <c r="J230" s="275"/>
      <c r="K230" s="275"/>
      <c r="L230" s="275"/>
      <c r="M230" s="275"/>
      <c r="N230" s="275"/>
      <c r="O230" s="275"/>
      <c r="P230" s="275"/>
      <c r="Q230" s="275"/>
      <c r="R230" s="286">
        <f t="shared" si="49"/>
        <v>0</v>
      </c>
      <c r="S230" s="287">
        <f t="shared" si="42"/>
        <v>0</v>
      </c>
      <c r="T230" s="288">
        <v>0</v>
      </c>
      <c r="U230" s="288">
        <v>0</v>
      </c>
      <c r="V230" s="280"/>
    </row>
    <row r="231" spans="1:22" s="272" customFormat="1" ht="14.65" customHeight="1" outlineLevel="1">
      <c r="A231" s="281" t="s">
        <v>140</v>
      </c>
      <c r="B231" s="282" t="s">
        <v>141</v>
      </c>
      <c r="C231" s="331"/>
      <c r="D231" s="284" t="s">
        <v>142</v>
      </c>
      <c r="E231" s="285" t="s">
        <v>163</v>
      </c>
      <c r="F231" s="275"/>
      <c r="G231" s="275"/>
      <c r="H231" s="275"/>
      <c r="I231" s="275"/>
      <c r="J231" s="275"/>
      <c r="K231" s="275"/>
      <c r="L231" s="275"/>
      <c r="M231" s="275"/>
      <c r="N231" s="275"/>
      <c r="O231" s="275"/>
      <c r="P231" s="275"/>
      <c r="Q231" s="275"/>
      <c r="R231" s="286">
        <f t="shared" si="49"/>
        <v>0</v>
      </c>
      <c r="S231" s="287">
        <f t="shared" si="42"/>
        <v>0</v>
      </c>
      <c r="T231" s="288">
        <v>0</v>
      </c>
      <c r="U231" s="288">
        <v>0</v>
      </c>
      <c r="V231" s="280"/>
    </row>
    <row r="232" spans="1:22" s="272" customFormat="1" ht="14.65" customHeight="1" outlineLevel="1">
      <c r="A232" s="281"/>
      <c r="B232" s="282" t="s">
        <v>144</v>
      </c>
      <c r="C232" s="331"/>
      <c r="D232" s="284" t="s">
        <v>145</v>
      </c>
      <c r="E232" s="285" t="s">
        <v>164</v>
      </c>
      <c r="F232" s="275"/>
      <c r="G232" s="275"/>
      <c r="H232" s="275"/>
      <c r="I232" s="275"/>
      <c r="J232" s="275"/>
      <c r="K232" s="275"/>
      <c r="L232" s="275"/>
      <c r="M232" s="275"/>
      <c r="N232" s="275"/>
      <c r="O232" s="275"/>
      <c r="P232" s="275"/>
      <c r="Q232" s="275"/>
      <c r="R232" s="286">
        <f t="shared" si="49"/>
        <v>0</v>
      </c>
      <c r="S232" s="287">
        <f t="shared" si="42"/>
        <v>0</v>
      </c>
      <c r="T232" s="288">
        <v>0</v>
      </c>
      <c r="U232" s="288">
        <v>0</v>
      </c>
      <c r="V232" s="280"/>
    </row>
    <row r="233" spans="1:22" s="272" customFormat="1" ht="14.65" customHeight="1" outlineLevel="1">
      <c r="A233" s="270"/>
      <c r="B233" s="282" t="s">
        <v>165</v>
      </c>
      <c r="C233" s="332"/>
      <c r="D233" s="284" t="s">
        <v>148</v>
      </c>
      <c r="E233" s="285" t="s">
        <v>166</v>
      </c>
      <c r="F233" s="275"/>
      <c r="G233" s="275"/>
      <c r="H233" s="275"/>
      <c r="I233" s="275"/>
      <c r="J233" s="275"/>
      <c r="K233" s="275"/>
      <c r="L233" s="275"/>
      <c r="M233" s="275"/>
      <c r="N233" s="275"/>
      <c r="O233" s="275"/>
      <c r="P233" s="275"/>
      <c r="Q233" s="275"/>
      <c r="R233" s="286">
        <f t="shared" si="49"/>
        <v>0</v>
      </c>
      <c r="S233" s="287">
        <f t="shared" si="42"/>
        <v>0</v>
      </c>
      <c r="T233" s="288">
        <v>0</v>
      </c>
      <c r="U233" s="288">
        <v>0</v>
      </c>
      <c r="V233" s="280"/>
    </row>
    <row r="234" spans="1:22" s="272" customFormat="1" ht="14.65" customHeight="1" outlineLevel="1">
      <c r="A234" s="309">
        <v>23</v>
      </c>
      <c r="B234" s="282" t="s">
        <v>190</v>
      </c>
      <c r="C234" s="290"/>
      <c r="D234" s="284" t="s">
        <v>150</v>
      </c>
      <c r="E234" s="293" t="s">
        <v>167</v>
      </c>
      <c r="F234" s="275"/>
      <c r="G234" s="275"/>
      <c r="H234" s="275"/>
      <c r="I234" s="275"/>
      <c r="J234" s="275"/>
      <c r="K234" s="275"/>
      <c r="L234" s="275"/>
      <c r="M234" s="275"/>
      <c r="N234" s="275"/>
      <c r="O234" s="275"/>
      <c r="P234" s="275"/>
      <c r="Q234" s="275"/>
      <c r="R234" s="286">
        <f t="shared" si="49"/>
        <v>0</v>
      </c>
      <c r="S234" s="287">
        <f t="shared" si="42"/>
        <v>0</v>
      </c>
      <c r="T234" s="288">
        <v>0</v>
      </c>
      <c r="U234" s="288">
        <v>0</v>
      </c>
      <c r="V234" s="280"/>
    </row>
    <row r="235" spans="1:22" s="272" customFormat="1" ht="14.65" customHeight="1" outlineLevel="1">
      <c r="A235" s="292"/>
      <c r="B235" s="282"/>
      <c r="C235" s="283"/>
      <c r="D235" s="284" t="s">
        <v>152</v>
      </c>
      <c r="E235" s="285" t="s">
        <v>168</v>
      </c>
      <c r="F235" s="275"/>
      <c r="G235" s="275"/>
      <c r="H235" s="275"/>
      <c r="I235" s="275"/>
      <c r="J235" s="275"/>
      <c r="K235" s="275"/>
      <c r="L235" s="275"/>
      <c r="M235" s="275"/>
      <c r="N235" s="275"/>
      <c r="O235" s="275"/>
      <c r="P235" s="275"/>
      <c r="Q235" s="275"/>
      <c r="R235" s="286">
        <f t="shared" si="49"/>
        <v>0</v>
      </c>
      <c r="S235" s="287">
        <f t="shared" si="42"/>
        <v>0</v>
      </c>
      <c r="T235" s="288">
        <v>0</v>
      </c>
      <c r="U235" s="288">
        <v>0</v>
      </c>
      <c r="V235" s="280"/>
    </row>
    <row r="236" spans="1:22" s="272" customFormat="1" ht="14.65" customHeight="1" outlineLevel="1" thickBot="1">
      <c r="A236" s="294"/>
      <c r="B236" s="295"/>
      <c r="C236" s="296"/>
      <c r="D236" s="545" t="s">
        <v>169</v>
      </c>
      <c r="E236" s="545"/>
      <c r="F236" s="297">
        <f t="shared" ref="F236:Q236" si="50">SUM(F227:F235)</f>
        <v>0</v>
      </c>
      <c r="G236" s="297">
        <f t="shared" si="50"/>
        <v>0</v>
      </c>
      <c r="H236" s="297">
        <f t="shared" si="50"/>
        <v>0</v>
      </c>
      <c r="I236" s="297">
        <f t="shared" si="50"/>
        <v>0</v>
      </c>
      <c r="J236" s="297">
        <f t="shared" si="50"/>
        <v>0</v>
      </c>
      <c r="K236" s="297">
        <f t="shared" si="50"/>
        <v>0</v>
      </c>
      <c r="L236" s="297">
        <f t="shared" si="50"/>
        <v>0</v>
      </c>
      <c r="M236" s="297">
        <f t="shared" si="50"/>
        <v>0</v>
      </c>
      <c r="N236" s="297">
        <f t="shared" si="50"/>
        <v>0</v>
      </c>
      <c r="O236" s="297">
        <f t="shared" si="50"/>
        <v>0</v>
      </c>
      <c r="P236" s="297">
        <f t="shared" si="50"/>
        <v>0</v>
      </c>
      <c r="Q236" s="298">
        <f t="shared" si="50"/>
        <v>0</v>
      </c>
      <c r="R236" s="299">
        <f t="shared" si="49"/>
        <v>0</v>
      </c>
      <c r="S236" s="300">
        <f t="shared" si="42"/>
        <v>0</v>
      </c>
      <c r="T236" s="306">
        <f>SUM(T227:T235)</f>
        <v>0</v>
      </c>
      <c r="U236" s="307">
        <f>SUM(U227:U235)</f>
        <v>0</v>
      </c>
      <c r="V236" s="280"/>
    </row>
    <row r="237" spans="1:22" s="272" customFormat="1" ht="14.65" customHeight="1" outlineLevel="1">
      <c r="A237" s="270"/>
      <c r="B237" s="271" t="s">
        <v>127</v>
      </c>
      <c r="C237" s="331"/>
      <c r="D237" s="273" t="s">
        <v>158</v>
      </c>
      <c r="E237" s="274" t="s">
        <v>159</v>
      </c>
      <c r="F237" s="275"/>
      <c r="G237" s="275"/>
      <c r="H237" s="275"/>
      <c r="I237" s="275"/>
      <c r="J237" s="275"/>
      <c r="K237" s="275"/>
      <c r="L237" s="275"/>
      <c r="M237" s="275"/>
      <c r="N237" s="275"/>
      <c r="O237" s="275"/>
      <c r="P237" s="275"/>
      <c r="Q237" s="275"/>
      <c r="R237" s="277">
        <f>SUM(F237:Q237)</f>
        <v>0</v>
      </c>
      <c r="S237" s="278">
        <f t="shared" si="42"/>
        <v>0</v>
      </c>
      <c r="T237" s="279">
        <v>0</v>
      </c>
      <c r="U237" s="279">
        <v>0</v>
      </c>
      <c r="V237" s="280"/>
    </row>
    <row r="238" spans="1:22" s="272" customFormat="1" ht="14.65" customHeight="1" outlineLevel="1">
      <c r="A238" s="281"/>
      <c r="B238" s="282" t="s">
        <v>130</v>
      </c>
      <c r="C238" s="331"/>
      <c r="D238" s="284" t="s">
        <v>131</v>
      </c>
      <c r="E238" s="285" t="s">
        <v>132</v>
      </c>
      <c r="F238" s="275"/>
      <c r="G238" s="275"/>
      <c r="H238" s="275"/>
      <c r="I238" s="275"/>
      <c r="J238" s="275"/>
      <c r="K238" s="275"/>
      <c r="L238" s="275"/>
      <c r="M238" s="275"/>
      <c r="N238" s="275"/>
      <c r="O238" s="275"/>
      <c r="P238" s="275"/>
      <c r="Q238" s="275"/>
      <c r="R238" s="286">
        <f t="shared" ref="R238:R246" si="51">SUM(F238:Q238)</f>
        <v>0</v>
      </c>
      <c r="S238" s="287">
        <f t="shared" si="42"/>
        <v>0</v>
      </c>
      <c r="T238" s="288">
        <v>0</v>
      </c>
      <c r="U238" s="288">
        <v>0</v>
      </c>
      <c r="V238" s="280"/>
    </row>
    <row r="239" spans="1:22" s="272" customFormat="1" ht="14.65" customHeight="1" outlineLevel="1">
      <c r="A239" s="289" t="s">
        <v>160</v>
      </c>
      <c r="B239" s="282" t="s">
        <v>134</v>
      </c>
      <c r="C239" s="331"/>
      <c r="D239" s="284" t="s">
        <v>135</v>
      </c>
      <c r="E239" s="285" t="s">
        <v>161</v>
      </c>
      <c r="F239" s="275"/>
      <c r="G239" s="275"/>
      <c r="H239" s="275"/>
      <c r="I239" s="275"/>
      <c r="J239" s="275"/>
      <c r="K239" s="275"/>
      <c r="L239" s="275"/>
      <c r="M239" s="275"/>
      <c r="N239" s="275"/>
      <c r="O239" s="275"/>
      <c r="P239" s="275"/>
      <c r="Q239" s="275"/>
      <c r="R239" s="286">
        <f t="shared" si="51"/>
        <v>0</v>
      </c>
      <c r="S239" s="287">
        <f t="shared" si="42"/>
        <v>0</v>
      </c>
      <c r="T239" s="288">
        <v>0</v>
      </c>
      <c r="U239" s="288">
        <v>0</v>
      </c>
      <c r="V239" s="280"/>
    </row>
    <row r="240" spans="1:22" s="272" customFormat="1" ht="14.65" customHeight="1" outlineLevel="1">
      <c r="A240" s="281"/>
      <c r="B240" s="282" t="s">
        <v>137</v>
      </c>
      <c r="C240" s="331"/>
      <c r="D240" s="284" t="s">
        <v>138</v>
      </c>
      <c r="E240" s="285" t="s">
        <v>162</v>
      </c>
      <c r="F240" s="275"/>
      <c r="G240" s="275"/>
      <c r="H240" s="275"/>
      <c r="I240" s="275"/>
      <c r="J240" s="275"/>
      <c r="K240" s="275"/>
      <c r="L240" s="275"/>
      <c r="M240" s="275"/>
      <c r="N240" s="275"/>
      <c r="O240" s="275"/>
      <c r="P240" s="275"/>
      <c r="Q240" s="275"/>
      <c r="R240" s="286">
        <f t="shared" si="51"/>
        <v>0</v>
      </c>
      <c r="S240" s="287">
        <f t="shared" si="42"/>
        <v>0</v>
      </c>
      <c r="T240" s="288">
        <v>0</v>
      </c>
      <c r="U240" s="288">
        <v>0</v>
      </c>
      <c r="V240" s="280"/>
    </row>
    <row r="241" spans="1:22" s="272" customFormat="1" ht="14.65" customHeight="1" outlineLevel="1">
      <c r="A241" s="281" t="s">
        <v>140</v>
      </c>
      <c r="B241" s="282" t="s">
        <v>141</v>
      </c>
      <c r="C241" s="331"/>
      <c r="D241" s="284" t="s">
        <v>142</v>
      </c>
      <c r="E241" s="285" t="s">
        <v>163</v>
      </c>
      <c r="F241" s="275"/>
      <c r="G241" s="275"/>
      <c r="H241" s="275"/>
      <c r="I241" s="275"/>
      <c r="J241" s="275"/>
      <c r="K241" s="275"/>
      <c r="L241" s="275"/>
      <c r="M241" s="275"/>
      <c r="N241" s="275"/>
      <c r="O241" s="275"/>
      <c r="P241" s="275"/>
      <c r="Q241" s="275"/>
      <c r="R241" s="286">
        <f t="shared" si="51"/>
        <v>0</v>
      </c>
      <c r="S241" s="287">
        <f t="shared" si="42"/>
        <v>0</v>
      </c>
      <c r="T241" s="288">
        <v>0</v>
      </c>
      <c r="U241" s="288">
        <v>0</v>
      </c>
      <c r="V241" s="280"/>
    </row>
    <row r="242" spans="1:22" s="272" customFormat="1" ht="14.65" customHeight="1" outlineLevel="1">
      <c r="A242" s="281"/>
      <c r="B242" s="282" t="s">
        <v>144</v>
      </c>
      <c r="C242" s="331"/>
      <c r="D242" s="284" t="s">
        <v>145</v>
      </c>
      <c r="E242" s="285" t="s">
        <v>164</v>
      </c>
      <c r="F242" s="275"/>
      <c r="G242" s="275"/>
      <c r="H242" s="275"/>
      <c r="I242" s="275"/>
      <c r="J242" s="275"/>
      <c r="K242" s="275"/>
      <c r="L242" s="275"/>
      <c r="M242" s="275"/>
      <c r="N242" s="275"/>
      <c r="O242" s="275"/>
      <c r="P242" s="275"/>
      <c r="Q242" s="275"/>
      <c r="R242" s="286">
        <f t="shared" si="51"/>
        <v>0</v>
      </c>
      <c r="S242" s="287">
        <f t="shared" si="42"/>
        <v>0</v>
      </c>
      <c r="T242" s="288">
        <v>0</v>
      </c>
      <c r="U242" s="288">
        <v>0</v>
      </c>
      <c r="V242" s="280"/>
    </row>
    <row r="243" spans="1:22" s="272" customFormat="1" ht="14.65" customHeight="1" outlineLevel="1">
      <c r="A243" s="270"/>
      <c r="B243" s="282" t="s">
        <v>165</v>
      </c>
      <c r="C243" s="332"/>
      <c r="D243" s="284" t="s">
        <v>148</v>
      </c>
      <c r="E243" s="285" t="s">
        <v>166</v>
      </c>
      <c r="F243" s="275"/>
      <c r="G243" s="275"/>
      <c r="H243" s="275"/>
      <c r="I243" s="275"/>
      <c r="J243" s="275"/>
      <c r="K243" s="275"/>
      <c r="L243" s="275"/>
      <c r="M243" s="275"/>
      <c r="N243" s="275"/>
      <c r="O243" s="275"/>
      <c r="P243" s="275"/>
      <c r="Q243" s="275"/>
      <c r="R243" s="286">
        <f t="shared" si="51"/>
        <v>0</v>
      </c>
      <c r="S243" s="287">
        <f t="shared" si="42"/>
        <v>0</v>
      </c>
      <c r="T243" s="288">
        <v>0</v>
      </c>
      <c r="U243" s="288">
        <v>0</v>
      </c>
      <c r="V243" s="280"/>
    </row>
    <row r="244" spans="1:22" s="272" customFormat="1" ht="14.65" customHeight="1" outlineLevel="1">
      <c r="A244" s="309">
        <v>24</v>
      </c>
      <c r="B244" s="282"/>
      <c r="C244" s="290"/>
      <c r="D244" s="284" t="s">
        <v>150</v>
      </c>
      <c r="E244" s="293" t="s">
        <v>167</v>
      </c>
      <c r="F244" s="275"/>
      <c r="G244" s="275"/>
      <c r="H244" s="275"/>
      <c r="I244" s="275"/>
      <c r="J244" s="275"/>
      <c r="K244" s="275"/>
      <c r="L244" s="275"/>
      <c r="M244" s="275"/>
      <c r="N244" s="275"/>
      <c r="O244" s="275"/>
      <c r="P244" s="275"/>
      <c r="Q244" s="275"/>
      <c r="R244" s="286">
        <f t="shared" si="51"/>
        <v>0</v>
      </c>
      <c r="S244" s="287">
        <f t="shared" si="42"/>
        <v>0</v>
      </c>
      <c r="T244" s="288">
        <v>0</v>
      </c>
      <c r="U244" s="288">
        <v>0</v>
      </c>
      <c r="V244" s="280"/>
    </row>
    <row r="245" spans="1:22" s="272" customFormat="1" ht="14.65" customHeight="1" outlineLevel="1">
      <c r="A245" s="292"/>
      <c r="B245" s="282"/>
      <c r="C245" s="283"/>
      <c r="D245" s="284" t="s">
        <v>152</v>
      </c>
      <c r="E245" s="285" t="s">
        <v>168</v>
      </c>
      <c r="F245" s="275"/>
      <c r="G245" s="275"/>
      <c r="H245" s="275"/>
      <c r="I245" s="275"/>
      <c r="J245" s="275"/>
      <c r="K245" s="275"/>
      <c r="L245" s="275"/>
      <c r="M245" s="275"/>
      <c r="N245" s="275"/>
      <c r="O245" s="275"/>
      <c r="P245" s="275"/>
      <c r="Q245" s="275"/>
      <c r="R245" s="286">
        <f t="shared" si="51"/>
        <v>0</v>
      </c>
      <c r="S245" s="287">
        <f t="shared" si="42"/>
        <v>0</v>
      </c>
      <c r="T245" s="288">
        <v>0</v>
      </c>
      <c r="U245" s="288">
        <v>0</v>
      </c>
      <c r="V245" s="280"/>
    </row>
    <row r="246" spans="1:22" s="272" customFormat="1" ht="14.65" customHeight="1" outlineLevel="1" thickBot="1">
      <c r="A246" s="294"/>
      <c r="B246" s="295"/>
      <c r="C246" s="296"/>
      <c r="D246" s="545" t="s">
        <v>169</v>
      </c>
      <c r="E246" s="545"/>
      <c r="F246" s="297">
        <f t="shared" ref="F246:Q246" si="52">SUM(F237:F245)</f>
        <v>0</v>
      </c>
      <c r="G246" s="297">
        <f t="shared" si="52"/>
        <v>0</v>
      </c>
      <c r="H246" s="297">
        <f t="shared" si="52"/>
        <v>0</v>
      </c>
      <c r="I246" s="297">
        <f t="shared" si="52"/>
        <v>0</v>
      </c>
      <c r="J246" s="297">
        <f t="shared" si="52"/>
        <v>0</v>
      </c>
      <c r="K246" s="297">
        <f t="shared" si="52"/>
        <v>0</v>
      </c>
      <c r="L246" s="297">
        <f t="shared" si="52"/>
        <v>0</v>
      </c>
      <c r="M246" s="297">
        <f t="shared" si="52"/>
        <v>0</v>
      </c>
      <c r="N246" s="297">
        <f t="shared" si="52"/>
        <v>0</v>
      </c>
      <c r="O246" s="297">
        <f t="shared" si="52"/>
        <v>0</v>
      </c>
      <c r="P246" s="297">
        <f t="shared" si="52"/>
        <v>0</v>
      </c>
      <c r="Q246" s="298">
        <f t="shared" si="52"/>
        <v>0</v>
      </c>
      <c r="R246" s="299">
        <f t="shared" si="51"/>
        <v>0</v>
      </c>
      <c r="S246" s="300">
        <f t="shared" si="42"/>
        <v>0</v>
      </c>
      <c r="T246" s="297">
        <f>SUM(T237:T245)</f>
        <v>0</v>
      </c>
      <c r="U246" s="301">
        <f>SUM(U237:U245)</f>
        <v>0</v>
      </c>
      <c r="V246" s="280"/>
    </row>
    <row r="247" spans="1:22" s="272" customFormat="1" ht="14.65" customHeight="1" outlineLevel="1">
      <c r="A247" s="270"/>
      <c r="B247" s="271" t="s">
        <v>127</v>
      </c>
      <c r="C247" s="331"/>
      <c r="D247" s="273" t="s">
        <v>158</v>
      </c>
      <c r="E247" s="274" t="s">
        <v>159</v>
      </c>
      <c r="F247" s="275"/>
      <c r="G247" s="275"/>
      <c r="H247" s="275"/>
      <c r="I247" s="275"/>
      <c r="J247" s="275"/>
      <c r="K247" s="275"/>
      <c r="L247" s="275"/>
      <c r="M247" s="275"/>
      <c r="N247" s="275"/>
      <c r="O247" s="275"/>
      <c r="P247" s="275"/>
      <c r="Q247" s="275"/>
      <c r="R247" s="277">
        <f>SUM(F247:Q247)</f>
        <v>0</v>
      </c>
      <c r="S247" s="278">
        <f t="shared" si="42"/>
        <v>0</v>
      </c>
      <c r="T247" s="279">
        <v>0</v>
      </c>
      <c r="U247" s="279">
        <v>0</v>
      </c>
      <c r="V247" s="280"/>
    </row>
    <row r="248" spans="1:22" s="272" customFormat="1" ht="14.65" customHeight="1" outlineLevel="1">
      <c r="A248" s="281"/>
      <c r="B248" s="282" t="s">
        <v>130</v>
      </c>
      <c r="C248" s="331"/>
      <c r="D248" s="284" t="s">
        <v>131</v>
      </c>
      <c r="E248" s="285" t="s">
        <v>132</v>
      </c>
      <c r="F248" s="275"/>
      <c r="G248" s="275"/>
      <c r="H248" s="275"/>
      <c r="I248" s="275"/>
      <c r="J248" s="275"/>
      <c r="K248" s="275"/>
      <c r="L248" s="275"/>
      <c r="M248" s="275"/>
      <c r="N248" s="275"/>
      <c r="O248" s="275"/>
      <c r="P248" s="275"/>
      <c r="Q248" s="275"/>
      <c r="R248" s="286">
        <f t="shared" ref="R248:R256" si="53">SUM(F248:Q248)</f>
        <v>0</v>
      </c>
      <c r="S248" s="287">
        <f t="shared" si="42"/>
        <v>0</v>
      </c>
      <c r="T248" s="288">
        <v>0</v>
      </c>
      <c r="U248" s="288">
        <v>0</v>
      </c>
      <c r="V248" s="280"/>
    </row>
    <row r="249" spans="1:22" s="272" customFormat="1" ht="14.65" customHeight="1" outlineLevel="1">
      <c r="A249" s="289" t="s">
        <v>160</v>
      </c>
      <c r="B249" s="282" t="s">
        <v>134</v>
      </c>
      <c r="C249" s="331"/>
      <c r="D249" s="284" t="s">
        <v>135</v>
      </c>
      <c r="E249" s="285" t="s">
        <v>161</v>
      </c>
      <c r="F249" s="275"/>
      <c r="G249" s="275"/>
      <c r="H249" s="275"/>
      <c r="I249" s="275"/>
      <c r="J249" s="275"/>
      <c r="K249" s="275"/>
      <c r="L249" s="275"/>
      <c r="M249" s="275"/>
      <c r="N249" s="275"/>
      <c r="O249" s="275"/>
      <c r="P249" s="275"/>
      <c r="Q249" s="275"/>
      <c r="R249" s="286">
        <f t="shared" si="53"/>
        <v>0</v>
      </c>
      <c r="S249" s="287">
        <f t="shared" si="42"/>
        <v>0</v>
      </c>
      <c r="T249" s="288">
        <v>0</v>
      </c>
      <c r="U249" s="288">
        <v>0</v>
      </c>
      <c r="V249" s="280"/>
    </row>
    <row r="250" spans="1:22" s="272" customFormat="1" ht="14.65" customHeight="1" outlineLevel="1">
      <c r="A250" s="281"/>
      <c r="B250" s="282" t="s">
        <v>137</v>
      </c>
      <c r="C250" s="331"/>
      <c r="D250" s="284" t="s">
        <v>138</v>
      </c>
      <c r="E250" s="285" t="s">
        <v>162</v>
      </c>
      <c r="F250" s="275"/>
      <c r="G250" s="275"/>
      <c r="H250" s="275"/>
      <c r="I250" s="275"/>
      <c r="J250" s="275"/>
      <c r="K250" s="275"/>
      <c r="L250" s="275"/>
      <c r="M250" s="275"/>
      <c r="N250" s="275"/>
      <c r="O250" s="275"/>
      <c r="P250" s="275"/>
      <c r="Q250" s="275"/>
      <c r="R250" s="286">
        <f t="shared" si="53"/>
        <v>0</v>
      </c>
      <c r="S250" s="287">
        <f t="shared" si="42"/>
        <v>0</v>
      </c>
      <c r="T250" s="288">
        <v>0</v>
      </c>
      <c r="U250" s="288">
        <v>0</v>
      </c>
      <c r="V250" s="280"/>
    </row>
    <row r="251" spans="1:22" s="272" customFormat="1" ht="14.65" customHeight="1" outlineLevel="1">
      <c r="A251" s="281" t="s">
        <v>140</v>
      </c>
      <c r="B251" s="282" t="s">
        <v>141</v>
      </c>
      <c r="C251" s="331"/>
      <c r="D251" s="284" t="s">
        <v>142</v>
      </c>
      <c r="E251" s="285" t="s">
        <v>163</v>
      </c>
      <c r="F251" s="275"/>
      <c r="G251" s="275"/>
      <c r="H251" s="275"/>
      <c r="I251" s="275"/>
      <c r="J251" s="275"/>
      <c r="K251" s="275"/>
      <c r="L251" s="275"/>
      <c r="M251" s="275"/>
      <c r="N251" s="275"/>
      <c r="O251" s="275"/>
      <c r="P251" s="275"/>
      <c r="Q251" s="275"/>
      <c r="R251" s="286">
        <f t="shared" si="53"/>
        <v>0</v>
      </c>
      <c r="S251" s="287">
        <f t="shared" si="42"/>
        <v>0</v>
      </c>
      <c r="T251" s="288">
        <v>0</v>
      </c>
      <c r="U251" s="288">
        <v>0</v>
      </c>
      <c r="V251" s="280"/>
    </row>
    <row r="252" spans="1:22" s="272" customFormat="1" ht="14.65" customHeight="1" outlineLevel="1">
      <c r="A252" s="281"/>
      <c r="B252" s="282" t="s">
        <v>144</v>
      </c>
      <c r="C252" s="331"/>
      <c r="D252" s="284" t="s">
        <v>145</v>
      </c>
      <c r="E252" s="285" t="s">
        <v>164</v>
      </c>
      <c r="F252" s="275"/>
      <c r="G252" s="275"/>
      <c r="H252" s="275"/>
      <c r="I252" s="275"/>
      <c r="J252" s="275"/>
      <c r="K252" s="275"/>
      <c r="L252" s="275"/>
      <c r="M252" s="275"/>
      <c r="N252" s="275"/>
      <c r="O252" s="275"/>
      <c r="P252" s="275"/>
      <c r="Q252" s="275"/>
      <c r="R252" s="286">
        <f t="shared" si="53"/>
        <v>0</v>
      </c>
      <c r="S252" s="287">
        <f t="shared" si="42"/>
        <v>0</v>
      </c>
      <c r="T252" s="288">
        <v>0</v>
      </c>
      <c r="U252" s="288">
        <v>0</v>
      </c>
      <c r="V252" s="280"/>
    </row>
    <row r="253" spans="1:22" s="272" customFormat="1" ht="14.65" customHeight="1" outlineLevel="1">
      <c r="A253" s="270"/>
      <c r="B253" s="282" t="s">
        <v>165</v>
      </c>
      <c r="C253" s="332"/>
      <c r="D253" s="284" t="s">
        <v>148</v>
      </c>
      <c r="E253" s="285" t="s">
        <v>166</v>
      </c>
      <c r="F253" s="275"/>
      <c r="G253" s="275"/>
      <c r="H253" s="275"/>
      <c r="I253" s="275"/>
      <c r="J253" s="275"/>
      <c r="K253" s="275"/>
      <c r="L253" s="275"/>
      <c r="M253" s="275"/>
      <c r="N253" s="275"/>
      <c r="O253" s="275"/>
      <c r="P253" s="275"/>
      <c r="Q253" s="275"/>
      <c r="R253" s="286">
        <f t="shared" si="53"/>
        <v>0</v>
      </c>
      <c r="S253" s="287">
        <f t="shared" si="42"/>
        <v>0</v>
      </c>
      <c r="T253" s="288">
        <v>0</v>
      </c>
      <c r="U253" s="288">
        <v>0</v>
      </c>
      <c r="V253" s="280"/>
    </row>
    <row r="254" spans="1:22" s="272" customFormat="1" ht="14.65" customHeight="1" outlineLevel="1">
      <c r="A254" s="309">
        <v>25</v>
      </c>
      <c r="B254" s="282" t="s">
        <v>190</v>
      </c>
      <c r="C254" s="331"/>
      <c r="D254" s="284" t="s">
        <v>150</v>
      </c>
      <c r="E254" s="293" t="s">
        <v>167</v>
      </c>
      <c r="F254" s="275"/>
      <c r="G254" s="275"/>
      <c r="H254" s="275"/>
      <c r="I254" s="275"/>
      <c r="J254" s="275"/>
      <c r="K254" s="275"/>
      <c r="L254" s="275"/>
      <c r="M254" s="275"/>
      <c r="N254" s="275"/>
      <c r="O254" s="275"/>
      <c r="P254" s="275"/>
      <c r="Q254" s="275"/>
      <c r="R254" s="286">
        <f t="shared" si="53"/>
        <v>0</v>
      </c>
      <c r="S254" s="287">
        <f t="shared" si="42"/>
        <v>0</v>
      </c>
      <c r="T254" s="288">
        <v>0</v>
      </c>
      <c r="U254" s="288">
        <v>0</v>
      </c>
      <c r="V254" s="280"/>
    </row>
    <row r="255" spans="1:22" s="272" customFormat="1" ht="14.65" customHeight="1" outlineLevel="1">
      <c r="A255" s="292"/>
      <c r="B255" s="282"/>
      <c r="C255" s="283"/>
      <c r="D255" s="284" t="s">
        <v>152</v>
      </c>
      <c r="E255" s="285" t="s">
        <v>168</v>
      </c>
      <c r="F255" s="275"/>
      <c r="G255" s="275"/>
      <c r="H255" s="275"/>
      <c r="I255" s="275"/>
      <c r="J255" s="275"/>
      <c r="K255" s="275"/>
      <c r="L255" s="275"/>
      <c r="M255" s="275"/>
      <c r="N255" s="275"/>
      <c r="O255" s="275"/>
      <c r="P255" s="275"/>
      <c r="Q255" s="275"/>
      <c r="R255" s="286">
        <f t="shared" si="53"/>
        <v>0</v>
      </c>
      <c r="S255" s="287">
        <f t="shared" si="42"/>
        <v>0</v>
      </c>
      <c r="T255" s="288">
        <v>0</v>
      </c>
      <c r="U255" s="288">
        <v>0</v>
      </c>
      <c r="V255" s="280"/>
    </row>
    <row r="256" spans="1:22" s="272" customFormat="1" ht="14.65" customHeight="1" outlineLevel="1" thickBot="1">
      <c r="A256" s="294"/>
      <c r="B256" s="295"/>
      <c r="C256" s="296"/>
      <c r="D256" s="545" t="s">
        <v>169</v>
      </c>
      <c r="E256" s="545"/>
      <c r="F256" s="297">
        <f t="shared" ref="F256:Q256" si="54">SUM(F247:F255)</f>
        <v>0</v>
      </c>
      <c r="G256" s="297">
        <f t="shared" si="54"/>
        <v>0</v>
      </c>
      <c r="H256" s="297">
        <f t="shared" si="54"/>
        <v>0</v>
      </c>
      <c r="I256" s="297">
        <f t="shared" si="54"/>
        <v>0</v>
      </c>
      <c r="J256" s="297">
        <f t="shared" si="54"/>
        <v>0</v>
      </c>
      <c r="K256" s="297">
        <f t="shared" si="54"/>
        <v>0</v>
      </c>
      <c r="L256" s="297">
        <f t="shared" si="54"/>
        <v>0</v>
      </c>
      <c r="M256" s="297">
        <f t="shared" si="54"/>
        <v>0</v>
      </c>
      <c r="N256" s="297">
        <f t="shared" si="54"/>
        <v>0</v>
      </c>
      <c r="O256" s="297">
        <f t="shared" si="54"/>
        <v>0</v>
      </c>
      <c r="P256" s="297">
        <f t="shared" si="54"/>
        <v>0</v>
      </c>
      <c r="Q256" s="298">
        <f t="shared" si="54"/>
        <v>0</v>
      </c>
      <c r="R256" s="299">
        <f t="shared" si="53"/>
        <v>0</v>
      </c>
      <c r="S256" s="300">
        <f t="shared" si="42"/>
        <v>0</v>
      </c>
      <c r="T256" s="306">
        <f>SUM(T247:T255)</f>
        <v>0</v>
      </c>
      <c r="U256" s="307">
        <f>SUM(U247:U255)</f>
        <v>0</v>
      </c>
      <c r="V256" s="280"/>
    </row>
    <row r="257" spans="1:22" s="272" customFormat="1" ht="14.65" customHeight="1" outlineLevel="1">
      <c r="A257" s="270"/>
      <c r="B257" s="271" t="s">
        <v>127</v>
      </c>
      <c r="C257" s="331"/>
      <c r="D257" s="273" t="s">
        <v>158</v>
      </c>
      <c r="E257" s="274" t="s">
        <v>159</v>
      </c>
      <c r="F257" s="275"/>
      <c r="G257" s="275"/>
      <c r="H257" s="275"/>
      <c r="I257" s="275"/>
      <c r="J257" s="275"/>
      <c r="K257" s="275"/>
      <c r="L257" s="275"/>
      <c r="M257" s="275"/>
      <c r="N257" s="275"/>
      <c r="O257" s="275"/>
      <c r="P257" s="275"/>
      <c r="Q257" s="275"/>
      <c r="R257" s="277">
        <f>SUM(F257:Q257)</f>
        <v>0</v>
      </c>
      <c r="S257" s="278">
        <f t="shared" si="42"/>
        <v>0</v>
      </c>
      <c r="T257" s="279">
        <v>0</v>
      </c>
      <c r="U257" s="279">
        <v>0</v>
      </c>
      <c r="V257" s="280"/>
    </row>
    <row r="258" spans="1:22" s="272" customFormat="1" ht="14.65" customHeight="1" outlineLevel="1">
      <c r="A258" s="281"/>
      <c r="B258" s="282" t="s">
        <v>130</v>
      </c>
      <c r="C258" s="331"/>
      <c r="D258" s="284" t="s">
        <v>131</v>
      </c>
      <c r="E258" s="285" t="s">
        <v>132</v>
      </c>
      <c r="F258" s="275"/>
      <c r="G258" s="275"/>
      <c r="H258" s="275"/>
      <c r="I258" s="275"/>
      <c r="J258" s="275"/>
      <c r="K258" s="275"/>
      <c r="L258" s="275"/>
      <c r="M258" s="275"/>
      <c r="N258" s="275"/>
      <c r="O258" s="275"/>
      <c r="P258" s="275"/>
      <c r="Q258" s="275"/>
      <c r="R258" s="286">
        <f t="shared" ref="R258:R266" si="55">SUM(F258:Q258)</f>
        <v>0</v>
      </c>
      <c r="S258" s="287">
        <f t="shared" si="42"/>
        <v>0</v>
      </c>
      <c r="T258" s="288">
        <v>0</v>
      </c>
      <c r="U258" s="288">
        <v>0</v>
      </c>
      <c r="V258" s="280"/>
    </row>
    <row r="259" spans="1:22" s="272" customFormat="1" ht="14.65" customHeight="1" outlineLevel="1">
      <c r="A259" s="289" t="s">
        <v>160</v>
      </c>
      <c r="B259" s="282" t="s">
        <v>134</v>
      </c>
      <c r="C259" s="331"/>
      <c r="D259" s="284" t="s">
        <v>135</v>
      </c>
      <c r="E259" s="285" t="s">
        <v>161</v>
      </c>
      <c r="F259" s="275"/>
      <c r="G259" s="275"/>
      <c r="H259" s="275"/>
      <c r="I259" s="275"/>
      <c r="J259" s="275"/>
      <c r="K259" s="275"/>
      <c r="L259" s="275"/>
      <c r="M259" s="275"/>
      <c r="N259" s="275"/>
      <c r="O259" s="275"/>
      <c r="P259" s="275"/>
      <c r="Q259" s="275"/>
      <c r="R259" s="286">
        <f t="shared" si="55"/>
        <v>0</v>
      </c>
      <c r="S259" s="287">
        <f t="shared" si="42"/>
        <v>0</v>
      </c>
      <c r="T259" s="288">
        <v>0</v>
      </c>
      <c r="U259" s="288">
        <v>0</v>
      </c>
      <c r="V259" s="280"/>
    </row>
    <row r="260" spans="1:22" s="272" customFormat="1" ht="14.65" customHeight="1" outlineLevel="1">
      <c r="A260" s="281"/>
      <c r="B260" s="282" t="s">
        <v>137</v>
      </c>
      <c r="C260" s="331"/>
      <c r="D260" s="284" t="s">
        <v>138</v>
      </c>
      <c r="E260" s="285" t="s">
        <v>162</v>
      </c>
      <c r="F260" s="275"/>
      <c r="G260" s="275"/>
      <c r="H260" s="275"/>
      <c r="I260" s="275"/>
      <c r="J260" s="275"/>
      <c r="K260" s="275"/>
      <c r="L260" s="275"/>
      <c r="M260" s="275"/>
      <c r="N260" s="275"/>
      <c r="O260" s="275"/>
      <c r="P260" s="275"/>
      <c r="Q260" s="275"/>
      <c r="R260" s="286">
        <f t="shared" si="55"/>
        <v>0</v>
      </c>
      <c r="S260" s="287">
        <f t="shared" si="42"/>
        <v>0</v>
      </c>
      <c r="T260" s="288">
        <v>0</v>
      </c>
      <c r="U260" s="288">
        <v>0</v>
      </c>
      <c r="V260" s="280"/>
    </row>
    <row r="261" spans="1:22" s="272" customFormat="1" ht="14.65" customHeight="1" outlineLevel="1">
      <c r="A261" s="281" t="s">
        <v>140</v>
      </c>
      <c r="B261" s="282" t="s">
        <v>141</v>
      </c>
      <c r="C261" s="331"/>
      <c r="D261" s="284" t="s">
        <v>142</v>
      </c>
      <c r="E261" s="285" t="s">
        <v>163</v>
      </c>
      <c r="F261" s="275"/>
      <c r="G261" s="275"/>
      <c r="H261" s="275"/>
      <c r="I261" s="275"/>
      <c r="J261" s="275"/>
      <c r="K261" s="275"/>
      <c r="L261" s="275"/>
      <c r="M261" s="275"/>
      <c r="N261" s="275"/>
      <c r="O261" s="275"/>
      <c r="P261" s="275"/>
      <c r="Q261" s="275"/>
      <c r="R261" s="286">
        <f t="shared" si="55"/>
        <v>0</v>
      </c>
      <c r="S261" s="287">
        <f t="shared" si="42"/>
        <v>0</v>
      </c>
      <c r="T261" s="288">
        <v>0</v>
      </c>
      <c r="U261" s="288">
        <v>0</v>
      </c>
      <c r="V261" s="280"/>
    </row>
    <row r="262" spans="1:22" s="272" customFormat="1" ht="14.65" customHeight="1" outlineLevel="1">
      <c r="A262" s="281"/>
      <c r="B262" s="282" t="s">
        <v>144</v>
      </c>
      <c r="C262" s="331"/>
      <c r="D262" s="284" t="s">
        <v>145</v>
      </c>
      <c r="E262" s="285" t="s">
        <v>164</v>
      </c>
      <c r="F262" s="275"/>
      <c r="G262" s="275"/>
      <c r="H262" s="275"/>
      <c r="I262" s="275"/>
      <c r="J262" s="275"/>
      <c r="K262" s="275"/>
      <c r="L262" s="275"/>
      <c r="M262" s="275"/>
      <c r="N262" s="275"/>
      <c r="O262" s="275"/>
      <c r="P262" s="275"/>
      <c r="Q262" s="275"/>
      <c r="R262" s="286">
        <f t="shared" si="55"/>
        <v>0</v>
      </c>
      <c r="S262" s="287">
        <f t="shared" si="42"/>
        <v>0</v>
      </c>
      <c r="T262" s="288">
        <v>0</v>
      </c>
      <c r="U262" s="288">
        <v>0</v>
      </c>
      <c r="V262" s="280"/>
    </row>
    <row r="263" spans="1:22" s="272" customFormat="1" ht="14.65" customHeight="1" outlineLevel="1">
      <c r="A263" s="270"/>
      <c r="B263" s="282" t="s">
        <v>165</v>
      </c>
      <c r="C263" s="332"/>
      <c r="D263" s="284" t="s">
        <v>148</v>
      </c>
      <c r="E263" s="285" t="s">
        <v>166</v>
      </c>
      <c r="F263" s="275"/>
      <c r="G263" s="275"/>
      <c r="H263" s="275"/>
      <c r="I263" s="275"/>
      <c r="J263" s="275"/>
      <c r="K263" s="275"/>
      <c r="L263" s="275"/>
      <c r="M263" s="275"/>
      <c r="N263" s="275"/>
      <c r="O263" s="275"/>
      <c r="P263" s="275"/>
      <c r="Q263" s="275"/>
      <c r="R263" s="286">
        <f t="shared" si="55"/>
        <v>0</v>
      </c>
      <c r="S263" s="287">
        <f t="shared" si="42"/>
        <v>0</v>
      </c>
      <c r="T263" s="288">
        <v>0</v>
      </c>
      <c r="U263" s="288">
        <v>0</v>
      </c>
      <c r="V263" s="280"/>
    </row>
    <row r="264" spans="1:22" s="272" customFormat="1" ht="14.65" customHeight="1" outlineLevel="1">
      <c r="A264" s="309">
        <v>26</v>
      </c>
      <c r="B264" s="282" t="s">
        <v>190</v>
      </c>
      <c r="C264" s="331"/>
      <c r="D264" s="284" t="s">
        <v>150</v>
      </c>
      <c r="E264" s="293" t="s">
        <v>167</v>
      </c>
      <c r="F264" s="275"/>
      <c r="G264" s="275"/>
      <c r="H264" s="275"/>
      <c r="I264" s="275"/>
      <c r="J264" s="275"/>
      <c r="K264" s="275"/>
      <c r="L264" s="275"/>
      <c r="M264" s="275"/>
      <c r="N264" s="275"/>
      <c r="O264" s="275"/>
      <c r="P264" s="275"/>
      <c r="Q264" s="275"/>
      <c r="R264" s="286">
        <f t="shared" si="55"/>
        <v>0</v>
      </c>
      <c r="S264" s="287">
        <f t="shared" si="42"/>
        <v>0</v>
      </c>
      <c r="T264" s="288">
        <v>0</v>
      </c>
      <c r="U264" s="288">
        <v>0</v>
      </c>
      <c r="V264" s="280"/>
    </row>
    <row r="265" spans="1:22" s="272" customFormat="1" ht="14.65" customHeight="1" outlineLevel="1">
      <c r="A265" s="292"/>
      <c r="B265" s="282"/>
      <c r="C265" s="283"/>
      <c r="D265" s="284" t="s">
        <v>152</v>
      </c>
      <c r="E265" s="285" t="s">
        <v>168</v>
      </c>
      <c r="F265" s="275"/>
      <c r="G265" s="275"/>
      <c r="H265" s="275"/>
      <c r="I265" s="275"/>
      <c r="J265" s="275"/>
      <c r="K265" s="275"/>
      <c r="L265" s="275"/>
      <c r="M265" s="275"/>
      <c r="N265" s="275"/>
      <c r="O265" s="275"/>
      <c r="P265" s="275"/>
      <c r="Q265" s="275"/>
      <c r="R265" s="286">
        <f t="shared" si="55"/>
        <v>0</v>
      </c>
      <c r="S265" s="287">
        <f t="shared" si="42"/>
        <v>0</v>
      </c>
      <c r="T265" s="288">
        <v>0</v>
      </c>
      <c r="U265" s="288">
        <v>0</v>
      </c>
      <c r="V265" s="280"/>
    </row>
    <row r="266" spans="1:22" s="272" customFormat="1" ht="14.65" customHeight="1" outlineLevel="1" thickBot="1">
      <c r="A266" s="294"/>
      <c r="B266" s="295"/>
      <c r="C266" s="296"/>
      <c r="D266" s="549" t="s">
        <v>169</v>
      </c>
      <c r="E266" s="550"/>
      <c r="F266" s="297">
        <f t="shared" ref="F266:Q266" si="56">SUM(F257:F265)</f>
        <v>0</v>
      </c>
      <c r="G266" s="297">
        <f t="shared" si="56"/>
        <v>0</v>
      </c>
      <c r="H266" s="297">
        <f t="shared" si="56"/>
        <v>0</v>
      </c>
      <c r="I266" s="297">
        <f t="shared" si="56"/>
        <v>0</v>
      </c>
      <c r="J266" s="297">
        <f t="shared" si="56"/>
        <v>0</v>
      </c>
      <c r="K266" s="297">
        <f t="shared" si="56"/>
        <v>0</v>
      </c>
      <c r="L266" s="297">
        <f t="shared" si="56"/>
        <v>0</v>
      </c>
      <c r="M266" s="297">
        <f t="shared" si="56"/>
        <v>0</v>
      </c>
      <c r="N266" s="297">
        <f t="shared" si="56"/>
        <v>0</v>
      </c>
      <c r="O266" s="297">
        <f t="shared" si="56"/>
        <v>0</v>
      </c>
      <c r="P266" s="297">
        <f t="shared" si="56"/>
        <v>0</v>
      </c>
      <c r="Q266" s="298">
        <f t="shared" si="56"/>
        <v>0</v>
      </c>
      <c r="R266" s="299">
        <f t="shared" si="55"/>
        <v>0</v>
      </c>
      <c r="S266" s="300">
        <f t="shared" si="42"/>
        <v>0</v>
      </c>
      <c r="T266" s="306">
        <f>SUM(T257:T265)</f>
        <v>0</v>
      </c>
      <c r="U266" s="307">
        <f>SUM(U257:U265)</f>
        <v>0</v>
      </c>
      <c r="V266" s="280"/>
    </row>
    <row r="267" spans="1:22" s="272" customFormat="1" ht="14.65" customHeight="1" outlineLevel="1">
      <c r="A267" s="270"/>
      <c r="B267" s="271" t="s">
        <v>127</v>
      </c>
      <c r="C267" s="331"/>
      <c r="D267" s="273" t="s">
        <v>158</v>
      </c>
      <c r="E267" s="274" t="s">
        <v>159</v>
      </c>
      <c r="F267" s="275"/>
      <c r="G267" s="275"/>
      <c r="H267" s="275"/>
      <c r="I267" s="275"/>
      <c r="J267" s="275"/>
      <c r="K267" s="275"/>
      <c r="L267" s="275"/>
      <c r="M267" s="275"/>
      <c r="N267" s="275"/>
      <c r="O267" s="275"/>
      <c r="P267" s="275"/>
      <c r="Q267" s="275"/>
      <c r="R267" s="277">
        <f>SUM(F267:Q267)</f>
        <v>0</v>
      </c>
      <c r="S267" s="278">
        <f t="shared" si="42"/>
        <v>0</v>
      </c>
      <c r="T267" s="279">
        <v>0</v>
      </c>
      <c r="U267" s="279">
        <v>0</v>
      </c>
      <c r="V267" s="280"/>
    </row>
    <row r="268" spans="1:22" s="272" customFormat="1" ht="14.65" customHeight="1" outlineLevel="1">
      <c r="A268" s="281"/>
      <c r="B268" s="282" t="s">
        <v>130</v>
      </c>
      <c r="C268" s="331"/>
      <c r="D268" s="284" t="s">
        <v>131</v>
      </c>
      <c r="E268" s="285" t="s">
        <v>132</v>
      </c>
      <c r="F268" s="275"/>
      <c r="G268" s="275"/>
      <c r="H268" s="275"/>
      <c r="I268" s="275"/>
      <c r="J268" s="275"/>
      <c r="K268" s="275"/>
      <c r="L268" s="275"/>
      <c r="M268" s="275"/>
      <c r="N268" s="275"/>
      <c r="O268" s="275"/>
      <c r="P268" s="275"/>
      <c r="Q268" s="275"/>
      <c r="R268" s="286">
        <f t="shared" ref="R268:R276" si="57">SUM(F268:Q268)</f>
        <v>0</v>
      </c>
      <c r="S268" s="287">
        <f t="shared" si="42"/>
        <v>0</v>
      </c>
      <c r="T268" s="288">
        <v>0</v>
      </c>
      <c r="U268" s="288">
        <v>0</v>
      </c>
      <c r="V268" s="280"/>
    </row>
    <row r="269" spans="1:22" s="272" customFormat="1" ht="14.65" customHeight="1" outlineLevel="1">
      <c r="A269" s="289" t="s">
        <v>160</v>
      </c>
      <c r="B269" s="282" t="s">
        <v>134</v>
      </c>
      <c r="C269" s="331"/>
      <c r="D269" s="284" t="s">
        <v>135</v>
      </c>
      <c r="E269" s="285" t="s">
        <v>161</v>
      </c>
      <c r="F269" s="275"/>
      <c r="G269" s="275"/>
      <c r="H269" s="275"/>
      <c r="I269" s="275"/>
      <c r="J269" s="275"/>
      <c r="K269" s="275"/>
      <c r="L269" s="275"/>
      <c r="M269" s="275"/>
      <c r="N269" s="275"/>
      <c r="O269" s="275"/>
      <c r="P269" s="275"/>
      <c r="Q269" s="275"/>
      <c r="R269" s="286">
        <f t="shared" si="57"/>
        <v>0</v>
      </c>
      <c r="S269" s="287">
        <f t="shared" si="42"/>
        <v>0</v>
      </c>
      <c r="T269" s="288">
        <v>0</v>
      </c>
      <c r="U269" s="288">
        <v>0</v>
      </c>
      <c r="V269" s="280"/>
    </row>
    <row r="270" spans="1:22" s="272" customFormat="1" ht="14.65" customHeight="1" outlineLevel="1">
      <c r="A270" s="281"/>
      <c r="B270" s="282" t="s">
        <v>137</v>
      </c>
      <c r="C270" s="331"/>
      <c r="D270" s="284" t="s">
        <v>138</v>
      </c>
      <c r="E270" s="285" t="s">
        <v>162</v>
      </c>
      <c r="F270" s="275"/>
      <c r="G270" s="275"/>
      <c r="H270" s="275"/>
      <c r="I270" s="275"/>
      <c r="J270" s="275"/>
      <c r="K270" s="275"/>
      <c r="L270" s="275"/>
      <c r="M270" s="275"/>
      <c r="N270" s="275"/>
      <c r="O270" s="275"/>
      <c r="P270" s="275"/>
      <c r="Q270" s="275"/>
      <c r="R270" s="286">
        <f t="shared" si="57"/>
        <v>0</v>
      </c>
      <c r="S270" s="287">
        <f t="shared" si="42"/>
        <v>0</v>
      </c>
      <c r="T270" s="288">
        <v>0</v>
      </c>
      <c r="U270" s="288">
        <v>0</v>
      </c>
      <c r="V270" s="280"/>
    </row>
    <row r="271" spans="1:22" s="272" customFormat="1" ht="14.65" customHeight="1" outlineLevel="1">
      <c r="A271" s="281" t="s">
        <v>140</v>
      </c>
      <c r="B271" s="282" t="s">
        <v>141</v>
      </c>
      <c r="C271" s="331"/>
      <c r="D271" s="284" t="s">
        <v>142</v>
      </c>
      <c r="E271" s="285" t="s">
        <v>163</v>
      </c>
      <c r="F271" s="275"/>
      <c r="G271" s="275"/>
      <c r="H271" s="275"/>
      <c r="I271" s="275"/>
      <c r="J271" s="275"/>
      <c r="K271" s="275"/>
      <c r="L271" s="275"/>
      <c r="M271" s="275"/>
      <c r="N271" s="275"/>
      <c r="O271" s="275"/>
      <c r="P271" s="275"/>
      <c r="Q271" s="275"/>
      <c r="R271" s="286">
        <f t="shared" si="57"/>
        <v>0</v>
      </c>
      <c r="S271" s="287">
        <f t="shared" si="42"/>
        <v>0</v>
      </c>
      <c r="T271" s="288">
        <v>0</v>
      </c>
      <c r="U271" s="288">
        <v>0</v>
      </c>
      <c r="V271" s="280"/>
    </row>
    <row r="272" spans="1:22" s="272" customFormat="1" ht="14.65" customHeight="1" outlineLevel="1">
      <c r="A272" s="281"/>
      <c r="B272" s="282" t="s">
        <v>144</v>
      </c>
      <c r="C272" s="331"/>
      <c r="D272" s="284" t="s">
        <v>145</v>
      </c>
      <c r="E272" s="285" t="s">
        <v>164</v>
      </c>
      <c r="F272" s="275"/>
      <c r="G272" s="275"/>
      <c r="H272" s="275"/>
      <c r="I272" s="275"/>
      <c r="J272" s="275"/>
      <c r="K272" s="275"/>
      <c r="L272" s="275"/>
      <c r="M272" s="275"/>
      <c r="N272" s="275"/>
      <c r="O272" s="275"/>
      <c r="P272" s="275"/>
      <c r="Q272" s="275"/>
      <c r="R272" s="286">
        <f t="shared" si="57"/>
        <v>0</v>
      </c>
      <c r="S272" s="287">
        <f t="shared" si="42"/>
        <v>0</v>
      </c>
      <c r="T272" s="288">
        <v>0</v>
      </c>
      <c r="U272" s="288">
        <v>0</v>
      </c>
      <c r="V272" s="280"/>
    </row>
    <row r="273" spans="1:22" s="272" customFormat="1" ht="14.65" customHeight="1" outlineLevel="1">
      <c r="A273" s="270"/>
      <c r="B273" s="282" t="s">
        <v>165</v>
      </c>
      <c r="C273" s="332"/>
      <c r="D273" s="284" t="s">
        <v>148</v>
      </c>
      <c r="E273" s="285" t="s">
        <v>166</v>
      </c>
      <c r="F273" s="275"/>
      <c r="G273" s="275"/>
      <c r="H273" s="275"/>
      <c r="I273" s="275"/>
      <c r="J273" s="275"/>
      <c r="K273" s="275"/>
      <c r="L273" s="275"/>
      <c r="M273" s="275"/>
      <c r="N273" s="275"/>
      <c r="O273" s="275"/>
      <c r="P273" s="275"/>
      <c r="Q273" s="275"/>
      <c r="R273" s="286">
        <f t="shared" si="57"/>
        <v>0</v>
      </c>
      <c r="S273" s="287">
        <f t="shared" si="42"/>
        <v>0</v>
      </c>
      <c r="T273" s="288">
        <v>0</v>
      </c>
      <c r="U273" s="288">
        <v>0</v>
      </c>
      <c r="V273" s="280"/>
    </row>
    <row r="274" spans="1:22" s="272" customFormat="1" ht="14.65" customHeight="1" outlineLevel="1">
      <c r="A274" s="309">
        <v>27</v>
      </c>
      <c r="B274" s="282" t="s">
        <v>190</v>
      </c>
      <c r="C274" s="331"/>
      <c r="D274" s="284" t="s">
        <v>150</v>
      </c>
      <c r="E274" s="293" t="s">
        <v>167</v>
      </c>
      <c r="F274" s="275"/>
      <c r="G274" s="275"/>
      <c r="H274" s="275"/>
      <c r="I274" s="275"/>
      <c r="J274" s="275"/>
      <c r="K274" s="275"/>
      <c r="L274" s="275"/>
      <c r="M274" s="275"/>
      <c r="N274" s="275"/>
      <c r="O274" s="275"/>
      <c r="P274" s="275"/>
      <c r="Q274" s="275"/>
      <c r="R274" s="286">
        <f t="shared" si="57"/>
        <v>0</v>
      </c>
      <c r="S274" s="287">
        <f t="shared" si="42"/>
        <v>0</v>
      </c>
      <c r="T274" s="288">
        <v>0</v>
      </c>
      <c r="U274" s="288">
        <v>0</v>
      </c>
      <c r="V274" s="280"/>
    </row>
    <row r="275" spans="1:22" s="272" customFormat="1" ht="14.65" customHeight="1" outlineLevel="1">
      <c r="A275" s="292"/>
      <c r="B275" s="282"/>
      <c r="C275" s="283"/>
      <c r="D275" s="284" t="s">
        <v>152</v>
      </c>
      <c r="E275" s="285" t="s">
        <v>168</v>
      </c>
      <c r="F275" s="275"/>
      <c r="G275" s="275"/>
      <c r="H275" s="275"/>
      <c r="I275" s="275"/>
      <c r="J275" s="275"/>
      <c r="K275" s="275"/>
      <c r="L275" s="275"/>
      <c r="M275" s="275"/>
      <c r="N275" s="275"/>
      <c r="O275" s="275"/>
      <c r="P275" s="275"/>
      <c r="Q275" s="275"/>
      <c r="R275" s="286">
        <f t="shared" si="57"/>
        <v>0</v>
      </c>
      <c r="S275" s="287">
        <f t="shared" si="42"/>
        <v>0</v>
      </c>
      <c r="T275" s="288">
        <v>0</v>
      </c>
      <c r="U275" s="288">
        <v>0</v>
      </c>
      <c r="V275" s="280"/>
    </row>
    <row r="276" spans="1:22" s="272" customFormat="1" ht="14.65" customHeight="1" outlineLevel="1" thickBot="1">
      <c r="A276" s="294"/>
      <c r="B276" s="302"/>
      <c r="C276" s="303"/>
      <c r="D276" s="551" t="s">
        <v>169</v>
      </c>
      <c r="E276" s="551"/>
      <c r="F276" s="297">
        <f t="shared" ref="F276:Q276" si="58">SUM(F267:F275)</f>
        <v>0</v>
      </c>
      <c r="G276" s="297">
        <f t="shared" si="58"/>
        <v>0</v>
      </c>
      <c r="H276" s="297">
        <f t="shared" si="58"/>
        <v>0</v>
      </c>
      <c r="I276" s="297">
        <f t="shared" si="58"/>
        <v>0</v>
      </c>
      <c r="J276" s="297">
        <f t="shared" si="58"/>
        <v>0</v>
      </c>
      <c r="K276" s="297">
        <f t="shared" si="58"/>
        <v>0</v>
      </c>
      <c r="L276" s="297">
        <f t="shared" si="58"/>
        <v>0</v>
      </c>
      <c r="M276" s="297">
        <f t="shared" si="58"/>
        <v>0</v>
      </c>
      <c r="N276" s="297">
        <f t="shared" si="58"/>
        <v>0</v>
      </c>
      <c r="O276" s="297">
        <f t="shared" si="58"/>
        <v>0</v>
      </c>
      <c r="P276" s="297">
        <f t="shared" si="58"/>
        <v>0</v>
      </c>
      <c r="Q276" s="301">
        <f t="shared" si="58"/>
        <v>0</v>
      </c>
      <c r="R276" s="304">
        <f t="shared" si="57"/>
        <v>0</v>
      </c>
      <c r="S276" s="305">
        <f t="shared" si="42"/>
        <v>0</v>
      </c>
      <c r="T276" s="306">
        <f>SUM(T267:T275)</f>
        <v>0</v>
      </c>
      <c r="U276" s="307">
        <f>SUM(U267:U275)</f>
        <v>0</v>
      </c>
      <c r="V276" s="280"/>
    </row>
    <row r="277" spans="1:22" s="272" customFormat="1" ht="14.65" customHeight="1" outlineLevel="1">
      <c r="A277" s="270"/>
      <c r="B277" s="271" t="s">
        <v>127</v>
      </c>
      <c r="C277" s="331"/>
      <c r="D277" s="273" t="s">
        <v>158</v>
      </c>
      <c r="E277" s="274" t="s">
        <v>159</v>
      </c>
      <c r="F277" s="276"/>
      <c r="G277" s="276"/>
      <c r="H277" s="276"/>
      <c r="I277" s="276"/>
      <c r="J277" s="276"/>
      <c r="K277" s="276"/>
      <c r="L277" s="276"/>
      <c r="M277" s="276"/>
      <c r="N277" s="276"/>
      <c r="O277" s="276"/>
      <c r="P277" s="276"/>
      <c r="Q277" s="308"/>
      <c r="R277" s="277">
        <f>SUM(F277:Q277)</f>
        <v>0</v>
      </c>
      <c r="S277" s="278">
        <f t="shared" si="42"/>
        <v>0</v>
      </c>
      <c r="T277" s="279">
        <v>0</v>
      </c>
      <c r="U277" s="279">
        <v>0</v>
      </c>
      <c r="V277" s="280"/>
    </row>
    <row r="278" spans="1:22" s="272" customFormat="1" ht="14.65" customHeight="1" outlineLevel="1">
      <c r="A278" s="281"/>
      <c r="B278" s="282" t="s">
        <v>130</v>
      </c>
      <c r="C278" s="331"/>
      <c r="D278" s="284" t="s">
        <v>131</v>
      </c>
      <c r="E278" s="285" t="s">
        <v>132</v>
      </c>
      <c r="F278" s="275"/>
      <c r="G278" s="275"/>
      <c r="H278" s="275"/>
      <c r="I278" s="275"/>
      <c r="J278" s="275"/>
      <c r="K278" s="275"/>
      <c r="L278" s="275"/>
      <c r="M278" s="275"/>
      <c r="N278" s="275"/>
      <c r="O278" s="275"/>
      <c r="P278" s="275"/>
      <c r="Q278" s="275"/>
      <c r="R278" s="286">
        <f t="shared" ref="R278:R286" si="59">SUM(F278:Q278)</f>
        <v>0</v>
      </c>
      <c r="S278" s="287">
        <f t="shared" si="42"/>
        <v>0</v>
      </c>
      <c r="T278" s="288">
        <v>0</v>
      </c>
      <c r="U278" s="288">
        <v>0</v>
      </c>
      <c r="V278" s="280"/>
    </row>
    <row r="279" spans="1:22" s="272" customFormat="1" ht="14.65" customHeight="1" outlineLevel="1">
      <c r="A279" s="289" t="s">
        <v>160</v>
      </c>
      <c r="B279" s="282" t="s">
        <v>134</v>
      </c>
      <c r="C279" s="331"/>
      <c r="D279" s="284" t="s">
        <v>135</v>
      </c>
      <c r="E279" s="285" t="s">
        <v>161</v>
      </c>
      <c r="F279" s="275"/>
      <c r="G279" s="275"/>
      <c r="H279" s="275"/>
      <c r="I279" s="275"/>
      <c r="J279" s="275"/>
      <c r="K279" s="275"/>
      <c r="L279" s="275"/>
      <c r="M279" s="275"/>
      <c r="N279" s="275"/>
      <c r="O279" s="275"/>
      <c r="P279" s="275"/>
      <c r="Q279" s="275"/>
      <c r="R279" s="286">
        <f t="shared" si="59"/>
        <v>0</v>
      </c>
      <c r="S279" s="287">
        <f t="shared" si="42"/>
        <v>0</v>
      </c>
      <c r="T279" s="288">
        <v>0</v>
      </c>
      <c r="U279" s="288">
        <v>0</v>
      </c>
      <c r="V279" s="280"/>
    </row>
    <row r="280" spans="1:22" s="272" customFormat="1" ht="14.65" customHeight="1" outlineLevel="1">
      <c r="A280" s="281"/>
      <c r="B280" s="282" t="s">
        <v>137</v>
      </c>
      <c r="C280" s="331"/>
      <c r="D280" s="284" t="s">
        <v>138</v>
      </c>
      <c r="E280" s="285" t="s">
        <v>162</v>
      </c>
      <c r="F280" s="275"/>
      <c r="G280" s="275"/>
      <c r="H280" s="275"/>
      <c r="I280" s="275"/>
      <c r="J280" s="275"/>
      <c r="K280" s="275"/>
      <c r="L280" s="275"/>
      <c r="M280" s="275"/>
      <c r="N280" s="275"/>
      <c r="O280" s="275"/>
      <c r="P280" s="275"/>
      <c r="Q280" s="275"/>
      <c r="R280" s="286">
        <f t="shared" si="59"/>
        <v>0</v>
      </c>
      <c r="S280" s="287">
        <f t="shared" si="42"/>
        <v>0</v>
      </c>
      <c r="T280" s="288">
        <v>0</v>
      </c>
      <c r="U280" s="288">
        <v>0</v>
      </c>
      <c r="V280" s="280"/>
    </row>
    <row r="281" spans="1:22" s="272" customFormat="1" ht="14.65" customHeight="1" outlineLevel="1">
      <c r="A281" s="281" t="s">
        <v>140</v>
      </c>
      <c r="B281" s="282" t="s">
        <v>141</v>
      </c>
      <c r="C281" s="331"/>
      <c r="D281" s="284" t="s">
        <v>142</v>
      </c>
      <c r="E281" s="285" t="s">
        <v>163</v>
      </c>
      <c r="F281" s="275"/>
      <c r="G281" s="275"/>
      <c r="H281" s="275"/>
      <c r="I281" s="275"/>
      <c r="J281" s="275"/>
      <c r="K281" s="275"/>
      <c r="L281" s="275"/>
      <c r="M281" s="275"/>
      <c r="N281" s="275"/>
      <c r="O281" s="275"/>
      <c r="P281" s="275"/>
      <c r="Q281" s="275"/>
      <c r="R281" s="286">
        <f t="shared" si="59"/>
        <v>0</v>
      </c>
      <c r="S281" s="287">
        <f t="shared" si="42"/>
        <v>0</v>
      </c>
      <c r="T281" s="288">
        <v>0</v>
      </c>
      <c r="U281" s="288">
        <v>0</v>
      </c>
      <c r="V281" s="280"/>
    </row>
    <row r="282" spans="1:22" s="272" customFormat="1" ht="14.65" customHeight="1" outlineLevel="1">
      <c r="A282" s="281"/>
      <c r="B282" s="282" t="s">
        <v>144</v>
      </c>
      <c r="C282" s="331"/>
      <c r="D282" s="284" t="s">
        <v>145</v>
      </c>
      <c r="E282" s="285" t="s">
        <v>164</v>
      </c>
      <c r="F282" s="275"/>
      <c r="G282" s="275"/>
      <c r="H282" s="275"/>
      <c r="I282" s="275"/>
      <c r="J282" s="275"/>
      <c r="K282" s="275"/>
      <c r="L282" s="275"/>
      <c r="M282" s="275"/>
      <c r="N282" s="275"/>
      <c r="O282" s="275"/>
      <c r="P282" s="275"/>
      <c r="Q282" s="275"/>
      <c r="R282" s="286">
        <f t="shared" si="59"/>
        <v>0</v>
      </c>
      <c r="S282" s="287">
        <f t="shared" si="42"/>
        <v>0</v>
      </c>
      <c r="T282" s="288">
        <v>0</v>
      </c>
      <c r="U282" s="288">
        <v>0</v>
      </c>
      <c r="V282" s="280"/>
    </row>
    <row r="283" spans="1:22" s="272" customFormat="1" ht="14.65" customHeight="1" outlineLevel="1">
      <c r="A283" s="270"/>
      <c r="B283" s="282" t="s">
        <v>165</v>
      </c>
      <c r="C283" s="332"/>
      <c r="D283" s="284" t="s">
        <v>148</v>
      </c>
      <c r="E283" s="285" t="s">
        <v>166</v>
      </c>
      <c r="F283" s="275"/>
      <c r="G283" s="275"/>
      <c r="H283" s="275"/>
      <c r="I283" s="275"/>
      <c r="J283" s="275"/>
      <c r="K283" s="275"/>
      <c r="L283" s="275"/>
      <c r="M283" s="275"/>
      <c r="N283" s="275"/>
      <c r="O283" s="275"/>
      <c r="P283" s="275"/>
      <c r="Q283" s="275"/>
      <c r="R283" s="286">
        <f t="shared" si="59"/>
        <v>0</v>
      </c>
      <c r="S283" s="287">
        <f t="shared" si="42"/>
        <v>0</v>
      </c>
      <c r="T283" s="288">
        <v>0</v>
      </c>
      <c r="U283" s="288">
        <v>0</v>
      </c>
      <c r="V283" s="280"/>
    </row>
    <row r="284" spans="1:22" s="272" customFormat="1" ht="14.65" customHeight="1" outlineLevel="1">
      <c r="A284" s="309">
        <v>28</v>
      </c>
      <c r="B284" s="282" t="s">
        <v>190</v>
      </c>
      <c r="C284" s="331"/>
      <c r="D284" s="284" t="s">
        <v>150</v>
      </c>
      <c r="E284" s="293" t="s">
        <v>167</v>
      </c>
      <c r="F284" s="275"/>
      <c r="G284" s="275"/>
      <c r="H284" s="275"/>
      <c r="I284" s="275"/>
      <c r="J284" s="275"/>
      <c r="K284" s="275"/>
      <c r="L284" s="275"/>
      <c r="M284" s="275"/>
      <c r="N284" s="275"/>
      <c r="O284" s="275"/>
      <c r="P284" s="275"/>
      <c r="Q284" s="275"/>
      <c r="R284" s="286">
        <f t="shared" si="59"/>
        <v>0</v>
      </c>
      <c r="S284" s="287">
        <f t="shared" si="42"/>
        <v>0</v>
      </c>
      <c r="T284" s="288">
        <v>0</v>
      </c>
      <c r="U284" s="288">
        <v>0</v>
      </c>
      <c r="V284" s="280"/>
    </row>
    <row r="285" spans="1:22" s="272" customFormat="1" ht="14.65" customHeight="1" outlineLevel="1">
      <c r="A285" s="292"/>
      <c r="B285" s="282"/>
      <c r="C285" s="283"/>
      <c r="D285" s="284" t="s">
        <v>152</v>
      </c>
      <c r="E285" s="285" t="s">
        <v>168</v>
      </c>
      <c r="F285" s="275"/>
      <c r="G285" s="275"/>
      <c r="H285" s="275"/>
      <c r="I285" s="275"/>
      <c r="J285" s="275"/>
      <c r="K285" s="275"/>
      <c r="L285" s="275"/>
      <c r="M285" s="275"/>
      <c r="N285" s="275"/>
      <c r="O285" s="275"/>
      <c r="P285" s="275"/>
      <c r="Q285" s="275"/>
      <c r="R285" s="286">
        <f t="shared" si="59"/>
        <v>0</v>
      </c>
      <c r="S285" s="287">
        <f t="shared" si="42"/>
        <v>0</v>
      </c>
      <c r="T285" s="288">
        <v>0</v>
      </c>
      <c r="U285" s="288">
        <v>0</v>
      </c>
      <c r="V285" s="280"/>
    </row>
    <row r="286" spans="1:22" s="272" customFormat="1" ht="14.65" customHeight="1" outlineLevel="1" thickBot="1">
      <c r="A286" s="294"/>
      <c r="B286" s="295"/>
      <c r="C286" s="296"/>
      <c r="D286" s="545" t="s">
        <v>169</v>
      </c>
      <c r="E286" s="545"/>
      <c r="F286" s="297">
        <f t="shared" ref="F286:Q286" si="60">SUM(F277:F285)</f>
        <v>0</v>
      </c>
      <c r="G286" s="297">
        <f t="shared" si="60"/>
        <v>0</v>
      </c>
      <c r="H286" s="297">
        <f t="shared" si="60"/>
        <v>0</v>
      </c>
      <c r="I286" s="297">
        <f t="shared" si="60"/>
        <v>0</v>
      </c>
      <c r="J286" s="297">
        <f t="shared" si="60"/>
        <v>0</v>
      </c>
      <c r="K286" s="297">
        <f t="shared" si="60"/>
        <v>0</v>
      </c>
      <c r="L286" s="297">
        <f t="shared" si="60"/>
        <v>0</v>
      </c>
      <c r="M286" s="297">
        <f t="shared" si="60"/>
        <v>0</v>
      </c>
      <c r="N286" s="297">
        <f t="shared" si="60"/>
        <v>0</v>
      </c>
      <c r="O286" s="297">
        <f t="shared" si="60"/>
        <v>0</v>
      </c>
      <c r="P286" s="297">
        <f t="shared" si="60"/>
        <v>0</v>
      </c>
      <c r="Q286" s="298">
        <f t="shared" si="60"/>
        <v>0</v>
      </c>
      <c r="R286" s="299">
        <f t="shared" si="59"/>
        <v>0</v>
      </c>
      <c r="S286" s="300">
        <f t="shared" si="42"/>
        <v>0</v>
      </c>
      <c r="T286" s="297">
        <f>SUM(T277:T285)</f>
        <v>0</v>
      </c>
      <c r="U286" s="301">
        <f>SUM(U277:U285)</f>
        <v>0</v>
      </c>
      <c r="V286" s="280"/>
    </row>
    <row r="287" spans="1:22" s="272" customFormat="1" ht="14.65" customHeight="1" outlineLevel="1">
      <c r="A287" s="270"/>
      <c r="B287" s="271" t="s">
        <v>127</v>
      </c>
      <c r="C287" s="331"/>
      <c r="D287" s="273" t="s">
        <v>158</v>
      </c>
      <c r="E287" s="274" t="s">
        <v>159</v>
      </c>
      <c r="F287" s="275"/>
      <c r="G287" s="275"/>
      <c r="H287" s="275"/>
      <c r="I287" s="275"/>
      <c r="J287" s="275"/>
      <c r="K287" s="275"/>
      <c r="L287" s="275"/>
      <c r="M287" s="275"/>
      <c r="N287" s="275"/>
      <c r="O287" s="275"/>
      <c r="P287" s="275"/>
      <c r="Q287" s="275"/>
      <c r="R287" s="277">
        <f>SUM(F287:Q287)</f>
        <v>0</v>
      </c>
      <c r="S287" s="278">
        <f t="shared" si="42"/>
        <v>0</v>
      </c>
      <c r="T287" s="279">
        <v>0</v>
      </c>
      <c r="U287" s="279">
        <v>0</v>
      </c>
      <c r="V287" s="280"/>
    </row>
    <row r="288" spans="1:22" s="272" customFormat="1" ht="14.65" customHeight="1" outlineLevel="1">
      <c r="A288" s="281"/>
      <c r="B288" s="282" t="s">
        <v>130</v>
      </c>
      <c r="C288" s="331"/>
      <c r="D288" s="284" t="s">
        <v>131</v>
      </c>
      <c r="E288" s="285" t="s">
        <v>132</v>
      </c>
      <c r="F288" s="275"/>
      <c r="G288" s="275"/>
      <c r="H288" s="275"/>
      <c r="I288" s="275"/>
      <c r="J288" s="275"/>
      <c r="K288" s="275"/>
      <c r="L288" s="275"/>
      <c r="M288" s="275"/>
      <c r="N288" s="275"/>
      <c r="O288" s="275"/>
      <c r="P288" s="275"/>
      <c r="Q288" s="275"/>
      <c r="R288" s="286">
        <f t="shared" ref="R288:R296" si="61">SUM(F288:Q288)</f>
        <v>0</v>
      </c>
      <c r="S288" s="287">
        <f t="shared" si="42"/>
        <v>0</v>
      </c>
      <c r="T288" s="288">
        <v>0</v>
      </c>
      <c r="U288" s="288">
        <v>0</v>
      </c>
      <c r="V288" s="280"/>
    </row>
    <row r="289" spans="1:22" s="272" customFormat="1" ht="14.65" customHeight="1" outlineLevel="1">
      <c r="A289" s="289" t="s">
        <v>160</v>
      </c>
      <c r="B289" s="282" t="s">
        <v>134</v>
      </c>
      <c r="C289" s="331"/>
      <c r="D289" s="284" t="s">
        <v>135</v>
      </c>
      <c r="E289" s="285" t="s">
        <v>161</v>
      </c>
      <c r="F289" s="275"/>
      <c r="G289" s="275"/>
      <c r="H289" s="275"/>
      <c r="I289" s="275"/>
      <c r="J289" s="275"/>
      <c r="K289" s="275"/>
      <c r="L289" s="275"/>
      <c r="M289" s="275"/>
      <c r="N289" s="275"/>
      <c r="O289" s="275"/>
      <c r="P289" s="275"/>
      <c r="Q289" s="275"/>
      <c r="R289" s="286">
        <f t="shared" si="61"/>
        <v>0</v>
      </c>
      <c r="S289" s="287">
        <f t="shared" si="42"/>
        <v>0</v>
      </c>
      <c r="T289" s="288">
        <v>0</v>
      </c>
      <c r="U289" s="288">
        <v>0</v>
      </c>
      <c r="V289" s="280"/>
    </row>
    <row r="290" spans="1:22" s="272" customFormat="1" ht="14.65" customHeight="1" outlineLevel="1">
      <c r="A290" s="281"/>
      <c r="B290" s="282" t="s">
        <v>137</v>
      </c>
      <c r="C290" s="331"/>
      <c r="D290" s="284" t="s">
        <v>138</v>
      </c>
      <c r="E290" s="285" t="s">
        <v>162</v>
      </c>
      <c r="F290" s="275"/>
      <c r="G290" s="275"/>
      <c r="H290" s="275"/>
      <c r="I290" s="275"/>
      <c r="J290" s="275"/>
      <c r="K290" s="275"/>
      <c r="L290" s="275"/>
      <c r="M290" s="275"/>
      <c r="N290" s="275"/>
      <c r="O290" s="275"/>
      <c r="P290" s="275"/>
      <c r="Q290" s="275"/>
      <c r="R290" s="286">
        <f t="shared" si="61"/>
        <v>0</v>
      </c>
      <c r="S290" s="287">
        <f t="shared" si="42"/>
        <v>0</v>
      </c>
      <c r="T290" s="288">
        <v>0</v>
      </c>
      <c r="U290" s="288">
        <v>0</v>
      </c>
      <c r="V290" s="280"/>
    </row>
    <row r="291" spans="1:22" s="272" customFormat="1" ht="14.65" customHeight="1" outlineLevel="1">
      <c r="A291" s="281" t="s">
        <v>140</v>
      </c>
      <c r="B291" s="282" t="s">
        <v>141</v>
      </c>
      <c r="C291" s="331"/>
      <c r="D291" s="284" t="s">
        <v>142</v>
      </c>
      <c r="E291" s="285" t="s">
        <v>163</v>
      </c>
      <c r="F291" s="275"/>
      <c r="G291" s="275"/>
      <c r="H291" s="275"/>
      <c r="I291" s="275"/>
      <c r="J291" s="275"/>
      <c r="K291" s="275"/>
      <c r="L291" s="275"/>
      <c r="M291" s="275"/>
      <c r="N291" s="275"/>
      <c r="O291" s="275"/>
      <c r="P291" s="275"/>
      <c r="Q291" s="275"/>
      <c r="R291" s="286">
        <f t="shared" si="61"/>
        <v>0</v>
      </c>
      <c r="S291" s="287">
        <f t="shared" si="42"/>
        <v>0</v>
      </c>
      <c r="T291" s="288">
        <v>0</v>
      </c>
      <c r="U291" s="288">
        <v>0</v>
      </c>
      <c r="V291" s="280"/>
    </row>
    <row r="292" spans="1:22" s="272" customFormat="1" ht="14.65" customHeight="1" outlineLevel="1">
      <c r="A292" s="281"/>
      <c r="B292" s="282" t="s">
        <v>144</v>
      </c>
      <c r="C292" s="331"/>
      <c r="D292" s="284" t="s">
        <v>145</v>
      </c>
      <c r="E292" s="285" t="s">
        <v>164</v>
      </c>
      <c r="F292" s="275"/>
      <c r="G292" s="275"/>
      <c r="H292" s="275"/>
      <c r="I292" s="275"/>
      <c r="J292" s="275"/>
      <c r="K292" s="275"/>
      <c r="L292" s="275"/>
      <c r="M292" s="275"/>
      <c r="N292" s="275"/>
      <c r="O292" s="275"/>
      <c r="P292" s="275"/>
      <c r="Q292" s="275"/>
      <c r="R292" s="286">
        <f t="shared" si="61"/>
        <v>0</v>
      </c>
      <c r="S292" s="287">
        <f t="shared" si="42"/>
        <v>0</v>
      </c>
      <c r="T292" s="288">
        <v>0</v>
      </c>
      <c r="U292" s="288">
        <v>0</v>
      </c>
      <c r="V292" s="280"/>
    </row>
    <row r="293" spans="1:22" s="272" customFormat="1" ht="14.65" customHeight="1" outlineLevel="1">
      <c r="A293" s="270"/>
      <c r="B293" s="282" t="s">
        <v>165</v>
      </c>
      <c r="C293" s="332"/>
      <c r="D293" s="284" t="s">
        <v>148</v>
      </c>
      <c r="E293" s="285" t="s">
        <v>166</v>
      </c>
      <c r="F293" s="275"/>
      <c r="G293" s="275"/>
      <c r="H293" s="275"/>
      <c r="I293" s="275"/>
      <c r="J293" s="275"/>
      <c r="K293" s="275"/>
      <c r="L293" s="275"/>
      <c r="M293" s="275"/>
      <c r="N293" s="275"/>
      <c r="O293" s="275"/>
      <c r="P293" s="275"/>
      <c r="Q293" s="275"/>
      <c r="R293" s="286">
        <f t="shared" si="61"/>
        <v>0</v>
      </c>
      <c r="S293" s="287">
        <f t="shared" si="42"/>
        <v>0</v>
      </c>
      <c r="T293" s="288">
        <v>0</v>
      </c>
      <c r="U293" s="288">
        <v>0</v>
      </c>
      <c r="V293" s="280"/>
    </row>
    <row r="294" spans="1:22" s="272" customFormat="1" ht="14.65" customHeight="1" outlineLevel="1">
      <c r="A294" s="309">
        <v>29</v>
      </c>
      <c r="B294" s="282" t="s">
        <v>190</v>
      </c>
      <c r="C294" s="331"/>
      <c r="D294" s="284" t="s">
        <v>150</v>
      </c>
      <c r="E294" s="293" t="s">
        <v>167</v>
      </c>
      <c r="F294" s="275"/>
      <c r="G294" s="275"/>
      <c r="H294" s="275"/>
      <c r="I294" s="275"/>
      <c r="J294" s="275"/>
      <c r="K294" s="275"/>
      <c r="L294" s="275"/>
      <c r="M294" s="275"/>
      <c r="N294" s="275"/>
      <c r="O294" s="275"/>
      <c r="P294" s="275"/>
      <c r="Q294" s="275"/>
      <c r="R294" s="286">
        <f t="shared" si="61"/>
        <v>0</v>
      </c>
      <c r="S294" s="287">
        <f t="shared" si="42"/>
        <v>0</v>
      </c>
      <c r="T294" s="288">
        <v>0</v>
      </c>
      <c r="U294" s="288">
        <v>0</v>
      </c>
      <c r="V294" s="280"/>
    </row>
    <row r="295" spans="1:22" s="272" customFormat="1" ht="14.65" customHeight="1" outlineLevel="1">
      <c r="A295" s="292"/>
      <c r="B295" s="282"/>
      <c r="C295" s="283"/>
      <c r="D295" s="284" t="s">
        <v>152</v>
      </c>
      <c r="E295" s="285" t="s">
        <v>168</v>
      </c>
      <c r="F295" s="275"/>
      <c r="G295" s="275"/>
      <c r="H295" s="275"/>
      <c r="I295" s="275"/>
      <c r="J295" s="275"/>
      <c r="K295" s="275"/>
      <c r="L295" s="275"/>
      <c r="M295" s="275"/>
      <c r="N295" s="275"/>
      <c r="O295" s="275"/>
      <c r="P295" s="275"/>
      <c r="Q295" s="275"/>
      <c r="R295" s="286">
        <f t="shared" si="61"/>
        <v>0</v>
      </c>
      <c r="S295" s="287">
        <f t="shared" si="42"/>
        <v>0</v>
      </c>
      <c r="T295" s="288">
        <v>0</v>
      </c>
      <c r="U295" s="288">
        <v>0</v>
      </c>
      <c r="V295" s="280"/>
    </row>
    <row r="296" spans="1:22" s="272" customFormat="1" ht="14.65" customHeight="1" outlineLevel="1" thickBot="1">
      <c r="A296" s="294"/>
      <c r="B296" s="295"/>
      <c r="C296" s="296"/>
      <c r="D296" s="545" t="s">
        <v>169</v>
      </c>
      <c r="E296" s="545"/>
      <c r="F296" s="297">
        <f t="shared" ref="F296:Q296" si="62">SUM(F287:F295)</f>
        <v>0</v>
      </c>
      <c r="G296" s="297">
        <f t="shared" si="62"/>
        <v>0</v>
      </c>
      <c r="H296" s="297">
        <f t="shared" si="62"/>
        <v>0</v>
      </c>
      <c r="I296" s="297">
        <f t="shared" si="62"/>
        <v>0</v>
      </c>
      <c r="J296" s="297">
        <f t="shared" si="62"/>
        <v>0</v>
      </c>
      <c r="K296" s="297">
        <f t="shared" si="62"/>
        <v>0</v>
      </c>
      <c r="L296" s="297">
        <f t="shared" si="62"/>
        <v>0</v>
      </c>
      <c r="M296" s="297">
        <f t="shared" si="62"/>
        <v>0</v>
      </c>
      <c r="N296" s="297">
        <f t="shared" si="62"/>
        <v>0</v>
      </c>
      <c r="O296" s="297">
        <f t="shared" si="62"/>
        <v>0</v>
      </c>
      <c r="P296" s="297">
        <f t="shared" si="62"/>
        <v>0</v>
      </c>
      <c r="Q296" s="298">
        <f t="shared" si="62"/>
        <v>0</v>
      </c>
      <c r="R296" s="299">
        <f t="shared" si="61"/>
        <v>0</v>
      </c>
      <c r="S296" s="300">
        <f t="shared" si="42"/>
        <v>0</v>
      </c>
      <c r="T296" s="306">
        <f>SUM(T287:T295)</f>
        <v>0</v>
      </c>
      <c r="U296" s="307">
        <f>SUM(U287:U295)</f>
        <v>0</v>
      </c>
      <c r="V296" s="280"/>
    </row>
    <row r="297" spans="1:22" s="272" customFormat="1" ht="14.65" customHeight="1" outlineLevel="1">
      <c r="A297" s="270"/>
      <c r="B297" s="271" t="s">
        <v>127</v>
      </c>
      <c r="C297" s="331"/>
      <c r="D297" s="273" t="s">
        <v>158</v>
      </c>
      <c r="E297" s="274" t="s">
        <v>159</v>
      </c>
      <c r="F297" s="275"/>
      <c r="G297" s="275"/>
      <c r="H297" s="275"/>
      <c r="I297" s="275"/>
      <c r="J297" s="275"/>
      <c r="K297" s="275"/>
      <c r="L297" s="275"/>
      <c r="M297" s="275"/>
      <c r="N297" s="275"/>
      <c r="O297" s="275"/>
      <c r="P297" s="275"/>
      <c r="Q297" s="275"/>
      <c r="R297" s="277">
        <f>SUM(F297:Q297)</f>
        <v>0</v>
      </c>
      <c r="S297" s="278">
        <f t="shared" si="42"/>
        <v>0</v>
      </c>
      <c r="T297" s="279">
        <v>0</v>
      </c>
      <c r="U297" s="279">
        <v>0</v>
      </c>
      <c r="V297" s="280"/>
    </row>
    <row r="298" spans="1:22" s="272" customFormat="1" ht="14.65" customHeight="1" outlineLevel="1">
      <c r="A298" s="281"/>
      <c r="B298" s="282" t="s">
        <v>130</v>
      </c>
      <c r="C298" s="331"/>
      <c r="D298" s="284" t="s">
        <v>131</v>
      </c>
      <c r="E298" s="285" t="s">
        <v>132</v>
      </c>
      <c r="F298" s="275"/>
      <c r="G298" s="275"/>
      <c r="H298" s="275"/>
      <c r="I298" s="275"/>
      <c r="J298" s="275"/>
      <c r="K298" s="275"/>
      <c r="L298" s="275"/>
      <c r="M298" s="275"/>
      <c r="N298" s="275"/>
      <c r="O298" s="275"/>
      <c r="P298" s="275"/>
      <c r="Q298" s="275"/>
      <c r="R298" s="286">
        <f t="shared" ref="R298:R306" si="63">SUM(F298:Q298)</f>
        <v>0</v>
      </c>
      <c r="S298" s="287">
        <f t="shared" si="42"/>
        <v>0</v>
      </c>
      <c r="T298" s="288">
        <v>0</v>
      </c>
      <c r="U298" s="288">
        <v>0</v>
      </c>
      <c r="V298" s="280"/>
    </row>
    <row r="299" spans="1:22" s="272" customFormat="1" ht="14.65" customHeight="1" outlineLevel="1">
      <c r="A299" s="289" t="s">
        <v>160</v>
      </c>
      <c r="B299" s="282" t="s">
        <v>134</v>
      </c>
      <c r="C299" s="331"/>
      <c r="D299" s="284" t="s">
        <v>135</v>
      </c>
      <c r="E299" s="285" t="s">
        <v>161</v>
      </c>
      <c r="F299" s="275"/>
      <c r="G299" s="275"/>
      <c r="H299" s="275"/>
      <c r="I299" s="275"/>
      <c r="J299" s="275"/>
      <c r="K299" s="275"/>
      <c r="L299" s="275"/>
      <c r="M299" s="275"/>
      <c r="N299" s="275"/>
      <c r="O299" s="275"/>
      <c r="P299" s="275"/>
      <c r="Q299" s="275"/>
      <c r="R299" s="286">
        <f t="shared" si="63"/>
        <v>0</v>
      </c>
      <c r="S299" s="287">
        <f t="shared" si="42"/>
        <v>0</v>
      </c>
      <c r="T299" s="288">
        <v>0</v>
      </c>
      <c r="U299" s="288">
        <v>0</v>
      </c>
      <c r="V299" s="280"/>
    </row>
    <row r="300" spans="1:22" s="272" customFormat="1" ht="14.65" customHeight="1" outlineLevel="1">
      <c r="A300" s="281"/>
      <c r="B300" s="282" t="s">
        <v>137</v>
      </c>
      <c r="C300" s="331"/>
      <c r="D300" s="284" t="s">
        <v>138</v>
      </c>
      <c r="E300" s="285" t="s">
        <v>162</v>
      </c>
      <c r="F300" s="275"/>
      <c r="G300" s="275"/>
      <c r="H300" s="275"/>
      <c r="I300" s="275"/>
      <c r="J300" s="275"/>
      <c r="K300" s="275"/>
      <c r="L300" s="275"/>
      <c r="M300" s="275"/>
      <c r="N300" s="275"/>
      <c r="O300" s="275"/>
      <c r="P300" s="275"/>
      <c r="Q300" s="275"/>
      <c r="R300" s="286">
        <f t="shared" si="63"/>
        <v>0</v>
      </c>
      <c r="S300" s="287">
        <f t="shared" si="42"/>
        <v>0</v>
      </c>
      <c r="T300" s="288">
        <v>0</v>
      </c>
      <c r="U300" s="288">
        <v>0</v>
      </c>
      <c r="V300" s="280"/>
    </row>
    <row r="301" spans="1:22" s="272" customFormat="1" ht="14.65" customHeight="1" outlineLevel="1">
      <c r="A301" s="281" t="s">
        <v>140</v>
      </c>
      <c r="B301" s="282" t="s">
        <v>141</v>
      </c>
      <c r="C301" s="331"/>
      <c r="D301" s="284" t="s">
        <v>142</v>
      </c>
      <c r="E301" s="285" t="s">
        <v>163</v>
      </c>
      <c r="F301" s="275"/>
      <c r="G301" s="275"/>
      <c r="H301" s="275"/>
      <c r="I301" s="275"/>
      <c r="J301" s="275"/>
      <c r="K301" s="275"/>
      <c r="L301" s="275"/>
      <c r="M301" s="275"/>
      <c r="N301" s="275"/>
      <c r="O301" s="275"/>
      <c r="P301" s="275"/>
      <c r="Q301" s="275"/>
      <c r="R301" s="286">
        <f t="shared" si="63"/>
        <v>0</v>
      </c>
      <c r="S301" s="287">
        <f t="shared" si="42"/>
        <v>0</v>
      </c>
      <c r="T301" s="288">
        <v>0</v>
      </c>
      <c r="U301" s="288">
        <v>0</v>
      </c>
      <c r="V301" s="280"/>
    </row>
    <row r="302" spans="1:22" s="272" customFormat="1" ht="14.65" customHeight="1" outlineLevel="1">
      <c r="A302" s="281"/>
      <c r="B302" s="282" t="s">
        <v>144</v>
      </c>
      <c r="C302" s="331"/>
      <c r="D302" s="284" t="s">
        <v>145</v>
      </c>
      <c r="E302" s="285" t="s">
        <v>164</v>
      </c>
      <c r="F302" s="275"/>
      <c r="G302" s="275"/>
      <c r="H302" s="275"/>
      <c r="I302" s="275"/>
      <c r="J302" s="275"/>
      <c r="K302" s="275"/>
      <c r="L302" s="275"/>
      <c r="M302" s="275"/>
      <c r="N302" s="275"/>
      <c r="O302" s="275"/>
      <c r="P302" s="275"/>
      <c r="Q302" s="275"/>
      <c r="R302" s="286">
        <f t="shared" si="63"/>
        <v>0</v>
      </c>
      <c r="S302" s="287">
        <f t="shared" si="42"/>
        <v>0</v>
      </c>
      <c r="T302" s="288">
        <v>0</v>
      </c>
      <c r="U302" s="288">
        <v>0</v>
      </c>
      <c r="V302" s="280"/>
    </row>
    <row r="303" spans="1:22" s="272" customFormat="1" ht="14.65" customHeight="1" outlineLevel="1">
      <c r="A303" s="270"/>
      <c r="B303" s="282" t="s">
        <v>165</v>
      </c>
      <c r="C303" s="332"/>
      <c r="D303" s="284" t="s">
        <v>148</v>
      </c>
      <c r="E303" s="285" t="s">
        <v>166</v>
      </c>
      <c r="F303" s="275"/>
      <c r="G303" s="275"/>
      <c r="H303" s="275"/>
      <c r="I303" s="275"/>
      <c r="J303" s="275"/>
      <c r="K303" s="275"/>
      <c r="L303" s="275"/>
      <c r="M303" s="275"/>
      <c r="N303" s="275"/>
      <c r="O303" s="275"/>
      <c r="P303" s="275"/>
      <c r="Q303" s="275"/>
      <c r="R303" s="286">
        <f t="shared" si="63"/>
        <v>0</v>
      </c>
      <c r="S303" s="287">
        <f t="shared" si="42"/>
        <v>0</v>
      </c>
      <c r="T303" s="288">
        <v>0</v>
      </c>
      <c r="U303" s="288">
        <v>0</v>
      </c>
      <c r="V303" s="280"/>
    </row>
    <row r="304" spans="1:22" s="272" customFormat="1" ht="14.65" customHeight="1" outlineLevel="1">
      <c r="A304" s="309">
        <v>30</v>
      </c>
      <c r="B304" s="282" t="s">
        <v>190</v>
      </c>
      <c r="C304" s="331"/>
      <c r="D304" s="284" t="s">
        <v>150</v>
      </c>
      <c r="E304" s="293" t="s">
        <v>167</v>
      </c>
      <c r="F304" s="275"/>
      <c r="G304" s="275"/>
      <c r="H304" s="275"/>
      <c r="I304" s="275"/>
      <c r="J304" s="275"/>
      <c r="K304" s="275"/>
      <c r="L304" s="275"/>
      <c r="M304" s="275"/>
      <c r="N304" s="275"/>
      <c r="O304" s="275"/>
      <c r="P304" s="275"/>
      <c r="Q304" s="275"/>
      <c r="R304" s="286">
        <f t="shared" si="63"/>
        <v>0</v>
      </c>
      <c r="S304" s="287">
        <f t="shared" si="42"/>
        <v>0</v>
      </c>
      <c r="T304" s="288">
        <v>0</v>
      </c>
      <c r="U304" s="288">
        <v>0</v>
      </c>
      <c r="V304" s="280"/>
    </row>
    <row r="305" spans="1:22" s="272" customFormat="1" ht="14.65" customHeight="1" outlineLevel="1">
      <c r="A305" s="292"/>
      <c r="B305" s="282"/>
      <c r="C305" s="283"/>
      <c r="D305" s="284" t="s">
        <v>152</v>
      </c>
      <c r="E305" s="285" t="s">
        <v>168</v>
      </c>
      <c r="F305" s="275"/>
      <c r="G305" s="275"/>
      <c r="H305" s="275"/>
      <c r="I305" s="275"/>
      <c r="J305" s="275"/>
      <c r="K305" s="275"/>
      <c r="L305" s="275"/>
      <c r="M305" s="275"/>
      <c r="N305" s="275"/>
      <c r="O305" s="275"/>
      <c r="P305" s="275"/>
      <c r="Q305" s="275"/>
      <c r="R305" s="286">
        <f t="shared" si="63"/>
        <v>0</v>
      </c>
      <c r="S305" s="287">
        <f t="shared" si="42"/>
        <v>0</v>
      </c>
      <c r="T305" s="288">
        <v>0</v>
      </c>
      <c r="U305" s="288">
        <v>0</v>
      </c>
      <c r="V305" s="280"/>
    </row>
    <row r="306" spans="1:22" s="272" customFormat="1" ht="14.65" customHeight="1" outlineLevel="1" thickBot="1">
      <c r="A306" s="294"/>
      <c r="B306" s="295"/>
      <c r="C306" s="296"/>
      <c r="D306" s="545" t="s">
        <v>169</v>
      </c>
      <c r="E306" s="545"/>
      <c r="F306" s="297">
        <f t="shared" ref="F306:Q306" si="64">SUM(F297:F305)</f>
        <v>0</v>
      </c>
      <c r="G306" s="297">
        <f t="shared" si="64"/>
        <v>0</v>
      </c>
      <c r="H306" s="297">
        <f t="shared" si="64"/>
        <v>0</v>
      </c>
      <c r="I306" s="297">
        <f t="shared" si="64"/>
        <v>0</v>
      </c>
      <c r="J306" s="297">
        <f t="shared" si="64"/>
        <v>0</v>
      </c>
      <c r="K306" s="297">
        <f t="shared" si="64"/>
        <v>0</v>
      </c>
      <c r="L306" s="297">
        <f t="shared" si="64"/>
        <v>0</v>
      </c>
      <c r="M306" s="297">
        <f t="shared" si="64"/>
        <v>0</v>
      </c>
      <c r="N306" s="297">
        <f t="shared" si="64"/>
        <v>0</v>
      </c>
      <c r="O306" s="297">
        <f t="shared" si="64"/>
        <v>0</v>
      </c>
      <c r="P306" s="297">
        <f t="shared" si="64"/>
        <v>0</v>
      </c>
      <c r="Q306" s="298">
        <f t="shared" si="64"/>
        <v>0</v>
      </c>
      <c r="R306" s="299">
        <f t="shared" si="63"/>
        <v>0</v>
      </c>
      <c r="S306" s="300">
        <f t="shared" si="42"/>
        <v>0</v>
      </c>
      <c r="T306" s="306">
        <f>SUM(T297:T305)</f>
        <v>0</v>
      </c>
      <c r="U306" s="307">
        <f>SUM(U297:U305)</f>
        <v>0</v>
      </c>
      <c r="V306" s="280"/>
    </row>
    <row r="307" spans="1:22" s="272" customFormat="1" ht="14.65" customHeight="1" outlineLevel="1">
      <c r="A307" s="270"/>
      <c r="B307" s="271" t="s">
        <v>127</v>
      </c>
      <c r="C307" s="331"/>
      <c r="D307" s="273" t="s">
        <v>158</v>
      </c>
      <c r="E307" s="274" t="s">
        <v>159</v>
      </c>
      <c r="F307" s="275"/>
      <c r="G307" s="275"/>
      <c r="H307" s="275"/>
      <c r="I307" s="275"/>
      <c r="J307" s="275"/>
      <c r="K307" s="275"/>
      <c r="L307" s="275"/>
      <c r="M307" s="275"/>
      <c r="N307" s="275"/>
      <c r="O307" s="275"/>
      <c r="P307" s="275"/>
      <c r="Q307" s="275"/>
      <c r="R307" s="277">
        <f>SUM(F307:Q307)</f>
        <v>0</v>
      </c>
      <c r="S307" s="278">
        <f t="shared" si="42"/>
        <v>0</v>
      </c>
      <c r="T307" s="279">
        <v>0</v>
      </c>
      <c r="U307" s="279">
        <v>0</v>
      </c>
      <c r="V307" s="280"/>
    </row>
    <row r="308" spans="1:22" s="272" customFormat="1" ht="14.65" customHeight="1" outlineLevel="1">
      <c r="A308" s="281"/>
      <c r="B308" s="282" t="s">
        <v>130</v>
      </c>
      <c r="C308" s="331"/>
      <c r="D308" s="284" t="s">
        <v>131</v>
      </c>
      <c r="E308" s="285" t="s">
        <v>132</v>
      </c>
      <c r="F308" s="275"/>
      <c r="G308" s="275"/>
      <c r="H308" s="275"/>
      <c r="I308" s="275"/>
      <c r="J308" s="275"/>
      <c r="K308" s="275"/>
      <c r="L308" s="275"/>
      <c r="M308" s="275"/>
      <c r="N308" s="275"/>
      <c r="O308" s="275"/>
      <c r="P308" s="275"/>
      <c r="Q308" s="275"/>
      <c r="R308" s="286">
        <f t="shared" ref="R308:R316" si="65">SUM(F308:Q308)</f>
        <v>0</v>
      </c>
      <c r="S308" s="287">
        <f t="shared" si="42"/>
        <v>0</v>
      </c>
      <c r="T308" s="288">
        <v>0</v>
      </c>
      <c r="U308" s="288">
        <v>0</v>
      </c>
      <c r="V308" s="280"/>
    </row>
    <row r="309" spans="1:22" s="272" customFormat="1" ht="14.65" customHeight="1" outlineLevel="1">
      <c r="A309" s="289" t="s">
        <v>160</v>
      </c>
      <c r="B309" s="282" t="s">
        <v>134</v>
      </c>
      <c r="C309" s="331"/>
      <c r="D309" s="284" t="s">
        <v>135</v>
      </c>
      <c r="E309" s="285" t="s">
        <v>161</v>
      </c>
      <c r="F309" s="275"/>
      <c r="G309" s="275"/>
      <c r="H309" s="275"/>
      <c r="I309" s="275"/>
      <c r="J309" s="275"/>
      <c r="K309" s="275"/>
      <c r="L309" s="275"/>
      <c r="M309" s="275"/>
      <c r="N309" s="275"/>
      <c r="O309" s="275"/>
      <c r="P309" s="275"/>
      <c r="Q309" s="275"/>
      <c r="R309" s="286">
        <f t="shared" si="65"/>
        <v>0</v>
      </c>
      <c r="S309" s="287">
        <f t="shared" si="42"/>
        <v>0</v>
      </c>
      <c r="T309" s="288">
        <v>0</v>
      </c>
      <c r="U309" s="288">
        <v>0</v>
      </c>
      <c r="V309" s="280"/>
    </row>
    <row r="310" spans="1:22" s="272" customFormat="1" ht="14.65" customHeight="1" outlineLevel="1">
      <c r="A310" s="281"/>
      <c r="B310" s="282" t="s">
        <v>137</v>
      </c>
      <c r="C310" s="331"/>
      <c r="D310" s="284" t="s">
        <v>138</v>
      </c>
      <c r="E310" s="285" t="s">
        <v>162</v>
      </c>
      <c r="F310" s="275"/>
      <c r="G310" s="275"/>
      <c r="H310" s="275"/>
      <c r="I310" s="275"/>
      <c r="J310" s="275"/>
      <c r="K310" s="275"/>
      <c r="L310" s="275"/>
      <c r="M310" s="275"/>
      <c r="N310" s="275"/>
      <c r="O310" s="275"/>
      <c r="P310" s="275"/>
      <c r="Q310" s="275"/>
      <c r="R310" s="286">
        <f t="shared" si="65"/>
        <v>0</v>
      </c>
      <c r="S310" s="287">
        <f t="shared" si="42"/>
        <v>0</v>
      </c>
      <c r="T310" s="288">
        <v>0</v>
      </c>
      <c r="U310" s="288">
        <v>0</v>
      </c>
      <c r="V310" s="280"/>
    </row>
    <row r="311" spans="1:22" s="272" customFormat="1" ht="14.65" customHeight="1" outlineLevel="1">
      <c r="A311" s="281" t="s">
        <v>140</v>
      </c>
      <c r="B311" s="282" t="s">
        <v>141</v>
      </c>
      <c r="C311" s="331"/>
      <c r="D311" s="284" t="s">
        <v>142</v>
      </c>
      <c r="E311" s="285" t="s">
        <v>163</v>
      </c>
      <c r="F311" s="275"/>
      <c r="G311" s="275"/>
      <c r="H311" s="275"/>
      <c r="I311" s="275"/>
      <c r="J311" s="275"/>
      <c r="K311" s="275"/>
      <c r="L311" s="275"/>
      <c r="M311" s="275"/>
      <c r="N311" s="275"/>
      <c r="O311" s="275"/>
      <c r="P311" s="275"/>
      <c r="Q311" s="275"/>
      <c r="R311" s="286">
        <f t="shared" si="65"/>
        <v>0</v>
      </c>
      <c r="S311" s="287">
        <f t="shared" si="42"/>
        <v>0</v>
      </c>
      <c r="T311" s="288">
        <v>0</v>
      </c>
      <c r="U311" s="288">
        <v>0</v>
      </c>
      <c r="V311" s="280"/>
    </row>
    <row r="312" spans="1:22" s="272" customFormat="1" ht="14.65" customHeight="1" outlineLevel="1">
      <c r="A312" s="281"/>
      <c r="B312" s="282" t="s">
        <v>144</v>
      </c>
      <c r="C312" s="331"/>
      <c r="D312" s="284" t="s">
        <v>145</v>
      </c>
      <c r="E312" s="285" t="s">
        <v>164</v>
      </c>
      <c r="F312" s="275"/>
      <c r="G312" s="275"/>
      <c r="H312" s="275"/>
      <c r="I312" s="275"/>
      <c r="J312" s="275"/>
      <c r="K312" s="275"/>
      <c r="L312" s="275"/>
      <c r="M312" s="275"/>
      <c r="N312" s="275"/>
      <c r="O312" s="275"/>
      <c r="P312" s="275"/>
      <c r="Q312" s="275"/>
      <c r="R312" s="286">
        <f t="shared" si="65"/>
        <v>0</v>
      </c>
      <c r="S312" s="287">
        <f t="shared" si="42"/>
        <v>0</v>
      </c>
      <c r="T312" s="288">
        <v>0</v>
      </c>
      <c r="U312" s="288">
        <v>0</v>
      </c>
      <c r="V312" s="280"/>
    </row>
    <row r="313" spans="1:22" s="272" customFormat="1" ht="14.65" customHeight="1" outlineLevel="1">
      <c r="A313" s="270"/>
      <c r="B313" s="282" t="s">
        <v>165</v>
      </c>
      <c r="C313" s="332"/>
      <c r="D313" s="284" t="s">
        <v>148</v>
      </c>
      <c r="E313" s="285" t="s">
        <v>166</v>
      </c>
      <c r="F313" s="275"/>
      <c r="G313" s="275"/>
      <c r="H313" s="275"/>
      <c r="I313" s="275"/>
      <c r="J313" s="275"/>
      <c r="K313" s="275"/>
      <c r="L313" s="275"/>
      <c r="M313" s="275"/>
      <c r="N313" s="275"/>
      <c r="O313" s="275"/>
      <c r="P313" s="275"/>
      <c r="Q313" s="275"/>
      <c r="R313" s="286">
        <f t="shared" si="65"/>
        <v>0</v>
      </c>
      <c r="S313" s="287">
        <f t="shared" si="42"/>
        <v>0</v>
      </c>
      <c r="T313" s="288">
        <v>0</v>
      </c>
      <c r="U313" s="288">
        <v>0</v>
      </c>
      <c r="V313" s="280"/>
    </row>
    <row r="314" spans="1:22" s="272" customFormat="1" ht="14.65" customHeight="1" outlineLevel="1">
      <c r="A314" s="309">
        <v>31</v>
      </c>
      <c r="B314" s="282" t="s">
        <v>190</v>
      </c>
      <c r="C314" s="331"/>
      <c r="D314" s="284" t="s">
        <v>150</v>
      </c>
      <c r="E314" s="293" t="s">
        <v>167</v>
      </c>
      <c r="F314" s="275"/>
      <c r="G314" s="275"/>
      <c r="H314" s="275"/>
      <c r="I314" s="275"/>
      <c r="J314" s="275"/>
      <c r="K314" s="275"/>
      <c r="L314" s="275"/>
      <c r="M314" s="275"/>
      <c r="N314" s="275"/>
      <c r="O314" s="275"/>
      <c r="P314" s="275"/>
      <c r="Q314" s="275"/>
      <c r="R314" s="286">
        <f t="shared" si="65"/>
        <v>0</v>
      </c>
      <c r="S314" s="287">
        <f t="shared" si="42"/>
        <v>0</v>
      </c>
      <c r="T314" s="288">
        <v>0</v>
      </c>
      <c r="U314" s="288">
        <v>0</v>
      </c>
      <c r="V314" s="280"/>
    </row>
    <row r="315" spans="1:22" s="272" customFormat="1" ht="14.65" customHeight="1" outlineLevel="1">
      <c r="A315" s="292"/>
      <c r="B315" s="282"/>
      <c r="C315" s="283"/>
      <c r="D315" s="284" t="s">
        <v>152</v>
      </c>
      <c r="E315" s="285" t="s">
        <v>168</v>
      </c>
      <c r="F315" s="275"/>
      <c r="G315" s="275"/>
      <c r="H315" s="275"/>
      <c r="I315" s="275"/>
      <c r="J315" s="275"/>
      <c r="K315" s="275"/>
      <c r="L315" s="275"/>
      <c r="M315" s="275"/>
      <c r="N315" s="275"/>
      <c r="O315" s="275"/>
      <c r="P315" s="275"/>
      <c r="Q315" s="275"/>
      <c r="R315" s="286">
        <f t="shared" si="65"/>
        <v>0</v>
      </c>
      <c r="S315" s="287">
        <f t="shared" si="42"/>
        <v>0</v>
      </c>
      <c r="T315" s="288">
        <v>0</v>
      </c>
      <c r="U315" s="288">
        <v>0</v>
      </c>
      <c r="V315" s="280"/>
    </row>
    <row r="316" spans="1:22" s="272" customFormat="1" ht="14.65" customHeight="1" outlineLevel="1" thickBot="1">
      <c r="A316" s="294"/>
      <c r="B316" s="302"/>
      <c r="C316" s="303"/>
      <c r="D316" s="551" t="s">
        <v>169</v>
      </c>
      <c r="E316" s="551"/>
      <c r="F316" s="297">
        <f t="shared" ref="F316:Q316" si="66">SUM(F307:F315)</f>
        <v>0</v>
      </c>
      <c r="G316" s="297">
        <f t="shared" si="66"/>
        <v>0</v>
      </c>
      <c r="H316" s="297">
        <f t="shared" si="66"/>
        <v>0</v>
      </c>
      <c r="I316" s="297">
        <f t="shared" si="66"/>
        <v>0</v>
      </c>
      <c r="J316" s="297">
        <f t="shared" si="66"/>
        <v>0</v>
      </c>
      <c r="K316" s="297">
        <f t="shared" si="66"/>
        <v>0</v>
      </c>
      <c r="L316" s="297">
        <f t="shared" si="66"/>
        <v>0</v>
      </c>
      <c r="M316" s="297">
        <f t="shared" si="66"/>
        <v>0</v>
      </c>
      <c r="N316" s="297">
        <f t="shared" si="66"/>
        <v>0</v>
      </c>
      <c r="O316" s="297">
        <f t="shared" si="66"/>
        <v>0</v>
      </c>
      <c r="P316" s="297">
        <f t="shared" si="66"/>
        <v>0</v>
      </c>
      <c r="Q316" s="301">
        <f t="shared" si="66"/>
        <v>0</v>
      </c>
      <c r="R316" s="304">
        <f t="shared" si="65"/>
        <v>0</v>
      </c>
      <c r="S316" s="305">
        <f t="shared" si="42"/>
        <v>0</v>
      </c>
      <c r="T316" s="306">
        <f>SUM(T307:T315)</f>
        <v>0</v>
      </c>
      <c r="U316" s="307">
        <f>SUM(U307:U315)</f>
        <v>0</v>
      </c>
      <c r="V316" s="280"/>
    </row>
    <row r="317" spans="1:22" s="272" customFormat="1" ht="14.65" customHeight="1" outlineLevel="1">
      <c r="A317" s="270"/>
      <c r="B317" s="271" t="s">
        <v>127</v>
      </c>
      <c r="C317" s="331"/>
      <c r="D317" s="273" t="s">
        <v>158</v>
      </c>
      <c r="E317" s="274" t="s">
        <v>159</v>
      </c>
      <c r="F317" s="276"/>
      <c r="G317" s="276"/>
      <c r="H317" s="276"/>
      <c r="I317" s="276"/>
      <c r="J317" s="276"/>
      <c r="K317" s="276"/>
      <c r="L317" s="276"/>
      <c r="M317" s="276"/>
      <c r="N317" s="276"/>
      <c r="O317" s="276"/>
      <c r="P317" s="276"/>
      <c r="Q317" s="308"/>
      <c r="R317" s="277">
        <f>SUM(F317:Q317)</f>
        <v>0</v>
      </c>
      <c r="S317" s="278">
        <f t="shared" si="42"/>
        <v>0</v>
      </c>
      <c r="T317" s="279">
        <v>0</v>
      </c>
      <c r="U317" s="279">
        <v>0</v>
      </c>
      <c r="V317" s="280"/>
    </row>
    <row r="318" spans="1:22" s="272" customFormat="1" ht="14.65" customHeight="1" outlineLevel="1">
      <c r="A318" s="281"/>
      <c r="B318" s="282" t="s">
        <v>130</v>
      </c>
      <c r="C318" s="331"/>
      <c r="D318" s="284" t="s">
        <v>131</v>
      </c>
      <c r="E318" s="285" t="s">
        <v>132</v>
      </c>
      <c r="F318" s="275"/>
      <c r="G318" s="275"/>
      <c r="H318" s="275"/>
      <c r="I318" s="275"/>
      <c r="J318" s="275"/>
      <c r="K318" s="275"/>
      <c r="L318" s="275"/>
      <c r="M318" s="275"/>
      <c r="N318" s="275"/>
      <c r="O318" s="275"/>
      <c r="P318" s="275"/>
      <c r="Q318" s="275"/>
      <c r="R318" s="286">
        <f t="shared" ref="R318:R326" si="67">SUM(F318:Q318)</f>
        <v>0</v>
      </c>
      <c r="S318" s="287">
        <f t="shared" si="42"/>
        <v>0</v>
      </c>
      <c r="T318" s="288">
        <v>0</v>
      </c>
      <c r="U318" s="288">
        <v>0</v>
      </c>
      <c r="V318" s="280"/>
    </row>
    <row r="319" spans="1:22" s="272" customFormat="1" ht="14.65" customHeight="1" outlineLevel="1">
      <c r="A319" s="289" t="s">
        <v>160</v>
      </c>
      <c r="B319" s="282" t="s">
        <v>134</v>
      </c>
      <c r="C319" s="331"/>
      <c r="D319" s="284" t="s">
        <v>135</v>
      </c>
      <c r="E319" s="285" t="s">
        <v>161</v>
      </c>
      <c r="F319" s="275"/>
      <c r="G319" s="275"/>
      <c r="H319" s="275"/>
      <c r="I319" s="275"/>
      <c r="J319" s="275"/>
      <c r="K319" s="275"/>
      <c r="L319" s="275"/>
      <c r="M319" s="275"/>
      <c r="N319" s="275"/>
      <c r="O319" s="275"/>
      <c r="P319" s="275"/>
      <c r="Q319" s="275"/>
      <c r="R319" s="286">
        <f t="shared" si="67"/>
        <v>0</v>
      </c>
      <c r="S319" s="287">
        <f t="shared" si="42"/>
        <v>0</v>
      </c>
      <c r="T319" s="288">
        <v>0</v>
      </c>
      <c r="U319" s="288">
        <v>0</v>
      </c>
      <c r="V319" s="280"/>
    </row>
    <row r="320" spans="1:22" s="272" customFormat="1" ht="14.65" customHeight="1" outlineLevel="1">
      <c r="A320" s="281"/>
      <c r="B320" s="282" t="s">
        <v>137</v>
      </c>
      <c r="C320" s="331"/>
      <c r="D320" s="284" t="s">
        <v>138</v>
      </c>
      <c r="E320" s="285" t="s">
        <v>162</v>
      </c>
      <c r="F320" s="275"/>
      <c r="G320" s="275"/>
      <c r="H320" s="275"/>
      <c r="I320" s="275"/>
      <c r="J320" s="275"/>
      <c r="K320" s="275"/>
      <c r="L320" s="275"/>
      <c r="M320" s="275"/>
      <c r="N320" s="275"/>
      <c r="O320" s="275"/>
      <c r="P320" s="275"/>
      <c r="Q320" s="275"/>
      <c r="R320" s="286">
        <f t="shared" si="67"/>
        <v>0</v>
      </c>
      <c r="S320" s="287">
        <f t="shared" si="42"/>
        <v>0</v>
      </c>
      <c r="T320" s="288">
        <v>0</v>
      </c>
      <c r="U320" s="288">
        <v>0</v>
      </c>
      <c r="V320" s="280"/>
    </row>
    <row r="321" spans="1:22" s="272" customFormat="1" ht="14.65" customHeight="1" outlineLevel="1">
      <c r="A321" s="281" t="s">
        <v>140</v>
      </c>
      <c r="B321" s="282" t="s">
        <v>141</v>
      </c>
      <c r="C321" s="331"/>
      <c r="D321" s="284" t="s">
        <v>142</v>
      </c>
      <c r="E321" s="285" t="s">
        <v>163</v>
      </c>
      <c r="F321" s="275"/>
      <c r="G321" s="275"/>
      <c r="H321" s="275"/>
      <c r="I321" s="275"/>
      <c r="J321" s="275"/>
      <c r="K321" s="275"/>
      <c r="L321" s="275"/>
      <c r="M321" s="275"/>
      <c r="N321" s="275"/>
      <c r="O321" s="275"/>
      <c r="P321" s="275"/>
      <c r="Q321" s="275"/>
      <c r="R321" s="286">
        <f t="shared" si="67"/>
        <v>0</v>
      </c>
      <c r="S321" s="287">
        <f t="shared" si="42"/>
        <v>0</v>
      </c>
      <c r="T321" s="288">
        <v>0</v>
      </c>
      <c r="U321" s="288">
        <v>0</v>
      </c>
      <c r="V321" s="280"/>
    </row>
    <row r="322" spans="1:22" s="272" customFormat="1" ht="14.65" customHeight="1" outlineLevel="1">
      <c r="A322" s="281"/>
      <c r="B322" s="282" t="s">
        <v>144</v>
      </c>
      <c r="C322" s="331"/>
      <c r="D322" s="284" t="s">
        <v>145</v>
      </c>
      <c r="E322" s="285" t="s">
        <v>164</v>
      </c>
      <c r="F322" s="275"/>
      <c r="G322" s="275"/>
      <c r="H322" s="275"/>
      <c r="I322" s="275"/>
      <c r="J322" s="275"/>
      <c r="K322" s="275"/>
      <c r="L322" s="275"/>
      <c r="M322" s="275"/>
      <c r="N322" s="275"/>
      <c r="O322" s="275"/>
      <c r="P322" s="275"/>
      <c r="Q322" s="275"/>
      <c r="R322" s="286">
        <f t="shared" si="67"/>
        <v>0</v>
      </c>
      <c r="S322" s="287">
        <f t="shared" si="42"/>
        <v>0</v>
      </c>
      <c r="T322" s="288">
        <v>0</v>
      </c>
      <c r="U322" s="288">
        <v>0</v>
      </c>
      <c r="V322" s="280"/>
    </row>
    <row r="323" spans="1:22" s="272" customFormat="1" ht="14.65" customHeight="1" outlineLevel="1">
      <c r="A323" s="270"/>
      <c r="B323" s="282" t="s">
        <v>165</v>
      </c>
      <c r="C323" s="332"/>
      <c r="D323" s="284" t="s">
        <v>148</v>
      </c>
      <c r="E323" s="285" t="s">
        <v>166</v>
      </c>
      <c r="F323" s="275"/>
      <c r="G323" s="275"/>
      <c r="H323" s="275"/>
      <c r="I323" s="275"/>
      <c r="J323" s="275"/>
      <c r="K323" s="275"/>
      <c r="L323" s="275"/>
      <c r="M323" s="275"/>
      <c r="N323" s="275"/>
      <c r="O323" s="275"/>
      <c r="P323" s="275"/>
      <c r="Q323" s="275"/>
      <c r="R323" s="286">
        <f t="shared" si="67"/>
        <v>0</v>
      </c>
      <c r="S323" s="287">
        <f t="shared" si="42"/>
        <v>0</v>
      </c>
      <c r="T323" s="288">
        <v>0</v>
      </c>
      <c r="U323" s="288">
        <v>0</v>
      </c>
      <c r="V323" s="280"/>
    </row>
    <row r="324" spans="1:22" s="272" customFormat="1" ht="14.65" customHeight="1" outlineLevel="1">
      <c r="A324" s="309">
        <v>32</v>
      </c>
      <c r="B324" s="282" t="s">
        <v>190</v>
      </c>
      <c r="C324" s="331"/>
      <c r="D324" s="284" t="s">
        <v>150</v>
      </c>
      <c r="E324" s="293" t="s">
        <v>167</v>
      </c>
      <c r="F324" s="275"/>
      <c r="G324" s="275"/>
      <c r="H324" s="275"/>
      <c r="I324" s="275"/>
      <c r="J324" s="275"/>
      <c r="K324" s="275"/>
      <c r="L324" s="275"/>
      <c r="M324" s="275"/>
      <c r="N324" s="275"/>
      <c r="O324" s="275"/>
      <c r="P324" s="275"/>
      <c r="Q324" s="275"/>
      <c r="R324" s="286">
        <f t="shared" si="67"/>
        <v>0</v>
      </c>
      <c r="S324" s="287">
        <f t="shared" si="42"/>
        <v>0</v>
      </c>
      <c r="T324" s="288">
        <v>0</v>
      </c>
      <c r="U324" s="288">
        <v>0</v>
      </c>
      <c r="V324" s="280"/>
    </row>
    <row r="325" spans="1:22" s="272" customFormat="1" ht="14.65" customHeight="1" outlineLevel="1">
      <c r="A325" s="292"/>
      <c r="B325" s="282"/>
      <c r="C325" s="283"/>
      <c r="D325" s="284" t="s">
        <v>152</v>
      </c>
      <c r="E325" s="285" t="s">
        <v>168</v>
      </c>
      <c r="F325" s="275"/>
      <c r="G325" s="275"/>
      <c r="H325" s="275"/>
      <c r="I325" s="275"/>
      <c r="J325" s="275"/>
      <c r="K325" s="275"/>
      <c r="L325" s="275"/>
      <c r="M325" s="275"/>
      <c r="N325" s="275"/>
      <c r="O325" s="275"/>
      <c r="P325" s="275"/>
      <c r="Q325" s="275"/>
      <c r="R325" s="286">
        <f t="shared" si="67"/>
        <v>0</v>
      </c>
      <c r="S325" s="287">
        <f t="shared" si="42"/>
        <v>0</v>
      </c>
      <c r="T325" s="288">
        <v>0</v>
      </c>
      <c r="U325" s="288">
        <v>0</v>
      </c>
      <c r="V325" s="280"/>
    </row>
    <row r="326" spans="1:22" s="272" customFormat="1" ht="14.65" customHeight="1" outlineLevel="1" thickBot="1">
      <c r="A326" s="294"/>
      <c r="B326" s="295"/>
      <c r="C326" s="296"/>
      <c r="D326" s="545" t="s">
        <v>169</v>
      </c>
      <c r="E326" s="545"/>
      <c r="F326" s="297">
        <f t="shared" ref="F326:Q326" si="68">SUM(F317:F325)</f>
        <v>0</v>
      </c>
      <c r="G326" s="297">
        <f t="shared" si="68"/>
        <v>0</v>
      </c>
      <c r="H326" s="297">
        <f t="shared" si="68"/>
        <v>0</v>
      </c>
      <c r="I326" s="297">
        <f t="shared" si="68"/>
        <v>0</v>
      </c>
      <c r="J326" s="297">
        <f t="shared" si="68"/>
        <v>0</v>
      </c>
      <c r="K326" s="297">
        <f t="shared" si="68"/>
        <v>0</v>
      </c>
      <c r="L326" s="297">
        <f t="shared" si="68"/>
        <v>0</v>
      </c>
      <c r="M326" s="297">
        <f t="shared" si="68"/>
        <v>0</v>
      </c>
      <c r="N326" s="297">
        <f t="shared" si="68"/>
        <v>0</v>
      </c>
      <c r="O326" s="297">
        <f t="shared" si="68"/>
        <v>0</v>
      </c>
      <c r="P326" s="297">
        <f t="shared" si="68"/>
        <v>0</v>
      </c>
      <c r="Q326" s="298">
        <f t="shared" si="68"/>
        <v>0</v>
      </c>
      <c r="R326" s="299">
        <f t="shared" si="67"/>
        <v>0</v>
      </c>
      <c r="S326" s="300">
        <f t="shared" si="42"/>
        <v>0</v>
      </c>
      <c r="T326" s="297">
        <f>SUM(T317:T325)</f>
        <v>0</v>
      </c>
      <c r="U326" s="301">
        <f>SUM(U317:U325)</f>
        <v>0</v>
      </c>
      <c r="V326" s="280"/>
    </row>
    <row r="327" spans="1:22" s="272" customFormat="1" ht="14.65" customHeight="1" outlineLevel="1">
      <c r="A327" s="270"/>
      <c r="B327" s="271" t="s">
        <v>127</v>
      </c>
      <c r="C327" s="331"/>
      <c r="D327" s="273" t="s">
        <v>158</v>
      </c>
      <c r="E327" s="274" t="s">
        <v>159</v>
      </c>
      <c r="F327" s="275"/>
      <c r="G327" s="275"/>
      <c r="H327" s="275"/>
      <c r="I327" s="275"/>
      <c r="J327" s="275"/>
      <c r="K327" s="275"/>
      <c r="L327" s="275"/>
      <c r="M327" s="275"/>
      <c r="N327" s="275"/>
      <c r="O327" s="275"/>
      <c r="P327" s="275"/>
      <c r="Q327" s="275"/>
      <c r="R327" s="277">
        <f>SUM(F327:Q327)</f>
        <v>0</v>
      </c>
      <c r="S327" s="278">
        <f t="shared" si="42"/>
        <v>0</v>
      </c>
      <c r="T327" s="279">
        <v>0</v>
      </c>
      <c r="U327" s="279">
        <v>0</v>
      </c>
      <c r="V327" s="280"/>
    </row>
    <row r="328" spans="1:22" s="272" customFormat="1" ht="14.65" customHeight="1" outlineLevel="1">
      <c r="A328" s="281"/>
      <c r="B328" s="282" t="s">
        <v>130</v>
      </c>
      <c r="C328" s="331"/>
      <c r="D328" s="284" t="s">
        <v>131</v>
      </c>
      <c r="E328" s="285" t="s">
        <v>132</v>
      </c>
      <c r="F328" s="275"/>
      <c r="G328" s="275"/>
      <c r="H328" s="275"/>
      <c r="I328" s="275"/>
      <c r="J328" s="275"/>
      <c r="K328" s="275"/>
      <c r="L328" s="275"/>
      <c r="M328" s="275"/>
      <c r="N328" s="275"/>
      <c r="O328" s="275"/>
      <c r="P328" s="275"/>
      <c r="Q328" s="275"/>
      <c r="R328" s="286">
        <f t="shared" ref="R328:R336" si="69">SUM(F328:Q328)</f>
        <v>0</v>
      </c>
      <c r="S328" s="287">
        <f t="shared" si="42"/>
        <v>0</v>
      </c>
      <c r="T328" s="288">
        <v>0</v>
      </c>
      <c r="U328" s="288">
        <v>0</v>
      </c>
      <c r="V328" s="280"/>
    </row>
    <row r="329" spans="1:22" s="272" customFormat="1" ht="14.65" customHeight="1" outlineLevel="1">
      <c r="A329" s="289" t="s">
        <v>160</v>
      </c>
      <c r="B329" s="282" t="s">
        <v>134</v>
      </c>
      <c r="C329" s="331"/>
      <c r="D329" s="284" t="s">
        <v>135</v>
      </c>
      <c r="E329" s="285" t="s">
        <v>161</v>
      </c>
      <c r="F329" s="275"/>
      <c r="G329" s="275"/>
      <c r="H329" s="275"/>
      <c r="I329" s="275"/>
      <c r="J329" s="275"/>
      <c r="K329" s="275"/>
      <c r="L329" s="275"/>
      <c r="M329" s="275"/>
      <c r="N329" s="275"/>
      <c r="O329" s="275"/>
      <c r="P329" s="275"/>
      <c r="Q329" s="275"/>
      <c r="R329" s="286">
        <f t="shared" si="69"/>
        <v>0</v>
      </c>
      <c r="S329" s="287">
        <f t="shared" si="42"/>
        <v>0</v>
      </c>
      <c r="T329" s="288">
        <v>0</v>
      </c>
      <c r="U329" s="288">
        <v>0</v>
      </c>
      <c r="V329" s="280"/>
    </row>
    <row r="330" spans="1:22" s="272" customFormat="1" ht="14.65" customHeight="1" outlineLevel="1">
      <c r="A330" s="281"/>
      <c r="B330" s="282" t="s">
        <v>137</v>
      </c>
      <c r="C330" s="331"/>
      <c r="D330" s="284" t="s">
        <v>138</v>
      </c>
      <c r="E330" s="285" t="s">
        <v>162</v>
      </c>
      <c r="F330" s="275"/>
      <c r="G330" s="275"/>
      <c r="H330" s="275"/>
      <c r="I330" s="275"/>
      <c r="J330" s="275"/>
      <c r="K330" s="275"/>
      <c r="L330" s="275"/>
      <c r="M330" s="275"/>
      <c r="N330" s="275"/>
      <c r="O330" s="275"/>
      <c r="P330" s="275"/>
      <c r="Q330" s="275"/>
      <c r="R330" s="286">
        <f t="shared" si="69"/>
        <v>0</v>
      </c>
      <c r="S330" s="287">
        <f t="shared" si="42"/>
        <v>0</v>
      </c>
      <c r="T330" s="288">
        <v>0</v>
      </c>
      <c r="U330" s="288">
        <v>0</v>
      </c>
      <c r="V330" s="280"/>
    </row>
    <row r="331" spans="1:22" s="272" customFormat="1" ht="14.65" customHeight="1" outlineLevel="1">
      <c r="A331" s="281" t="s">
        <v>140</v>
      </c>
      <c r="B331" s="282" t="s">
        <v>141</v>
      </c>
      <c r="C331" s="331"/>
      <c r="D331" s="284" t="s">
        <v>142</v>
      </c>
      <c r="E331" s="285" t="s">
        <v>163</v>
      </c>
      <c r="F331" s="275"/>
      <c r="G331" s="275"/>
      <c r="H331" s="275"/>
      <c r="I331" s="275"/>
      <c r="J331" s="275"/>
      <c r="K331" s="275"/>
      <c r="L331" s="275"/>
      <c r="M331" s="275"/>
      <c r="N331" s="275"/>
      <c r="O331" s="275"/>
      <c r="P331" s="275"/>
      <c r="Q331" s="275"/>
      <c r="R331" s="286">
        <f t="shared" si="69"/>
        <v>0</v>
      </c>
      <c r="S331" s="287">
        <f t="shared" si="42"/>
        <v>0</v>
      </c>
      <c r="T331" s="288">
        <v>0</v>
      </c>
      <c r="U331" s="288">
        <v>0</v>
      </c>
      <c r="V331" s="280"/>
    </row>
    <row r="332" spans="1:22" s="272" customFormat="1" ht="14.65" customHeight="1" outlineLevel="1">
      <c r="A332" s="281"/>
      <c r="B332" s="282" t="s">
        <v>144</v>
      </c>
      <c r="C332" s="331"/>
      <c r="D332" s="284" t="s">
        <v>145</v>
      </c>
      <c r="E332" s="285" t="s">
        <v>164</v>
      </c>
      <c r="F332" s="275"/>
      <c r="G332" s="275"/>
      <c r="H332" s="275"/>
      <c r="I332" s="275"/>
      <c r="J332" s="275"/>
      <c r="K332" s="275"/>
      <c r="L332" s="275"/>
      <c r="M332" s="275"/>
      <c r="N332" s="275"/>
      <c r="O332" s="275"/>
      <c r="P332" s="275"/>
      <c r="Q332" s="275"/>
      <c r="R332" s="286">
        <f t="shared" si="69"/>
        <v>0</v>
      </c>
      <c r="S332" s="287">
        <f t="shared" si="42"/>
        <v>0</v>
      </c>
      <c r="T332" s="288">
        <v>0</v>
      </c>
      <c r="U332" s="288">
        <v>0</v>
      </c>
      <c r="V332" s="280"/>
    </row>
    <row r="333" spans="1:22" s="272" customFormat="1" ht="14.65" customHeight="1" outlineLevel="1">
      <c r="A333" s="270"/>
      <c r="B333" s="282" t="s">
        <v>165</v>
      </c>
      <c r="C333" s="332"/>
      <c r="D333" s="284" t="s">
        <v>148</v>
      </c>
      <c r="E333" s="285" t="s">
        <v>166</v>
      </c>
      <c r="F333" s="275"/>
      <c r="G333" s="275"/>
      <c r="H333" s="275"/>
      <c r="I333" s="275"/>
      <c r="J333" s="275"/>
      <c r="K333" s="275"/>
      <c r="L333" s="275"/>
      <c r="M333" s="275"/>
      <c r="N333" s="275"/>
      <c r="O333" s="275"/>
      <c r="P333" s="275"/>
      <c r="Q333" s="275"/>
      <c r="R333" s="286">
        <f t="shared" si="69"/>
        <v>0</v>
      </c>
      <c r="S333" s="287">
        <f t="shared" si="42"/>
        <v>0</v>
      </c>
      <c r="T333" s="288">
        <v>0</v>
      </c>
      <c r="U333" s="288">
        <v>0</v>
      </c>
      <c r="V333" s="280"/>
    </row>
    <row r="334" spans="1:22" s="272" customFormat="1" ht="14.65" customHeight="1" outlineLevel="1">
      <c r="A334" s="309">
        <v>33</v>
      </c>
      <c r="B334" s="282" t="s">
        <v>190</v>
      </c>
      <c r="C334" s="331"/>
      <c r="D334" s="284" t="s">
        <v>150</v>
      </c>
      <c r="E334" s="293" t="s">
        <v>167</v>
      </c>
      <c r="F334" s="275"/>
      <c r="G334" s="275"/>
      <c r="H334" s="275"/>
      <c r="I334" s="275"/>
      <c r="J334" s="275"/>
      <c r="K334" s="275"/>
      <c r="L334" s="275"/>
      <c r="M334" s="275"/>
      <c r="N334" s="275"/>
      <c r="O334" s="275"/>
      <c r="P334" s="275"/>
      <c r="Q334" s="275"/>
      <c r="R334" s="286">
        <f t="shared" si="69"/>
        <v>0</v>
      </c>
      <c r="S334" s="287">
        <f t="shared" si="42"/>
        <v>0</v>
      </c>
      <c r="T334" s="288">
        <v>0</v>
      </c>
      <c r="U334" s="288">
        <v>0</v>
      </c>
      <c r="V334" s="280"/>
    </row>
    <row r="335" spans="1:22" s="272" customFormat="1" ht="14.65" customHeight="1" outlineLevel="1">
      <c r="A335" s="292"/>
      <c r="B335" s="282"/>
      <c r="C335" s="283"/>
      <c r="D335" s="284" t="s">
        <v>152</v>
      </c>
      <c r="E335" s="285" t="s">
        <v>168</v>
      </c>
      <c r="F335" s="275"/>
      <c r="G335" s="275"/>
      <c r="H335" s="275"/>
      <c r="I335" s="275"/>
      <c r="J335" s="275"/>
      <c r="K335" s="275"/>
      <c r="L335" s="275"/>
      <c r="M335" s="275"/>
      <c r="N335" s="275"/>
      <c r="O335" s="275"/>
      <c r="P335" s="275"/>
      <c r="Q335" s="275"/>
      <c r="R335" s="286">
        <f t="shared" si="69"/>
        <v>0</v>
      </c>
      <c r="S335" s="287">
        <f t="shared" si="42"/>
        <v>0</v>
      </c>
      <c r="T335" s="288">
        <v>0</v>
      </c>
      <c r="U335" s="288">
        <v>0</v>
      </c>
      <c r="V335" s="280"/>
    </row>
    <row r="336" spans="1:22" s="272" customFormat="1" ht="14.65" customHeight="1" outlineLevel="1" thickBot="1">
      <c r="A336" s="294"/>
      <c r="B336" s="302"/>
      <c r="C336" s="303"/>
      <c r="D336" s="551" t="s">
        <v>169</v>
      </c>
      <c r="E336" s="551"/>
      <c r="F336" s="297">
        <f t="shared" ref="F336:Q336" si="70">SUM(F327:F335)</f>
        <v>0</v>
      </c>
      <c r="G336" s="297">
        <f t="shared" si="70"/>
        <v>0</v>
      </c>
      <c r="H336" s="297">
        <f t="shared" si="70"/>
        <v>0</v>
      </c>
      <c r="I336" s="297">
        <f t="shared" si="70"/>
        <v>0</v>
      </c>
      <c r="J336" s="297">
        <f t="shared" si="70"/>
        <v>0</v>
      </c>
      <c r="K336" s="297">
        <f t="shared" si="70"/>
        <v>0</v>
      </c>
      <c r="L336" s="297">
        <f t="shared" si="70"/>
        <v>0</v>
      </c>
      <c r="M336" s="297">
        <f t="shared" si="70"/>
        <v>0</v>
      </c>
      <c r="N336" s="297">
        <f t="shared" si="70"/>
        <v>0</v>
      </c>
      <c r="O336" s="297">
        <f t="shared" si="70"/>
        <v>0</v>
      </c>
      <c r="P336" s="297">
        <f t="shared" si="70"/>
        <v>0</v>
      </c>
      <c r="Q336" s="301">
        <f t="shared" si="70"/>
        <v>0</v>
      </c>
      <c r="R336" s="304">
        <f t="shared" si="69"/>
        <v>0</v>
      </c>
      <c r="S336" s="305">
        <f t="shared" si="42"/>
        <v>0</v>
      </c>
      <c r="T336" s="306">
        <f>SUM(T327:T335)</f>
        <v>0</v>
      </c>
      <c r="U336" s="307">
        <f>SUM(U327:U335)</f>
        <v>0</v>
      </c>
      <c r="V336" s="280"/>
    </row>
    <row r="337" spans="1:22" s="272" customFormat="1" ht="14.65" customHeight="1" outlineLevel="1">
      <c r="A337" s="270"/>
      <c r="B337" s="271" t="s">
        <v>127</v>
      </c>
      <c r="C337" s="331"/>
      <c r="D337" s="273" t="s">
        <v>158</v>
      </c>
      <c r="E337" s="274" t="s">
        <v>159</v>
      </c>
      <c r="F337" s="276"/>
      <c r="G337" s="276"/>
      <c r="H337" s="276"/>
      <c r="I337" s="276"/>
      <c r="J337" s="276"/>
      <c r="K337" s="276"/>
      <c r="L337" s="276"/>
      <c r="M337" s="276"/>
      <c r="N337" s="276"/>
      <c r="O337" s="276"/>
      <c r="P337" s="276"/>
      <c r="Q337" s="308"/>
      <c r="R337" s="277">
        <f>SUM(F337:Q337)</f>
        <v>0</v>
      </c>
      <c r="S337" s="278">
        <f t="shared" si="42"/>
        <v>0</v>
      </c>
      <c r="T337" s="279">
        <v>0</v>
      </c>
      <c r="U337" s="279">
        <v>0</v>
      </c>
      <c r="V337" s="280"/>
    </row>
    <row r="338" spans="1:22" s="272" customFormat="1" ht="14.65" customHeight="1" outlineLevel="1">
      <c r="A338" s="281"/>
      <c r="B338" s="282" t="s">
        <v>130</v>
      </c>
      <c r="C338" s="331"/>
      <c r="D338" s="284" t="s">
        <v>131</v>
      </c>
      <c r="E338" s="285" t="s">
        <v>132</v>
      </c>
      <c r="F338" s="275"/>
      <c r="G338" s="275"/>
      <c r="H338" s="275"/>
      <c r="I338" s="275"/>
      <c r="J338" s="275"/>
      <c r="K338" s="275"/>
      <c r="L338" s="275"/>
      <c r="M338" s="275"/>
      <c r="N338" s="275"/>
      <c r="O338" s="275"/>
      <c r="P338" s="275"/>
      <c r="Q338" s="275"/>
      <c r="R338" s="286">
        <f t="shared" ref="R338:R346" si="71">SUM(F338:Q338)</f>
        <v>0</v>
      </c>
      <c r="S338" s="287">
        <f t="shared" si="42"/>
        <v>0</v>
      </c>
      <c r="T338" s="288">
        <v>0</v>
      </c>
      <c r="U338" s="288">
        <v>0</v>
      </c>
      <c r="V338" s="280"/>
    </row>
    <row r="339" spans="1:22" s="272" customFormat="1" ht="14.65" customHeight="1" outlineLevel="1">
      <c r="A339" s="289" t="s">
        <v>160</v>
      </c>
      <c r="B339" s="282" t="s">
        <v>134</v>
      </c>
      <c r="C339" s="331"/>
      <c r="D339" s="284" t="s">
        <v>135</v>
      </c>
      <c r="E339" s="285" t="s">
        <v>161</v>
      </c>
      <c r="F339" s="275"/>
      <c r="G339" s="275"/>
      <c r="H339" s="275"/>
      <c r="I339" s="275"/>
      <c r="J339" s="275"/>
      <c r="K339" s="275"/>
      <c r="L339" s="275"/>
      <c r="M339" s="275"/>
      <c r="N339" s="275"/>
      <c r="O339" s="275"/>
      <c r="P339" s="275"/>
      <c r="Q339" s="275"/>
      <c r="R339" s="286">
        <f t="shared" si="71"/>
        <v>0</v>
      </c>
      <c r="S339" s="287">
        <f t="shared" si="42"/>
        <v>0</v>
      </c>
      <c r="T339" s="288">
        <v>0</v>
      </c>
      <c r="U339" s="288">
        <v>0</v>
      </c>
      <c r="V339" s="280"/>
    </row>
    <row r="340" spans="1:22" s="272" customFormat="1" ht="14.65" customHeight="1" outlineLevel="1">
      <c r="A340" s="281"/>
      <c r="B340" s="282" t="s">
        <v>137</v>
      </c>
      <c r="C340" s="331"/>
      <c r="D340" s="284" t="s">
        <v>138</v>
      </c>
      <c r="E340" s="285" t="s">
        <v>162</v>
      </c>
      <c r="F340" s="275"/>
      <c r="G340" s="275"/>
      <c r="H340" s="275"/>
      <c r="I340" s="275"/>
      <c r="J340" s="275"/>
      <c r="K340" s="275"/>
      <c r="L340" s="275"/>
      <c r="M340" s="275"/>
      <c r="N340" s="275"/>
      <c r="O340" s="275"/>
      <c r="P340" s="275"/>
      <c r="Q340" s="275"/>
      <c r="R340" s="286">
        <f t="shared" si="71"/>
        <v>0</v>
      </c>
      <c r="S340" s="287">
        <f t="shared" si="42"/>
        <v>0</v>
      </c>
      <c r="T340" s="288">
        <v>0</v>
      </c>
      <c r="U340" s="288">
        <v>0</v>
      </c>
      <c r="V340" s="280"/>
    </row>
    <row r="341" spans="1:22" s="272" customFormat="1" ht="14.65" customHeight="1" outlineLevel="1">
      <c r="A341" s="281" t="s">
        <v>140</v>
      </c>
      <c r="B341" s="282" t="s">
        <v>141</v>
      </c>
      <c r="C341" s="331"/>
      <c r="D341" s="284" t="s">
        <v>142</v>
      </c>
      <c r="E341" s="285" t="s">
        <v>163</v>
      </c>
      <c r="F341" s="275"/>
      <c r="G341" s="275"/>
      <c r="H341" s="275"/>
      <c r="I341" s="275"/>
      <c r="J341" s="275"/>
      <c r="K341" s="275"/>
      <c r="L341" s="275"/>
      <c r="M341" s="275"/>
      <c r="N341" s="275"/>
      <c r="O341" s="275"/>
      <c r="P341" s="275"/>
      <c r="Q341" s="275"/>
      <c r="R341" s="286">
        <f t="shared" si="71"/>
        <v>0</v>
      </c>
      <c r="S341" s="287">
        <f t="shared" si="42"/>
        <v>0</v>
      </c>
      <c r="T341" s="288">
        <v>0</v>
      </c>
      <c r="U341" s="288">
        <v>0</v>
      </c>
      <c r="V341" s="280"/>
    </row>
    <row r="342" spans="1:22" s="272" customFormat="1" ht="14.65" customHeight="1" outlineLevel="1">
      <c r="A342" s="281"/>
      <c r="B342" s="282" t="s">
        <v>144</v>
      </c>
      <c r="C342" s="331"/>
      <c r="D342" s="284" t="s">
        <v>145</v>
      </c>
      <c r="E342" s="285" t="s">
        <v>164</v>
      </c>
      <c r="F342" s="275"/>
      <c r="G342" s="275"/>
      <c r="H342" s="275"/>
      <c r="I342" s="275"/>
      <c r="J342" s="275"/>
      <c r="K342" s="275"/>
      <c r="L342" s="275"/>
      <c r="M342" s="275"/>
      <c r="N342" s="275"/>
      <c r="O342" s="275"/>
      <c r="P342" s="275"/>
      <c r="Q342" s="275"/>
      <c r="R342" s="286">
        <f t="shared" si="71"/>
        <v>0</v>
      </c>
      <c r="S342" s="287">
        <f t="shared" si="42"/>
        <v>0</v>
      </c>
      <c r="T342" s="288">
        <v>0</v>
      </c>
      <c r="U342" s="288">
        <v>0</v>
      </c>
      <c r="V342" s="280"/>
    </row>
    <row r="343" spans="1:22" s="272" customFormat="1" ht="14.65" customHeight="1" outlineLevel="1">
      <c r="A343" s="270"/>
      <c r="B343" s="282" t="s">
        <v>165</v>
      </c>
      <c r="C343" s="332"/>
      <c r="D343" s="284" t="s">
        <v>148</v>
      </c>
      <c r="E343" s="285" t="s">
        <v>166</v>
      </c>
      <c r="F343" s="275"/>
      <c r="G343" s="275"/>
      <c r="H343" s="275"/>
      <c r="I343" s="275"/>
      <c r="J343" s="275"/>
      <c r="K343" s="275"/>
      <c r="L343" s="275"/>
      <c r="M343" s="275"/>
      <c r="N343" s="275"/>
      <c r="O343" s="275"/>
      <c r="P343" s="275"/>
      <c r="Q343" s="275"/>
      <c r="R343" s="286">
        <f t="shared" si="71"/>
        <v>0</v>
      </c>
      <c r="S343" s="287">
        <f t="shared" si="42"/>
        <v>0</v>
      </c>
      <c r="T343" s="288">
        <v>0</v>
      </c>
      <c r="U343" s="288">
        <v>0</v>
      </c>
      <c r="V343" s="280"/>
    </row>
    <row r="344" spans="1:22" s="272" customFormat="1" ht="14.65" customHeight="1" outlineLevel="1">
      <c r="A344" s="309">
        <v>34</v>
      </c>
      <c r="B344" s="282" t="s">
        <v>190</v>
      </c>
      <c r="C344" s="331"/>
      <c r="D344" s="284" t="s">
        <v>150</v>
      </c>
      <c r="E344" s="293" t="s">
        <v>167</v>
      </c>
      <c r="F344" s="275"/>
      <c r="G344" s="275"/>
      <c r="H344" s="275"/>
      <c r="I344" s="275"/>
      <c r="J344" s="275"/>
      <c r="K344" s="275"/>
      <c r="L344" s="275"/>
      <c r="M344" s="275"/>
      <c r="N344" s="275"/>
      <c r="O344" s="275"/>
      <c r="P344" s="275"/>
      <c r="Q344" s="275"/>
      <c r="R344" s="286">
        <f t="shared" si="71"/>
        <v>0</v>
      </c>
      <c r="S344" s="287">
        <f t="shared" si="42"/>
        <v>0</v>
      </c>
      <c r="T344" s="288">
        <v>0</v>
      </c>
      <c r="U344" s="288">
        <v>0</v>
      </c>
      <c r="V344" s="280"/>
    </row>
    <row r="345" spans="1:22" s="272" customFormat="1" ht="14.65" customHeight="1" outlineLevel="1">
      <c r="A345" s="292"/>
      <c r="B345" s="282"/>
      <c r="C345" s="283"/>
      <c r="D345" s="284" t="s">
        <v>152</v>
      </c>
      <c r="E345" s="285" t="s">
        <v>168</v>
      </c>
      <c r="F345" s="275"/>
      <c r="G345" s="275"/>
      <c r="H345" s="275"/>
      <c r="I345" s="275"/>
      <c r="J345" s="275"/>
      <c r="K345" s="275"/>
      <c r="L345" s="275"/>
      <c r="M345" s="275"/>
      <c r="N345" s="275"/>
      <c r="O345" s="275"/>
      <c r="P345" s="275"/>
      <c r="Q345" s="275"/>
      <c r="R345" s="286">
        <f t="shared" si="71"/>
        <v>0</v>
      </c>
      <c r="S345" s="287">
        <f t="shared" si="42"/>
        <v>0</v>
      </c>
      <c r="T345" s="288">
        <v>0</v>
      </c>
      <c r="U345" s="288">
        <v>0</v>
      </c>
      <c r="V345" s="280"/>
    </row>
    <row r="346" spans="1:22" s="272" customFormat="1" ht="14.65" customHeight="1" outlineLevel="1" thickBot="1">
      <c r="A346" s="294"/>
      <c r="B346" s="302"/>
      <c r="C346" s="303"/>
      <c r="D346" s="551" t="s">
        <v>169</v>
      </c>
      <c r="E346" s="551"/>
      <c r="F346" s="297">
        <f t="shared" ref="F346:Q346" si="72">SUM(F337:F345)</f>
        <v>0</v>
      </c>
      <c r="G346" s="297">
        <f t="shared" si="72"/>
        <v>0</v>
      </c>
      <c r="H346" s="297">
        <f t="shared" si="72"/>
        <v>0</v>
      </c>
      <c r="I346" s="297">
        <f t="shared" si="72"/>
        <v>0</v>
      </c>
      <c r="J346" s="297">
        <f t="shared" si="72"/>
        <v>0</v>
      </c>
      <c r="K346" s="297">
        <f t="shared" si="72"/>
        <v>0</v>
      </c>
      <c r="L346" s="297">
        <f t="shared" si="72"/>
        <v>0</v>
      </c>
      <c r="M346" s="297">
        <f t="shared" si="72"/>
        <v>0</v>
      </c>
      <c r="N346" s="297">
        <f t="shared" si="72"/>
        <v>0</v>
      </c>
      <c r="O346" s="297">
        <f t="shared" si="72"/>
        <v>0</v>
      </c>
      <c r="P346" s="297">
        <f t="shared" si="72"/>
        <v>0</v>
      </c>
      <c r="Q346" s="301">
        <f t="shared" si="72"/>
        <v>0</v>
      </c>
      <c r="R346" s="304">
        <f t="shared" si="71"/>
        <v>0</v>
      </c>
      <c r="S346" s="305">
        <f t="shared" si="42"/>
        <v>0</v>
      </c>
      <c r="T346" s="306">
        <f>SUM(T337:T345)</f>
        <v>0</v>
      </c>
      <c r="U346" s="307">
        <f>SUM(U337:U345)</f>
        <v>0</v>
      </c>
      <c r="V346" s="280"/>
    </row>
    <row r="347" spans="1:22" s="272" customFormat="1" ht="14.65" customHeight="1" outlineLevel="1">
      <c r="A347" s="270"/>
      <c r="B347" s="271" t="s">
        <v>127</v>
      </c>
      <c r="C347" s="331"/>
      <c r="D347" s="273" t="s">
        <v>158</v>
      </c>
      <c r="E347" s="274" t="s">
        <v>159</v>
      </c>
      <c r="F347" s="275"/>
      <c r="G347" s="275"/>
      <c r="H347" s="275"/>
      <c r="I347" s="275"/>
      <c r="J347" s="275"/>
      <c r="K347" s="275"/>
      <c r="L347" s="275"/>
      <c r="M347" s="275"/>
      <c r="N347" s="275"/>
      <c r="O347" s="275"/>
      <c r="P347" s="275"/>
      <c r="Q347" s="275"/>
      <c r="R347" s="277">
        <f>SUM(F347:Q347)</f>
        <v>0</v>
      </c>
      <c r="S347" s="278">
        <f t="shared" si="42"/>
        <v>0</v>
      </c>
      <c r="T347" s="279">
        <v>0</v>
      </c>
      <c r="U347" s="279">
        <v>0</v>
      </c>
      <c r="V347" s="280"/>
    </row>
    <row r="348" spans="1:22" s="272" customFormat="1" ht="14.65" customHeight="1" outlineLevel="1">
      <c r="A348" s="281"/>
      <c r="B348" s="282" t="s">
        <v>130</v>
      </c>
      <c r="C348" s="331"/>
      <c r="D348" s="284" t="s">
        <v>131</v>
      </c>
      <c r="E348" s="285" t="s">
        <v>132</v>
      </c>
      <c r="F348" s="275"/>
      <c r="G348" s="275"/>
      <c r="H348" s="275"/>
      <c r="I348" s="275"/>
      <c r="J348" s="275"/>
      <c r="K348" s="275"/>
      <c r="L348" s="275"/>
      <c r="M348" s="275"/>
      <c r="N348" s="275"/>
      <c r="O348" s="275"/>
      <c r="P348" s="275"/>
      <c r="Q348" s="275"/>
      <c r="R348" s="286">
        <f t="shared" ref="R348:R356" si="73">SUM(F348:Q348)</f>
        <v>0</v>
      </c>
      <c r="S348" s="287">
        <f t="shared" si="42"/>
        <v>0</v>
      </c>
      <c r="T348" s="288">
        <v>0</v>
      </c>
      <c r="U348" s="288">
        <v>0</v>
      </c>
      <c r="V348" s="280"/>
    </row>
    <row r="349" spans="1:22" s="272" customFormat="1" ht="14.65" customHeight="1" outlineLevel="1">
      <c r="A349" s="289" t="s">
        <v>160</v>
      </c>
      <c r="B349" s="282" t="s">
        <v>134</v>
      </c>
      <c r="C349" s="331"/>
      <c r="D349" s="284" t="s">
        <v>135</v>
      </c>
      <c r="E349" s="285" t="s">
        <v>161</v>
      </c>
      <c r="F349" s="275"/>
      <c r="G349" s="275"/>
      <c r="H349" s="275"/>
      <c r="I349" s="275"/>
      <c r="J349" s="275"/>
      <c r="K349" s="275"/>
      <c r="L349" s="275"/>
      <c r="M349" s="275"/>
      <c r="N349" s="275"/>
      <c r="O349" s="275"/>
      <c r="P349" s="275"/>
      <c r="Q349" s="275"/>
      <c r="R349" s="286">
        <f t="shared" si="73"/>
        <v>0</v>
      </c>
      <c r="S349" s="287">
        <f t="shared" si="42"/>
        <v>0</v>
      </c>
      <c r="T349" s="288">
        <v>0</v>
      </c>
      <c r="U349" s="288">
        <v>0</v>
      </c>
      <c r="V349" s="280"/>
    </row>
    <row r="350" spans="1:22" s="272" customFormat="1" ht="14.65" customHeight="1" outlineLevel="1">
      <c r="A350" s="281"/>
      <c r="B350" s="282" t="s">
        <v>137</v>
      </c>
      <c r="C350" s="331"/>
      <c r="D350" s="284" t="s">
        <v>138</v>
      </c>
      <c r="E350" s="285" t="s">
        <v>162</v>
      </c>
      <c r="F350" s="275"/>
      <c r="G350" s="275"/>
      <c r="H350" s="275"/>
      <c r="I350" s="275"/>
      <c r="J350" s="275"/>
      <c r="K350" s="275"/>
      <c r="L350" s="275"/>
      <c r="M350" s="275"/>
      <c r="N350" s="275"/>
      <c r="O350" s="275"/>
      <c r="P350" s="275"/>
      <c r="Q350" s="275"/>
      <c r="R350" s="286">
        <f t="shared" si="73"/>
        <v>0</v>
      </c>
      <c r="S350" s="287">
        <f t="shared" si="42"/>
        <v>0</v>
      </c>
      <c r="T350" s="288">
        <v>0</v>
      </c>
      <c r="U350" s="288">
        <v>0</v>
      </c>
      <c r="V350" s="280"/>
    </row>
    <row r="351" spans="1:22" s="272" customFormat="1" ht="14.65" customHeight="1" outlineLevel="1">
      <c r="A351" s="281" t="s">
        <v>140</v>
      </c>
      <c r="B351" s="282" t="s">
        <v>141</v>
      </c>
      <c r="C351" s="331"/>
      <c r="D351" s="284" t="s">
        <v>142</v>
      </c>
      <c r="E351" s="285" t="s">
        <v>163</v>
      </c>
      <c r="F351" s="275"/>
      <c r="G351" s="275"/>
      <c r="H351" s="275"/>
      <c r="I351" s="275"/>
      <c r="J351" s="275"/>
      <c r="K351" s="275"/>
      <c r="L351" s="275"/>
      <c r="M351" s="275"/>
      <c r="N351" s="275"/>
      <c r="O351" s="275"/>
      <c r="P351" s="275"/>
      <c r="Q351" s="275"/>
      <c r="R351" s="286">
        <f t="shared" si="73"/>
        <v>0</v>
      </c>
      <c r="S351" s="287">
        <f t="shared" si="42"/>
        <v>0</v>
      </c>
      <c r="T351" s="288">
        <v>0</v>
      </c>
      <c r="U351" s="288">
        <v>0</v>
      </c>
      <c r="V351" s="280"/>
    </row>
    <row r="352" spans="1:22" s="272" customFormat="1" ht="14.65" customHeight="1" outlineLevel="1">
      <c r="A352" s="281"/>
      <c r="B352" s="282" t="s">
        <v>144</v>
      </c>
      <c r="C352" s="331"/>
      <c r="D352" s="284" t="s">
        <v>145</v>
      </c>
      <c r="E352" s="285" t="s">
        <v>164</v>
      </c>
      <c r="F352" s="275"/>
      <c r="G352" s="275"/>
      <c r="H352" s="275"/>
      <c r="I352" s="275"/>
      <c r="J352" s="275"/>
      <c r="K352" s="275"/>
      <c r="L352" s="275"/>
      <c r="M352" s="275"/>
      <c r="N352" s="275"/>
      <c r="O352" s="275"/>
      <c r="P352" s="275"/>
      <c r="Q352" s="275"/>
      <c r="R352" s="286">
        <f t="shared" si="73"/>
        <v>0</v>
      </c>
      <c r="S352" s="287">
        <f t="shared" si="42"/>
        <v>0</v>
      </c>
      <c r="T352" s="288">
        <v>0</v>
      </c>
      <c r="U352" s="288">
        <v>0</v>
      </c>
      <c r="V352" s="280"/>
    </row>
    <row r="353" spans="1:22" s="272" customFormat="1" ht="14.65" customHeight="1" outlineLevel="1">
      <c r="A353" s="270"/>
      <c r="B353" s="282" t="s">
        <v>165</v>
      </c>
      <c r="C353" s="332"/>
      <c r="D353" s="284" t="s">
        <v>148</v>
      </c>
      <c r="E353" s="285" t="s">
        <v>166</v>
      </c>
      <c r="F353" s="275"/>
      <c r="G353" s="275"/>
      <c r="H353" s="275"/>
      <c r="I353" s="275"/>
      <c r="J353" s="275"/>
      <c r="K353" s="275"/>
      <c r="L353" s="275"/>
      <c r="M353" s="275"/>
      <c r="N353" s="275"/>
      <c r="O353" s="275"/>
      <c r="P353" s="275"/>
      <c r="Q353" s="275"/>
      <c r="R353" s="286">
        <f t="shared" si="73"/>
        <v>0</v>
      </c>
      <c r="S353" s="287">
        <f t="shared" si="42"/>
        <v>0</v>
      </c>
      <c r="T353" s="288">
        <v>0</v>
      </c>
      <c r="U353" s="288">
        <v>0</v>
      </c>
      <c r="V353" s="280"/>
    </row>
    <row r="354" spans="1:22" s="272" customFormat="1" ht="14.65" customHeight="1" outlineLevel="1">
      <c r="A354" s="309">
        <v>35</v>
      </c>
      <c r="B354" s="282" t="s">
        <v>190</v>
      </c>
      <c r="C354" s="331"/>
      <c r="D354" s="284" t="s">
        <v>150</v>
      </c>
      <c r="E354" s="293" t="s">
        <v>167</v>
      </c>
      <c r="F354" s="275"/>
      <c r="G354" s="275"/>
      <c r="H354" s="275"/>
      <c r="I354" s="275"/>
      <c r="J354" s="275"/>
      <c r="K354" s="275"/>
      <c r="L354" s="275"/>
      <c r="M354" s="275"/>
      <c r="N354" s="275"/>
      <c r="O354" s="275"/>
      <c r="P354" s="275"/>
      <c r="Q354" s="275"/>
      <c r="R354" s="286">
        <f t="shared" si="73"/>
        <v>0</v>
      </c>
      <c r="S354" s="287">
        <f t="shared" si="42"/>
        <v>0</v>
      </c>
      <c r="T354" s="288">
        <v>0</v>
      </c>
      <c r="U354" s="288">
        <v>0</v>
      </c>
      <c r="V354" s="280"/>
    </row>
    <row r="355" spans="1:22" s="272" customFormat="1" ht="14.65" customHeight="1" outlineLevel="1">
      <c r="A355" s="292"/>
      <c r="B355" s="282"/>
      <c r="C355" s="283"/>
      <c r="D355" s="284" t="s">
        <v>152</v>
      </c>
      <c r="E355" s="285" t="s">
        <v>168</v>
      </c>
      <c r="F355" s="275"/>
      <c r="G355" s="275"/>
      <c r="H355" s="275"/>
      <c r="I355" s="275"/>
      <c r="J355" s="275"/>
      <c r="K355" s="275"/>
      <c r="L355" s="275"/>
      <c r="M355" s="275"/>
      <c r="N355" s="275"/>
      <c r="O355" s="275"/>
      <c r="P355" s="275"/>
      <c r="Q355" s="275"/>
      <c r="R355" s="286">
        <f t="shared" si="73"/>
        <v>0</v>
      </c>
      <c r="S355" s="287">
        <f t="shared" si="42"/>
        <v>0</v>
      </c>
      <c r="T355" s="288">
        <v>0</v>
      </c>
      <c r="U355" s="288">
        <v>0</v>
      </c>
      <c r="V355" s="280"/>
    </row>
    <row r="356" spans="1:22" s="272" customFormat="1" ht="14.65" customHeight="1" outlineLevel="1" thickBot="1">
      <c r="A356" s="294"/>
      <c r="B356" s="295"/>
      <c r="C356" s="296"/>
      <c r="D356" s="549" t="s">
        <v>169</v>
      </c>
      <c r="E356" s="550"/>
      <c r="F356" s="297">
        <f t="shared" ref="F356:Q356" si="74">SUM(F347:F355)</f>
        <v>0</v>
      </c>
      <c r="G356" s="297">
        <f t="shared" si="74"/>
        <v>0</v>
      </c>
      <c r="H356" s="297">
        <f t="shared" si="74"/>
        <v>0</v>
      </c>
      <c r="I356" s="297">
        <f t="shared" si="74"/>
        <v>0</v>
      </c>
      <c r="J356" s="297">
        <f t="shared" si="74"/>
        <v>0</v>
      </c>
      <c r="K356" s="297">
        <f t="shared" si="74"/>
        <v>0</v>
      </c>
      <c r="L356" s="297">
        <f t="shared" si="74"/>
        <v>0</v>
      </c>
      <c r="M356" s="297">
        <f t="shared" si="74"/>
        <v>0</v>
      </c>
      <c r="N356" s="297">
        <f t="shared" si="74"/>
        <v>0</v>
      </c>
      <c r="O356" s="297">
        <f t="shared" si="74"/>
        <v>0</v>
      </c>
      <c r="P356" s="297">
        <f t="shared" si="74"/>
        <v>0</v>
      </c>
      <c r="Q356" s="298">
        <f t="shared" si="74"/>
        <v>0</v>
      </c>
      <c r="R356" s="299">
        <f t="shared" si="73"/>
        <v>0</v>
      </c>
      <c r="S356" s="300">
        <f t="shared" si="42"/>
        <v>0</v>
      </c>
      <c r="T356" s="306">
        <f>SUM(T347:T355)</f>
        <v>0</v>
      </c>
      <c r="U356" s="307">
        <f>SUM(U347:U355)</f>
        <v>0</v>
      </c>
      <c r="V356" s="280"/>
    </row>
    <row r="357" spans="1:22" s="272" customFormat="1" ht="14.65" customHeight="1" outlineLevel="1">
      <c r="A357" s="270"/>
      <c r="B357" s="271" t="s">
        <v>127</v>
      </c>
      <c r="C357" s="331"/>
      <c r="D357" s="273" t="s">
        <v>158</v>
      </c>
      <c r="E357" s="274" t="s">
        <v>159</v>
      </c>
      <c r="F357" s="275"/>
      <c r="G357" s="275"/>
      <c r="H357" s="275"/>
      <c r="I357" s="275"/>
      <c r="J357" s="275"/>
      <c r="K357" s="275"/>
      <c r="L357" s="275"/>
      <c r="M357" s="275"/>
      <c r="N357" s="275"/>
      <c r="O357" s="275"/>
      <c r="P357" s="275"/>
      <c r="Q357" s="275"/>
      <c r="R357" s="277">
        <f>SUM(F357:Q357)</f>
        <v>0</v>
      </c>
      <c r="S357" s="278">
        <f t="shared" si="42"/>
        <v>0</v>
      </c>
      <c r="T357" s="279">
        <v>0</v>
      </c>
      <c r="U357" s="279">
        <v>0</v>
      </c>
      <c r="V357" s="280"/>
    </row>
    <row r="358" spans="1:22" s="272" customFormat="1" ht="14.65" customHeight="1" outlineLevel="1">
      <c r="A358" s="281"/>
      <c r="B358" s="282" t="s">
        <v>130</v>
      </c>
      <c r="C358" s="331"/>
      <c r="D358" s="284" t="s">
        <v>131</v>
      </c>
      <c r="E358" s="285" t="s">
        <v>132</v>
      </c>
      <c r="F358" s="275"/>
      <c r="G358" s="275"/>
      <c r="H358" s="275"/>
      <c r="I358" s="275"/>
      <c r="J358" s="275"/>
      <c r="K358" s="275"/>
      <c r="L358" s="275"/>
      <c r="M358" s="275"/>
      <c r="N358" s="275"/>
      <c r="O358" s="275"/>
      <c r="P358" s="275"/>
      <c r="Q358" s="275"/>
      <c r="R358" s="286">
        <f t="shared" ref="R358:R366" si="75">SUM(F358:Q358)</f>
        <v>0</v>
      </c>
      <c r="S358" s="287">
        <f t="shared" si="42"/>
        <v>0</v>
      </c>
      <c r="T358" s="288">
        <v>0</v>
      </c>
      <c r="U358" s="288">
        <v>0</v>
      </c>
      <c r="V358" s="280"/>
    </row>
    <row r="359" spans="1:22" s="272" customFormat="1" ht="14.65" customHeight="1" outlineLevel="1">
      <c r="A359" s="289" t="s">
        <v>160</v>
      </c>
      <c r="B359" s="282" t="s">
        <v>134</v>
      </c>
      <c r="C359" s="331"/>
      <c r="D359" s="284" t="s">
        <v>135</v>
      </c>
      <c r="E359" s="285" t="s">
        <v>161</v>
      </c>
      <c r="F359" s="275"/>
      <c r="G359" s="275"/>
      <c r="H359" s="275"/>
      <c r="I359" s="275"/>
      <c r="J359" s="275"/>
      <c r="K359" s="275"/>
      <c r="L359" s="275"/>
      <c r="M359" s="275"/>
      <c r="N359" s="275"/>
      <c r="O359" s="275"/>
      <c r="P359" s="275"/>
      <c r="Q359" s="275"/>
      <c r="R359" s="286">
        <f t="shared" si="75"/>
        <v>0</v>
      </c>
      <c r="S359" s="287">
        <f t="shared" si="42"/>
        <v>0</v>
      </c>
      <c r="T359" s="288">
        <v>0</v>
      </c>
      <c r="U359" s="288">
        <v>0</v>
      </c>
      <c r="V359" s="280"/>
    </row>
    <row r="360" spans="1:22" s="272" customFormat="1" ht="14.65" customHeight="1" outlineLevel="1">
      <c r="A360" s="281"/>
      <c r="B360" s="282" t="s">
        <v>137</v>
      </c>
      <c r="C360" s="331"/>
      <c r="D360" s="284" t="s">
        <v>138</v>
      </c>
      <c r="E360" s="285" t="s">
        <v>162</v>
      </c>
      <c r="F360" s="275"/>
      <c r="G360" s="275"/>
      <c r="H360" s="275"/>
      <c r="I360" s="275"/>
      <c r="J360" s="275"/>
      <c r="K360" s="275"/>
      <c r="L360" s="275"/>
      <c r="M360" s="275"/>
      <c r="N360" s="275"/>
      <c r="O360" s="275"/>
      <c r="P360" s="275"/>
      <c r="Q360" s="275"/>
      <c r="R360" s="286">
        <f t="shared" si="75"/>
        <v>0</v>
      </c>
      <c r="S360" s="287">
        <f t="shared" si="42"/>
        <v>0</v>
      </c>
      <c r="T360" s="288">
        <v>0</v>
      </c>
      <c r="U360" s="288">
        <v>0</v>
      </c>
      <c r="V360" s="280"/>
    </row>
    <row r="361" spans="1:22" s="272" customFormat="1" ht="14.65" customHeight="1" outlineLevel="1">
      <c r="A361" s="281" t="s">
        <v>140</v>
      </c>
      <c r="B361" s="282" t="s">
        <v>141</v>
      </c>
      <c r="C361" s="331"/>
      <c r="D361" s="284" t="s">
        <v>142</v>
      </c>
      <c r="E361" s="285" t="s">
        <v>163</v>
      </c>
      <c r="F361" s="275"/>
      <c r="G361" s="275"/>
      <c r="H361" s="275"/>
      <c r="I361" s="275"/>
      <c r="J361" s="275"/>
      <c r="K361" s="275"/>
      <c r="L361" s="275"/>
      <c r="M361" s="275"/>
      <c r="N361" s="275"/>
      <c r="O361" s="275"/>
      <c r="P361" s="275"/>
      <c r="Q361" s="275"/>
      <c r="R361" s="286">
        <f t="shared" si="75"/>
        <v>0</v>
      </c>
      <c r="S361" s="287">
        <f t="shared" si="42"/>
        <v>0</v>
      </c>
      <c r="T361" s="288">
        <v>0</v>
      </c>
      <c r="U361" s="288">
        <v>0</v>
      </c>
      <c r="V361" s="280"/>
    </row>
    <row r="362" spans="1:22" s="272" customFormat="1" ht="14.65" customHeight="1" outlineLevel="1">
      <c r="A362" s="281"/>
      <c r="B362" s="282" t="s">
        <v>144</v>
      </c>
      <c r="C362" s="331"/>
      <c r="D362" s="284" t="s">
        <v>145</v>
      </c>
      <c r="E362" s="285" t="s">
        <v>164</v>
      </c>
      <c r="F362" s="275"/>
      <c r="G362" s="275"/>
      <c r="H362" s="275"/>
      <c r="I362" s="275"/>
      <c r="J362" s="275"/>
      <c r="K362" s="275"/>
      <c r="L362" s="275"/>
      <c r="M362" s="275"/>
      <c r="N362" s="275"/>
      <c r="O362" s="275"/>
      <c r="P362" s="275"/>
      <c r="Q362" s="275"/>
      <c r="R362" s="286">
        <f t="shared" si="75"/>
        <v>0</v>
      </c>
      <c r="S362" s="287">
        <f t="shared" si="42"/>
        <v>0</v>
      </c>
      <c r="T362" s="288">
        <v>0</v>
      </c>
      <c r="U362" s="288">
        <v>0</v>
      </c>
      <c r="V362" s="280"/>
    </row>
    <row r="363" spans="1:22" s="272" customFormat="1" ht="14.65" customHeight="1" outlineLevel="1">
      <c r="A363" s="270"/>
      <c r="B363" s="282" t="s">
        <v>165</v>
      </c>
      <c r="C363" s="332"/>
      <c r="D363" s="284" t="s">
        <v>148</v>
      </c>
      <c r="E363" s="285" t="s">
        <v>166</v>
      </c>
      <c r="F363" s="275"/>
      <c r="G363" s="275"/>
      <c r="H363" s="275"/>
      <c r="I363" s="275"/>
      <c r="J363" s="275"/>
      <c r="K363" s="275"/>
      <c r="L363" s="275"/>
      <c r="M363" s="275"/>
      <c r="N363" s="275"/>
      <c r="O363" s="275"/>
      <c r="P363" s="275"/>
      <c r="Q363" s="275"/>
      <c r="R363" s="286">
        <f t="shared" si="75"/>
        <v>0</v>
      </c>
      <c r="S363" s="287">
        <f t="shared" si="42"/>
        <v>0</v>
      </c>
      <c r="T363" s="288">
        <v>0</v>
      </c>
      <c r="U363" s="288">
        <v>0</v>
      </c>
      <c r="V363" s="280"/>
    </row>
    <row r="364" spans="1:22" s="272" customFormat="1" ht="14.65" customHeight="1" outlineLevel="1">
      <c r="A364" s="309">
        <v>36</v>
      </c>
      <c r="B364" s="282" t="s">
        <v>190</v>
      </c>
      <c r="C364" s="331"/>
      <c r="D364" s="284" t="s">
        <v>150</v>
      </c>
      <c r="E364" s="293" t="s">
        <v>167</v>
      </c>
      <c r="F364" s="275"/>
      <c r="G364" s="275"/>
      <c r="H364" s="275"/>
      <c r="I364" s="275"/>
      <c r="J364" s="275"/>
      <c r="K364" s="275"/>
      <c r="L364" s="275"/>
      <c r="M364" s="275"/>
      <c r="N364" s="275"/>
      <c r="O364" s="275"/>
      <c r="P364" s="275"/>
      <c r="Q364" s="275"/>
      <c r="R364" s="286">
        <f t="shared" si="75"/>
        <v>0</v>
      </c>
      <c r="S364" s="287">
        <f t="shared" si="42"/>
        <v>0</v>
      </c>
      <c r="T364" s="288">
        <v>0</v>
      </c>
      <c r="U364" s="288">
        <v>0</v>
      </c>
      <c r="V364" s="280"/>
    </row>
    <row r="365" spans="1:22" s="272" customFormat="1" ht="14.65" customHeight="1" outlineLevel="1">
      <c r="A365" s="292"/>
      <c r="B365" s="282"/>
      <c r="C365" s="283"/>
      <c r="D365" s="284" t="s">
        <v>152</v>
      </c>
      <c r="E365" s="285" t="s">
        <v>168</v>
      </c>
      <c r="F365" s="275"/>
      <c r="G365" s="275"/>
      <c r="H365" s="275"/>
      <c r="I365" s="275"/>
      <c r="J365" s="275"/>
      <c r="K365" s="275"/>
      <c r="L365" s="275"/>
      <c r="M365" s="275"/>
      <c r="N365" s="275"/>
      <c r="O365" s="275"/>
      <c r="P365" s="275"/>
      <c r="Q365" s="275"/>
      <c r="R365" s="286">
        <f t="shared" si="75"/>
        <v>0</v>
      </c>
      <c r="S365" s="287">
        <f t="shared" si="42"/>
        <v>0</v>
      </c>
      <c r="T365" s="288">
        <v>0</v>
      </c>
      <c r="U365" s="288">
        <v>0</v>
      </c>
      <c r="V365" s="280"/>
    </row>
    <row r="366" spans="1:22" s="272" customFormat="1" ht="14.65" customHeight="1" outlineLevel="1" thickBot="1">
      <c r="A366" s="294"/>
      <c r="B366" s="295"/>
      <c r="C366" s="296"/>
      <c r="D366" s="545" t="s">
        <v>169</v>
      </c>
      <c r="E366" s="545"/>
      <c r="F366" s="297">
        <f t="shared" ref="F366:Q366" si="76">SUM(F357:F365)</f>
        <v>0</v>
      </c>
      <c r="G366" s="297">
        <f t="shared" si="76"/>
        <v>0</v>
      </c>
      <c r="H366" s="297">
        <f t="shared" si="76"/>
        <v>0</v>
      </c>
      <c r="I366" s="297">
        <f t="shared" si="76"/>
        <v>0</v>
      </c>
      <c r="J366" s="297">
        <f t="shared" si="76"/>
        <v>0</v>
      </c>
      <c r="K366" s="297">
        <f t="shared" si="76"/>
        <v>0</v>
      </c>
      <c r="L366" s="297">
        <f t="shared" si="76"/>
        <v>0</v>
      </c>
      <c r="M366" s="297">
        <f t="shared" si="76"/>
        <v>0</v>
      </c>
      <c r="N366" s="297">
        <f t="shared" si="76"/>
        <v>0</v>
      </c>
      <c r="O366" s="297">
        <f t="shared" si="76"/>
        <v>0</v>
      </c>
      <c r="P366" s="297">
        <f t="shared" si="76"/>
        <v>0</v>
      </c>
      <c r="Q366" s="298">
        <f t="shared" si="76"/>
        <v>0</v>
      </c>
      <c r="R366" s="299">
        <f t="shared" si="75"/>
        <v>0</v>
      </c>
      <c r="S366" s="300">
        <f t="shared" si="42"/>
        <v>0</v>
      </c>
      <c r="T366" s="306">
        <f>SUM(T357:T365)</f>
        <v>0</v>
      </c>
      <c r="U366" s="307">
        <f>SUM(U357:U365)</f>
        <v>0</v>
      </c>
      <c r="V366" s="280"/>
    </row>
    <row r="367" spans="1:22" s="272" customFormat="1" ht="14.65" customHeight="1" outlineLevel="1">
      <c r="A367" s="270"/>
      <c r="B367" s="271" t="s">
        <v>127</v>
      </c>
      <c r="C367" s="331"/>
      <c r="D367" s="273" t="s">
        <v>158</v>
      </c>
      <c r="E367" s="274" t="s">
        <v>159</v>
      </c>
      <c r="F367" s="275"/>
      <c r="G367" s="275"/>
      <c r="H367" s="275"/>
      <c r="I367" s="275"/>
      <c r="J367" s="275"/>
      <c r="K367" s="275"/>
      <c r="L367" s="275"/>
      <c r="M367" s="275"/>
      <c r="N367" s="275"/>
      <c r="O367" s="275"/>
      <c r="P367" s="275"/>
      <c r="Q367" s="275"/>
      <c r="R367" s="277">
        <f>SUM(F367:Q367)</f>
        <v>0</v>
      </c>
      <c r="S367" s="278">
        <f t="shared" si="42"/>
        <v>0</v>
      </c>
      <c r="T367" s="279">
        <v>0</v>
      </c>
      <c r="U367" s="279">
        <v>0</v>
      </c>
      <c r="V367" s="280"/>
    </row>
    <row r="368" spans="1:22" s="272" customFormat="1" ht="14.65" customHeight="1" outlineLevel="1">
      <c r="A368" s="281"/>
      <c r="B368" s="282" t="s">
        <v>130</v>
      </c>
      <c r="C368" s="331"/>
      <c r="D368" s="284" t="s">
        <v>131</v>
      </c>
      <c r="E368" s="285" t="s">
        <v>132</v>
      </c>
      <c r="F368" s="275"/>
      <c r="G368" s="275"/>
      <c r="H368" s="275"/>
      <c r="I368" s="275"/>
      <c r="J368" s="275"/>
      <c r="K368" s="275"/>
      <c r="L368" s="275"/>
      <c r="M368" s="275"/>
      <c r="N368" s="275"/>
      <c r="O368" s="275"/>
      <c r="P368" s="275"/>
      <c r="Q368" s="275"/>
      <c r="R368" s="286">
        <f t="shared" ref="R368:R376" si="77">SUM(F368:Q368)</f>
        <v>0</v>
      </c>
      <c r="S368" s="287">
        <f t="shared" si="42"/>
        <v>0</v>
      </c>
      <c r="T368" s="288">
        <v>0</v>
      </c>
      <c r="U368" s="288">
        <v>0</v>
      </c>
      <c r="V368" s="280"/>
    </row>
    <row r="369" spans="1:22" s="272" customFormat="1" ht="14.65" customHeight="1" outlineLevel="1">
      <c r="A369" s="289" t="s">
        <v>160</v>
      </c>
      <c r="B369" s="282" t="s">
        <v>134</v>
      </c>
      <c r="C369" s="331"/>
      <c r="D369" s="284" t="s">
        <v>135</v>
      </c>
      <c r="E369" s="285" t="s">
        <v>161</v>
      </c>
      <c r="F369" s="275"/>
      <c r="G369" s="275"/>
      <c r="H369" s="275"/>
      <c r="I369" s="275"/>
      <c r="J369" s="275"/>
      <c r="K369" s="275"/>
      <c r="L369" s="275"/>
      <c r="M369" s="275"/>
      <c r="N369" s="275"/>
      <c r="O369" s="275"/>
      <c r="P369" s="275"/>
      <c r="Q369" s="275"/>
      <c r="R369" s="286">
        <f t="shared" si="77"/>
        <v>0</v>
      </c>
      <c r="S369" s="287">
        <f t="shared" si="42"/>
        <v>0</v>
      </c>
      <c r="T369" s="288">
        <v>0</v>
      </c>
      <c r="U369" s="288">
        <v>0</v>
      </c>
      <c r="V369" s="280"/>
    </row>
    <row r="370" spans="1:22" s="272" customFormat="1" ht="14.65" customHeight="1" outlineLevel="1">
      <c r="A370" s="281"/>
      <c r="B370" s="282" t="s">
        <v>137</v>
      </c>
      <c r="C370" s="331"/>
      <c r="D370" s="284" t="s">
        <v>138</v>
      </c>
      <c r="E370" s="285" t="s">
        <v>162</v>
      </c>
      <c r="F370" s="275"/>
      <c r="G370" s="275"/>
      <c r="H370" s="275"/>
      <c r="I370" s="275"/>
      <c r="J370" s="275"/>
      <c r="K370" s="275"/>
      <c r="L370" s="275"/>
      <c r="M370" s="275"/>
      <c r="N370" s="275"/>
      <c r="O370" s="275"/>
      <c r="P370" s="275"/>
      <c r="Q370" s="275"/>
      <c r="R370" s="286">
        <f t="shared" si="77"/>
        <v>0</v>
      </c>
      <c r="S370" s="287">
        <f t="shared" si="42"/>
        <v>0</v>
      </c>
      <c r="T370" s="288">
        <v>0</v>
      </c>
      <c r="U370" s="288">
        <v>0</v>
      </c>
      <c r="V370" s="280"/>
    </row>
    <row r="371" spans="1:22" s="272" customFormat="1" ht="14.65" customHeight="1" outlineLevel="1">
      <c r="A371" s="281" t="s">
        <v>140</v>
      </c>
      <c r="B371" s="282" t="s">
        <v>141</v>
      </c>
      <c r="C371" s="331"/>
      <c r="D371" s="284" t="s">
        <v>142</v>
      </c>
      <c r="E371" s="285" t="s">
        <v>163</v>
      </c>
      <c r="F371" s="275"/>
      <c r="G371" s="275"/>
      <c r="H371" s="275"/>
      <c r="I371" s="275"/>
      <c r="J371" s="275"/>
      <c r="K371" s="275"/>
      <c r="L371" s="275"/>
      <c r="M371" s="275"/>
      <c r="N371" s="275"/>
      <c r="O371" s="275"/>
      <c r="P371" s="275"/>
      <c r="Q371" s="275"/>
      <c r="R371" s="286">
        <f t="shared" si="77"/>
        <v>0</v>
      </c>
      <c r="S371" s="287">
        <f t="shared" si="42"/>
        <v>0</v>
      </c>
      <c r="T371" s="288">
        <v>0</v>
      </c>
      <c r="U371" s="288">
        <v>0</v>
      </c>
      <c r="V371" s="280"/>
    </row>
    <row r="372" spans="1:22" s="272" customFormat="1" ht="14.65" customHeight="1" outlineLevel="1">
      <c r="A372" s="281"/>
      <c r="B372" s="282" t="s">
        <v>144</v>
      </c>
      <c r="C372" s="331"/>
      <c r="D372" s="284" t="s">
        <v>145</v>
      </c>
      <c r="E372" s="285" t="s">
        <v>164</v>
      </c>
      <c r="F372" s="275"/>
      <c r="G372" s="275"/>
      <c r="H372" s="275"/>
      <c r="I372" s="275"/>
      <c r="J372" s="275"/>
      <c r="K372" s="275"/>
      <c r="L372" s="275"/>
      <c r="M372" s="275"/>
      <c r="N372" s="275"/>
      <c r="O372" s="275"/>
      <c r="P372" s="275"/>
      <c r="Q372" s="275"/>
      <c r="R372" s="286">
        <f t="shared" si="77"/>
        <v>0</v>
      </c>
      <c r="S372" s="287">
        <f t="shared" si="42"/>
        <v>0</v>
      </c>
      <c r="T372" s="288">
        <v>0</v>
      </c>
      <c r="U372" s="288">
        <v>0</v>
      </c>
      <c r="V372" s="280"/>
    </row>
    <row r="373" spans="1:22" s="272" customFormat="1" ht="14.65" customHeight="1" outlineLevel="1">
      <c r="A373" s="270"/>
      <c r="B373" s="282" t="s">
        <v>165</v>
      </c>
      <c r="C373" s="332"/>
      <c r="D373" s="284" t="s">
        <v>148</v>
      </c>
      <c r="E373" s="285" t="s">
        <v>166</v>
      </c>
      <c r="F373" s="275"/>
      <c r="G373" s="275"/>
      <c r="H373" s="275"/>
      <c r="I373" s="275"/>
      <c r="J373" s="275"/>
      <c r="K373" s="275"/>
      <c r="L373" s="275"/>
      <c r="M373" s="275"/>
      <c r="N373" s="275"/>
      <c r="O373" s="275"/>
      <c r="P373" s="275"/>
      <c r="Q373" s="275"/>
      <c r="R373" s="286">
        <f t="shared" si="77"/>
        <v>0</v>
      </c>
      <c r="S373" s="287">
        <f t="shared" si="42"/>
        <v>0</v>
      </c>
      <c r="T373" s="288">
        <v>0</v>
      </c>
      <c r="U373" s="288">
        <v>0</v>
      </c>
      <c r="V373" s="280"/>
    </row>
    <row r="374" spans="1:22" s="272" customFormat="1" ht="14.65" customHeight="1" outlineLevel="1">
      <c r="A374" s="309">
        <v>37</v>
      </c>
      <c r="B374" s="282" t="s">
        <v>190</v>
      </c>
      <c r="C374" s="331"/>
      <c r="D374" s="284" t="s">
        <v>150</v>
      </c>
      <c r="E374" s="293" t="s">
        <v>167</v>
      </c>
      <c r="F374" s="275"/>
      <c r="G374" s="275"/>
      <c r="H374" s="275"/>
      <c r="I374" s="275"/>
      <c r="J374" s="275"/>
      <c r="K374" s="275"/>
      <c r="L374" s="275"/>
      <c r="M374" s="275"/>
      <c r="N374" s="275"/>
      <c r="O374" s="275"/>
      <c r="P374" s="275"/>
      <c r="Q374" s="275"/>
      <c r="R374" s="286">
        <f t="shared" si="77"/>
        <v>0</v>
      </c>
      <c r="S374" s="287">
        <f t="shared" si="42"/>
        <v>0</v>
      </c>
      <c r="T374" s="288">
        <v>0</v>
      </c>
      <c r="U374" s="288">
        <v>0</v>
      </c>
      <c r="V374" s="280"/>
    </row>
    <row r="375" spans="1:22" s="272" customFormat="1" ht="14.65" customHeight="1" outlineLevel="1">
      <c r="A375" s="292"/>
      <c r="B375" s="282"/>
      <c r="C375" s="283"/>
      <c r="D375" s="284" t="s">
        <v>152</v>
      </c>
      <c r="E375" s="285" t="s">
        <v>168</v>
      </c>
      <c r="F375" s="275"/>
      <c r="G375" s="275"/>
      <c r="H375" s="275"/>
      <c r="I375" s="275"/>
      <c r="J375" s="275"/>
      <c r="K375" s="275"/>
      <c r="L375" s="275"/>
      <c r="M375" s="275"/>
      <c r="N375" s="275"/>
      <c r="O375" s="275"/>
      <c r="P375" s="275"/>
      <c r="Q375" s="275"/>
      <c r="R375" s="286">
        <f t="shared" si="77"/>
        <v>0</v>
      </c>
      <c r="S375" s="287">
        <f t="shared" si="42"/>
        <v>0</v>
      </c>
      <c r="T375" s="288">
        <v>0</v>
      </c>
      <c r="U375" s="288">
        <v>0</v>
      </c>
      <c r="V375" s="280"/>
    </row>
    <row r="376" spans="1:22" s="272" customFormat="1" ht="14.65" customHeight="1" outlineLevel="1" thickBot="1">
      <c r="A376" s="294"/>
      <c r="B376" s="295"/>
      <c r="C376" s="296"/>
      <c r="D376" s="545" t="s">
        <v>169</v>
      </c>
      <c r="E376" s="545"/>
      <c r="F376" s="297">
        <f t="shared" ref="F376:Q376" si="78">SUM(F367:F375)</f>
        <v>0</v>
      </c>
      <c r="G376" s="297">
        <f t="shared" si="78"/>
        <v>0</v>
      </c>
      <c r="H376" s="297">
        <f t="shared" si="78"/>
        <v>0</v>
      </c>
      <c r="I376" s="297">
        <f t="shared" si="78"/>
        <v>0</v>
      </c>
      <c r="J376" s="297">
        <f t="shared" si="78"/>
        <v>0</v>
      </c>
      <c r="K376" s="297">
        <f t="shared" si="78"/>
        <v>0</v>
      </c>
      <c r="L376" s="297">
        <f t="shared" si="78"/>
        <v>0</v>
      </c>
      <c r="M376" s="297">
        <f t="shared" si="78"/>
        <v>0</v>
      </c>
      <c r="N376" s="297">
        <f t="shared" si="78"/>
        <v>0</v>
      </c>
      <c r="O376" s="297">
        <f t="shared" si="78"/>
        <v>0</v>
      </c>
      <c r="P376" s="297">
        <f t="shared" si="78"/>
        <v>0</v>
      </c>
      <c r="Q376" s="298">
        <f t="shared" si="78"/>
        <v>0</v>
      </c>
      <c r="R376" s="299">
        <f t="shared" si="77"/>
        <v>0</v>
      </c>
      <c r="S376" s="300">
        <f t="shared" si="42"/>
        <v>0</v>
      </c>
      <c r="T376" s="306">
        <f>SUM(T367:T375)</f>
        <v>0</v>
      </c>
      <c r="U376" s="307">
        <f>SUM(U367:U375)</f>
        <v>0</v>
      </c>
      <c r="V376" s="280"/>
    </row>
    <row r="377" spans="1:22" s="272" customFormat="1" ht="14.65" customHeight="1" outlineLevel="1">
      <c r="A377" s="270"/>
      <c r="B377" s="271" t="s">
        <v>127</v>
      </c>
      <c r="C377" s="331"/>
      <c r="D377" s="273" t="s">
        <v>158</v>
      </c>
      <c r="E377" s="274" t="s">
        <v>159</v>
      </c>
      <c r="F377" s="275"/>
      <c r="G377" s="275"/>
      <c r="H377" s="275"/>
      <c r="I377" s="275"/>
      <c r="J377" s="275"/>
      <c r="K377" s="275"/>
      <c r="L377" s="275"/>
      <c r="M377" s="275"/>
      <c r="N377" s="275"/>
      <c r="O377" s="275"/>
      <c r="P377" s="275"/>
      <c r="Q377" s="275"/>
      <c r="R377" s="277">
        <f>SUM(F377:Q377)</f>
        <v>0</v>
      </c>
      <c r="S377" s="278">
        <f t="shared" si="42"/>
        <v>0</v>
      </c>
      <c r="T377" s="279">
        <v>0</v>
      </c>
      <c r="U377" s="279">
        <v>0</v>
      </c>
      <c r="V377" s="280"/>
    </row>
    <row r="378" spans="1:22" s="272" customFormat="1" ht="14.65" customHeight="1" outlineLevel="1">
      <c r="A378" s="281"/>
      <c r="B378" s="282" t="s">
        <v>130</v>
      </c>
      <c r="C378" s="331"/>
      <c r="D378" s="284" t="s">
        <v>131</v>
      </c>
      <c r="E378" s="285" t="s">
        <v>132</v>
      </c>
      <c r="F378" s="275"/>
      <c r="G378" s="275"/>
      <c r="H378" s="275"/>
      <c r="I378" s="275"/>
      <c r="J378" s="275"/>
      <c r="K378" s="275"/>
      <c r="L378" s="275"/>
      <c r="M378" s="275"/>
      <c r="N378" s="275"/>
      <c r="O378" s="275"/>
      <c r="P378" s="275"/>
      <c r="Q378" s="275"/>
      <c r="R378" s="286">
        <f t="shared" ref="R378:R386" si="79">SUM(F378:Q378)</f>
        <v>0</v>
      </c>
      <c r="S378" s="287">
        <f t="shared" si="42"/>
        <v>0</v>
      </c>
      <c r="T378" s="288">
        <v>0</v>
      </c>
      <c r="U378" s="288">
        <v>0</v>
      </c>
      <c r="V378" s="280"/>
    </row>
    <row r="379" spans="1:22" s="272" customFormat="1" ht="14.65" customHeight="1" outlineLevel="1">
      <c r="A379" s="289" t="s">
        <v>160</v>
      </c>
      <c r="B379" s="282" t="s">
        <v>134</v>
      </c>
      <c r="C379" s="331"/>
      <c r="D379" s="284" t="s">
        <v>135</v>
      </c>
      <c r="E379" s="285" t="s">
        <v>161</v>
      </c>
      <c r="F379" s="275"/>
      <c r="G379" s="275"/>
      <c r="H379" s="275"/>
      <c r="I379" s="275"/>
      <c r="J379" s="275"/>
      <c r="K379" s="275"/>
      <c r="L379" s="275"/>
      <c r="M379" s="275"/>
      <c r="N379" s="275"/>
      <c r="O379" s="275"/>
      <c r="P379" s="275"/>
      <c r="Q379" s="275"/>
      <c r="R379" s="286">
        <f t="shared" si="79"/>
        <v>0</v>
      </c>
      <c r="S379" s="287">
        <f t="shared" si="42"/>
        <v>0</v>
      </c>
      <c r="T379" s="288">
        <v>0</v>
      </c>
      <c r="U379" s="288">
        <v>0</v>
      </c>
      <c r="V379" s="280"/>
    </row>
    <row r="380" spans="1:22" s="272" customFormat="1" ht="14.65" customHeight="1" outlineLevel="1">
      <c r="A380" s="281"/>
      <c r="B380" s="282" t="s">
        <v>137</v>
      </c>
      <c r="C380" s="331"/>
      <c r="D380" s="284" t="s">
        <v>138</v>
      </c>
      <c r="E380" s="285" t="s">
        <v>162</v>
      </c>
      <c r="F380" s="275"/>
      <c r="G380" s="275"/>
      <c r="H380" s="275"/>
      <c r="I380" s="275"/>
      <c r="J380" s="275"/>
      <c r="K380" s="275"/>
      <c r="L380" s="275"/>
      <c r="M380" s="275"/>
      <c r="N380" s="275"/>
      <c r="O380" s="275"/>
      <c r="P380" s="275"/>
      <c r="Q380" s="275"/>
      <c r="R380" s="286">
        <f t="shared" si="79"/>
        <v>0</v>
      </c>
      <c r="S380" s="287">
        <f t="shared" si="42"/>
        <v>0</v>
      </c>
      <c r="T380" s="288">
        <v>0</v>
      </c>
      <c r="U380" s="288">
        <v>0</v>
      </c>
      <c r="V380" s="280"/>
    </row>
    <row r="381" spans="1:22" s="272" customFormat="1" ht="14.65" customHeight="1" outlineLevel="1">
      <c r="A381" s="281" t="s">
        <v>140</v>
      </c>
      <c r="B381" s="282" t="s">
        <v>141</v>
      </c>
      <c r="C381" s="331"/>
      <c r="D381" s="284" t="s">
        <v>142</v>
      </c>
      <c r="E381" s="285" t="s">
        <v>163</v>
      </c>
      <c r="F381" s="275"/>
      <c r="G381" s="275"/>
      <c r="H381" s="275"/>
      <c r="I381" s="275"/>
      <c r="J381" s="275"/>
      <c r="K381" s="275"/>
      <c r="L381" s="275"/>
      <c r="M381" s="275"/>
      <c r="N381" s="275"/>
      <c r="O381" s="275"/>
      <c r="P381" s="275"/>
      <c r="Q381" s="275"/>
      <c r="R381" s="286">
        <f t="shared" si="79"/>
        <v>0</v>
      </c>
      <c r="S381" s="287">
        <f t="shared" si="42"/>
        <v>0</v>
      </c>
      <c r="T381" s="288">
        <v>0</v>
      </c>
      <c r="U381" s="288">
        <v>0</v>
      </c>
      <c r="V381" s="280"/>
    </row>
    <row r="382" spans="1:22" s="272" customFormat="1" ht="14.65" customHeight="1" outlineLevel="1">
      <c r="A382" s="281"/>
      <c r="B382" s="282" t="s">
        <v>144</v>
      </c>
      <c r="C382" s="331"/>
      <c r="D382" s="284" t="s">
        <v>145</v>
      </c>
      <c r="E382" s="285" t="s">
        <v>164</v>
      </c>
      <c r="F382" s="275"/>
      <c r="G382" s="275"/>
      <c r="H382" s="275"/>
      <c r="I382" s="275"/>
      <c r="J382" s="275"/>
      <c r="K382" s="275"/>
      <c r="L382" s="275"/>
      <c r="M382" s="275"/>
      <c r="N382" s="275"/>
      <c r="O382" s="275"/>
      <c r="P382" s="275"/>
      <c r="Q382" s="275"/>
      <c r="R382" s="286">
        <f t="shared" si="79"/>
        <v>0</v>
      </c>
      <c r="S382" s="287">
        <f t="shared" si="42"/>
        <v>0</v>
      </c>
      <c r="T382" s="288">
        <v>0</v>
      </c>
      <c r="U382" s="288">
        <v>0</v>
      </c>
      <c r="V382" s="280"/>
    </row>
    <row r="383" spans="1:22" s="272" customFormat="1" ht="14.65" customHeight="1" outlineLevel="1">
      <c r="A383" s="270"/>
      <c r="B383" s="282" t="s">
        <v>165</v>
      </c>
      <c r="C383" s="332"/>
      <c r="D383" s="284" t="s">
        <v>148</v>
      </c>
      <c r="E383" s="285" t="s">
        <v>166</v>
      </c>
      <c r="F383" s="275"/>
      <c r="G383" s="275"/>
      <c r="H383" s="275"/>
      <c r="I383" s="275"/>
      <c r="J383" s="275"/>
      <c r="K383" s="275"/>
      <c r="L383" s="275"/>
      <c r="M383" s="275"/>
      <c r="N383" s="275"/>
      <c r="O383" s="275"/>
      <c r="P383" s="275"/>
      <c r="Q383" s="275"/>
      <c r="R383" s="286">
        <f t="shared" si="79"/>
        <v>0</v>
      </c>
      <c r="S383" s="287">
        <f t="shared" si="42"/>
        <v>0</v>
      </c>
      <c r="T383" s="288">
        <v>0</v>
      </c>
      <c r="U383" s="288">
        <v>0</v>
      </c>
      <c r="V383" s="280"/>
    </row>
    <row r="384" spans="1:22" s="272" customFormat="1" ht="14.65" customHeight="1" outlineLevel="1">
      <c r="A384" s="309">
        <v>38</v>
      </c>
      <c r="B384" s="282" t="s">
        <v>190</v>
      </c>
      <c r="C384" s="331"/>
      <c r="D384" s="284" t="s">
        <v>150</v>
      </c>
      <c r="E384" s="293" t="s">
        <v>167</v>
      </c>
      <c r="F384" s="275"/>
      <c r="G384" s="275"/>
      <c r="H384" s="275"/>
      <c r="I384" s="275"/>
      <c r="J384" s="275"/>
      <c r="K384" s="275"/>
      <c r="L384" s="275"/>
      <c r="M384" s="275"/>
      <c r="N384" s="275"/>
      <c r="O384" s="275"/>
      <c r="P384" s="275"/>
      <c r="Q384" s="275"/>
      <c r="R384" s="286">
        <f t="shared" si="79"/>
        <v>0</v>
      </c>
      <c r="S384" s="287">
        <f t="shared" si="42"/>
        <v>0</v>
      </c>
      <c r="T384" s="288">
        <v>0</v>
      </c>
      <c r="U384" s="288">
        <v>0</v>
      </c>
      <c r="V384" s="280"/>
    </row>
    <row r="385" spans="1:22" s="272" customFormat="1" ht="14.65" customHeight="1" outlineLevel="1">
      <c r="A385" s="292"/>
      <c r="B385" s="282"/>
      <c r="C385" s="283"/>
      <c r="D385" s="284" t="s">
        <v>152</v>
      </c>
      <c r="E385" s="285" t="s">
        <v>168</v>
      </c>
      <c r="F385" s="275"/>
      <c r="G385" s="275"/>
      <c r="H385" s="275"/>
      <c r="I385" s="275"/>
      <c r="J385" s="275"/>
      <c r="K385" s="275"/>
      <c r="L385" s="275"/>
      <c r="M385" s="275"/>
      <c r="N385" s="275"/>
      <c r="O385" s="275"/>
      <c r="P385" s="275"/>
      <c r="Q385" s="275"/>
      <c r="R385" s="286">
        <f t="shared" si="79"/>
        <v>0</v>
      </c>
      <c r="S385" s="287">
        <f t="shared" si="42"/>
        <v>0</v>
      </c>
      <c r="T385" s="288">
        <v>0</v>
      </c>
      <c r="U385" s="288">
        <v>0</v>
      </c>
      <c r="V385" s="280"/>
    </row>
    <row r="386" spans="1:22" s="272" customFormat="1" ht="14.65" customHeight="1" outlineLevel="1" thickBot="1">
      <c r="A386" s="294"/>
      <c r="B386" s="295"/>
      <c r="C386" s="296"/>
      <c r="D386" s="545" t="s">
        <v>169</v>
      </c>
      <c r="E386" s="545"/>
      <c r="F386" s="297">
        <f t="shared" ref="F386:Q386" si="80">SUM(F377:F385)</f>
        <v>0</v>
      </c>
      <c r="G386" s="297">
        <f t="shared" si="80"/>
        <v>0</v>
      </c>
      <c r="H386" s="297">
        <f t="shared" si="80"/>
        <v>0</v>
      </c>
      <c r="I386" s="297">
        <f t="shared" si="80"/>
        <v>0</v>
      </c>
      <c r="J386" s="297">
        <f t="shared" si="80"/>
        <v>0</v>
      </c>
      <c r="K386" s="297">
        <f t="shared" si="80"/>
        <v>0</v>
      </c>
      <c r="L386" s="297">
        <f t="shared" si="80"/>
        <v>0</v>
      </c>
      <c r="M386" s="297">
        <f t="shared" si="80"/>
        <v>0</v>
      </c>
      <c r="N386" s="297">
        <f t="shared" si="80"/>
        <v>0</v>
      </c>
      <c r="O386" s="297">
        <f t="shared" si="80"/>
        <v>0</v>
      </c>
      <c r="P386" s="297">
        <f t="shared" si="80"/>
        <v>0</v>
      </c>
      <c r="Q386" s="298">
        <f t="shared" si="80"/>
        <v>0</v>
      </c>
      <c r="R386" s="299">
        <f t="shared" si="79"/>
        <v>0</v>
      </c>
      <c r="S386" s="300">
        <f t="shared" si="42"/>
        <v>0</v>
      </c>
      <c r="T386" s="306">
        <f>SUM(T377:T385)</f>
        <v>0</v>
      </c>
      <c r="U386" s="307">
        <f>SUM(U377:U385)</f>
        <v>0</v>
      </c>
      <c r="V386" s="280"/>
    </row>
    <row r="387" spans="1:22" s="272" customFormat="1" ht="14.65" customHeight="1" outlineLevel="1">
      <c r="A387" s="270"/>
      <c r="B387" s="271" t="s">
        <v>127</v>
      </c>
      <c r="C387" s="331"/>
      <c r="D387" s="273" t="s">
        <v>158</v>
      </c>
      <c r="E387" s="274" t="s">
        <v>159</v>
      </c>
      <c r="F387" s="275"/>
      <c r="G387" s="275"/>
      <c r="H387" s="275"/>
      <c r="I387" s="275"/>
      <c r="J387" s="275"/>
      <c r="K387" s="275"/>
      <c r="L387" s="275"/>
      <c r="M387" s="275"/>
      <c r="N387" s="275"/>
      <c r="O387" s="275"/>
      <c r="P387" s="275"/>
      <c r="Q387" s="275"/>
      <c r="R387" s="277">
        <f>SUM(F387:Q387)</f>
        <v>0</v>
      </c>
      <c r="S387" s="278">
        <f t="shared" si="42"/>
        <v>0</v>
      </c>
      <c r="T387" s="279">
        <v>0</v>
      </c>
      <c r="U387" s="279">
        <v>0</v>
      </c>
      <c r="V387" s="280"/>
    </row>
    <row r="388" spans="1:22" s="272" customFormat="1" ht="14.65" customHeight="1" outlineLevel="1">
      <c r="A388" s="281"/>
      <c r="B388" s="282" t="s">
        <v>130</v>
      </c>
      <c r="C388" s="331"/>
      <c r="D388" s="284" t="s">
        <v>131</v>
      </c>
      <c r="E388" s="285" t="s">
        <v>132</v>
      </c>
      <c r="F388" s="275"/>
      <c r="G388" s="275"/>
      <c r="H388" s="275"/>
      <c r="I388" s="275"/>
      <c r="J388" s="275"/>
      <c r="K388" s="275"/>
      <c r="L388" s="275"/>
      <c r="M388" s="275"/>
      <c r="N388" s="275"/>
      <c r="O388" s="275"/>
      <c r="P388" s="275"/>
      <c r="Q388" s="275"/>
      <c r="R388" s="286">
        <f t="shared" ref="R388:R396" si="81">SUM(F388:Q388)</f>
        <v>0</v>
      </c>
      <c r="S388" s="287">
        <f t="shared" si="42"/>
        <v>0</v>
      </c>
      <c r="T388" s="288">
        <v>0</v>
      </c>
      <c r="U388" s="288">
        <v>0</v>
      </c>
      <c r="V388" s="280"/>
    </row>
    <row r="389" spans="1:22" s="272" customFormat="1" ht="14.65" customHeight="1" outlineLevel="1">
      <c r="A389" s="289" t="s">
        <v>160</v>
      </c>
      <c r="B389" s="282" t="s">
        <v>134</v>
      </c>
      <c r="C389" s="331"/>
      <c r="D389" s="284" t="s">
        <v>135</v>
      </c>
      <c r="E389" s="285" t="s">
        <v>161</v>
      </c>
      <c r="F389" s="275"/>
      <c r="G389" s="275"/>
      <c r="H389" s="275"/>
      <c r="I389" s="275"/>
      <c r="J389" s="275"/>
      <c r="K389" s="275"/>
      <c r="L389" s="275"/>
      <c r="M389" s="275"/>
      <c r="N389" s="275"/>
      <c r="O389" s="275"/>
      <c r="P389" s="275"/>
      <c r="Q389" s="275"/>
      <c r="R389" s="286">
        <f t="shared" si="81"/>
        <v>0</v>
      </c>
      <c r="S389" s="287">
        <f t="shared" si="42"/>
        <v>0</v>
      </c>
      <c r="T389" s="288">
        <v>0</v>
      </c>
      <c r="U389" s="288">
        <v>0</v>
      </c>
      <c r="V389" s="280"/>
    </row>
    <row r="390" spans="1:22" s="272" customFormat="1" ht="14.65" customHeight="1" outlineLevel="1">
      <c r="A390" s="281"/>
      <c r="B390" s="282" t="s">
        <v>137</v>
      </c>
      <c r="C390" s="331"/>
      <c r="D390" s="284" t="s">
        <v>138</v>
      </c>
      <c r="E390" s="285" t="s">
        <v>162</v>
      </c>
      <c r="F390" s="275"/>
      <c r="G390" s="275"/>
      <c r="H390" s="275"/>
      <c r="I390" s="275"/>
      <c r="J390" s="275"/>
      <c r="K390" s="275"/>
      <c r="L390" s="275"/>
      <c r="M390" s="275"/>
      <c r="N390" s="275"/>
      <c r="O390" s="275"/>
      <c r="P390" s="275"/>
      <c r="Q390" s="275"/>
      <c r="R390" s="286">
        <f t="shared" si="81"/>
        <v>0</v>
      </c>
      <c r="S390" s="287">
        <f t="shared" si="42"/>
        <v>0</v>
      </c>
      <c r="T390" s="288">
        <v>0</v>
      </c>
      <c r="U390" s="288">
        <v>0</v>
      </c>
      <c r="V390" s="280"/>
    </row>
    <row r="391" spans="1:22" s="272" customFormat="1" ht="14.65" customHeight="1" outlineLevel="1">
      <c r="A391" s="281" t="s">
        <v>140</v>
      </c>
      <c r="B391" s="282" t="s">
        <v>141</v>
      </c>
      <c r="C391" s="331"/>
      <c r="D391" s="284" t="s">
        <v>142</v>
      </c>
      <c r="E391" s="285" t="s">
        <v>163</v>
      </c>
      <c r="F391" s="275"/>
      <c r="G391" s="275"/>
      <c r="H391" s="275"/>
      <c r="I391" s="275"/>
      <c r="J391" s="275"/>
      <c r="K391" s="275"/>
      <c r="L391" s="275"/>
      <c r="M391" s="275"/>
      <c r="N391" s="275"/>
      <c r="O391" s="275"/>
      <c r="P391" s="275"/>
      <c r="Q391" s="275"/>
      <c r="R391" s="286">
        <f t="shared" si="81"/>
        <v>0</v>
      </c>
      <c r="S391" s="287">
        <f t="shared" si="42"/>
        <v>0</v>
      </c>
      <c r="T391" s="288">
        <v>0</v>
      </c>
      <c r="U391" s="288">
        <v>0</v>
      </c>
      <c r="V391" s="280"/>
    </row>
    <row r="392" spans="1:22" s="272" customFormat="1" ht="14.65" customHeight="1" outlineLevel="1">
      <c r="A392" s="281"/>
      <c r="B392" s="282" t="s">
        <v>144</v>
      </c>
      <c r="C392" s="331"/>
      <c r="D392" s="284" t="s">
        <v>145</v>
      </c>
      <c r="E392" s="285" t="s">
        <v>164</v>
      </c>
      <c r="F392" s="275"/>
      <c r="G392" s="275"/>
      <c r="H392" s="275"/>
      <c r="I392" s="275"/>
      <c r="J392" s="275"/>
      <c r="K392" s="275"/>
      <c r="L392" s="275"/>
      <c r="M392" s="275"/>
      <c r="N392" s="275"/>
      <c r="O392" s="275"/>
      <c r="P392" s="275"/>
      <c r="Q392" s="275"/>
      <c r="R392" s="286">
        <f t="shared" si="81"/>
        <v>0</v>
      </c>
      <c r="S392" s="287">
        <f t="shared" si="42"/>
        <v>0</v>
      </c>
      <c r="T392" s="288">
        <v>0</v>
      </c>
      <c r="U392" s="288">
        <v>0</v>
      </c>
      <c r="V392" s="280"/>
    </row>
    <row r="393" spans="1:22" s="272" customFormat="1" ht="14.65" customHeight="1" outlineLevel="1">
      <c r="A393" s="270"/>
      <c r="B393" s="282" t="s">
        <v>165</v>
      </c>
      <c r="C393" s="332"/>
      <c r="D393" s="284" t="s">
        <v>148</v>
      </c>
      <c r="E393" s="285" t="s">
        <v>166</v>
      </c>
      <c r="F393" s="275"/>
      <c r="G393" s="275"/>
      <c r="H393" s="275"/>
      <c r="I393" s="275"/>
      <c r="J393" s="275"/>
      <c r="K393" s="275"/>
      <c r="L393" s="275"/>
      <c r="M393" s="275"/>
      <c r="N393" s="275"/>
      <c r="O393" s="275"/>
      <c r="P393" s="275"/>
      <c r="Q393" s="275"/>
      <c r="R393" s="286">
        <f t="shared" si="81"/>
        <v>0</v>
      </c>
      <c r="S393" s="287">
        <f t="shared" si="42"/>
        <v>0</v>
      </c>
      <c r="T393" s="288">
        <v>0</v>
      </c>
      <c r="U393" s="288">
        <v>0</v>
      </c>
      <c r="V393" s="280"/>
    </row>
    <row r="394" spans="1:22" s="272" customFormat="1" ht="14.65" customHeight="1" outlineLevel="1">
      <c r="A394" s="309">
        <v>39</v>
      </c>
      <c r="B394" s="282" t="s">
        <v>190</v>
      </c>
      <c r="C394" s="331"/>
      <c r="D394" s="284" t="s">
        <v>150</v>
      </c>
      <c r="E394" s="293" t="s">
        <v>167</v>
      </c>
      <c r="F394" s="275"/>
      <c r="G394" s="275"/>
      <c r="H394" s="275"/>
      <c r="I394" s="275"/>
      <c r="J394" s="275"/>
      <c r="K394" s="275"/>
      <c r="L394" s="275"/>
      <c r="M394" s="275"/>
      <c r="N394" s="275"/>
      <c r="O394" s="275"/>
      <c r="P394" s="275"/>
      <c r="Q394" s="275"/>
      <c r="R394" s="286">
        <f t="shared" si="81"/>
        <v>0</v>
      </c>
      <c r="S394" s="287">
        <f t="shared" si="42"/>
        <v>0</v>
      </c>
      <c r="T394" s="288">
        <v>0</v>
      </c>
      <c r="U394" s="288">
        <v>0</v>
      </c>
      <c r="V394" s="280"/>
    </row>
    <row r="395" spans="1:22" s="272" customFormat="1" ht="14.65" customHeight="1" outlineLevel="1">
      <c r="A395" s="292"/>
      <c r="B395" s="282"/>
      <c r="C395" s="283"/>
      <c r="D395" s="284" t="s">
        <v>152</v>
      </c>
      <c r="E395" s="285" t="s">
        <v>168</v>
      </c>
      <c r="F395" s="275"/>
      <c r="G395" s="275"/>
      <c r="H395" s="275"/>
      <c r="I395" s="275"/>
      <c r="J395" s="275"/>
      <c r="K395" s="275"/>
      <c r="L395" s="275"/>
      <c r="M395" s="275"/>
      <c r="N395" s="275"/>
      <c r="O395" s="275"/>
      <c r="P395" s="275"/>
      <c r="Q395" s="275"/>
      <c r="R395" s="286">
        <f t="shared" si="81"/>
        <v>0</v>
      </c>
      <c r="S395" s="287">
        <f t="shared" si="42"/>
        <v>0</v>
      </c>
      <c r="T395" s="288">
        <v>0</v>
      </c>
      <c r="U395" s="288">
        <v>0</v>
      </c>
      <c r="V395" s="280"/>
    </row>
    <row r="396" spans="1:22" s="272" customFormat="1" ht="14.65" customHeight="1" outlineLevel="1" thickBot="1">
      <c r="A396" s="294"/>
      <c r="B396" s="295"/>
      <c r="C396" s="296"/>
      <c r="D396" s="545" t="s">
        <v>169</v>
      </c>
      <c r="E396" s="545"/>
      <c r="F396" s="297">
        <f t="shared" ref="F396:Q396" si="82">SUM(F387:F395)</f>
        <v>0</v>
      </c>
      <c r="G396" s="297">
        <f t="shared" si="82"/>
        <v>0</v>
      </c>
      <c r="H396" s="297">
        <f t="shared" si="82"/>
        <v>0</v>
      </c>
      <c r="I396" s="297">
        <f t="shared" si="82"/>
        <v>0</v>
      </c>
      <c r="J396" s="297">
        <f t="shared" si="82"/>
        <v>0</v>
      </c>
      <c r="K396" s="297">
        <f t="shared" si="82"/>
        <v>0</v>
      </c>
      <c r="L396" s="297">
        <f t="shared" si="82"/>
        <v>0</v>
      </c>
      <c r="M396" s="297">
        <f t="shared" si="82"/>
        <v>0</v>
      </c>
      <c r="N396" s="297">
        <f t="shared" si="82"/>
        <v>0</v>
      </c>
      <c r="O396" s="297">
        <f t="shared" si="82"/>
        <v>0</v>
      </c>
      <c r="P396" s="297">
        <f t="shared" si="82"/>
        <v>0</v>
      </c>
      <c r="Q396" s="298">
        <f t="shared" si="82"/>
        <v>0</v>
      </c>
      <c r="R396" s="299">
        <f t="shared" si="81"/>
        <v>0</v>
      </c>
      <c r="S396" s="300">
        <f t="shared" si="42"/>
        <v>0</v>
      </c>
      <c r="T396" s="306">
        <f>SUM(T387:T395)</f>
        <v>0</v>
      </c>
      <c r="U396" s="307">
        <f>SUM(U387:U395)</f>
        <v>0</v>
      </c>
      <c r="V396" s="280"/>
    </row>
    <row r="397" spans="1:22" s="272" customFormat="1" ht="14.65" customHeight="1" outlineLevel="1">
      <c r="A397" s="270"/>
      <c r="B397" s="271" t="s">
        <v>127</v>
      </c>
      <c r="C397" s="331"/>
      <c r="D397" s="273" t="s">
        <v>158</v>
      </c>
      <c r="E397" s="274" t="s">
        <v>159</v>
      </c>
      <c r="F397" s="275"/>
      <c r="G397" s="275"/>
      <c r="H397" s="275"/>
      <c r="I397" s="275"/>
      <c r="J397" s="275"/>
      <c r="K397" s="275"/>
      <c r="L397" s="275"/>
      <c r="M397" s="275"/>
      <c r="N397" s="275"/>
      <c r="O397" s="275"/>
      <c r="P397" s="275"/>
      <c r="Q397" s="275"/>
      <c r="R397" s="277">
        <f>SUM(F397:Q397)</f>
        <v>0</v>
      </c>
      <c r="S397" s="278">
        <f t="shared" si="42"/>
        <v>0</v>
      </c>
      <c r="T397" s="279">
        <v>0</v>
      </c>
      <c r="U397" s="279">
        <v>0</v>
      </c>
      <c r="V397" s="280"/>
    </row>
    <row r="398" spans="1:22" s="272" customFormat="1" ht="14.65" customHeight="1" outlineLevel="1">
      <c r="A398" s="281"/>
      <c r="B398" s="282" t="s">
        <v>130</v>
      </c>
      <c r="C398" s="331"/>
      <c r="D398" s="284" t="s">
        <v>131</v>
      </c>
      <c r="E398" s="285" t="s">
        <v>132</v>
      </c>
      <c r="F398" s="275"/>
      <c r="G398" s="275"/>
      <c r="H398" s="275"/>
      <c r="I398" s="275"/>
      <c r="J398" s="275"/>
      <c r="K398" s="275"/>
      <c r="L398" s="275"/>
      <c r="M398" s="275"/>
      <c r="N398" s="275"/>
      <c r="O398" s="275"/>
      <c r="P398" s="275"/>
      <c r="Q398" s="275"/>
      <c r="R398" s="286">
        <f t="shared" ref="R398:R406" si="83">SUM(F398:Q398)</f>
        <v>0</v>
      </c>
      <c r="S398" s="287">
        <f t="shared" si="42"/>
        <v>0</v>
      </c>
      <c r="T398" s="288">
        <v>0</v>
      </c>
      <c r="U398" s="288">
        <v>0</v>
      </c>
      <c r="V398" s="280"/>
    </row>
    <row r="399" spans="1:22" s="272" customFormat="1" ht="14.65" customHeight="1" outlineLevel="1">
      <c r="A399" s="289" t="s">
        <v>160</v>
      </c>
      <c r="B399" s="282" t="s">
        <v>134</v>
      </c>
      <c r="C399" s="331"/>
      <c r="D399" s="284" t="s">
        <v>135</v>
      </c>
      <c r="E399" s="285" t="s">
        <v>161</v>
      </c>
      <c r="F399" s="275"/>
      <c r="G399" s="275"/>
      <c r="H399" s="275"/>
      <c r="I399" s="275"/>
      <c r="J399" s="275"/>
      <c r="K399" s="275"/>
      <c r="L399" s="275"/>
      <c r="M399" s="275"/>
      <c r="N399" s="275"/>
      <c r="O399" s="275"/>
      <c r="P399" s="275"/>
      <c r="Q399" s="275"/>
      <c r="R399" s="286">
        <f t="shared" si="83"/>
        <v>0</v>
      </c>
      <c r="S399" s="287">
        <f t="shared" si="42"/>
        <v>0</v>
      </c>
      <c r="T399" s="288">
        <v>0</v>
      </c>
      <c r="U399" s="288">
        <v>0</v>
      </c>
      <c r="V399" s="280"/>
    </row>
    <row r="400" spans="1:22" s="272" customFormat="1" ht="14.65" customHeight="1" outlineLevel="1">
      <c r="A400" s="281"/>
      <c r="B400" s="282" t="s">
        <v>137</v>
      </c>
      <c r="C400" s="331"/>
      <c r="D400" s="284" t="s">
        <v>138</v>
      </c>
      <c r="E400" s="285" t="s">
        <v>162</v>
      </c>
      <c r="F400" s="275"/>
      <c r="G400" s="275"/>
      <c r="H400" s="275"/>
      <c r="I400" s="275"/>
      <c r="J400" s="275"/>
      <c r="K400" s="275"/>
      <c r="L400" s="275"/>
      <c r="M400" s="275"/>
      <c r="N400" s="275"/>
      <c r="O400" s="275"/>
      <c r="P400" s="275"/>
      <c r="Q400" s="275"/>
      <c r="R400" s="286">
        <f t="shared" si="83"/>
        <v>0</v>
      </c>
      <c r="S400" s="287">
        <f t="shared" si="42"/>
        <v>0</v>
      </c>
      <c r="T400" s="288">
        <v>0</v>
      </c>
      <c r="U400" s="288">
        <v>0</v>
      </c>
      <c r="V400" s="280"/>
    </row>
    <row r="401" spans="1:22" s="272" customFormat="1" ht="14.65" customHeight="1" outlineLevel="1">
      <c r="A401" s="281" t="s">
        <v>140</v>
      </c>
      <c r="B401" s="282" t="s">
        <v>141</v>
      </c>
      <c r="C401" s="331"/>
      <c r="D401" s="284" t="s">
        <v>142</v>
      </c>
      <c r="E401" s="285" t="s">
        <v>163</v>
      </c>
      <c r="F401" s="275"/>
      <c r="G401" s="275"/>
      <c r="H401" s="275"/>
      <c r="I401" s="275"/>
      <c r="J401" s="275"/>
      <c r="K401" s="275"/>
      <c r="L401" s="275"/>
      <c r="M401" s="275"/>
      <c r="N401" s="275"/>
      <c r="O401" s="275"/>
      <c r="P401" s="275"/>
      <c r="Q401" s="275"/>
      <c r="R401" s="286">
        <f t="shared" si="83"/>
        <v>0</v>
      </c>
      <c r="S401" s="287">
        <f t="shared" si="42"/>
        <v>0</v>
      </c>
      <c r="T401" s="288">
        <v>0</v>
      </c>
      <c r="U401" s="288">
        <v>0</v>
      </c>
      <c r="V401" s="280"/>
    </row>
    <row r="402" spans="1:22" s="272" customFormat="1" ht="14.65" customHeight="1" outlineLevel="1">
      <c r="A402" s="281"/>
      <c r="B402" s="282" t="s">
        <v>144</v>
      </c>
      <c r="C402" s="331"/>
      <c r="D402" s="284" t="s">
        <v>145</v>
      </c>
      <c r="E402" s="285" t="s">
        <v>164</v>
      </c>
      <c r="F402" s="275"/>
      <c r="G402" s="275"/>
      <c r="H402" s="275"/>
      <c r="I402" s="275"/>
      <c r="J402" s="275"/>
      <c r="K402" s="275"/>
      <c r="L402" s="275"/>
      <c r="M402" s="275"/>
      <c r="N402" s="275"/>
      <c r="O402" s="275"/>
      <c r="P402" s="275"/>
      <c r="Q402" s="275"/>
      <c r="R402" s="286">
        <f t="shared" si="83"/>
        <v>0</v>
      </c>
      <c r="S402" s="287">
        <f t="shared" si="42"/>
        <v>0</v>
      </c>
      <c r="T402" s="288">
        <v>0</v>
      </c>
      <c r="U402" s="288">
        <v>0</v>
      </c>
      <c r="V402" s="280"/>
    </row>
    <row r="403" spans="1:22" s="272" customFormat="1" ht="14.65" customHeight="1" outlineLevel="1">
      <c r="A403" s="270"/>
      <c r="B403" s="282" t="s">
        <v>165</v>
      </c>
      <c r="C403" s="332"/>
      <c r="D403" s="284" t="s">
        <v>148</v>
      </c>
      <c r="E403" s="285" t="s">
        <v>166</v>
      </c>
      <c r="F403" s="275"/>
      <c r="G403" s="275"/>
      <c r="H403" s="275"/>
      <c r="I403" s="275"/>
      <c r="J403" s="275"/>
      <c r="K403" s="275"/>
      <c r="L403" s="275"/>
      <c r="M403" s="275"/>
      <c r="N403" s="275"/>
      <c r="O403" s="275"/>
      <c r="P403" s="275"/>
      <c r="Q403" s="275"/>
      <c r="R403" s="286">
        <f t="shared" si="83"/>
        <v>0</v>
      </c>
      <c r="S403" s="287">
        <f t="shared" si="42"/>
        <v>0</v>
      </c>
      <c r="T403" s="288">
        <v>0</v>
      </c>
      <c r="U403" s="288">
        <v>0</v>
      </c>
      <c r="V403" s="280"/>
    </row>
    <row r="404" spans="1:22" s="272" customFormat="1" ht="14.65" customHeight="1" outlineLevel="1">
      <c r="A404" s="309">
        <v>40</v>
      </c>
      <c r="B404" s="282" t="s">
        <v>190</v>
      </c>
      <c r="C404" s="331"/>
      <c r="D404" s="284" t="s">
        <v>150</v>
      </c>
      <c r="E404" s="293" t="s">
        <v>167</v>
      </c>
      <c r="F404" s="275"/>
      <c r="G404" s="275"/>
      <c r="H404" s="275"/>
      <c r="I404" s="275"/>
      <c r="J404" s="275"/>
      <c r="K404" s="275"/>
      <c r="L404" s="275"/>
      <c r="M404" s="275"/>
      <c r="N404" s="275"/>
      <c r="O404" s="275"/>
      <c r="P404" s="275"/>
      <c r="Q404" s="275"/>
      <c r="R404" s="286">
        <f t="shared" si="83"/>
        <v>0</v>
      </c>
      <c r="S404" s="287">
        <f t="shared" si="42"/>
        <v>0</v>
      </c>
      <c r="T404" s="288">
        <v>0</v>
      </c>
      <c r="U404" s="288">
        <v>0</v>
      </c>
      <c r="V404" s="280"/>
    </row>
    <row r="405" spans="1:22" s="272" customFormat="1" ht="14.65" customHeight="1" outlineLevel="1">
      <c r="A405" s="292"/>
      <c r="B405" s="282"/>
      <c r="C405" s="283"/>
      <c r="D405" s="284" t="s">
        <v>152</v>
      </c>
      <c r="E405" s="285" t="s">
        <v>168</v>
      </c>
      <c r="F405" s="275"/>
      <c r="G405" s="275"/>
      <c r="H405" s="275"/>
      <c r="I405" s="275"/>
      <c r="J405" s="275"/>
      <c r="K405" s="275"/>
      <c r="L405" s="275"/>
      <c r="M405" s="275"/>
      <c r="N405" s="275"/>
      <c r="O405" s="275"/>
      <c r="P405" s="275"/>
      <c r="Q405" s="275"/>
      <c r="R405" s="286">
        <f t="shared" si="83"/>
        <v>0</v>
      </c>
      <c r="S405" s="287">
        <f t="shared" si="42"/>
        <v>0</v>
      </c>
      <c r="T405" s="288">
        <v>0</v>
      </c>
      <c r="U405" s="288">
        <v>0</v>
      </c>
      <c r="V405" s="280"/>
    </row>
    <row r="406" spans="1:22" s="272" customFormat="1" ht="14.65" customHeight="1" outlineLevel="1" thickBot="1">
      <c r="A406" s="294"/>
      <c r="B406" s="295"/>
      <c r="C406" s="296"/>
      <c r="D406" s="545" t="s">
        <v>169</v>
      </c>
      <c r="E406" s="545"/>
      <c r="F406" s="297">
        <f t="shared" ref="F406:Q406" si="84">SUM(F397:F405)</f>
        <v>0</v>
      </c>
      <c r="G406" s="297">
        <f t="shared" si="84"/>
        <v>0</v>
      </c>
      <c r="H406" s="297">
        <f t="shared" si="84"/>
        <v>0</v>
      </c>
      <c r="I406" s="297">
        <f t="shared" si="84"/>
        <v>0</v>
      </c>
      <c r="J406" s="297">
        <f t="shared" si="84"/>
        <v>0</v>
      </c>
      <c r="K406" s="297">
        <f t="shared" si="84"/>
        <v>0</v>
      </c>
      <c r="L406" s="297">
        <f t="shared" si="84"/>
        <v>0</v>
      </c>
      <c r="M406" s="297">
        <f t="shared" si="84"/>
        <v>0</v>
      </c>
      <c r="N406" s="297">
        <f t="shared" si="84"/>
        <v>0</v>
      </c>
      <c r="O406" s="297">
        <f t="shared" si="84"/>
        <v>0</v>
      </c>
      <c r="P406" s="297">
        <f t="shared" si="84"/>
        <v>0</v>
      </c>
      <c r="Q406" s="298">
        <f t="shared" si="84"/>
        <v>0</v>
      </c>
      <c r="R406" s="299">
        <f t="shared" si="83"/>
        <v>0</v>
      </c>
      <c r="S406" s="300">
        <f t="shared" si="42"/>
        <v>0</v>
      </c>
      <c r="T406" s="306">
        <f>SUM(T397:T405)</f>
        <v>0</v>
      </c>
      <c r="U406" s="307">
        <f>SUM(U397:U405)</f>
        <v>0</v>
      </c>
      <c r="V406" s="280"/>
    </row>
    <row r="407" spans="1:22" s="272" customFormat="1" ht="14.65" customHeight="1" outlineLevel="1">
      <c r="A407" s="310"/>
      <c r="B407" s="271" t="s">
        <v>127</v>
      </c>
      <c r="C407" s="331"/>
      <c r="D407" s="273" t="s">
        <v>158</v>
      </c>
      <c r="E407" s="274" t="s">
        <v>159</v>
      </c>
      <c r="F407" s="275"/>
      <c r="G407" s="275"/>
      <c r="H407" s="275"/>
      <c r="I407" s="275"/>
      <c r="J407" s="275"/>
      <c r="K407" s="275"/>
      <c r="L407" s="275"/>
      <c r="M407" s="275"/>
      <c r="N407" s="275"/>
      <c r="O407" s="275"/>
      <c r="P407" s="275"/>
      <c r="Q407" s="275"/>
      <c r="R407" s="277">
        <f>SUM(F407:Q407)</f>
        <v>0</v>
      </c>
      <c r="S407" s="278">
        <f t="shared" si="42"/>
        <v>0</v>
      </c>
      <c r="T407" s="279">
        <v>0</v>
      </c>
      <c r="U407" s="279">
        <v>0</v>
      </c>
      <c r="V407" s="280"/>
    </row>
    <row r="408" spans="1:22" s="272" customFormat="1" ht="14.65" customHeight="1" outlineLevel="1">
      <c r="A408" s="311"/>
      <c r="B408" s="282" t="s">
        <v>130</v>
      </c>
      <c r="C408" s="331"/>
      <c r="D408" s="284" t="s">
        <v>131</v>
      </c>
      <c r="E408" s="285" t="s">
        <v>132</v>
      </c>
      <c r="F408" s="275"/>
      <c r="G408" s="275"/>
      <c r="H408" s="275"/>
      <c r="I408" s="275"/>
      <c r="J408" s="275"/>
      <c r="K408" s="275"/>
      <c r="L408" s="275"/>
      <c r="M408" s="275"/>
      <c r="N408" s="275"/>
      <c r="O408" s="275"/>
      <c r="P408" s="275"/>
      <c r="Q408" s="275"/>
      <c r="R408" s="286">
        <f t="shared" ref="R408:R416" si="85">SUM(F408:Q408)</f>
        <v>0</v>
      </c>
      <c r="S408" s="287">
        <f t="shared" si="42"/>
        <v>0</v>
      </c>
      <c r="T408" s="288">
        <v>0</v>
      </c>
      <c r="U408" s="288">
        <v>0</v>
      </c>
      <c r="V408" s="280"/>
    </row>
    <row r="409" spans="1:22" s="272" customFormat="1" ht="14.65" customHeight="1" outlineLevel="1">
      <c r="A409" s="311"/>
      <c r="B409" s="282" t="s">
        <v>134</v>
      </c>
      <c r="C409" s="331"/>
      <c r="D409" s="284" t="s">
        <v>135</v>
      </c>
      <c r="E409" s="285" t="s">
        <v>161</v>
      </c>
      <c r="F409" s="275"/>
      <c r="G409" s="275"/>
      <c r="H409" s="275"/>
      <c r="I409" s="275"/>
      <c r="J409" s="275"/>
      <c r="K409" s="275"/>
      <c r="L409" s="275"/>
      <c r="M409" s="275"/>
      <c r="N409" s="275"/>
      <c r="O409" s="275"/>
      <c r="P409" s="275"/>
      <c r="Q409" s="275"/>
      <c r="R409" s="286">
        <f t="shared" si="85"/>
        <v>0</v>
      </c>
      <c r="S409" s="287">
        <f t="shared" si="42"/>
        <v>0</v>
      </c>
      <c r="T409" s="288">
        <v>0</v>
      </c>
      <c r="U409" s="288">
        <v>0</v>
      </c>
      <c r="V409" s="280"/>
    </row>
    <row r="410" spans="1:22" s="272" customFormat="1" ht="14.65" customHeight="1" outlineLevel="1">
      <c r="A410" s="311" t="s">
        <v>170</v>
      </c>
      <c r="B410" s="282" t="s">
        <v>137</v>
      </c>
      <c r="C410" s="331"/>
      <c r="D410" s="284" t="s">
        <v>138</v>
      </c>
      <c r="E410" s="285" t="s">
        <v>162</v>
      </c>
      <c r="F410" s="275"/>
      <c r="G410" s="275"/>
      <c r="H410" s="275"/>
      <c r="I410" s="275"/>
      <c r="J410" s="275"/>
      <c r="K410" s="275"/>
      <c r="L410" s="275"/>
      <c r="M410" s="275"/>
      <c r="N410" s="275"/>
      <c r="O410" s="275"/>
      <c r="P410" s="275"/>
      <c r="Q410" s="275"/>
      <c r="R410" s="286">
        <f t="shared" si="85"/>
        <v>0</v>
      </c>
      <c r="S410" s="287">
        <f t="shared" si="42"/>
        <v>0</v>
      </c>
      <c r="T410" s="288">
        <v>0</v>
      </c>
      <c r="U410" s="288">
        <v>0</v>
      </c>
      <c r="V410" s="280"/>
    </row>
    <row r="411" spans="1:22" s="272" customFormat="1" ht="14.65" customHeight="1" outlineLevel="1">
      <c r="A411" s="311"/>
      <c r="B411" s="282" t="s">
        <v>141</v>
      </c>
      <c r="C411" s="331"/>
      <c r="D411" s="284" t="s">
        <v>142</v>
      </c>
      <c r="E411" s="285" t="s">
        <v>163</v>
      </c>
      <c r="F411" s="275"/>
      <c r="G411" s="275"/>
      <c r="H411" s="275"/>
      <c r="I411" s="275"/>
      <c r="J411" s="275"/>
      <c r="K411" s="275"/>
      <c r="L411" s="275"/>
      <c r="M411" s="275"/>
      <c r="N411" s="275"/>
      <c r="O411" s="275"/>
      <c r="P411" s="275"/>
      <c r="Q411" s="275"/>
      <c r="R411" s="286">
        <f t="shared" si="85"/>
        <v>0</v>
      </c>
      <c r="S411" s="287">
        <f t="shared" si="42"/>
        <v>0</v>
      </c>
      <c r="T411" s="288">
        <v>0</v>
      </c>
      <c r="U411" s="288">
        <v>0</v>
      </c>
      <c r="V411" s="280"/>
    </row>
    <row r="412" spans="1:22" s="272" customFormat="1" ht="14.65" customHeight="1" outlineLevel="1">
      <c r="A412" s="311"/>
      <c r="B412" s="282" t="s">
        <v>144</v>
      </c>
      <c r="C412" s="331"/>
      <c r="D412" s="284" t="s">
        <v>145</v>
      </c>
      <c r="E412" s="285" t="s">
        <v>164</v>
      </c>
      <c r="F412" s="275"/>
      <c r="G412" s="275"/>
      <c r="H412" s="275"/>
      <c r="I412" s="275"/>
      <c r="J412" s="275"/>
      <c r="K412" s="275"/>
      <c r="L412" s="275"/>
      <c r="M412" s="275"/>
      <c r="N412" s="275"/>
      <c r="O412" s="275"/>
      <c r="P412" s="275"/>
      <c r="Q412" s="275"/>
      <c r="R412" s="286">
        <f t="shared" si="85"/>
        <v>0</v>
      </c>
      <c r="S412" s="287">
        <f t="shared" si="42"/>
        <v>0</v>
      </c>
      <c r="T412" s="288">
        <v>0</v>
      </c>
      <c r="U412" s="288">
        <v>0</v>
      </c>
      <c r="V412" s="280"/>
    </row>
    <row r="413" spans="1:22" s="272" customFormat="1" ht="14.65" customHeight="1" outlineLevel="1">
      <c r="A413" s="311"/>
      <c r="B413" s="282" t="s">
        <v>165</v>
      </c>
      <c r="C413" s="332"/>
      <c r="D413" s="284" t="s">
        <v>148</v>
      </c>
      <c r="E413" s="285" t="s">
        <v>166</v>
      </c>
      <c r="F413" s="275"/>
      <c r="G413" s="275"/>
      <c r="H413" s="275"/>
      <c r="I413" s="275"/>
      <c r="J413" s="275"/>
      <c r="K413" s="275"/>
      <c r="L413" s="275"/>
      <c r="M413" s="275"/>
      <c r="N413" s="275"/>
      <c r="O413" s="275"/>
      <c r="P413" s="275"/>
      <c r="Q413" s="275"/>
      <c r="R413" s="286">
        <f t="shared" si="85"/>
        <v>0</v>
      </c>
      <c r="S413" s="287">
        <f t="shared" si="42"/>
        <v>0</v>
      </c>
      <c r="T413" s="288">
        <v>0</v>
      </c>
      <c r="U413" s="288">
        <v>0</v>
      </c>
      <c r="V413" s="280"/>
    </row>
    <row r="414" spans="1:22" s="272" customFormat="1" ht="14.65" customHeight="1" outlineLevel="1">
      <c r="A414" s="312" t="s">
        <v>171</v>
      </c>
      <c r="B414" s="282" t="s">
        <v>190</v>
      </c>
      <c r="C414" s="331"/>
      <c r="D414" s="284" t="s">
        <v>150</v>
      </c>
      <c r="E414" s="293" t="s">
        <v>167</v>
      </c>
      <c r="F414" s="275"/>
      <c r="G414" s="275"/>
      <c r="H414" s="275"/>
      <c r="I414" s="275"/>
      <c r="J414" s="275"/>
      <c r="K414" s="275"/>
      <c r="L414" s="275"/>
      <c r="M414" s="275"/>
      <c r="N414" s="275"/>
      <c r="O414" s="275"/>
      <c r="P414" s="275"/>
      <c r="Q414" s="275"/>
      <c r="R414" s="286">
        <f t="shared" si="85"/>
        <v>0</v>
      </c>
      <c r="S414" s="287">
        <f t="shared" si="42"/>
        <v>0</v>
      </c>
      <c r="T414" s="288">
        <v>0</v>
      </c>
      <c r="U414" s="288">
        <v>0</v>
      </c>
      <c r="V414" s="280"/>
    </row>
    <row r="415" spans="1:22" s="272" customFormat="1" ht="14.65" customHeight="1" outlineLevel="1">
      <c r="A415" s="311"/>
      <c r="B415" s="282"/>
      <c r="C415" s="283"/>
      <c r="D415" s="284" t="s">
        <v>152</v>
      </c>
      <c r="E415" s="285" t="s">
        <v>168</v>
      </c>
      <c r="F415" s="275"/>
      <c r="G415" s="275"/>
      <c r="H415" s="275"/>
      <c r="I415" s="275"/>
      <c r="J415" s="275"/>
      <c r="K415" s="275"/>
      <c r="L415" s="275"/>
      <c r="M415" s="275"/>
      <c r="N415" s="275"/>
      <c r="O415" s="275"/>
      <c r="P415" s="275"/>
      <c r="Q415" s="275"/>
      <c r="R415" s="286">
        <f t="shared" si="85"/>
        <v>0</v>
      </c>
      <c r="S415" s="287">
        <f t="shared" si="42"/>
        <v>0</v>
      </c>
      <c r="T415" s="288">
        <v>0</v>
      </c>
      <c r="U415" s="288">
        <v>0</v>
      </c>
      <c r="V415" s="280"/>
    </row>
    <row r="416" spans="1:22" s="272" customFormat="1" ht="14.65" customHeight="1" outlineLevel="1" thickBot="1">
      <c r="A416" s="313"/>
      <c r="B416" s="295"/>
      <c r="C416" s="296"/>
      <c r="D416" s="545" t="s">
        <v>169</v>
      </c>
      <c r="E416" s="545"/>
      <c r="F416" s="297">
        <f>SUM(F407:F415)</f>
        <v>0</v>
      </c>
      <c r="G416" s="297">
        <f t="shared" ref="G416:Q416" si="86">SUM(G407:G415)</f>
        <v>0</v>
      </c>
      <c r="H416" s="297">
        <f t="shared" si="86"/>
        <v>0</v>
      </c>
      <c r="I416" s="297">
        <f t="shared" si="86"/>
        <v>0</v>
      </c>
      <c r="J416" s="297">
        <f t="shared" si="86"/>
        <v>0</v>
      </c>
      <c r="K416" s="297">
        <f t="shared" si="86"/>
        <v>0</v>
      </c>
      <c r="L416" s="297">
        <f t="shared" si="86"/>
        <v>0</v>
      </c>
      <c r="M416" s="297">
        <f t="shared" si="86"/>
        <v>0</v>
      </c>
      <c r="N416" s="297">
        <f t="shared" si="86"/>
        <v>0</v>
      </c>
      <c r="O416" s="297">
        <f t="shared" si="86"/>
        <v>0</v>
      </c>
      <c r="P416" s="297">
        <f t="shared" si="86"/>
        <v>0</v>
      </c>
      <c r="Q416" s="298">
        <f t="shared" si="86"/>
        <v>0</v>
      </c>
      <c r="R416" s="299">
        <f t="shared" si="85"/>
        <v>0</v>
      </c>
      <c r="S416" s="300">
        <f t="shared" si="42"/>
        <v>0</v>
      </c>
      <c r="T416" s="314">
        <f>SUM(T407:T415)</f>
        <v>0</v>
      </c>
      <c r="U416" s="301">
        <f>SUM(U407:U415)</f>
        <v>0</v>
      </c>
      <c r="V416" s="280"/>
    </row>
    <row r="417" spans="1:22" ht="14.65" customHeight="1" thickBot="1">
      <c r="A417" s="546" t="s">
        <v>172</v>
      </c>
      <c r="B417" s="547"/>
      <c r="C417" s="547"/>
      <c r="D417" s="547"/>
      <c r="E417" s="548"/>
      <c r="F417" s="315">
        <f>SUM(F418:F426)</f>
        <v>0</v>
      </c>
      <c r="G417" s="315">
        <f t="shared" ref="G417:Q417" si="87">SUM(G418:G426)</f>
        <v>0</v>
      </c>
      <c r="H417" s="315">
        <f t="shared" si="87"/>
        <v>0</v>
      </c>
      <c r="I417" s="315">
        <f t="shared" si="87"/>
        <v>0</v>
      </c>
      <c r="J417" s="315">
        <f t="shared" si="87"/>
        <v>0</v>
      </c>
      <c r="K417" s="315">
        <f t="shared" si="87"/>
        <v>0</v>
      </c>
      <c r="L417" s="315">
        <f t="shared" si="87"/>
        <v>0</v>
      </c>
      <c r="M417" s="315">
        <f t="shared" si="87"/>
        <v>0</v>
      </c>
      <c r="N417" s="315">
        <f t="shared" si="87"/>
        <v>0</v>
      </c>
      <c r="O417" s="315">
        <f t="shared" si="87"/>
        <v>0</v>
      </c>
      <c r="P417" s="315">
        <f t="shared" si="87"/>
        <v>0</v>
      </c>
      <c r="Q417" s="315">
        <f t="shared" si="87"/>
        <v>0</v>
      </c>
      <c r="R417" s="316">
        <f>SUM(F417:Q417)</f>
        <v>0</v>
      </c>
      <c r="S417" s="317">
        <f t="shared" ca="1" si="42"/>
        <v>0</v>
      </c>
      <c r="T417" s="317">
        <f ca="1">SUM(T418:T426)</f>
        <v>0</v>
      </c>
      <c r="U417" s="318">
        <f ca="1">SUM(U418:U426)</f>
        <v>0</v>
      </c>
    </row>
    <row r="418" spans="1:22" ht="14.65" customHeight="1">
      <c r="A418" s="541" t="s">
        <v>173</v>
      </c>
      <c r="B418" s="541"/>
      <c r="C418" s="541"/>
      <c r="D418" s="273" t="s">
        <v>128</v>
      </c>
      <c r="E418" s="274" t="s">
        <v>129</v>
      </c>
      <c r="F418" s="319">
        <f>SUMIF($E$7:$E$416,"="&amp;$E418,F$7:F$416)</f>
        <v>0</v>
      </c>
      <c r="G418" s="319">
        <f>SUMIF($E$7:$E$416,"="&amp;$E418,G$7:G$416)</f>
        <v>0</v>
      </c>
      <c r="H418" s="319">
        <f t="shared" ref="H418:Q426" si="88">SUMIF($E$7:$E$416,"="&amp;$E418,H$7:H$416)</f>
        <v>0</v>
      </c>
      <c r="I418" s="319">
        <f t="shared" si="88"/>
        <v>0</v>
      </c>
      <c r="J418" s="319">
        <f t="shared" si="88"/>
        <v>0</v>
      </c>
      <c r="K418" s="319">
        <f t="shared" si="88"/>
        <v>0</v>
      </c>
      <c r="L418" s="319">
        <f t="shared" si="88"/>
        <v>0</v>
      </c>
      <c r="M418" s="319">
        <f t="shared" si="88"/>
        <v>0</v>
      </c>
      <c r="N418" s="319">
        <f t="shared" si="88"/>
        <v>0</v>
      </c>
      <c r="O418" s="319">
        <f t="shared" si="88"/>
        <v>0</v>
      </c>
      <c r="P418" s="319">
        <f t="shared" si="88"/>
        <v>0</v>
      </c>
      <c r="Q418" s="319">
        <f t="shared" si="88"/>
        <v>0</v>
      </c>
      <c r="R418" s="320">
        <f>SUM(F418:Q418)</f>
        <v>0</v>
      </c>
      <c r="S418" s="321">
        <f t="shared" si="42"/>
        <v>0</v>
      </c>
      <c r="T418" s="322">
        <f>SUMIF($E$7:$E416,"="&amp;E418,T7:T416)</f>
        <v>0</v>
      </c>
      <c r="U418" s="322">
        <f>SUMIF($E$7:$E416,"加班費",U7:U416)</f>
        <v>0</v>
      </c>
    </row>
    <row r="419" spans="1:22" ht="14.65" customHeight="1">
      <c r="A419" s="542"/>
      <c r="B419" s="542"/>
      <c r="C419" s="542"/>
      <c r="D419" s="284" t="s">
        <v>131</v>
      </c>
      <c r="E419" s="285" t="s">
        <v>174</v>
      </c>
      <c r="F419" s="319">
        <f>SUMIF($E$7:$E$416,"="&amp;$E419,F$7:F$416)</f>
        <v>0</v>
      </c>
      <c r="G419" s="319">
        <f>SUMIF($E$7:$E$416,"="&amp;$E419,G$7:G$416)</f>
        <v>0</v>
      </c>
      <c r="H419" s="319">
        <f t="shared" si="88"/>
        <v>0</v>
      </c>
      <c r="I419" s="319">
        <f t="shared" si="88"/>
        <v>0</v>
      </c>
      <c r="J419" s="319">
        <f t="shared" si="88"/>
        <v>0</v>
      </c>
      <c r="K419" s="319">
        <f t="shared" si="88"/>
        <v>0</v>
      </c>
      <c r="L419" s="319">
        <f t="shared" si="88"/>
        <v>0</v>
      </c>
      <c r="M419" s="319">
        <f t="shared" si="88"/>
        <v>0</v>
      </c>
      <c r="N419" s="319">
        <f t="shared" si="88"/>
        <v>0</v>
      </c>
      <c r="O419" s="319">
        <f t="shared" si="88"/>
        <v>0</v>
      </c>
      <c r="P419" s="319">
        <f t="shared" si="88"/>
        <v>0</v>
      </c>
      <c r="Q419" s="319">
        <f t="shared" si="88"/>
        <v>0</v>
      </c>
      <c r="R419" s="321">
        <f>SUM(F419:Q419)</f>
        <v>0</v>
      </c>
      <c r="S419" s="321">
        <f t="shared" si="42"/>
        <v>0</v>
      </c>
      <c r="T419" s="322">
        <f>SUMIF($E$7:$E416,"="&amp;E419,T7:T416)</f>
        <v>0</v>
      </c>
      <c r="U419" s="322">
        <f>SUMIF($E$7:$E416,"樣品費(消耗器材及原料使用費)",U7:U416)</f>
        <v>0</v>
      </c>
    </row>
    <row r="420" spans="1:22" s="324" customFormat="1" ht="14.65" customHeight="1">
      <c r="A420" s="542"/>
      <c r="B420" s="542"/>
      <c r="C420" s="542"/>
      <c r="D420" s="284" t="s">
        <v>135</v>
      </c>
      <c r="E420" s="285" t="s">
        <v>175</v>
      </c>
      <c r="F420" s="319">
        <f t="shared" ref="F420:F426" si="89">SUMIF($E$7:$E$416,"="&amp;$E420,F$7:F$416)</f>
        <v>0</v>
      </c>
      <c r="G420" s="319">
        <f t="shared" ref="G420:G426" si="90">SUMIF($E$7:$E$416,"="&amp;$E420,G$7:G$416)</f>
        <v>0</v>
      </c>
      <c r="H420" s="319">
        <f t="shared" si="88"/>
        <v>0</v>
      </c>
      <c r="I420" s="319">
        <f t="shared" si="88"/>
        <v>0</v>
      </c>
      <c r="J420" s="319">
        <f t="shared" si="88"/>
        <v>0</v>
      </c>
      <c r="K420" s="319">
        <f t="shared" si="88"/>
        <v>0</v>
      </c>
      <c r="L420" s="319">
        <f t="shared" si="88"/>
        <v>0</v>
      </c>
      <c r="M420" s="319">
        <f t="shared" si="88"/>
        <v>0</v>
      </c>
      <c r="N420" s="319">
        <f t="shared" si="88"/>
        <v>0</v>
      </c>
      <c r="O420" s="319">
        <f t="shared" si="88"/>
        <v>0</v>
      </c>
      <c r="P420" s="319">
        <f t="shared" si="88"/>
        <v>0</v>
      </c>
      <c r="Q420" s="319">
        <f t="shared" si="88"/>
        <v>0</v>
      </c>
      <c r="R420" s="321">
        <f>SUM(F420:Q420)</f>
        <v>0</v>
      </c>
      <c r="S420" s="321">
        <f t="shared" ca="1" si="42"/>
        <v>0</v>
      </c>
      <c r="T420" s="322">
        <f ca="1">SUMIF($E$7:$E417,"="&amp;E420,T8:T417)</f>
        <v>0</v>
      </c>
      <c r="U420" s="322">
        <f ca="1">SUMIF($E$7:$E417,"樣品費(消耗器材及原料使用費)",U8:U417)</f>
        <v>0</v>
      </c>
      <c r="V420" s="323"/>
    </row>
    <row r="421" spans="1:22" ht="14.65" customHeight="1">
      <c r="A421" s="542"/>
      <c r="B421" s="542"/>
      <c r="C421" s="542"/>
      <c r="D421" s="284" t="s">
        <v>138</v>
      </c>
      <c r="E421" s="285" t="s">
        <v>176</v>
      </c>
      <c r="F421" s="319">
        <f t="shared" si="89"/>
        <v>0</v>
      </c>
      <c r="G421" s="319">
        <f t="shared" si="90"/>
        <v>0</v>
      </c>
      <c r="H421" s="319">
        <f t="shared" si="88"/>
        <v>0</v>
      </c>
      <c r="I421" s="319">
        <f t="shared" si="88"/>
        <v>0</v>
      </c>
      <c r="J421" s="319">
        <f t="shared" si="88"/>
        <v>0</v>
      </c>
      <c r="K421" s="319">
        <f t="shared" si="88"/>
        <v>0</v>
      </c>
      <c r="L421" s="319">
        <f t="shared" si="88"/>
        <v>0</v>
      </c>
      <c r="M421" s="319">
        <f t="shared" si="88"/>
        <v>0</v>
      </c>
      <c r="N421" s="319">
        <f t="shared" si="88"/>
        <v>0</v>
      </c>
      <c r="O421" s="319">
        <f t="shared" si="88"/>
        <v>0</v>
      </c>
      <c r="P421" s="319">
        <f t="shared" si="88"/>
        <v>0</v>
      </c>
      <c r="Q421" s="319">
        <f t="shared" si="88"/>
        <v>0</v>
      </c>
      <c r="R421" s="321">
        <f t="shared" ref="R421:R426" si="91">SUM(F421:Q421)</f>
        <v>0</v>
      </c>
      <c r="S421" s="321">
        <f t="shared" si="42"/>
        <v>0</v>
      </c>
      <c r="T421" s="322">
        <f>SUMIF($E$7:$E416,"="&amp;E421,T7:T416)</f>
        <v>0</v>
      </c>
      <c r="U421" s="322">
        <f>SUMIF($E$7:$E416,"模具費(未滿8萬元)",U7:U416)</f>
        <v>0</v>
      </c>
    </row>
    <row r="422" spans="1:22" s="324" customFormat="1" ht="14.65" customHeight="1">
      <c r="A422" s="542"/>
      <c r="B422" s="542"/>
      <c r="C422" s="542"/>
      <c r="D422" s="284" t="s">
        <v>142</v>
      </c>
      <c r="E422" s="285" t="s">
        <v>177</v>
      </c>
      <c r="F422" s="319">
        <f t="shared" si="89"/>
        <v>0</v>
      </c>
      <c r="G422" s="319">
        <f t="shared" si="90"/>
        <v>0</v>
      </c>
      <c r="H422" s="319">
        <f t="shared" si="88"/>
        <v>0</v>
      </c>
      <c r="I422" s="319">
        <f t="shared" si="88"/>
        <v>0</v>
      </c>
      <c r="J422" s="319">
        <f t="shared" si="88"/>
        <v>0</v>
      </c>
      <c r="K422" s="319">
        <f t="shared" si="88"/>
        <v>0</v>
      </c>
      <c r="L422" s="319">
        <f t="shared" si="88"/>
        <v>0</v>
      </c>
      <c r="M422" s="319">
        <f t="shared" si="88"/>
        <v>0</v>
      </c>
      <c r="N422" s="319">
        <f t="shared" si="88"/>
        <v>0</v>
      </c>
      <c r="O422" s="319">
        <f t="shared" si="88"/>
        <v>0</v>
      </c>
      <c r="P422" s="319">
        <f t="shared" si="88"/>
        <v>0</v>
      </c>
      <c r="Q422" s="319">
        <f t="shared" si="88"/>
        <v>0</v>
      </c>
      <c r="R422" s="321">
        <f t="shared" si="91"/>
        <v>0</v>
      </c>
      <c r="S422" s="321">
        <f t="shared" si="42"/>
        <v>0</v>
      </c>
      <c r="T422" s="322">
        <f>SUMIF($E$7:$E416,"="&amp;E422,T7:T416)</f>
        <v>0</v>
      </c>
      <c r="U422" s="322">
        <f>SUMIF($E$7:$E416,"治具費(未滿8萬元)",U7:U416)</f>
        <v>0</v>
      </c>
      <c r="V422" s="323"/>
    </row>
    <row r="423" spans="1:22" ht="14.65" customHeight="1">
      <c r="A423" s="542"/>
      <c r="B423" s="542"/>
      <c r="C423" s="542"/>
      <c r="D423" s="284" t="s">
        <v>145</v>
      </c>
      <c r="E423" s="285" t="s">
        <v>178</v>
      </c>
      <c r="F423" s="319">
        <f t="shared" si="89"/>
        <v>0</v>
      </c>
      <c r="G423" s="319">
        <f t="shared" si="90"/>
        <v>0</v>
      </c>
      <c r="H423" s="319">
        <f t="shared" si="88"/>
        <v>0</v>
      </c>
      <c r="I423" s="319">
        <f t="shared" si="88"/>
        <v>0</v>
      </c>
      <c r="J423" s="319">
        <f t="shared" si="88"/>
        <v>0</v>
      </c>
      <c r="K423" s="319">
        <f t="shared" si="88"/>
        <v>0</v>
      </c>
      <c r="L423" s="319">
        <f t="shared" si="88"/>
        <v>0</v>
      </c>
      <c r="M423" s="319">
        <f t="shared" si="88"/>
        <v>0</v>
      </c>
      <c r="N423" s="319">
        <f t="shared" si="88"/>
        <v>0</v>
      </c>
      <c r="O423" s="319">
        <f t="shared" si="88"/>
        <v>0</v>
      </c>
      <c r="P423" s="319">
        <f t="shared" si="88"/>
        <v>0</v>
      </c>
      <c r="Q423" s="319">
        <f t="shared" si="88"/>
        <v>0</v>
      </c>
      <c r="R423" s="321">
        <f t="shared" si="91"/>
        <v>0</v>
      </c>
      <c r="S423" s="321">
        <f t="shared" si="42"/>
        <v>0</v>
      </c>
      <c r="T423" s="322">
        <f>SUMIF($E$7:$E416,"="&amp;E423,T7:T416)</f>
        <v>0</v>
      </c>
      <c r="U423" s="322">
        <f>SUMIF($E$7:$E416,"認證費",U7:U416)</f>
        <v>0</v>
      </c>
    </row>
    <row r="424" spans="1:22" ht="14.65" customHeight="1">
      <c r="A424" s="542"/>
      <c r="B424" s="542"/>
      <c r="C424" s="542"/>
      <c r="D424" s="284" t="s">
        <v>148</v>
      </c>
      <c r="E424" s="285" t="s">
        <v>179</v>
      </c>
      <c r="F424" s="319">
        <f t="shared" si="89"/>
        <v>0</v>
      </c>
      <c r="G424" s="319">
        <f t="shared" si="90"/>
        <v>0</v>
      </c>
      <c r="H424" s="319">
        <f t="shared" si="88"/>
        <v>0</v>
      </c>
      <c r="I424" s="319">
        <f t="shared" si="88"/>
        <v>0</v>
      </c>
      <c r="J424" s="319">
        <f t="shared" si="88"/>
        <v>0</v>
      </c>
      <c r="K424" s="319">
        <f t="shared" si="88"/>
        <v>0</v>
      </c>
      <c r="L424" s="319">
        <f t="shared" si="88"/>
        <v>0</v>
      </c>
      <c r="M424" s="319">
        <f t="shared" si="88"/>
        <v>0</v>
      </c>
      <c r="N424" s="319">
        <f t="shared" si="88"/>
        <v>0</v>
      </c>
      <c r="O424" s="319">
        <f t="shared" si="88"/>
        <v>0</v>
      </c>
      <c r="P424" s="319">
        <f t="shared" si="88"/>
        <v>0</v>
      </c>
      <c r="Q424" s="319">
        <f t="shared" si="88"/>
        <v>0</v>
      </c>
      <c r="R424" s="321">
        <f t="shared" si="91"/>
        <v>0</v>
      </c>
      <c r="S424" s="321">
        <f t="shared" si="42"/>
        <v>0</v>
      </c>
      <c r="T424" s="322">
        <f>SUMIF($E$7:$E416,"="&amp;E424,T7:T416)</f>
        <v>0</v>
      </c>
      <c r="U424" s="322">
        <f>SUMIF($E$7:$E416,"運費",U7:U416)</f>
        <v>0</v>
      </c>
    </row>
    <row r="425" spans="1:22" ht="15" customHeight="1">
      <c r="A425" s="542"/>
      <c r="B425" s="542"/>
      <c r="C425" s="542"/>
      <c r="D425" s="284" t="s">
        <v>150</v>
      </c>
      <c r="E425" s="293" t="s">
        <v>180</v>
      </c>
      <c r="F425" s="319">
        <f t="shared" si="89"/>
        <v>0</v>
      </c>
      <c r="G425" s="319">
        <f t="shared" si="90"/>
        <v>0</v>
      </c>
      <c r="H425" s="319">
        <f t="shared" si="88"/>
        <v>0</v>
      </c>
      <c r="I425" s="319">
        <f t="shared" si="88"/>
        <v>0</v>
      </c>
      <c r="J425" s="319">
        <f t="shared" si="88"/>
        <v>0</v>
      </c>
      <c r="K425" s="319">
        <f t="shared" si="88"/>
        <v>0</v>
      </c>
      <c r="L425" s="319">
        <f t="shared" si="88"/>
        <v>0</v>
      </c>
      <c r="M425" s="319">
        <f t="shared" si="88"/>
        <v>0</v>
      </c>
      <c r="N425" s="319">
        <f t="shared" si="88"/>
        <v>0</v>
      </c>
      <c r="O425" s="319">
        <f t="shared" si="88"/>
        <v>0</v>
      </c>
      <c r="P425" s="319">
        <f t="shared" si="88"/>
        <v>0</v>
      </c>
      <c r="Q425" s="319">
        <f t="shared" si="88"/>
        <v>0</v>
      </c>
      <c r="R425" s="321">
        <f t="shared" si="91"/>
        <v>0</v>
      </c>
      <c r="S425" s="321">
        <f t="shared" si="42"/>
        <v>0</v>
      </c>
      <c r="T425" s="322">
        <f>SUMIF($E$7:$E416,"="&amp;E425,T7:T416)</f>
        <v>0</v>
      </c>
      <c r="U425" s="322">
        <f>SUMIF($E$7:$E416,"技術移轉、設計費(勞務費)",U7:U416)</f>
        <v>0</v>
      </c>
    </row>
    <row r="426" spans="1:22" s="324" customFormat="1" ht="14.65" customHeight="1">
      <c r="A426" s="542"/>
      <c r="B426" s="542"/>
      <c r="C426" s="542"/>
      <c r="D426" s="284" t="s">
        <v>152</v>
      </c>
      <c r="E426" s="285" t="s">
        <v>181</v>
      </c>
      <c r="F426" s="319">
        <f t="shared" si="89"/>
        <v>0</v>
      </c>
      <c r="G426" s="319">
        <f t="shared" si="90"/>
        <v>0</v>
      </c>
      <c r="H426" s="319">
        <f t="shared" si="88"/>
        <v>0</v>
      </c>
      <c r="I426" s="319">
        <f t="shared" si="88"/>
        <v>0</v>
      </c>
      <c r="J426" s="319">
        <f t="shared" si="88"/>
        <v>0</v>
      </c>
      <c r="K426" s="319">
        <f t="shared" si="88"/>
        <v>0</v>
      </c>
      <c r="L426" s="319">
        <f t="shared" si="88"/>
        <v>0</v>
      </c>
      <c r="M426" s="319">
        <f t="shared" si="88"/>
        <v>0</v>
      </c>
      <c r="N426" s="319">
        <f t="shared" si="88"/>
        <v>0</v>
      </c>
      <c r="O426" s="319">
        <f t="shared" si="88"/>
        <v>0</v>
      </c>
      <c r="P426" s="319">
        <f t="shared" si="88"/>
        <v>0</v>
      </c>
      <c r="Q426" s="319">
        <f t="shared" si="88"/>
        <v>0</v>
      </c>
      <c r="R426" s="321">
        <f t="shared" si="91"/>
        <v>0</v>
      </c>
      <c r="S426" s="321">
        <f t="shared" si="42"/>
        <v>0</v>
      </c>
      <c r="T426" s="322">
        <f>SUMIF($E$7:$E416,"="&amp;E426,T7:T416)</f>
        <v>0</v>
      </c>
      <c r="U426" s="322">
        <f>SUMIF($E$7:$E416,"模具(金額8萬元以上)",U7:U416)</f>
        <v>0</v>
      </c>
      <c r="V426" s="323"/>
    </row>
    <row r="427" spans="1:22" ht="14.65" customHeight="1">
      <c r="A427" s="542"/>
      <c r="B427" s="542"/>
      <c r="C427" s="542"/>
      <c r="D427" s="543" t="s">
        <v>182</v>
      </c>
      <c r="E427" s="544"/>
      <c r="F427" s="325">
        <f>SUM(F418:F426)</f>
        <v>0</v>
      </c>
      <c r="G427" s="325">
        <f t="shared" ref="G427:Q427" si="92">SUM(G418:G426)</f>
        <v>0</v>
      </c>
      <c r="H427" s="325">
        <f t="shared" si="92"/>
        <v>0</v>
      </c>
      <c r="I427" s="325">
        <f t="shared" si="92"/>
        <v>0</v>
      </c>
      <c r="J427" s="325">
        <f t="shared" si="92"/>
        <v>0</v>
      </c>
      <c r="K427" s="325">
        <f t="shared" si="92"/>
        <v>0</v>
      </c>
      <c r="L427" s="325">
        <f t="shared" si="92"/>
        <v>0</v>
      </c>
      <c r="M427" s="325">
        <f t="shared" si="92"/>
        <v>0</v>
      </c>
      <c r="N427" s="325">
        <f t="shared" si="92"/>
        <v>0</v>
      </c>
      <c r="O427" s="325">
        <f t="shared" si="92"/>
        <v>0</v>
      </c>
      <c r="P427" s="325">
        <f t="shared" si="92"/>
        <v>0</v>
      </c>
      <c r="Q427" s="325">
        <f t="shared" si="92"/>
        <v>0</v>
      </c>
      <c r="R427" s="326">
        <f>SUM(F427:Q427)</f>
        <v>0</v>
      </c>
      <c r="S427" s="325">
        <f t="shared" ca="1" si="42"/>
        <v>0</v>
      </c>
      <c r="T427" s="325">
        <f ca="1">SUM(T418:T426)</f>
        <v>0</v>
      </c>
      <c r="U427" s="325">
        <f ca="1">SUM(U418:U426)</f>
        <v>0</v>
      </c>
    </row>
    <row r="428" spans="1:22" ht="14.65" customHeight="1"/>
    <row r="429" spans="1:22" ht="14.65" customHeight="1">
      <c r="C429" s="327" t="s">
        <v>183</v>
      </c>
    </row>
    <row r="430" spans="1:22" ht="14.65" customHeight="1"/>
    <row r="431" spans="1:22" s="328" customFormat="1" ht="14.65" customHeight="1">
      <c r="D431" s="328" t="s">
        <v>184</v>
      </c>
      <c r="E431" s="329"/>
      <c r="F431" s="330" t="s">
        <v>185</v>
      </c>
      <c r="G431" s="330"/>
      <c r="H431" s="330"/>
      <c r="I431" s="330"/>
      <c r="J431" s="330"/>
      <c r="K431" s="330" t="s">
        <v>186</v>
      </c>
      <c r="L431" s="330"/>
      <c r="M431" s="330"/>
      <c r="N431" s="330"/>
      <c r="O431" s="330"/>
      <c r="P431" s="330"/>
      <c r="Q431" s="330" t="s">
        <v>187</v>
      </c>
      <c r="R431" s="330"/>
      <c r="S431" s="330"/>
      <c r="T431" s="330"/>
      <c r="U431" s="330"/>
      <c r="V431" s="330"/>
    </row>
    <row r="432" spans="1:22" ht="14.65" customHeight="1"/>
    <row r="433" spans="2:22" ht="14.65" customHeight="1">
      <c r="B433" s="258"/>
      <c r="C433" s="258"/>
      <c r="F433" s="258"/>
      <c r="G433" s="258"/>
      <c r="H433" s="258"/>
      <c r="I433" s="258"/>
      <c r="J433" s="258"/>
      <c r="K433" s="258"/>
      <c r="L433" s="258"/>
      <c r="M433" s="258"/>
      <c r="N433" s="258"/>
      <c r="O433" s="258"/>
      <c r="P433" s="258"/>
      <c r="Q433" s="258"/>
      <c r="R433" s="258"/>
      <c r="S433" s="258"/>
      <c r="T433" s="258"/>
      <c r="U433" s="258"/>
      <c r="V433" s="258"/>
    </row>
    <row r="434" spans="2:22" ht="14.65" customHeight="1">
      <c r="B434" s="258"/>
      <c r="C434" s="258"/>
      <c r="F434" s="258"/>
      <c r="G434" s="258"/>
      <c r="H434" s="258"/>
      <c r="I434" s="258"/>
      <c r="J434" s="258"/>
      <c r="K434" s="258"/>
      <c r="L434" s="258"/>
      <c r="M434" s="258"/>
      <c r="N434" s="258"/>
      <c r="O434" s="258"/>
      <c r="P434" s="258"/>
      <c r="Q434" s="258"/>
      <c r="R434" s="258"/>
      <c r="S434" s="258"/>
      <c r="T434" s="258"/>
      <c r="U434" s="258"/>
      <c r="V434" s="258"/>
    </row>
    <row r="435" spans="2:22" ht="14.65" customHeight="1">
      <c r="B435" s="258"/>
      <c r="C435" s="258"/>
      <c r="F435" s="258"/>
      <c r="G435" s="258"/>
      <c r="H435" s="258"/>
      <c r="I435" s="258"/>
      <c r="J435" s="258"/>
      <c r="K435" s="258"/>
      <c r="L435" s="258"/>
      <c r="M435" s="258"/>
      <c r="N435" s="258"/>
      <c r="O435" s="258"/>
      <c r="P435" s="258"/>
      <c r="Q435" s="258"/>
      <c r="R435" s="258"/>
      <c r="S435" s="258"/>
      <c r="T435" s="258"/>
      <c r="U435" s="258"/>
      <c r="V435" s="258"/>
    </row>
    <row r="436" spans="2:22" ht="14.65" customHeight="1">
      <c r="B436" s="258"/>
      <c r="C436" s="258"/>
      <c r="F436" s="258"/>
      <c r="G436" s="258"/>
      <c r="H436" s="258"/>
      <c r="I436" s="258"/>
      <c r="J436" s="258"/>
      <c r="K436" s="258"/>
      <c r="L436" s="258"/>
      <c r="M436" s="258"/>
      <c r="N436" s="258"/>
      <c r="O436" s="258"/>
      <c r="P436" s="258"/>
      <c r="Q436" s="258"/>
      <c r="R436" s="258"/>
      <c r="S436" s="258"/>
      <c r="T436" s="258"/>
      <c r="U436" s="258"/>
      <c r="V436" s="258"/>
    </row>
    <row r="437" spans="2:22" ht="14.65" customHeight="1">
      <c r="B437" s="258"/>
      <c r="C437" s="258"/>
      <c r="F437" s="258"/>
      <c r="G437" s="258"/>
      <c r="H437" s="258"/>
      <c r="I437" s="258"/>
      <c r="J437" s="258"/>
      <c r="K437" s="258"/>
      <c r="L437" s="258"/>
      <c r="M437" s="258"/>
      <c r="N437" s="258"/>
      <c r="O437" s="258"/>
      <c r="P437" s="258"/>
      <c r="Q437" s="258"/>
      <c r="R437" s="258"/>
      <c r="S437" s="258"/>
      <c r="T437" s="258"/>
      <c r="U437" s="258"/>
      <c r="V437" s="258"/>
    </row>
    <row r="438" spans="2:22" ht="14.65" customHeight="1">
      <c r="B438" s="258"/>
      <c r="C438" s="258"/>
      <c r="F438" s="258"/>
      <c r="G438" s="258"/>
      <c r="H438" s="258"/>
      <c r="I438" s="258"/>
      <c r="J438" s="258"/>
      <c r="K438" s="258"/>
      <c r="L438" s="258"/>
      <c r="M438" s="258"/>
      <c r="N438" s="258"/>
      <c r="O438" s="258"/>
      <c r="P438" s="258"/>
      <c r="Q438" s="258"/>
      <c r="R438" s="258"/>
      <c r="S438" s="258"/>
      <c r="T438" s="258"/>
      <c r="U438" s="258"/>
      <c r="V438" s="258"/>
    </row>
    <row r="439" spans="2:22" ht="14.65" customHeight="1">
      <c r="B439" s="258"/>
      <c r="C439" s="258"/>
      <c r="F439" s="258"/>
      <c r="G439" s="258"/>
      <c r="H439" s="258"/>
      <c r="I439" s="258"/>
      <c r="J439" s="258"/>
      <c r="K439" s="258"/>
      <c r="L439" s="258"/>
      <c r="M439" s="258"/>
      <c r="N439" s="258"/>
      <c r="O439" s="258"/>
      <c r="P439" s="258"/>
      <c r="Q439" s="258"/>
      <c r="R439" s="258"/>
      <c r="S439" s="258"/>
      <c r="T439" s="258"/>
      <c r="U439" s="258"/>
      <c r="V439" s="258"/>
    </row>
  </sheetData>
  <mergeCells count="51">
    <mergeCell ref="A1:U1"/>
    <mergeCell ref="A2:U2"/>
    <mergeCell ref="A5:A6"/>
    <mergeCell ref="B5:C6"/>
    <mergeCell ref="D5:E6"/>
    <mergeCell ref="F5:Q5"/>
    <mergeCell ref="R5:U5"/>
    <mergeCell ref="D126:E126"/>
    <mergeCell ref="D16:E16"/>
    <mergeCell ref="D26:E26"/>
    <mergeCell ref="D36:E36"/>
    <mergeCell ref="D46:E46"/>
    <mergeCell ref="D56:E56"/>
    <mergeCell ref="D66:E66"/>
    <mergeCell ref="D76:E76"/>
    <mergeCell ref="D86:E86"/>
    <mergeCell ref="D96:E96"/>
    <mergeCell ref="D106:E106"/>
    <mergeCell ref="D116:E116"/>
    <mergeCell ref="D246:E246"/>
    <mergeCell ref="D136:E136"/>
    <mergeCell ref="D146:E146"/>
    <mergeCell ref="D156:E156"/>
    <mergeCell ref="D166:E166"/>
    <mergeCell ref="D176:E176"/>
    <mergeCell ref="D186:E186"/>
    <mergeCell ref="D196:E196"/>
    <mergeCell ref="D206:E206"/>
    <mergeCell ref="D216:E216"/>
    <mergeCell ref="D226:E226"/>
    <mergeCell ref="D236:E236"/>
    <mergeCell ref="D366:E366"/>
    <mergeCell ref="D256:E256"/>
    <mergeCell ref="D266:E266"/>
    <mergeCell ref="D276:E276"/>
    <mergeCell ref="D286:E286"/>
    <mergeCell ref="D296:E296"/>
    <mergeCell ref="D306:E306"/>
    <mergeCell ref="D316:E316"/>
    <mergeCell ref="D326:E326"/>
    <mergeCell ref="D336:E336"/>
    <mergeCell ref="D346:E346"/>
    <mergeCell ref="D356:E356"/>
    <mergeCell ref="A418:C427"/>
    <mergeCell ref="D427:E427"/>
    <mergeCell ref="D376:E376"/>
    <mergeCell ref="D386:E386"/>
    <mergeCell ref="D396:E396"/>
    <mergeCell ref="D406:E406"/>
    <mergeCell ref="D416:E416"/>
    <mergeCell ref="A417:E417"/>
  </mergeCells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5"/>
  <sheetViews>
    <sheetView zoomScale="66" zoomScaleNormal="66" workbookViewId="0">
      <selection sqref="A1:AK1"/>
    </sheetView>
  </sheetViews>
  <sheetFormatPr defaultRowHeight="16.5"/>
  <sheetData>
    <row r="1" spans="1:37" ht="19.5">
      <c r="A1" s="564" t="s">
        <v>191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  <c r="T1" s="564"/>
      <c r="U1" s="564"/>
      <c r="V1" s="564"/>
      <c r="W1" s="564"/>
      <c r="X1" s="564"/>
      <c r="Y1" s="564"/>
      <c r="Z1" s="564"/>
      <c r="AA1" s="564"/>
      <c r="AB1" s="564"/>
      <c r="AC1" s="564"/>
      <c r="AD1" s="564"/>
      <c r="AE1" s="564"/>
      <c r="AF1" s="564"/>
      <c r="AG1" s="564"/>
      <c r="AH1" s="564"/>
      <c r="AI1" s="564"/>
      <c r="AJ1" s="564"/>
      <c r="AK1" s="564"/>
    </row>
    <row r="2" spans="1:37" ht="19.5">
      <c r="A2" s="564" t="s">
        <v>101</v>
      </c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564"/>
      <c r="W2" s="564"/>
      <c r="X2" s="564"/>
      <c r="Y2" s="564"/>
      <c r="Z2" s="564"/>
      <c r="AA2" s="564"/>
      <c r="AB2" s="564"/>
      <c r="AC2" s="564"/>
      <c r="AD2" s="564"/>
      <c r="AE2" s="564"/>
      <c r="AF2" s="564"/>
      <c r="AG2" s="564"/>
      <c r="AH2" s="564"/>
      <c r="AI2" s="564"/>
      <c r="AJ2" s="564"/>
      <c r="AK2" s="564"/>
    </row>
    <row r="3" spans="1:37">
      <c r="A3" s="333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334"/>
      <c r="Z3" s="334"/>
      <c r="AA3" s="334"/>
      <c r="AB3" s="334"/>
      <c r="AC3" s="334"/>
      <c r="AD3" s="334"/>
      <c r="AE3" s="334"/>
      <c r="AF3" s="334"/>
      <c r="AG3" s="334"/>
      <c r="AH3" s="334"/>
      <c r="AI3" s="334"/>
      <c r="AJ3" s="334"/>
      <c r="AK3" s="334"/>
    </row>
    <row r="4" spans="1:37">
      <c r="A4" s="333" t="s">
        <v>192</v>
      </c>
      <c r="B4" s="259" t="s">
        <v>188</v>
      </c>
      <c r="C4" s="262" t="s">
        <v>189</v>
      </c>
      <c r="D4" s="334" t="s">
        <v>193</v>
      </c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5" t="s">
        <v>194</v>
      </c>
      <c r="AI4" s="334"/>
      <c r="AJ4" s="334"/>
      <c r="AK4" s="334"/>
    </row>
    <row r="5" spans="1:37">
      <c r="A5" s="336" t="s">
        <v>195</v>
      </c>
      <c r="B5" s="561">
        <v>1</v>
      </c>
      <c r="C5" s="562">
        <v>1</v>
      </c>
      <c r="D5" s="563">
        <v>1</v>
      </c>
      <c r="E5" s="561">
        <v>2</v>
      </c>
      <c r="F5" s="562">
        <v>2</v>
      </c>
      <c r="G5" s="563">
        <v>2</v>
      </c>
      <c r="H5" s="561">
        <v>3</v>
      </c>
      <c r="I5" s="562">
        <v>3</v>
      </c>
      <c r="J5" s="563">
        <v>3</v>
      </c>
      <c r="K5" s="561">
        <v>4</v>
      </c>
      <c r="L5" s="562">
        <v>4</v>
      </c>
      <c r="M5" s="563">
        <v>4</v>
      </c>
      <c r="N5" s="561">
        <v>5</v>
      </c>
      <c r="O5" s="562">
        <v>5</v>
      </c>
      <c r="P5" s="563">
        <v>5</v>
      </c>
      <c r="Q5" s="561">
        <v>6</v>
      </c>
      <c r="R5" s="562">
        <v>6</v>
      </c>
      <c r="S5" s="563">
        <v>6</v>
      </c>
      <c r="T5" s="561">
        <v>7</v>
      </c>
      <c r="U5" s="562">
        <v>7</v>
      </c>
      <c r="V5" s="563">
        <v>7</v>
      </c>
      <c r="W5" s="561">
        <v>8</v>
      </c>
      <c r="X5" s="562">
        <v>8</v>
      </c>
      <c r="Y5" s="563">
        <v>8</v>
      </c>
      <c r="Z5" s="561">
        <v>9</v>
      </c>
      <c r="AA5" s="562">
        <v>9</v>
      </c>
      <c r="AB5" s="563">
        <v>9</v>
      </c>
      <c r="AC5" s="561">
        <v>10</v>
      </c>
      <c r="AD5" s="562">
        <v>10</v>
      </c>
      <c r="AE5" s="563">
        <v>10</v>
      </c>
      <c r="AF5" s="561">
        <v>11</v>
      </c>
      <c r="AG5" s="562">
        <v>11</v>
      </c>
      <c r="AH5" s="563">
        <v>11</v>
      </c>
      <c r="AI5" s="561">
        <v>12</v>
      </c>
      <c r="AJ5" s="562">
        <v>12</v>
      </c>
      <c r="AK5" s="563">
        <v>12</v>
      </c>
    </row>
    <row r="6" spans="1:37">
      <c r="A6" s="337" t="s">
        <v>196</v>
      </c>
      <c r="B6" s="338" t="s">
        <v>197</v>
      </c>
      <c r="C6" s="339" t="s">
        <v>198</v>
      </c>
      <c r="D6" s="340" t="s">
        <v>199</v>
      </c>
      <c r="E6" s="338" t="s">
        <v>197</v>
      </c>
      <c r="F6" s="339" t="s">
        <v>198</v>
      </c>
      <c r="G6" s="340" t="s">
        <v>199</v>
      </c>
      <c r="H6" s="338" t="s">
        <v>197</v>
      </c>
      <c r="I6" s="339" t="s">
        <v>198</v>
      </c>
      <c r="J6" s="340" t="s">
        <v>199</v>
      </c>
      <c r="K6" s="338" t="s">
        <v>197</v>
      </c>
      <c r="L6" s="339" t="s">
        <v>198</v>
      </c>
      <c r="M6" s="340" t="s">
        <v>199</v>
      </c>
      <c r="N6" s="338" t="s">
        <v>197</v>
      </c>
      <c r="O6" s="339" t="s">
        <v>198</v>
      </c>
      <c r="P6" s="340" t="s">
        <v>199</v>
      </c>
      <c r="Q6" s="338" t="s">
        <v>197</v>
      </c>
      <c r="R6" s="339" t="s">
        <v>198</v>
      </c>
      <c r="S6" s="340" t="s">
        <v>199</v>
      </c>
      <c r="T6" s="338" t="s">
        <v>197</v>
      </c>
      <c r="U6" s="339" t="s">
        <v>198</v>
      </c>
      <c r="V6" s="340" t="s">
        <v>199</v>
      </c>
      <c r="W6" s="338" t="s">
        <v>197</v>
      </c>
      <c r="X6" s="339" t="s">
        <v>198</v>
      </c>
      <c r="Y6" s="340" t="s">
        <v>199</v>
      </c>
      <c r="Z6" s="338" t="s">
        <v>197</v>
      </c>
      <c r="AA6" s="339" t="s">
        <v>198</v>
      </c>
      <c r="AB6" s="340" t="s">
        <v>199</v>
      </c>
      <c r="AC6" s="338" t="s">
        <v>197</v>
      </c>
      <c r="AD6" s="339" t="s">
        <v>198</v>
      </c>
      <c r="AE6" s="340" t="s">
        <v>199</v>
      </c>
      <c r="AF6" s="338" t="s">
        <v>197</v>
      </c>
      <c r="AG6" s="339" t="s">
        <v>198</v>
      </c>
      <c r="AH6" s="340" t="s">
        <v>199</v>
      </c>
      <c r="AI6" s="338" t="s">
        <v>197</v>
      </c>
      <c r="AJ6" s="339" t="s">
        <v>198</v>
      </c>
      <c r="AK6" s="340" t="s">
        <v>199</v>
      </c>
    </row>
    <row r="7" spans="1:37">
      <c r="A7" s="341">
        <v>1</v>
      </c>
      <c r="B7" s="342"/>
      <c r="C7" s="343">
        <v>4</v>
      </c>
      <c r="D7" s="344">
        <f>IFERROR(ROUND(B7/(C7*12),0),"")</f>
        <v>0</v>
      </c>
      <c r="E7" s="342"/>
      <c r="F7" s="343">
        <v>4</v>
      </c>
      <c r="G7" s="344">
        <f>IFERROR(ROUND(E7/(F7*12),0),"")</f>
        <v>0</v>
      </c>
      <c r="H7" s="342"/>
      <c r="I7" s="343">
        <v>4</v>
      </c>
      <c r="J7" s="344">
        <f>IFERROR(ROUND(H7/(I7*12),0),"")</f>
        <v>0</v>
      </c>
      <c r="K7" s="342"/>
      <c r="L7" s="343">
        <v>4</v>
      </c>
      <c r="M7" s="344">
        <f>IFERROR(ROUND(K7/(L7*12),0),"")</f>
        <v>0</v>
      </c>
      <c r="N7" s="342"/>
      <c r="O7" s="343">
        <v>4</v>
      </c>
      <c r="P7" s="344">
        <f>IFERROR(ROUND(N7/(O7*12),0),"")</f>
        <v>0</v>
      </c>
      <c r="Q7" s="342"/>
      <c r="R7" s="343">
        <v>4</v>
      </c>
      <c r="S7" s="344">
        <f>IFERROR(ROUND(Q7/(R7*12),0),"")</f>
        <v>0</v>
      </c>
      <c r="T7" s="342"/>
      <c r="U7" s="343">
        <v>4</v>
      </c>
      <c r="V7" s="344">
        <f>IFERROR(ROUND(T7/(U7*12),0),"")</f>
        <v>0</v>
      </c>
      <c r="W7" s="342"/>
      <c r="X7" s="343">
        <v>4</v>
      </c>
      <c r="Y7" s="344">
        <f>IFERROR(ROUND(W7/(X7*12),0),"")</f>
        <v>0</v>
      </c>
      <c r="Z7" s="342"/>
      <c r="AA7" s="343">
        <v>4</v>
      </c>
      <c r="AB7" s="344">
        <f>IFERROR(ROUND(Z7/(AA7*12),0),"")</f>
        <v>0</v>
      </c>
      <c r="AC7" s="342"/>
      <c r="AD7" s="343">
        <v>4</v>
      </c>
      <c r="AE7" s="344">
        <f>IFERROR(ROUND(AC7/(AD7*12),0),"")</f>
        <v>0</v>
      </c>
      <c r="AF7" s="342"/>
      <c r="AG7" s="343">
        <v>4</v>
      </c>
      <c r="AH7" s="344">
        <f>IFERROR(ROUND(AF7/(AG7*12),0),"")</f>
        <v>0</v>
      </c>
      <c r="AI7" s="342"/>
      <c r="AJ7" s="343">
        <v>4</v>
      </c>
      <c r="AK7" s="344">
        <f>IFERROR(ROUND(AI7/(AJ7*12),0),"")</f>
        <v>0</v>
      </c>
    </row>
    <row r="8" spans="1:37">
      <c r="A8" s="341">
        <v>2</v>
      </c>
      <c r="B8" s="342"/>
      <c r="C8" s="343">
        <v>4</v>
      </c>
      <c r="D8" s="344">
        <f>IFERROR(ROUND(B8/(C8*12),0),"")</f>
        <v>0</v>
      </c>
      <c r="E8" s="342"/>
      <c r="F8" s="343">
        <v>4</v>
      </c>
      <c r="G8" s="344">
        <f t="shared" ref="G8:G47" si="0">IFERROR(ROUND(E8/(F8*12),0),"")</f>
        <v>0</v>
      </c>
      <c r="H8" s="342"/>
      <c r="I8" s="343">
        <v>4</v>
      </c>
      <c r="J8" s="344">
        <f>IFERROR(ROUND(H8/(I8*12),0),"")</f>
        <v>0</v>
      </c>
      <c r="K8" s="342"/>
      <c r="L8" s="343">
        <v>4</v>
      </c>
      <c r="M8" s="344">
        <f t="shared" ref="M8:M47" si="1">IFERROR(ROUND(K8/(L8*12),0),"")</f>
        <v>0</v>
      </c>
      <c r="N8" s="342"/>
      <c r="O8" s="343">
        <v>4</v>
      </c>
      <c r="P8" s="344">
        <f t="shared" ref="P8:P47" si="2">IFERROR(ROUND(N8/(O8*12),0),"")</f>
        <v>0</v>
      </c>
      <c r="Q8" s="342"/>
      <c r="R8" s="343">
        <v>4</v>
      </c>
      <c r="S8" s="344">
        <f t="shared" ref="S8:S47" si="3">IFERROR(ROUND(Q8/(R8*12),0),"")</f>
        <v>0</v>
      </c>
      <c r="T8" s="342"/>
      <c r="U8" s="343">
        <v>4</v>
      </c>
      <c r="V8" s="344">
        <f t="shared" ref="V8:V47" si="4">IFERROR(ROUND(T8/(U8*12),0),"")</f>
        <v>0</v>
      </c>
      <c r="W8" s="342"/>
      <c r="X8" s="343">
        <v>4</v>
      </c>
      <c r="Y8" s="344">
        <f t="shared" ref="Y8:Y47" si="5">IFERROR(ROUND(W8/(X8*12),0),"")</f>
        <v>0</v>
      </c>
      <c r="Z8" s="342"/>
      <c r="AA8" s="343">
        <v>4</v>
      </c>
      <c r="AB8" s="344">
        <f t="shared" ref="AB8:AB47" si="6">IFERROR(ROUND(Z8/(AA8*12),0),"")</f>
        <v>0</v>
      </c>
      <c r="AC8" s="342"/>
      <c r="AD8" s="343">
        <v>4</v>
      </c>
      <c r="AE8" s="344">
        <f t="shared" ref="AE8:AE47" si="7">IFERROR(ROUND(AC8/(AD8*12),0),"")</f>
        <v>0</v>
      </c>
      <c r="AF8" s="342"/>
      <c r="AG8" s="343">
        <v>4</v>
      </c>
      <c r="AH8" s="344">
        <f t="shared" ref="AH8:AH47" si="8">IFERROR(ROUND(AF8/(AG8*12),0),"")</f>
        <v>0</v>
      </c>
      <c r="AI8" s="342"/>
      <c r="AJ8" s="343">
        <v>4</v>
      </c>
      <c r="AK8" s="344">
        <f t="shared" ref="AK8:AK47" si="9">IFERROR(ROUND(AI8/(AJ8*12),0),"")</f>
        <v>0</v>
      </c>
    </row>
    <row r="9" spans="1:37">
      <c r="A9" s="341">
        <v>3</v>
      </c>
      <c r="B9" s="342"/>
      <c r="C9" s="343">
        <v>4</v>
      </c>
      <c r="D9" s="344">
        <f t="shared" ref="D9:D26" si="10">IFERROR(ROUND(B9/(C9*12),0),"")</f>
        <v>0</v>
      </c>
      <c r="E9" s="342"/>
      <c r="F9" s="343">
        <v>4</v>
      </c>
      <c r="G9" s="344">
        <f t="shared" si="0"/>
        <v>0</v>
      </c>
      <c r="H9" s="342"/>
      <c r="I9" s="343">
        <v>4</v>
      </c>
      <c r="J9" s="344">
        <f t="shared" ref="J9:J47" si="11">IFERROR(ROUND(H9/(I9*12),0),"")</f>
        <v>0</v>
      </c>
      <c r="K9" s="342"/>
      <c r="L9" s="343">
        <v>4</v>
      </c>
      <c r="M9" s="344">
        <f t="shared" si="1"/>
        <v>0</v>
      </c>
      <c r="N9" s="342"/>
      <c r="O9" s="343">
        <v>4</v>
      </c>
      <c r="P9" s="344">
        <f t="shared" si="2"/>
        <v>0</v>
      </c>
      <c r="Q9" s="342"/>
      <c r="R9" s="343">
        <v>4</v>
      </c>
      <c r="S9" s="344">
        <f t="shared" si="3"/>
        <v>0</v>
      </c>
      <c r="T9" s="342"/>
      <c r="U9" s="343">
        <v>4</v>
      </c>
      <c r="V9" s="344">
        <f t="shared" si="4"/>
        <v>0</v>
      </c>
      <c r="W9" s="342"/>
      <c r="X9" s="343">
        <v>4</v>
      </c>
      <c r="Y9" s="344">
        <f t="shared" si="5"/>
        <v>0</v>
      </c>
      <c r="Z9" s="342"/>
      <c r="AA9" s="343">
        <v>4</v>
      </c>
      <c r="AB9" s="344">
        <f t="shared" si="6"/>
        <v>0</v>
      </c>
      <c r="AC9" s="342"/>
      <c r="AD9" s="343">
        <v>4</v>
      </c>
      <c r="AE9" s="344">
        <f t="shared" si="7"/>
        <v>0</v>
      </c>
      <c r="AF9" s="342"/>
      <c r="AG9" s="343">
        <v>4</v>
      </c>
      <c r="AH9" s="344">
        <f t="shared" si="8"/>
        <v>0</v>
      </c>
      <c r="AI9" s="342"/>
      <c r="AJ9" s="343">
        <v>4</v>
      </c>
      <c r="AK9" s="344">
        <f t="shared" si="9"/>
        <v>0</v>
      </c>
    </row>
    <row r="10" spans="1:37">
      <c r="A10" s="341">
        <v>4</v>
      </c>
      <c r="B10" s="342"/>
      <c r="C10" s="343">
        <v>4</v>
      </c>
      <c r="D10" s="344">
        <f t="shared" si="10"/>
        <v>0</v>
      </c>
      <c r="E10" s="342"/>
      <c r="F10" s="343">
        <v>4</v>
      </c>
      <c r="G10" s="344">
        <f t="shared" si="0"/>
        <v>0</v>
      </c>
      <c r="H10" s="342"/>
      <c r="I10" s="343">
        <v>4</v>
      </c>
      <c r="J10" s="344">
        <f t="shared" si="11"/>
        <v>0</v>
      </c>
      <c r="K10" s="342"/>
      <c r="L10" s="343">
        <v>4</v>
      </c>
      <c r="M10" s="344">
        <f t="shared" si="1"/>
        <v>0</v>
      </c>
      <c r="N10" s="342"/>
      <c r="O10" s="343">
        <v>4</v>
      </c>
      <c r="P10" s="344">
        <f t="shared" si="2"/>
        <v>0</v>
      </c>
      <c r="Q10" s="342"/>
      <c r="R10" s="343">
        <v>4</v>
      </c>
      <c r="S10" s="344">
        <f t="shared" si="3"/>
        <v>0</v>
      </c>
      <c r="T10" s="342"/>
      <c r="U10" s="343">
        <v>4</v>
      </c>
      <c r="V10" s="344">
        <f t="shared" si="4"/>
        <v>0</v>
      </c>
      <c r="W10" s="342"/>
      <c r="X10" s="343">
        <v>4</v>
      </c>
      <c r="Y10" s="344">
        <f t="shared" si="5"/>
        <v>0</v>
      </c>
      <c r="Z10" s="342"/>
      <c r="AA10" s="343">
        <v>4</v>
      </c>
      <c r="AB10" s="344">
        <f t="shared" si="6"/>
        <v>0</v>
      </c>
      <c r="AC10" s="342"/>
      <c r="AD10" s="343">
        <v>4</v>
      </c>
      <c r="AE10" s="344">
        <f t="shared" si="7"/>
        <v>0</v>
      </c>
      <c r="AF10" s="342"/>
      <c r="AG10" s="343">
        <v>4</v>
      </c>
      <c r="AH10" s="344">
        <f t="shared" si="8"/>
        <v>0</v>
      </c>
      <c r="AI10" s="342"/>
      <c r="AJ10" s="343">
        <v>4</v>
      </c>
      <c r="AK10" s="344">
        <f t="shared" si="9"/>
        <v>0</v>
      </c>
    </row>
    <row r="11" spans="1:37">
      <c r="A11" s="341">
        <v>5</v>
      </c>
      <c r="B11" s="342"/>
      <c r="C11" s="343">
        <v>4</v>
      </c>
      <c r="D11" s="344">
        <f t="shared" si="10"/>
        <v>0</v>
      </c>
      <c r="E11" s="342"/>
      <c r="F11" s="343">
        <v>4</v>
      </c>
      <c r="G11" s="344">
        <f t="shared" si="0"/>
        <v>0</v>
      </c>
      <c r="H11" s="342"/>
      <c r="I11" s="343">
        <v>4</v>
      </c>
      <c r="J11" s="344">
        <f t="shared" si="11"/>
        <v>0</v>
      </c>
      <c r="K11" s="342"/>
      <c r="L11" s="343">
        <v>4</v>
      </c>
      <c r="M11" s="344">
        <f t="shared" si="1"/>
        <v>0</v>
      </c>
      <c r="N11" s="342"/>
      <c r="O11" s="343">
        <v>4</v>
      </c>
      <c r="P11" s="344">
        <f t="shared" si="2"/>
        <v>0</v>
      </c>
      <c r="Q11" s="342"/>
      <c r="R11" s="343">
        <v>4</v>
      </c>
      <c r="S11" s="344">
        <f t="shared" si="3"/>
        <v>0</v>
      </c>
      <c r="T11" s="342"/>
      <c r="U11" s="343">
        <v>4</v>
      </c>
      <c r="V11" s="344">
        <f t="shared" si="4"/>
        <v>0</v>
      </c>
      <c r="W11" s="342"/>
      <c r="X11" s="343">
        <v>4</v>
      </c>
      <c r="Y11" s="344">
        <f t="shared" si="5"/>
        <v>0</v>
      </c>
      <c r="Z11" s="342"/>
      <c r="AA11" s="343">
        <v>4</v>
      </c>
      <c r="AB11" s="344">
        <f t="shared" si="6"/>
        <v>0</v>
      </c>
      <c r="AC11" s="342"/>
      <c r="AD11" s="343">
        <v>4</v>
      </c>
      <c r="AE11" s="344">
        <f t="shared" si="7"/>
        <v>0</v>
      </c>
      <c r="AF11" s="342"/>
      <c r="AG11" s="343">
        <v>4</v>
      </c>
      <c r="AH11" s="344">
        <f t="shared" si="8"/>
        <v>0</v>
      </c>
      <c r="AI11" s="342"/>
      <c r="AJ11" s="343">
        <v>4</v>
      </c>
      <c r="AK11" s="344">
        <f t="shared" si="9"/>
        <v>0</v>
      </c>
    </row>
    <row r="12" spans="1:37">
      <c r="A12" s="341">
        <v>6</v>
      </c>
      <c r="B12" s="342"/>
      <c r="C12" s="343">
        <v>4</v>
      </c>
      <c r="D12" s="344">
        <f t="shared" si="10"/>
        <v>0</v>
      </c>
      <c r="E12" s="342"/>
      <c r="F12" s="343">
        <v>4</v>
      </c>
      <c r="G12" s="344">
        <f t="shared" si="0"/>
        <v>0</v>
      </c>
      <c r="H12" s="342"/>
      <c r="I12" s="343">
        <v>4</v>
      </c>
      <c r="J12" s="344">
        <f t="shared" si="11"/>
        <v>0</v>
      </c>
      <c r="K12" s="342"/>
      <c r="L12" s="343">
        <v>4</v>
      </c>
      <c r="M12" s="344">
        <f t="shared" si="1"/>
        <v>0</v>
      </c>
      <c r="N12" s="342"/>
      <c r="O12" s="343">
        <v>4</v>
      </c>
      <c r="P12" s="344">
        <f t="shared" si="2"/>
        <v>0</v>
      </c>
      <c r="Q12" s="342"/>
      <c r="R12" s="343">
        <v>4</v>
      </c>
      <c r="S12" s="344">
        <f t="shared" si="3"/>
        <v>0</v>
      </c>
      <c r="T12" s="342"/>
      <c r="U12" s="343">
        <v>4</v>
      </c>
      <c r="V12" s="344">
        <f t="shared" si="4"/>
        <v>0</v>
      </c>
      <c r="W12" s="342"/>
      <c r="X12" s="343">
        <v>4</v>
      </c>
      <c r="Y12" s="344">
        <f t="shared" si="5"/>
        <v>0</v>
      </c>
      <c r="Z12" s="342"/>
      <c r="AA12" s="343">
        <v>4</v>
      </c>
      <c r="AB12" s="344">
        <f t="shared" si="6"/>
        <v>0</v>
      </c>
      <c r="AC12" s="342"/>
      <c r="AD12" s="343">
        <v>4</v>
      </c>
      <c r="AE12" s="344">
        <f t="shared" si="7"/>
        <v>0</v>
      </c>
      <c r="AF12" s="342"/>
      <c r="AG12" s="343">
        <v>4</v>
      </c>
      <c r="AH12" s="344">
        <f t="shared" si="8"/>
        <v>0</v>
      </c>
      <c r="AI12" s="342"/>
      <c r="AJ12" s="343">
        <v>4</v>
      </c>
      <c r="AK12" s="344">
        <f t="shared" si="9"/>
        <v>0</v>
      </c>
    </row>
    <row r="13" spans="1:37">
      <c r="A13" s="341">
        <v>7</v>
      </c>
      <c r="B13" s="342"/>
      <c r="C13" s="343">
        <v>4</v>
      </c>
      <c r="D13" s="344">
        <f t="shared" si="10"/>
        <v>0</v>
      </c>
      <c r="E13" s="342"/>
      <c r="F13" s="343">
        <v>4</v>
      </c>
      <c r="G13" s="344">
        <f t="shared" si="0"/>
        <v>0</v>
      </c>
      <c r="H13" s="342"/>
      <c r="I13" s="343">
        <v>4</v>
      </c>
      <c r="J13" s="344">
        <f t="shared" si="11"/>
        <v>0</v>
      </c>
      <c r="K13" s="342"/>
      <c r="L13" s="343">
        <v>4</v>
      </c>
      <c r="M13" s="344">
        <f t="shared" si="1"/>
        <v>0</v>
      </c>
      <c r="N13" s="342"/>
      <c r="O13" s="343">
        <v>4</v>
      </c>
      <c r="P13" s="344">
        <f t="shared" si="2"/>
        <v>0</v>
      </c>
      <c r="Q13" s="342"/>
      <c r="R13" s="343">
        <v>4</v>
      </c>
      <c r="S13" s="344">
        <f t="shared" si="3"/>
        <v>0</v>
      </c>
      <c r="T13" s="342"/>
      <c r="U13" s="343">
        <v>4</v>
      </c>
      <c r="V13" s="344">
        <f t="shared" si="4"/>
        <v>0</v>
      </c>
      <c r="W13" s="342"/>
      <c r="X13" s="343">
        <v>4</v>
      </c>
      <c r="Y13" s="344">
        <f t="shared" si="5"/>
        <v>0</v>
      </c>
      <c r="Z13" s="342"/>
      <c r="AA13" s="343">
        <v>4</v>
      </c>
      <c r="AB13" s="344">
        <f t="shared" si="6"/>
        <v>0</v>
      </c>
      <c r="AC13" s="342"/>
      <c r="AD13" s="343">
        <v>4</v>
      </c>
      <c r="AE13" s="344">
        <f t="shared" si="7"/>
        <v>0</v>
      </c>
      <c r="AF13" s="342"/>
      <c r="AG13" s="343">
        <v>4</v>
      </c>
      <c r="AH13" s="344">
        <f t="shared" si="8"/>
        <v>0</v>
      </c>
      <c r="AI13" s="342"/>
      <c r="AJ13" s="343">
        <v>4</v>
      </c>
      <c r="AK13" s="344">
        <f t="shared" si="9"/>
        <v>0</v>
      </c>
    </row>
    <row r="14" spans="1:37">
      <c r="A14" s="341">
        <v>8</v>
      </c>
      <c r="B14" s="342"/>
      <c r="C14" s="343">
        <v>4</v>
      </c>
      <c r="D14" s="344">
        <f t="shared" si="10"/>
        <v>0</v>
      </c>
      <c r="E14" s="342"/>
      <c r="F14" s="343">
        <v>4</v>
      </c>
      <c r="G14" s="344">
        <f t="shared" si="0"/>
        <v>0</v>
      </c>
      <c r="H14" s="342"/>
      <c r="I14" s="343">
        <v>4</v>
      </c>
      <c r="J14" s="344">
        <f t="shared" si="11"/>
        <v>0</v>
      </c>
      <c r="K14" s="342"/>
      <c r="L14" s="343">
        <v>4</v>
      </c>
      <c r="M14" s="344">
        <f t="shared" si="1"/>
        <v>0</v>
      </c>
      <c r="N14" s="342"/>
      <c r="O14" s="343">
        <v>4</v>
      </c>
      <c r="P14" s="344">
        <f t="shared" si="2"/>
        <v>0</v>
      </c>
      <c r="Q14" s="342"/>
      <c r="R14" s="343">
        <v>4</v>
      </c>
      <c r="S14" s="344">
        <f t="shared" si="3"/>
        <v>0</v>
      </c>
      <c r="T14" s="342"/>
      <c r="U14" s="343">
        <v>4</v>
      </c>
      <c r="V14" s="344">
        <f t="shared" si="4"/>
        <v>0</v>
      </c>
      <c r="W14" s="342"/>
      <c r="X14" s="343">
        <v>4</v>
      </c>
      <c r="Y14" s="344">
        <f t="shared" si="5"/>
        <v>0</v>
      </c>
      <c r="Z14" s="342"/>
      <c r="AA14" s="343">
        <v>4</v>
      </c>
      <c r="AB14" s="344">
        <f t="shared" si="6"/>
        <v>0</v>
      </c>
      <c r="AC14" s="342"/>
      <c r="AD14" s="343">
        <v>4</v>
      </c>
      <c r="AE14" s="344">
        <f t="shared" si="7"/>
        <v>0</v>
      </c>
      <c r="AF14" s="342"/>
      <c r="AG14" s="343">
        <v>4</v>
      </c>
      <c r="AH14" s="344">
        <f t="shared" si="8"/>
        <v>0</v>
      </c>
      <c r="AI14" s="342"/>
      <c r="AJ14" s="343">
        <v>4</v>
      </c>
      <c r="AK14" s="344">
        <f t="shared" si="9"/>
        <v>0</v>
      </c>
    </row>
    <row r="15" spans="1:37">
      <c r="A15" s="341">
        <v>9</v>
      </c>
      <c r="B15" s="342"/>
      <c r="C15" s="343">
        <v>4</v>
      </c>
      <c r="D15" s="344">
        <f t="shared" si="10"/>
        <v>0</v>
      </c>
      <c r="E15" s="342"/>
      <c r="F15" s="343">
        <v>4</v>
      </c>
      <c r="G15" s="344">
        <f t="shared" si="0"/>
        <v>0</v>
      </c>
      <c r="H15" s="342"/>
      <c r="I15" s="343">
        <v>4</v>
      </c>
      <c r="J15" s="344">
        <f t="shared" si="11"/>
        <v>0</v>
      </c>
      <c r="K15" s="342"/>
      <c r="L15" s="343">
        <v>4</v>
      </c>
      <c r="M15" s="344">
        <f t="shared" si="1"/>
        <v>0</v>
      </c>
      <c r="N15" s="342"/>
      <c r="O15" s="343">
        <v>4</v>
      </c>
      <c r="P15" s="344">
        <f t="shared" si="2"/>
        <v>0</v>
      </c>
      <c r="Q15" s="342"/>
      <c r="R15" s="343">
        <v>4</v>
      </c>
      <c r="S15" s="344">
        <f t="shared" si="3"/>
        <v>0</v>
      </c>
      <c r="T15" s="342"/>
      <c r="U15" s="343">
        <v>4</v>
      </c>
      <c r="V15" s="344">
        <f t="shared" si="4"/>
        <v>0</v>
      </c>
      <c r="W15" s="342"/>
      <c r="X15" s="343">
        <v>4</v>
      </c>
      <c r="Y15" s="344">
        <f t="shared" si="5"/>
        <v>0</v>
      </c>
      <c r="Z15" s="342"/>
      <c r="AA15" s="343">
        <v>4</v>
      </c>
      <c r="AB15" s="344">
        <f t="shared" si="6"/>
        <v>0</v>
      </c>
      <c r="AC15" s="342"/>
      <c r="AD15" s="343">
        <v>4</v>
      </c>
      <c r="AE15" s="344">
        <f t="shared" si="7"/>
        <v>0</v>
      </c>
      <c r="AF15" s="342"/>
      <c r="AG15" s="343">
        <v>4</v>
      </c>
      <c r="AH15" s="344">
        <f t="shared" si="8"/>
        <v>0</v>
      </c>
      <c r="AI15" s="342"/>
      <c r="AJ15" s="343">
        <v>4</v>
      </c>
      <c r="AK15" s="344">
        <f t="shared" si="9"/>
        <v>0</v>
      </c>
    </row>
    <row r="16" spans="1:37">
      <c r="A16" s="341">
        <v>10</v>
      </c>
      <c r="B16" s="342"/>
      <c r="C16" s="343">
        <v>4</v>
      </c>
      <c r="D16" s="344">
        <f t="shared" si="10"/>
        <v>0</v>
      </c>
      <c r="E16" s="342"/>
      <c r="F16" s="343">
        <v>4</v>
      </c>
      <c r="G16" s="344">
        <f t="shared" si="0"/>
        <v>0</v>
      </c>
      <c r="H16" s="342"/>
      <c r="I16" s="343">
        <v>4</v>
      </c>
      <c r="J16" s="344">
        <f t="shared" si="11"/>
        <v>0</v>
      </c>
      <c r="K16" s="342"/>
      <c r="L16" s="343">
        <v>4</v>
      </c>
      <c r="M16" s="344">
        <f t="shared" si="1"/>
        <v>0</v>
      </c>
      <c r="N16" s="342"/>
      <c r="O16" s="343">
        <v>4</v>
      </c>
      <c r="P16" s="344">
        <f t="shared" si="2"/>
        <v>0</v>
      </c>
      <c r="Q16" s="342"/>
      <c r="R16" s="343">
        <v>4</v>
      </c>
      <c r="S16" s="344">
        <f t="shared" si="3"/>
        <v>0</v>
      </c>
      <c r="T16" s="342"/>
      <c r="U16" s="343">
        <v>4</v>
      </c>
      <c r="V16" s="344">
        <f t="shared" si="4"/>
        <v>0</v>
      </c>
      <c r="W16" s="342"/>
      <c r="X16" s="343">
        <v>4</v>
      </c>
      <c r="Y16" s="344">
        <f t="shared" si="5"/>
        <v>0</v>
      </c>
      <c r="Z16" s="342"/>
      <c r="AA16" s="343">
        <v>4</v>
      </c>
      <c r="AB16" s="344">
        <f t="shared" si="6"/>
        <v>0</v>
      </c>
      <c r="AC16" s="342"/>
      <c r="AD16" s="343">
        <v>4</v>
      </c>
      <c r="AE16" s="344">
        <f t="shared" si="7"/>
        <v>0</v>
      </c>
      <c r="AF16" s="342"/>
      <c r="AG16" s="343">
        <v>4</v>
      </c>
      <c r="AH16" s="344">
        <f t="shared" si="8"/>
        <v>0</v>
      </c>
      <c r="AI16" s="342"/>
      <c r="AJ16" s="343">
        <v>4</v>
      </c>
      <c r="AK16" s="344">
        <f t="shared" si="9"/>
        <v>0</v>
      </c>
    </row>
    <row r="17" spans="1:37">
      <c r="A17" s="341">
        <v>11</v>
      </c>
      <c r="B17" s="342"/>
      <c r="C17" s="343">
        <v>4</v>
      </c>
      <c r="D17" s="344">
        <f t="shared" si="10"/>
        <v>0</v>
      </c>
      <c r="E17" s="342"/>
      <c r="F17" s="343">
        <v>4</v>
      </c>
      <c r="G17" s="344">
        <f t="shared" si="0"/>
        <v>0</v>
      </c>
      <c r="H17" s="342"/>
      <c r="I17" s="343">
        <v>4</v>
      </c>
      <c r="J17" s="344">
        <f t="shared" si="11"/>
        <v>0</v>
      </c>
      <c r="K17" s="342"/>
      <c r="L17" s="343">
        <v>4</v>
      </c>
      <c r="M17" s="344">
        <f t="shared" si="1"/>
        <v>0</v>
      </c>
      <c r="N17" s="342"/>
      <c r="O17" s="343">
        <v>4</v>
      </c>
      <c r="P17" s="344">
        <f t="shared" si="2"/>
        <v>0</v>
      </c>
      <c r="Q17" s="342"/>
      <c r="R17" s="343">
        <v>4</v>
      </c>
      <c r="S17" s="344">
        <f t="shared" si="3"/>
        <v>0</v>
      </c>
      <c r="T17" s="342"/>
      <c r="U17" s="343">
        <v>4</v>
      </c>
      <c r="V17" s="344">
        <f t="shared" si="4"/>
        <v>0</v>
      </c>
      <c r="W17" s="342"/>
      <c r="X17" s="343">
        <v>4</v>
      </c>
      <c r="Y17" s="344">
        <f t="shared" si="5"/>
        <v>0</v>
      </c>
      <c r="Z17" s="342"/>
      <c r="AA17" s="343">
        <v>4</v>
      </c>
      <c r="AB17" s="344">
        <f t="shared" si="6"/>
        <v>0</v>
      </c>
      <c r="AC17" s="342"/>
      <c r="AD17" s="343">
        <v>4</v>
      </c>
      <c r="AE17" s="344">
        <f t="shared" si="7"/>
        <v>0</v>
      </c>
      <c r="AF17" s="342"/>
      <c r="AG17" s="343">
        <v>4</v>
      </c>
      <c r="AH17" s="344">
        <f t="shared" si="8"/>
        <v>0</v>
      </c>
      <c r="AI17" s="342"/>
      <c r="AJ17" s="343">
        <v>4</v>
      </c>
      <c r="AK17" s="344">
        <f t="shared" si="9"/>
        <v>0</v>
      </c>
    </row>
    <row r="18" spans="1:37">
      <c r="A18" s="341">
        <v>12</v>
      </c>
      <c r="B18" s="342"/>
      <c r="C18" s="343">
        <v>4</v>
      </c>
      <c r="D18" s="344">
        <f t="shared" si="10"/>
        <v>0</v>
      </c>
      <c r="E18" s="342"/>
      <c r="F18" s="343">
        <v>4</v>
      </c>
      <c r="G18" s="344">
        <f t="shared" si="0"/>
        <v>0</v>
      </c>
      <c r="H18" s="342"/>
      <c r="I18" s="343">
        <v>4</v>
      </c>
      <c r="J18" s="344">
        <f t="shared" si="11"/>
        <v>0</v>
      </c>
      <c r="K18" s="342"/>
      <c r="L18" s="343">
        <v>4</v>
      </c>
      <c r="M18" s="344">
        <f t="shared" si="1"/>
        <v>0</v>
      </c>
      <c r="N18" s="342"/>
      <c r="O18" s="343">
        <v>4</v>
      </c>
      <c r="P18" s="344">
        <f t="shared" si="2"/>
        <v>0</v>
      </c>
      <c r="Q18" s="342"/>
      <c r="R18" s="343">
        <v>4</v>
      </c>
      <c r="S18" s="344">
        <f t="shared" si="3"/>
        <v>0</v>
      </c>
      <c r="T18" s="342"/>
      <c r="U18" s="343">
        <v>4</v>
      </c>
      <c r="V18" s="344">
        <f t="shared" si="4"/>
        <v>0</v>
      </c>
      <c r="W18" s="342"/>
      <c r="X18" s="343">
        <v>4</v>
      </c>
      <c r="Y18" s="344">
        <f t="shared" si="5"/>
        <v>0</v>
      </c>
      <c r="Z18" s="342"/>
      <c r="AA18" s="343">
        <v>4</v>
      </c>
      <c r="AB18" s="344">
        <f t="shared" si="6"/>
        <v>0</v>
      </c>
      <c r="AC18" s="342"/>
      <c r="AD18" s="343">
        <v>4</v>
      </c>
      <c r="AE18" s="344">
        <f t="shared" si="7"/>
        <v>0</v>
      </c>
      <c r="AF18" s="342"/>
      <c r="AG18" s="343">
        <v>4</v>
      </c>
      <c r="AH18" s="344">
        <f t="shared" si="8"/>
        <v>0</v>
      </c>
      <c r="AI18" s="342"/>
      <c r="AJ18" s="343">
        <v>4</v>
      </c>
      <c r="AK18" s="344">
        <f t="shared" si="9"/>
        <v>0</v>
      </c>
    </row>
    <row r="19" spans="1:37">
      <c r="A19" s="341">
        <v>13</v>
      </c>
      <c r="B19" s="342"/>
      <c r="C19" s="343">
        <v>4</v>
      </c>
      <c r="D19" s="344">
        <f t="shared" si="10"/>
        <v>0</v>
      </c>
      <c r="E19" s="342"/>
      <c r="F19" s="343">
        <v>4</v>
      </c>
      <c r="G19" s="344">
        <f t="shared" si="0"/>
        <v>0</v>
      </c>
      <c r="H19" s="342"/>
      <c r="I19" s="343">
        <v>4</v>
      </c>
      <c r="J19" s="344">
        <f t="shared" si="11"/>
        <v>0</v>
      </c>
      <c r="K19" s="342"/>
      <c r="L19" s="343">
        <v>4</v>
      </c>
      <c r="M19" s="344">
        <f t="shared" si="1"/>
        <v>0</v>
      </c>
      <c r="N19" s="342"/>
      <c r="O19" s="343">
        <v>4</v>
      </c>
      <c r="P19" s="344">
        <f t="shared" si="2"/>
        <v>0</v>
      </c>
      <c r="Q19" s="342"/>
      <c r="R19" s="343">
        <v>4</v>
      </c>
      <c r="S19" s="344">
        <f t="shared" si="3"/>
        <v>0</v>
      </c>
      <c r="T19" s="342"/>
      <c r="U19" s="343">
        <v>4</v>
      </c>
      <c r="V19" s="344">
        <f t="shared" si="4"/>
        <v>0</v>
      </c>
      <c r="W19" s="342"/>
      <c r="X19" s="343">
        <v>4</v>
      </c>
      <c r="Y19" s="344">
        <f t="shared" si="5"/>
        <v>0</v>
      </c>
      <c r="Z19" s="342"/>
      <c r="AA19" s="343">
        <v>4</v>
      </c>
      <c r="AB19" s="344">
        <f t="shared" si="6"/>
        <v>0</v>
      </c>
      <c r="AC19" s="342"/>
      <c r="AD19" s="343">
        <v>4</v>
      </c>
      <c r="AE19" s="344">
        <f t="shared" si="7"/>
        <v>0</v>
      </c>
      <c r="AF19" s="342"/>
      <c r="AG19" s="343">
        <v>4</v>
      </c>
      <c r="AH19" s="344">
        <f t="shared" si="8"/>
        <v>0</v>
      </c>
      <c r="AI19" s="342"/>
      <c r="AJ19" s="343">
        <v>4</v>
      </c>
      <c r="AK19" s="344">
        <f t="shared" si="9"/>
        <v>0</v>
      </c>
    </row>
    <row r="20" spans="1:37">
      <c r="A20" s="341">
        <v>14</v>
      </c>
      <c r="B20" s="342"/>
      <c r="C20" s="343">
        <v>4</v>
      </c>
      <c r="D20" s="344">
        <f t="shared" si="10"/>
        <v>0</v>
      </c>
      <c r="E20" s="342"/>
      <c r="F20" s="343">
        <v>4</v>
      </c>
      <c r="G20" s="344">
        <f t="shared" si="0"/>
        <v>0</v>
      </c>
      <c r="H20" s="342"/>
      <c r="I20" s="343">
        <v>4</v>
      </c>
      <c r="J20" s="344">
        <f t="shared" si="11"/>
        <v>0</v>
      </c>
      <c r="K20" s="342"/>
      <c r="L20" s="343">
        <v>4</v>
      </c>
      <c r="M20" s="344">
        <f t="shared" si="1"/>
        <v>0</v>
      </c>
      <c r="N20" s="342"/>
      <c r="O20" s="343">
        <v>4</v>
      </c>
      <c r="P20" s="344">
        <f t="shared" si="2"/>
        <v>0</v>
      </c>
      <c r="Q20" s="342"/>
      <c r="R20" s="343">
        <v>4</v>
      </c>
      <c r="S20" s="344">
        <f t="shared" si="3"/>
        <v>0</v>
      </c>
      <c r="T20" s="342"/>
      <c r="U20" s="343">
        <v>4</v>
      </c>
      <c r="V20" s="344">
        <f t="shared" si="4"/>
        <v>0</v>
      </c>
      <c r="W20" s="342"/>
      <c r="X20" s="343">
        <v>4</v>
      </c>
      <c r="Y20" s="344">
        <f t="shared" si="5"/>
        <v>0</v>
      </c>
      <c r="Z20" s="342"/>
      <c r="AA20" s="343">
        <v>4</v>
      </c>
      <c r="AB20" s="344">
        <f t="shared" si="6"/>
        <v>0</v>
      </c>
      <c r="AC20" s="342"/>
      <c r="AD20" s="343">
        <v>4</v>
      </c>
      <c r="AE20" s="344">
        <f t="shared" si="7"/>
        <v>0</v>
      </c>
      <c r="AF20" s="342"/>
      <c r="AG20" s="343">
        <v>4</v>
      </c>
      <c r="AH20" s="344">
        <f t="shared" si="8"/>
        <v>0</v>
      </c>
      <c r="AI20" s="342"/>
      <c r="AJ20" s="343">
        <v>4</v>
      </c>
      <c r="AK20" s="344">
        <f t="shared" si="9"/>
        <v>0</v>
      </c>
    </row>
    <row r="21" spans="1:37">
      <c r="A21" s="341">
        <v>15</v>
      </c>
      <c r="B21" s="342"/>
      <c r="C21" s="343">
        <v>4</v>
      </c>
      <c r="D21" s="344">
        <f t="shared" si="10"/>
        <v>0</v>
      </c>
      <c r="E21" s="342"/>
      <c r="F21" s="343">
        <v>4</v>
      </c>
      <c r="G21" s="344">
        <f t="shared" si="0"/>
        <v>0</v>
      </c>
      <c r="H21" s="342"/>
      <c r="I21" s="343">
        <v>4</v>
      </c>
      <c r="J21" s="344">
        <f t="shared" si="11"/>
        <v>0</v>
      </c>
      <c r="K21" s="342"/>
      <c r="L21" s="343">
        <v>4</v>
      </c>
      <c r="M21" s="344">
        <f t="shared" si="1"/>
        <v>0</v>
      </c>
      <c r="N21" s="342"/>
      <c r="O21" s="343">
        <v>4</v>
      </c>
      <c r="P21" s="344">
        <f t="shared" si="2"/>
        <v>0</v>
      </c>
      <c r="Q21" s="342"/>
      <c r="R21" s="343">
        <v>4</v>
      </c>
      <c r="S21" s="344">
        <f t="shared" si="3"/>
        <v>0</v>
      </c>
      <c r="T21" s="342"/>
      <c r="U21" s="343">
        <v>4</v>
      </c>
      <c r="V21" s="344">
        <f t="shared" si="4"/>
        <v>0</v>
      </c>
      <c r="W21" s="342"/>
      <c r="X21" s="343">
        <v>4</v>
      </c>
      <c r="Y21" s="344">
        <f t="shared" si="5"/>
        <v>0</v>
      </c>
      <c r="Z21" s="342"/>
      <c r="AA21" s="343">
        <v>4</v>
      </c>
      <c r="AB21" s="344">
        <f t="shared" si="6"/>
        <v>0</v>
      </c>
      <c r="AC21" s="342"/>
      <c r="AD21" s="343">
        <v>4</v>
      </c>
      <c r="AE21" s="344">
        <f t="shared" si="7"/>
        <v>0</v>
      </c>
      <c r="AF21" s="342"/>
      <c r="AG21" s="343">
        <v>4</v>
      </c>
      <c r="AH21" s="344">
        <f t="shared" si="8"/>
        <v>0</v>
      </c>
      <c r="AI21" s="342"/>
      <c r="AJ21" s="343">
        <v>4</v>
      </c>
      <c r="AK21" s="344">
        <f t="shared" si="9"/>
        <v>0</v>
      </c>
    </row>
    <row r="22" spans="1:37">
      <c r="A22" s="341">
        <v>16</v>
      </c>
      <c r="B22" s="342"/>
      <c r="C22" s="343">
        <v>4</v>
      </c>
      <c r="D22" s="344">
        <f t="shared" si="10"/>
        <v>0</v>
      </c>
      <c r="E22" s="342"/>
      <c r="F22" s="343">
        <v>4</v>
      </c>
      <c r="G22" s="344">
        <f t="shared" si="0"/>
        <v>0</v>
      </c>
      <c r="H22" s="342"/>
      <c r="I22" s="343">
        <v>4</v>
      </c>
      <c r="J22" s="344">
        <f t="shared" si="11"/>
        <v>0</v>
      </c>
      <c r="K22" s="342"/>
      <c r="L22" s="343">
        <v>4</v>
      </c>
      <c r="M22" s="344">
        <f t="shared" si="1"/>
        <v>0</v>
      </c>
      <c r="N22" s="342"/>
      <c r="O22" s="343">
        <v>4</v>
      </c>
      <c r="P22" s="344">
        <f t="shared" si="2"/>
        <v>0</v>
      </c>
      <c r="Q22" s="342"/>
      <c r="R22" s="343">
        <v>4</v>
      </c>
      <c r="S22" s="344">
        <f t="shared" si="3"/>
        <v>0</v>
      </c>
      <c r="T22" s="342"/>
      <c r="U22" s="343">
        <v>4</v>
      </c>
      <c r="V22" s="344">
        <f t="shared" si="4"/>
        <v>0</v>
      </c>
      <c r="W22" s="342"/>
      <c r="X22" s="343">
        <v>4</v>
      </c>
      <c r="Y22" s="344">
        <f t="shared" si="5"/>
        <v>0</v>
      </c>
      <c r="Z22" s="342"/>
      <c r="AA22" s="343">
        <v>4</v>
      </c>
      <c r="AB22" s="344">
        <f t="shared" si="6"/>
        <v>0</v>
      </c>
      <c r="AC22" s="342"/>
      <c r="AD22" s="343">
        <v>4</v>
      </c>
      <c r="AE22" s="344">
        <f t="shared" si="7"/>
        <v>0</v>
      </c>
      <c r="AF22" s="342"/>
      <c r="AG22" s="343">
        <v>4</v>
      </c>
      <c r="AH22" s="344">
        <f t="shared" si="8"/>
        <v>0</v>
      </c>
      <c r="AI22" s="342"/>
      <c r="AJ22" s="343">
        <v>4</v>
      </c>
      <c r="AK22" s="344">
        <f t="shared" si="9"/>
        <v>0</v>
      </c>
    </row>
    <row r="23" spans="1:37">
      <c r="A23" s="341">
        <v>17</v>
      </c>
      <c r="B23" s="342"/>
      <c r="C23" s="343">
        <v>4</v>
      </c>
      <c r="D23" s="344">
        <f t="shared" si="10"/>
        <v>0</v>
      </c>
      <c r="E23" s="342"/>
      <c r="F23" s="343">
        <v>4</v>
      </c>
      <c r="G23" s="344">
        <f t="shared" si="0"/>
        <v>0</v>
      </c>
      <c r="H23" s="342"/>
      <c r="I23" s="343">
        <v>4</v>
      </c>
      <c r="J23" s="344">
        <f t="shared" si="11"/>
        <v>0</v>
      </c>
      <c r="K23" s="342"/>
      <c r="L23" s="343">
        <v>4</v>
      </c>
      <c r="M23" s="344">
        <f t="shared" si="1"/>
        <v>0</v>
      </c>
      <c r="N23" s="342"/>
      <c r="O23" s="343">
        <v>4</v>
      </c>
      <c r="P23" s="344">
        <f t="shared" si="2"/>
        <v>0</v>
      </c>
      <c r="Q23" s="342"/>
      <c r="R23" s="343">
        <v>4</v>
      </c>
      <c r="S23" s="344">
        <f t="shared" si="3"/>
        <v>0</v>
      </c>
      <c r="T23" s="342"/>
      <c r="U23" s="343">
        <v>4</v>
      </c>
      <c r="V23" s="344">
        <f t="shared" si="4"/>
        <v>0</v>
      </c>
      <c r="W23" s="342"/>
      <c r="X23" s="343">
        <v>4</v>
      </c>
      <c r="Y23" s="344">
        <f t="shared" si="5"/>
        <v>0</v>
      </c>
      <c r="Z23" s="342"/>
      <c r="AA23" s="343">
        <v>4</v>
      </c>
      <c r="AB23" s="344">
        <f t="shared" si="6"/>
        <v>0</v>
      </c>
      <c r="AC23" s="342"/>
      <c r="AD23" s="343">
        <v>4</v>
      </c>
      <c r="AE23" s="344">
        <f t="shared" si="7"/>
        <v>0</v>
      </c>
      <c r="AF23" s="342"/>
      <c r="AG23" s="343">
        <v>4</v>
      </c>
      <c r="AH23" s="344">
        <f t="shared" si="8"/>
        <v>0</v>
      </c>
      <c r="AI23" s="342"/>
      <c r="AJ23" s="343">
        <v>4</v>
      </c>
      <c r="AK23" s="344">
        <f t="shared" si="9"/>
        <v>0</v>
      </c>
    </row>
    <row r="24" spans="1:37">
      <c r="A24" s="341">
        <v>18</v>
      </c>
      <c r="B24" s="342"/>
      <c r="C24" s="343">
        <v>4</v>
      </c>
      <c r="D24" s="344">
        <f t="shared" si="10"/>
        <v>0</v>
      </c>
      <c r="E24" s="342"/>
      <c r="F24" s="343">
        <v>4</v>
      </c>
      <c r="G24" s="344">
        <f t="shared" si="0"/>
        <v>0</v>
      </c>
      <c r="H24" s="342"/>
      <c r="I24" s="343">
        <v>4</v>
      </c>
      <c r="J24" s="344">
        <f t="shared" si="11"/>
        <v>0</v>
      </c>
      <c r="K24" s="342"/>
      <c r="L24" s="343">
        <v>4</v>
      </c>
      <c r="M24" s="344">
        <f t="shared" si="1"/>
        <v>0</v>
      </c>
      <c r="N24" s="342"/>
      <c r="O24" s="343">
        <v>4</v>
      </c>
      <c r="P24" s="344">
        <f t="shared" si="2"/>
        <v>0</v>
      </c>
      <c r="Q24" s="342"/>
      <c r="R24" s="343">
        <v>4</v>
      </c>
      <c r="S24" s="344">
        <f t="shared" si="3"/>
        <v>0</v>
      </c>
      <c r="T24" s="342"/>
      <c r="U24" s="343">
        <v>4</v>
      </c>
      <c r="V24" s="344">
        <f t="shared" si="4"/>
        <v>0</v>
      </c>
      <c r="W24" s="342"/>
      <c r="X24" s="343">
        <v>4</v>
      </c>
      <c r="Y24" s="344">
        <f t="shared" si="5"/>
        <v>0</v>
      </c>
      <c r="Z24" s="342"/>
      <c r="AA24" s="343">
        <v>4</v>
      </c>
      <c r="AB24" s="344">
        <f t="shared" si="6"/>
        <v>0</v>
      </c>
      <c r="AC24" s="342"/>
      <c r="AD24" s="343">
        <v>4</v>
      </c>
      <c r="AE24" s="344">
        <f t="shared" si="7"/>
        <v>0</v>
      </c>
      <c r="AF24" s="342"/>
      <c r="AG24" s="343">
        <v>4</v>
      </c>
      <c r="AH24" s="344">
        <f t="shared" si="8"/>
        <v>0</v>
      </c>
      <c r="AI24" s="342"/>
      <c r="AJ24" s="343">
        <v>4</v>
      </c>
      <c r="AK24" s="344">
        <f t="shared" si="9"/>
        <v>0</v>
      </c>
    </row>
    <row r="25" spans="1:37">
      <c r="A25" s="341">
        <v>19</v>
      </c>
      <c r="B25" s="342"/>
      <c r="C25" s="343">
        <v>4</v>
      </c>
      <c r="D25" s="344">
        <f t="shared" si="10"/>
        <v>0</v>
      </c>
      <c r="E25" s="342"/>
      <c r="F25" s="343">
        <v>4</v>
      </c>
      <c r="G25" s="344">
        <f t="shared" si="0"/>
        <v>0</v>
      </c>
      <c r="H25" s="342"/>
      <c r="I25" s="343">
        <v>4</v>
      </c>
      <c r="J25" s="344">
        <f t="shared" si="11"/>
        <v>0</v>
      </c>
      <c r="K25" s="342"/>
      <c r="L25" s="343">
        <v>4</v>
      </c>
      <c r="M25" s="344">
        <f t="shared" si="1"/>
        <v>0</v>
      </c>
      <c r="N25" s="342"/>
      <c r="O25" s="343">
        <v>4</v>
      </c>
      <c r="P25" s="344">
        <f t="shared" si="2"/>
        <v>0</v>
      </c>
      <c r="Q25" s="342"/>
      <c r="R25" s="343">
        <v>4</v>
      </c>
      <c r="S25" s="344">
        <f t="shared" si="3"/>
        <v>0</v>
      </c>
      <c r="T25" s="342"/>
      <c r="U25" s="343">
        <v>4</v>
      </c>
      <c r="V25" s="344">
        <f t="shared" si="4"/>
        <v>0</v>
      </c>
      <c r="W25" s="342"/>
      <c r="X25" s="343">
        <v>4</v>
      </c>
      <c r="Y25" s="344">
        <f t="shared" si="5"/>
        <v>0</v>
      </c>
      <c r="Z25" s="342"/>
      <c r="AA25" s="343">
        <v>4</v>
      </c>
      <c r="AB25" s="344">
        <f t="shared" si="6"/>
        <v>0</v>
      </c>
      <c r="AC25" s="342"/>
      <c r="AD25" s="343">
        <v>4</v>
      </c>
      <c r="AE25" s="344">
        <f t="shared" si="7"/>
        <v>0</v>
      </c>
      <c r="AF25" s="342"/>
      <c r="AG25" s="343">
        <v>4</v>
      </c>
      <c r="AH25" s="344">
        <f t="shared" si="8"/>
        <v>0</v>
      </c>
      <c r="AI25" s="342"/>
      <c r="AJ25" s="343">
        <v>4</v>
      </c>
      <c r="AK25" s="344">
        <f t="shared" si="9"/>
        <v>0</v>
      </c>
    </row>
    <row r="26" spans="1:37">
      <c r="A26" s="341">
        <v>20</v>
      </c>
      <c r="B26" s="342"/>
      <c r="C26" s="343">
        <v>4</v>
      </c>
      <c r="D26" s="344">
        <f t="shared" si="10"/>
        <v>0</v>
      </c>
      <c r="E26" s="342"/>
      <c r="F26" s="343">
        <v>4</v>
      </c>
      <c r="G26" s="344">
        <f t="shared" si="0"/>
        <v>0</v>
      </c>
      <c r="H26" s="342"/>
      <c r="I26" s="343">
        <v>4</v>
      </c>
      <c r="J26" s="344">
        <f t="shared" si="11"/>
        <v>0</v>
      </c>
      <c r="K26" s="342"/>
      <c r="L26" s="343">
        <v>4</v>
      </c>
      <c r="M26" s="344">
        <f t="shared" si="1"/>
        <v>0</v>
      </c>
      <c r="N26" s="342"/>
      <c r="O26" s="343">
        <v>4</v>
      </c>
      <c r="P26" s="344">
        <f t="shared" si="2"/>
        <v>0</v>
      </c>
      <c r="Q26" s="342"/>
      <c r="R26" s="343">
        <v>4</v>
      </c>
      <c r="S26" s="344">
        <f t="shared" si="3"/>
        <v>0</v>
      </c>
      <c r="T26" s="342"/>
      <c r="U26" s="343">
        <v>4</v>
      </c>
      <c r="V26" s="344">
        <f t="shared" si="4"/>
        <v>0</v>
      </c>
      <c r="W26" s="342"/>
      <c r="X26" s="343">
        <v>4</v>
      </c>
      <c r="Y26" s="344">
        <f t="shared" si="5"/>
        <v>0</v>
      </c>
      <c r="Z26" s="342"/>
      <c r="AA26" s="343">
        <v>4</v>
      </c>
      <c r="AB26" s="344">
        <f t="shared" si="6"/>
        <v>0</v>
      </c>
      <c r="AC26" s="342"/>
      <c r="AD26" s="343">
        <v>4</v>
      </c>
      <c r="AE26" s="344">
        <f t="shared" si="7"/>
        <v>0</v>
      </c>
      <c r="AF26" s="342"/>
      <c r="AG26" s="343">
        <v>4</v>
      </c>
      <c r="AH26" s="344">
        <f t="shared" si="8"/>
        <v>0</v>
      </c>
      <c r="AI26" s="342"/>
      <c r="AJ26" s="343">
        <v>4</v>
      </c>
      <c r="AK26" s="344">
        <f t="shared" si="9"/>
        <v>0</v>
      </c>
    </row>
    <row r="27" spans="1:37">
      <c r="A27" s="341">
        <v>21</v>
      </c>
      <c r="B27" s="342"/>
      <c r="C27" s="343">
        <v>4</v>
      </c>
      <c r="D27" s="344">
        <f>IFERROR(ROUND(B27/(C27*12),0),"")</f>
        <v>0</v>
      </c>
      <c r="E27" s="342"/>
      <c r="F27" s="343">
        <v>4</v>
      </c>
      <c r="G27" s="344">
        <f>IFERROR(ROUND(E27/(F27*12),0),"")</f>
        <v>0</v>
      </c>
      <c r="H27" s="342"/>
      <c r="I27" s="343">
        <v>4</v>
      </c>
      <c r="J27" s="344">
        <f>IFERROR(ROUND(H27/(I27*12),0),"")</f>
        <v>0</v>
      </c>
      <c r="K27" s="342"/>
      <c r="L27" s="343">
        <v>4</v>
      </c>
      <c r="M27" s="344">
        <f>IFERROR(ROUND(K27/(L27*12),0),"")</f>
        <v>0</v>
      </c>
      <c r="N27" s="342"/>
      <c r="O27" s="343">
        <v>4</v>
      </c>
      <c r="P27" s="344">
        <f>IFERROR(ROUND(N27/(O27*12),0),"")</f>
        <v>0</v>
      </c>
      <c r="Q27" s="342"/>
      <c r="R27" s="343">
        <v>4</v>
      </c>
      <c r="S27" s="344">
        <f>IFERROR(ROUND(Q27/(R27*12),0),"")</f>
        <v>0</v>
      </c>
      <c r="T27" s="342"/>
      <c r="U27" s="343">
        <v>4</v>
      </c>
      <c r="V27" s="344">
        <f>IFERROR(ROUND(T27/(U27*12),0),"")</f>
        <v>0</v>
      </c>
      <c r="W27" s="342"/>
      <c r="X27" s="343">
        <v>4</v>
      </c>
      <c r="Y27" s="344">
        <f>IFERROR(ROUND(W27/(X27*12),0),"")</f>
        <v>0</v>
      </c>
      <c r="Z27" s="342"/>
      <c r="AA27" s="343">
        <v>4</v>
      </c>
      <c r="AB27" s="344">
        <f>IFERROR(ROUND(Z27/(AA27*12),0),"")</f>
        <v>0</v>
      </c>
      <c r="AC27" s="342"/>
      <c r="AD27" s="343">
        <v>4</v>
      </c>
      <c r="AE27" s="344">
        <f>IFERROR(ROUND(AC27/(AD27*12),0),"")</f>
        <v>0</v>
      </c>
      <c r="AF27" s="342"/>
      <c r="AG27" s="343">
        <v>4</v>
      </c>
      <c r="AH27" s="344">
        <f>IFERROR(ROUND(AF27/(AG27*12),0),"")</f>
        <v>0</v>
      </c>
      <c r="AI27" s="342"/>
      <c r="AJ27" s="343">
        <v>4</v>
      </c>
      <c r="AK27" s="344">
        <f>IFERROR(ROUND(AI27/(AJ27*12),0),"")</f>
        <v>0</v>
      </c>
    </row>
    <row r="28" spans="1:37">
      <c r="A28" s="341">
        <v>22</v>
      </c>
      <c r="B28" s="342"/>
      <c r="C28" s="343">
        <v>4</v>
      </c>
      <c r="D28" s="344">
        <f t="shared" ref="D28:D46" si="12">IFERROR(ROUND(B28/(C28*12),0),"")</f>
        <v>0</v>
      </c>
      <c r="E28" s="342"/>
      <c r="F28" s="343">
        <v>4</v>
      </c>
      <c r="G28" s="344">
        <f t="shared" ref="G28:G46" si="13">IFERROR(ROUND(E28/(F28*12),0),"")</f>
        <v>0</v>
      </c>
      <c r="H28" s="342"/>
      <c r="I28" s="343">
        <v>4</v>
      </c>
      <c r="J28" s="344">
        <f t="shared" ref="J28:J46" si="14">IFERROR(ROUND(H28/(I28*12),0),"")</f>
        <v>0</v>
      </c>
      <c r="K28" s="342"/>
      <c r="L28" s="343">
        <v>4</v>
      </c>
      <c r="M28" s="344">
        <f t="shared" ref="M28:M46" si="15">IFERROR(ROUND(K28/(L28*12),0),"")</f>
        <v>0</v>
      </c>
      <c r="N28" s="342"/>
      <c r="O28" s="343">
        <v>4</v>
      </c>
      <c r="P28" s="344">
        <f t="shared" ref="P28:P46" si="16">IFERROR(ROUND(N28/(O28*12),0),"")</f>
        <v>0</v>
      </c>
      <c r="Q28" s="342"/>
      <c r="R28" s="343">
        <v>4</v>
      </c>
      <c r="S28" s="344">
        <f t="shared" ref="S28:S46" si="17">IFERROR(ROUND(Q28/(R28*12),0),"")</f>
        <v>0</v>
      </c>
      <c r="T28" s="342"/>
      <c r="U28" s="343">
        <v>4</v>
      </c>
      <c r="V28" s="344">
        <f t="shared" ref="V28:V46" si="18">IFERROR(ROUND(T28/(U28*12),0),"")</f>
        <v>0</v>
      </c>
      <c r="W28" s="342"/>
      <c r="X28" s="343">
        <v>4</v>
      </c>
      <c r="Y28" s="344">
        <f t="shared" ref="Y28:Y46" si="19">IFERROR(ROUND(W28/(X28*12),0),"")</f>
        <v>0</v>
      </c>
      <c r="Z28" s="342"/>
      <c r="AA28" s="343">
        <v>4</v>
      </c>
      <c r="AB28" s="344">
        <f t="shared" ref="AB28:AB46" si="20">IFERROR(ROUND(Z28/(AA28*12),0),"")</f>
        <v>0</v>
      </c>
      <c r="AC28" s="342"/>
      <c r="AD28" s="343">
        <v>4</v>
      </c>
      <c r="AE28" s="344">
        <f t="shared" ref="AE28:AE46" si="21">IFERROR(ROUND(AC28/(AD28*12),0),"")</f>
        <v>0</v>
      </c>
      <c r="AF28" s="342"/>
      <c r="AG28" s="343">
        <v>4</v>
      </c>
      <c r="AH28" s="344">
        <f t="shared" ref="AH28:AH46" si="22">IFERROR(ROUND(AF28/(AG28*12),0),"")</f>
        <v>0</v>
      </c>
      <c r="AI28" s="342"/>
      <c r="AJ28" s="343">
        <v>4</v>
      </c>
      <c r="AK28" s="344">
        <f t="shared" ref="AK28:AK46" si="23">IFERROR(ROUND(AI28/(AJ28*12),0),"")</f>
        <v>0</v>
      </c>
    </row>
    <row r="29" spans="1:37">
      <c r="A29" s="341">
        <v>23</v>
      </c>
      <c r="B29" s="342"/>
      <c r="C29" s="343">
        <v>4</v>
      </c>
      <c r="D29" s="344">
        <f t="shared" si="12"/>
        <v>0</v>
      </c>
      <c r="E29" s="342"/>
      <c r="F29" s="343">
        <v>4</v>
      </c>
      <c r="G29" s="344">
        <f t="shared" si="13"/>
        <v>0</v>
      </c>
      <c r="H29" s="342"/>
      <c r="I29" s="343">
        <v>4</v>
      </c>
      <c r="J29" s="344">
        <f t="shared" si="14"/>
        <v>0</v>
      </c>
      <c r="K29" s="342"/>
      <c r="L29" s="343">
        <v>4</v>
      </c>
      <c r="M29" s="344">
        <f t="shared" si="15"/>
        <v>0</v>
      </c>
      <c r="N29" s="342"/>
      <c r="O29" s="343">
        <v>4</v>
      </c>
      <c r="P29" s="344">
        <f t="shared" si="16"/>
        <v>0</v>
      </c>
      <c r="Q29" s="342"/>
      <c r="R29" s="343">
        <v>4</v>
      </c>
      <c r="S29" s="344">
        <f t="shared" si="17"/>
        <v>0</v>
      </c>
      <c r="T29" s="342"/>
      <c r="U29" s="343">
        <v>4</v>
      </c>
      <c r="V29" s="344">
        <f t="shared" si="18"/>
        <v>0</v>
      </c>
      <c r="W29" s="342"/>
      <c r="X29" s="343">
        <v>4</v>
      </c>
      <c r="Y29" s="344">
        <f t="shared" si="19"/>
        <v>0</v>
      </c>
      <c r="Z29" s="342"/>
      <c r="AA29" s="343">
        <v>4</v>
      </c>
      <c r="AB29" s="344">
        <f t="shared" si="20"/>
        <v>0</v>
      </c>
      <c r="AC29" s="342"/>
      <c r="AD29" s="343">
        <v>4</v>
      </c>
      <c r="AE29" s="344">
        <f t="shared" si="21"/>
        <v>0</v>
      </c>
      <c r="AF29" s="342"/>
      <c r="AG29" s="343">
        <v>4</v>
      </c>
      <c r="AH29" s="344">
        <f t="shared" si="22"/>
        <v>0</v>
      </c>
      <c r="AI29" s="342"/>
      <c r="AJ29" s="343">
        <v>4</v>
      </c>
      <c r="AK29" s="344">
        <f t="shared" si="23"/>
        <v>0</v>
      </c>
    </row>
    <row r="30" spans="1:37">
      <c r="A30" s="341">
        <v>24</v>
      </c>
      <c r="B30" s="342"/>
      <c r="C30" s="343">
        <v>4</v>
      </c>
      <c r="D30" s="344">
        <f t="shared" si="12"/>
        <v>0</v>
      </c>
      <c r="E30" s="342"/>
      <c r="F30" s="343">
        <v>4</v>
      </c>
      <c r="G30" s="344">
        <f t="shared" si="13"/>
        <v>0</v>
      </c>
      <c r="H30" s="342"/>
      <c r="I30" s="343">
        <v>4</v>
      </c>
      <c r="J30" s="344">
        <f t="shared" si="14"/>
        <v>0</v>
      </c>
      <c r="K30" s="342"/>
      <c r="L30" s="343">
        <v>4</v>
      </c>
      <c r="M30" s="344">
        <f t="shared" si="15"/>
        <v>0</v>
      </c>
      <c r="N30" s="342"/>
      <c r="O30" s="343">
        <v>4</v>
      </c>
      <c r="P30" s="344">
        <f t="shared" si="16"/>
        <v>0</v>
      </c>
      <c r="Q30" s="342"/>
      <c r="R30" s="343">
        <v>4</v>
      </c>
      <c r="S30" s="344">
        <f t="shared" si="17"/>
        <v>0</v>
      </c>
      <c r="T30" s="342"/>
      <c r="U30" s="343">
        <v>4</v>
      </c>
      <c r="V30" s="344">
        <f t="shared" si="18"/>
        <v>0</v>
      </c>
      <c r="W30" s="342"/>
      <c r="X30" s="343">
        <v>4</v>
      </c>
      <c r="Y30" s="344">
        <f t="shared" si="19"/>
        <v>0</v>
      </c>
      <c r="Z30" s="342"/>
      <c r="AA30" s="343">
        <v>4</v>
      </c>
      <c r="AB30" s="344">
        <f t="shared" si="20"/>
        <v>0</v>
      </c>
      <c r="AC30" s="342"/>
      <c r="AD30" s="343">
        <v>4</v>
      </c>
      <c r="AE30" s="344">
        <f t="shared" si="21"/>
        <v>0</v>
      </c>
      <c r="AF30" s="342"/>
      <c r="AG30" s="343">
        <v>4</v>
      </c>
      <c r="AH30" s="344">
        <f t="shared" si="22"/>
        <v>0</v>
      </c>
      <c r="AI30" s="342"/>
      <c r="AJ30" s="343">
        <v>4</v>
      </c>
      <c r="AK30" s="344">
        <f t="shared" si="23"/>
        <v>0</v>
      </c>
    </row>
    <row r="31" spans="1:37">
      <c r="A31" s="341">
        <v>25</v>
      </c>
      <c r="B31" s="342"/>
      <c r="C31" s="343">
        <v>4</v>
      </c>
      <c r="D31" s="344">
        <f t="shared" si="12"/>
        <v>0</v>
      </c>
      <c r="E31" s="342"/>
      <c r="F31" s="343">
        <v>4</v>
      </c>
      <c r="G31" s="344">
        <f t="shared" si="13"/>
        <v>0</v>
      </c>
      <c r="H31" s="342"/>
      <c r="I31" s="343">
        <v>4</v>
      </c>
      <c r="J31" s="344">
        <f t="shared" si="14"/>
        <v>0</v>
      </c>
      <c r="K31" s="342"/>
      <c r="L31" s="343">
        <v>4</v>
      </c>
      <c r="M31" s="344">
        <f t="shared" si="15"/>
        <v>0</v>
      </c>
      <c r="N31" s="342"/>
      <c r="O31" s="343">
        <v>4</v>
      </c>
      <c r="P31" s="344">
        <f t="shared" si="16"/>
        <v>0</v>
      </c>
      <c r="Q31" s="342"/>
      <c r="R31" s="343">
        <v>4</v>
      </c>
      <c r="S31" s="344">
        <f t="shared" si="17"/>
        <v>0</v>
      </c>
      <c r="T31" s="342"/>
      <c r="U31" s="343">
        <v>4</v>
      </c>
      <c r="V31" s="344">
        <f t="shared" si="18"/>
        <v>0</v>
      </c>
      <c r="W31" s="342"/>
      <c r="X31" s="343">
        <v>4</v>
      </c>
      <c r="Y31" s="344">
        <f t="shared" si="19"/>
        <v>0</v>
      </c>
      <c r="Z31" s="342"/>
      <c r="AA31" s="343">
        <v>4</v>
      </c>
      <c r="AB31" s="344">
        <f t="shared" si="20"/>
        <v>0</v>
      </c>
      <c r="AC31" s="342"/>
      <c r="AD31" s="343">
        <v>4</v>
      </c>
      <c r="AE31" s="344">
        <f t="shared" si="21"/>
        <v>0</v>
      </c>
      <c r="AF31" s="342"/>
      <c r="AG31" s="343">
        <v>4</v>
      </c>
      <c r="AH31" s="344">
        <f t="shared" si="22"/>
        <v>0</v>
      </c>
      <c r="AI31" s="342"/>
      <c r="AJ31" s="343">
        <v>4</v>
      </c>
      <c r="AK31" s="344">
        <f t="shared" si="23"/>
        <v>0</v>
      </c>
    </row>
    <row r="32" spans="1:37">
      <c r="A32" s="341">
        <v>26</v>
      </c>
      <c r="B32" s="342"/>
      <c r="C32" s="343">
        <v>4</v>
      </c>
      <c r="D32" s="344">
        <f t="shared" si="12"/>
        <v>0</v>
      </c>
      <c r="E32" s="342"/>
      <c r="F32" s="343">
        <v>4</v>
      </c>
      <c r="G32" s="344">
        <f t="shared" si="13"/>
        <v>0</v>
      </c>
      <c r="H32" s="342"/>
      <c r="I32" s="343">
        <v>4</v>
      </c>
      <c r="J32" s="344">
        <f t="shared" si="14"/>
        <v>0</v>
      </c>
      <c r="K32" s="342"/>
      <c r="L32" s="343">
        <v>4</v>
      </c>
      <c r="M32" s="344">
        <f t="shared" si="15"/>
        <v>0</v>
      </c>
      <c r="N32" s="342"/>
      <c r="O32" s="343">
        <v>4</v>
      </c>
      <c r="P32" s="344">
        <f t="shared" si="16"/>
        <v>0</v>
      </c>
      <c r="Q32" s="342"/>
      <c r="R32" s="343">
        <v>4</v>
      </c>
      <c r="S32" s="344">
        <f t="shared" si="17"/>
        <v>0</v>
      </c>
      <c r="T32" s="342"/>
      <c r="U32" s="343">
        <v>4</v>
      </c>
      <c r="V32" s="344">
        <f t="shared" si="18"/>
        <v>0</v>
      </c>
      <c r="W32" s="342"/>
      <c r="X32" s="343">
        <v>4</v>
      </c>
      <c r="Y32" s="344">
        <f t="shared" si="19"/>
        <v>0</v>
      </c>
      <c r="Z32" s="342"/>
      <c r="AA32" s="343">
        <v>4</v>
      </c>
      <c r="AB32" s="344">
        <f t="shared" si="20"/>
        <v>0</v>
      </c>
      <c r="AC32" s="342"/>
      <c r="AD32" s="343">
        <v>4</v>
      </c>
      <c r="AE32" s="344">
        <f t="shared" si="21"/>
        <v>0</v>
      </c>
      <c r="AF32" s="342"/>
      <c r="AG32" s="343">
        <v>4</v>
      </c>
      <c r="AH32" s="344">
        <f t="shared" si="22"/>
        <v>0</v>
      </c>
      <c r="AI32" s="342"/>
      <c r="AJ32" s="343">
        <v>4</v>
      </c>
      <c r="AK32" s="344">
        <f t="shared" si="23"/>
        <v>0</v>
      </c>
    </row>
    <row r="33" spans="1:37">
      <c r="A33" s="341">
        <v>27</v>
      </c>
      <c r="B33" s="342"/>
      <c r="C33" s="343">
        <v>4</v>
      </c>
      <c r="D33" s="344">
        <f t="shared" si="12"/>
        <v>0</v>
      </c>
      <c r="E33" s="342"/>
      <c r="F33" s="343">
        <v>4</v>
      </c>
      <c r="G33" s="344">
        <f t="shared" si="13"/>
        <v>0</v>
      </c>
      <c r="H33" s="342"/>
      <c r="I33" s="343">
        <v>4</v>
      </c>
      <c r="J33" s="344">
        <f t="shared" si="14"/>
        <v>0</v>
      </c>
      <c r="K33" s="342"/>
      <c r="L33" s="343">
        <v>4</v>
      </c>
      <c r="M33" s="344">
        <f t="shared" si="15"/>
        <v>0</v>
      </c>
      <c r="N33" s="342"/>
      <c r="O33" s="343">
        <v>4</v>
      </c>
      <c r="P33" s="344">
        <f t="shared" si="16"/>
        <v>0</v>
      </c>
      <c r="Q33" s="342"/>
      <c r="R33" s="343">
        <v>4</v>
      </c>
      <c r="S33" s="344">
        <f t="shared" si="17"/>
        <v>0</v>
      </c>
      <c r="T33" s="342"/>
      <c r="U33" s="343">
        <v>4</v>
      </c>
      <c r="V33" s="344">
        <f t="shared" si="18"/>
        <v>0</v>
      </c>
      <c r="W33" s="342"/>
      <c r="X33" s="343">
        <v>4</v>
      </c>
      <c r="Y33" s="344">
        <f t="shared" si="19"/>
        <v>0</v>
      </c>
      <c r="Z33" s="342"/>
      <c r="AA33" s="343">
        <v>4</v>
      </c>
      <c r="AB33" s="344">
        <f t="shared" si="20"/>
        <v>0</v>
      </c>
      <c r="AC33" s="342"/>
      <c r="AD33" s="343">
        <v>4</v>
      </c>
      <c r="AE33" s="344">
        <f t="shared" si="21"/>
        <v>0</v>
      </c>
      <c r="AF33" s="342"/>
      <c r="AG33" s="343">
        <v>4</v>
      </c>
      <c r="AH33" s="344">
        <f t="shared" si="22"/>
        <v>0</v>
      </c>
      <c r="AI33" s="342"/>
      <c r="AJ33" s="343">
        <v>4</v>
      </c>
      <c r="AK33" s="344">
        <f t="shared" si="23"/>
        <v>0</v>
      </c>
    </row>
    <row r="34" spans="1:37">
      <c r="A34" s="341">
        <v>28</v>
      </c>
      <c r="B34" s="342"/>
      <c r="C34" s="343">
        <v>4</v>
      </c>
      <c r="D34" s="344">
        <f t="shared" si="12"/>
        <v>0</v>
      </c>
      <c r="E34" s="342"/>
      <c r="F34" s="343">
        <v>4</v>
      </c>
      <c r="G34" s="344">
        <f t="shared" si="13"/>
        <v>0</v>
      </c>
      <c r="H34" s="342"/>
      <c r="I34" s="343">
        <v>4</v>
      </c>
      <c r="J34" s="344">
        <f t="shared" si="14"/>
        <v>0</v>
      </c>
      <c r="K34" s="342"/>
      <c r="L34" s="343">
        <v>4</v>
      </c>
      <c r="M34" s="344">
        <f t="shared" si="15"/>
        <v>0</v>
      </c>
      <c r="N34" s="342"/>
      <c r="O34" s="343">
        <v>4</v>
      </c>
      <c r="P34" s="344">
        <f t="shared" si="16"/>
        <v>0</v>
      </c>
      <c r="Q34" s="342"/>
      <c r="R34" s="343">
        <v>4</v>
      </c>
      <c r="S34" s="344">
        <f t="shared" si="17"/>
        <v>0</v>
      </c>
      <c r="T34" s="342"/>
      <c r="U34" s="343">
        <v>4</v>
      </c>
      <c r="V34" s="344">
        <f t="shared" si="18"/>
        <v>0</v>
      </c>
      <c r="W34" s="342"/>
      <c r="X34" s="343">
        <v>4</v>
      </c>
      <c r="Y34" s="344">
        <f t="shared" si="19"/>
        <v>0</v>
      </c>
      <c r="Z34" s="342"/>
      <c r="AA34" s="343">
        <v>4</v>
      </c>
      <c r="AB34" s="344">
        <f t="shared" si="20"/>
        <v>0</v>
      </c>
      <c r="AC34" s="342"/>
      <c r="AD34" s="343">
        <v>4</v>
      </c>
      <c r="AE34" s="344">
        <f t="shared" si="21"/>
        <v>0</v>
      </c>
      <c r="AF34" s="342"/>
      <c r="AG34" s="343">
        <v>4</v>
      </c>
      <c r="AH34" s="344">
        <f t="shared" si="22"/>
        <v>0</v>
      </c>
      <c r="AI34" s="342"/>
      <c r="AJ34" s="343">
        <v>4</v>
      </c>
      <c r="AK34" s="344">
        <f t="shared" si="23"/>
        <v>0</v>
      </c>
    </row>
    <row r="35" spans="1:37">
      <c r="A35" s="341">
        <v>29</v>
      </c>
      <c r="B35" s="342"/>
      <c r="C35" s="343">
        <v>4</v>
      </c>
      <c r="D35" s="344">
        <f t="shared" si="12"/>
        <v>0</v>
      </c>
      <c r="E35" s="342"/>
      <c r="F35" s="343">
        <v>4</v>
      </c>
      <c r="G35" s="344">
        <f t="shared" si="13"/>
        <v>0</v>
      </c>
      <c r="H35" s="342"/>
      <c r="I35" s="343">
        <v>4</v>
      </c>
      <c r="J35" s="344">
        <f t="shared" si="14"/>
        <v>0</v>
      </c>
      <c r="K35" s="342"/>
      <c r="L35" s="343">
        <v>4</v>
      </c>
      <c r="M35" s="344">
        <f t="shared" si="15"/>
        <v>0</v>
      </c>
      <c r="N35" s="342"/>
      <c r="O35" s="343">
        <v>4</v>
      </c>
      <c r="P35" s="344">
        <f t="shared" si="16"/>
        <v>0</v>
      </c>
      <c r="Q35" s="342"/>
      <c r="R35" s="343">
        <v>4</v>
      </c>
      <c r="S35" s="344">
        <f t="shared" si="17"/>
        <v>0</v>
      </c>
      <c r="T35" s="342"/>
      <c r="U35" s="343">
        <v>4</v>
      </c>
      <c r="V35" s="344">
        <f t="shared" si="18"/>
        <v>0</v>
      </c>
      <c r="W35" s="342"/>
      <c r="X35" s="343">
        <v>4</v>
      </c>
      <c r="Y35" s="344">
        <f t="shared" si="19"/>
        <v>0</v>
      </c>
      <c r="Z35" s="342"/>
      <c r="AA35" s="343">
        <v>4</v>
      </c>
      <c r="AB35" s="344">
        <f t="shared" si="20"/>
        <v>0</v>
      </c>
      <c r="AC35" s="342"/>
      <c r="AD35" s="343">
        <v>4</v>
      </c>
      <c r="AE35" s="344">
        <f t="shared" si="21"/>
        <v>0</v>
      </c>
      <c r="AF35" s="342"/>
      <c r="AG35" s="343">
        <v>4</v>
      </c>
      <c r="AH35" s="344">
        <f t="shared" si="22"/>
        <v>0</v>
      </c>
      <c r="AI35" s="342"/>
      <c r="AJ35" s="343">
        <v>4</v>
      </c>
      <c r="AK35" s="344">
        <f t="shared" si="23"/>
        <v>0</v>
      </c>
    </row>
    <row r="36" spans="1:37">
      <c r="A36" s="341">
        <v>30</v>
      </c>
      <c r="B36" s="342"/>
      <c r="C36" s="343">
        <v>4</v>
      </c>
      <c r="D36" s="344">
        <f t="shared" si="12"/>
        <v>0</v>
      </c>
      <c r="E36" s="342"/>
      <c r="F36" s="343">
        <v>4</v>
      </c>
      <c r="G36" s="344">
        <f t="shared" si="13"/>
        <v>0</v>
      </c>
      <c r="H36" s="342"/>
      <c r="I36" s="343">
        <v>4</v>
      </c>
      <c r="J36" s="344">
        <f t="shared" si="14"/>
        <v>0</v>
      </c>
      <c r="K36" s="342"/>
      <c r="L36" s="343">
        <v>4</v>
      </c>
      <c r="M36" s="344">
        <f t="shared" si="15"/>
        <v>0</v>
      </c>
      <c r="N36" s="342"/>
      <c r="O36" s="343">
        <v>4</v>
      </c>
      <c r="P36" s="344">
        <f t="shared" si="16"/>
        <v>0</v>
      </c>
      <c r="Q36" s="342"/>
      <c r="R36" s="343">
        <v>4</v>
      </c>
      <c r="S36" s="344">
        <f t="shared" si="17"/>
        <v>0</v>
      </c>
      <c r="T36" s="342"/>
      <c r="U36" s="343">
        <v>4</v>
      </c>
      <c r="V36" s="344">
        <f t="shared" si="18"/>
        <v>0</v>
      </c>
      <c r="W36" s="342"/>
      <c r="X36" s="343">
        <v>4</v>
      </c>
      <c r="Y36" s="344">
        <f t="shared" si="19"/>
        <v>0</v>
      </c>
      <c r="Z36" s="342"/>
      <c r="AA36" s="343">
        <v>4</v>
      </c>
      <c r="AB36" s="344">
        <f t="shared" si="20"/>
        <v>0</v>
      </c>
      <c r="AC36" s="342"/>
      <c r="AD36" s="343">
        <v>4</v>
      </c>
      <c r="AE36" s="344">
        <f t="shared" si="21"/>
        <v>0</v>
      </c>
      <c r="AF36" s="342"/>
      <c r="AG36" s="343">
        <v>4</v>
      </c>
      <c r="AH36" s="344">
        <f t="shared" si="22"/>
        <v>0</v>
      </c>
      <c r="AI36" s="342"/>
      <c r="AJ36" s="343">
        <v>4</v>
      </c>
      <c r="AK36" s="344">
        <f t="shared" si="23"/>
        <v>0</v>
      </c>
    </row>
    <row r="37" spans="1:37">
      <c r="A37" s="341">
        <v>31</v>
      </c>
      <c r="B37" s="342"/>
      <c r="C37" s="343">
        <v>4</v>
      </c>
      <c r="D37" s="344">
        <f t="shared" si="12"/>
        <v>0</v>
      </c>
      <c r="E37" s="342"/>
      <c r="F37" s="343">
        <v>4</v>
      </c>
      <c r="G37" s="344">
        <f t="shared" si="13"/>
        <v>0</v>
      </c>
      <c r="H37" s="342"/>
      <c r="I37" s="343">
        <v>4</v>
      </c>
      <c r="J37" s="344">
        <f t="shared" si="14"/>
        <v>0</v>
      </c>
      <c r="K37" s="342"/>
      <c r="L37" s="343">
        <v>4</v>
      </c>
      <c r="M37" s="344">
        <f t="shared" si="15"/>
        <v>0</v>
      </c>
      <c r="N37" s="342"/>
      <c r="O37" s="343">
        <v>4</v>
      </c>
      <c r="P37" s="344">
        <f t="shared" si="16"/>
        <v>0</v>
      </c>
      <c r="Q37" s="342"/>
      <c r="R37" s="343">
        <v>4</v>
      </c>
      <c r="S37" s="344">
        <f t="shared" si="17"/>
        <v>0</v>
      </c>
      <c r="T37" s="342"/>
      <c r="U37" s="343">
        <v>4</v>
      </c>
      <c r="V37" s="344">
        <f t="shared" si="18"/>
        <v>0</v>
      </c>
      <c r="W37" s="342"/>
      <c r="X37" s="343">
        <v>4</v>
      </c>
      <c r="Y37" s="344">
        <f t="shared" si="19"/>
        <v>0</v>
      </c>
      <c r="Z37" s="342"/>
      <c r="AA37" s="343">
        <v>4</v>
      </c>
      <c r="AB37" s="344">
        <f t="shared" si="20"/>
        <v>0</v>
      </c>
      <c r="AC37" s="342"/>
      <c r="AD37" s="343">
        <v>4</v>
      </c>
      <c r="AE37" s="344">
        <f t="shared" si="21"/>
        <v>0</v>
      </c>
      <c r="AF37" s="342"/>
      <c r="AG37" s="343">
        <v>4</v>
      </c>
      <c r="AH37" s="344">
        <f t="shared" si="22"/>
        <v>0</v>
      </c>
      <c r="AI37" s="342"/>
      <c r="AJ37" s="343">
        <v>4</v>
      </c>
      <c r="AK37" s="344">
        <f t="shared" si="23"/>
        <v>0</v>
      </c>
    </row>
    <row r="38" spans="1:37">
      <c r="A38" s="341">
        <v>32</v>
      </c>
      <c r="B38" s="342"/>
      <c r="C38" s="343">
        <v>4</v>
      </c>
      <c r="D38" s="344">
        <f t="shared" si="12"/>
        <v>0</v>
      </c>
      <c r="E38" s="342"/>
      <c r="F38" s="343">
        <v>4</v>
      </c>
      <c r="G38" s="344">
        <f t="shared" si="13"/>
        <v>0</v>
      </c>
      <c r="H38" s="342"/>
      <c r="I38" s="343">
        <v>4</v>
      </c>
      <c r="J38" s="344">
        <f t="shared" si="14"/>
        <v>0</v>
      </c>
      <c r="K38" s="342"/>
      <c r="L38" s="343">
        <v>4</v>
      </c>
      <c r="M38" s="344">
        <f t="shared" si="15"/>
        <v>0</v>
      </c>
      <c r="N38" s="342"/>
      <c r="O38" s="343">
        <v>4</v>
      </c>
      <c r="P38" s="344">
        <f t="shared" si="16"/>
        <v>0</v>
      </c>
      <c r="Q38" s="342"/>
      <c r="R38" s="343">
        <v>4</v>
      </c>
      <c r="S38" s="344">
        <f t="shared" si="17"/>
        <v>0</v>
      </c>
      <c r="T38" s="342"/>
      <c r="U38" s="343">
        <v>4</v>
      </c>
      <c r="V38" s="344">
        <f t="shared" si="18"/>
        <v>0</v>
      </c>
      <c r="W38" s="342"/>
      <c r="X38" s="343">
        <v>4</v>
      </c>
      <c r="Y38" s="344">
        <f t="shared" si="19"/>
        <v>0</v>
      </c>
      <c r="Z38" s="342"/>
      <c r="AA38" s="343">
        <v>4</v>
      </c>
      <c r="AB38" s="344">
        <f t="shared" si="20"/>
        <v>0</v>
      </c>
      <c r="AC38" s="342"/>
      <c r="AD38" s="343">
        <v>4</v>
      </c>
      <c r="AE38" s="344">
        <f t="shared" si="21"/>
        <v>0</v>
      </c>
      <c r="AF38" s="342"/>
      <c r="AG38" s="343">
        <v>4</v>
      </c>
      <c r="AH38" s="344">
        <f t="shared" si="22"/>
        <v>0</v>
      </c>
      <c r="AI38" s="342"/>
      <c r="AJ38" s="343">
        <v>4</v>
      </c>
      <c r="AK38" s="344">
        <f t="shared" si="23"/>
        <v>0</v>
      </c>
    </row>
    <row r="39" spans="1:37">
      <c r="A39" s="341">
        <v>33</v>
      </c>
      <c r="B39" s="342"/>
      <c r="C39" s="343">
        <v>4</v>
      </c>
      <c r="D39" s="344">
        <f t="shared" si="12"/>
        <v>0</v>
      </c>
      <c r="E39" s="342"/>
      <c r="F39" s="343">
        <v>4</v>
      </c>
      <c r="G39" s="344">
        <f t="shared" si="13"/>
        <v>0</v>
      </c>
      <c r="H39" s="342"/>
      <c r="I39" s="343">
        <v>4</v>
      </c>
      <c r="J39" s="344">
        <f t="shared" si="14"/>
        <v>0</v>
      </c>
      <c r="K39" s="342"/>
      <c r="L39" s="343">
        <v>4</v>
      </c>
      <c r="M39" s="344">
        <f t="shared" si="15"/>
        <v>0</v>
      </c>
      <c r="N39" s="342"/>
      <c r="O39" s="343">
        <v>4</v>
      </c>
      <c r="P39" s="344">
        <f t="shared" si="16"/>
        <v>0</v>
      </c>
      <c r="Q39" s="342"/>
      <c r="R39" s="343">
        <v>4</v>
      </c>
      <c r="S39" s="344">
        <f t="shared" si="17"/>
        <v>0</v>
      </c>
      <c r="T39" s="342"/>
      <c r="U39" s="343">
        <v>4</v>
      </c>
      <c r="V39" s="344">
        <f t="shared" si="18"/>
        <v>0</v>
      </c>
      <c r="W39" s="342"/>
      <c r="X39" s="343">
        <v>4</v>
      </c>
      <c r="Y39" s="344">
        <f t="shared" si="19"/>
        <v>0</v>
      </c>
      <c r="Z39" s="342"/>
      <c r="AA39" s="343">
        <v>4</v>
      </c>
      <c r="AB39" s="344">
        <f t="shared" si="20"/>
        <v>0</v>
      </c>
      <c r="AC39" s="342"/>
      <c r="AD39" s="343">
        <v>4</v>
      </c>
      <c r="AE39" s="344">
        <f t="shared" si="21"/>
        <v>0</v>
      </c>
      <c r="AF39" s="342"/>
      <c r="AG39" s="343">
        <v>4</v>
      </c>
      <c r="AH39" s="344">
        <f t="shared" si="22"/>
        <v>0</v>
      </c>
      <c r="AI39" s="342"/>
      <c r="AJ39" s="343">
        <v>4</v>
      </c>
      <c r="AK39" s="344">
        <f t="shared" si="23"/>
        <v>0</v>
      </c>
    </row>
    <row r="40" spans="1:37">
      <c r="A40" s="341">
        <v>34</v>
      </c>
      <c r="B40" s="342"/>
      <c r="C40" s="343">
        <v>4</v>
      </c>
      <c r="D40" s="344">
        <f t="shared" si="12"/>
        <v>0</v>
      </c>
      <c r="E40" s="342"/>
      <c r="F40" s="343">
        <v>4</v>
      </c>
      <c r="G40" s="344">
        <f t="shared" si="13"/>
        <v>0</v>
      </c>
      <c r="H40" s="342"/>
      <c r="I40" s="343">
        <v>4</v>
      </c>
      <c r="J40" s="344">
        <f t="shared" si="14"/>
        <v>0</v>
      </c>
      <c r="K40" s="342"/>
      <c r="L40" s="343">
        <v>4</v>
      </c>
      <c r="M40" s="344">
        <f t="shared" si="15"/>
        <v>0</v>
      </c>
      <c r="N40" s="342"/>
      <c r="O40" s="343">
        <v>4</v>
      </c>
      <c r="P40" s="344">
        <f t="shared" si="16"/>
        <v>0</v>
      </c>
      <c r="Q40" s="342"/>
      <c r="R40" s="343">
        <v>4</v>
      </c>
      <c r="S40" s="344">
        <f t="shared" si="17"/>
        <v>0</v>
      </c>
      <c r="T40" s="342"/>
      <c r="U40" s="343">
        <v>4</v>
      </c>
      <c r="V40" s="344">
        <f t="shared" si="18"/>
        <v>0</v>
      </c>
      <c r="W40" s="342"/>
      <c r="X40" s="343">
        <v>4</v>
      </c>
      <c r="Y40" s="344">
        <f t="shared" si="19"/>
        <v>0</v>
      </c>
      <c r="Z40" s="342"/>
      <c r="AA40" s="343">
        <v>4</v>
      </c>
      <c r="AB40" s="344">
        <f t="shared" si="20"/>
        <v>0</v>
      </c>
      <c r="AC40" s="342"/>
      <c r="AD40" s="343">
        <v>4</v>
      </c>
      <c r="AE40" s="344">
        <f t="shared" si="21"/>
        <v>0</v>
      </c>
      <c r="AF40" s="342"/>
      <c r="AG40" s="343">
        <v>4</v>
      </c>
      <c r="AH40" s="344">
        <f t="shared" si="22"/>
        <v>0</v>
      </c>
      <c r="AI40" s="342"/>
      <c r="AJ40" s="343">
        <v>4</v>
      </c>
      <c r="AK40" s="344">
        <f t="shared" si="23"/>
        <v>0</v>
      </c>
    </row>
    <row r="41" spans="1:37">
      <c r="A41" s="341">
        <v>35</v>
      </c>
      <c r="B41" s="342"/>
      <c r="C41" s="343">
        <v>4</v>
      </c>
      <c r="D41" s="344">
        <f t="shared" si="12"/>
        <v>0</v>
      </c>
      <c r="E41" s="342"/>
      <c r="F41" s="343">
        <v>4</v>
      </c>
      <c r="G41" s="344">
        <f t="shared" si="13"/>
        <v>0</v>
      </c>
      <c r="H41" s="342"/>
      <c r="I41" s="343">
        <v>4</v>
      </c>
      <c r="J41" s="344">
        <f t="shared" si="14"/>
        <v>0</v>
      </c>
      <c r="K41" s="342"/>
      <c r="L41" s="343">
        <v>4</v>
      </c>
      <c r="M41" s="344">
        <f t="shared" si="15"/>
        <v>0</v>
      </c>
      <c r="N41" s="342"/>
      <c r="O41" s="343">
        <v>4</v>
      </c>
      <c r="P41" s="344">
        <f t="shared" si="16"/>
        <v>0</v>
      </c>
      <c r="Q41" s="342"/>
      <c r="R41" s="343">
        <v>4</v>
      </c>
      <c r="S41" s="344">
        <f t="shared" si="17"/>
        <v>0</v>
      </c>
      <c r="T41" s="342"/>
      <c r="U41" s="343">
        <v>4</v>
      </c>
      <c r="V41" s="344">
        <f t="shared" si="18"/>
        <v>0</v>
      </c>
      <c r="W41" s="342"/>
      <c r="X41" s="343">
        <v>4</v>
      </c>
      <c r="Y41" s="344">
        <f t="shared" si="19"/>
        <v>0</v>
      </c>
      <c r="Z41" s="342"/>
      <c r="AA41" s="343">
        <v>4</v>
      </c>
      <c r="AB41" s="344">
        <f t="shared" si="20"/>
        <v>0</v>
      </c>
      <c r="AC41" s="342"/>
      <c r="AD41" s="343">
        <v>4</v>
      </c>
      <c r="AE41" s="344">
        <f t="shared" si="21"/>
        <v>0</v>
      </c>
      <c r="AF41" s="342"/>
      <c r="AG41" s="343">
        <v>4</v>
      </c>
      <c r="AH41" s="344">
        <f t="shared" si="22"/>
        <v>0</v>
      </c>
      <c r="AI41" s="342"/>
      <c r="AJ41" s="343">
        <v>4</v>
      </c>
      <c r="AK41" s="344">
        <f t="shared" si="23"/>
        <v>0</v>
      </c>
    </row>
    <row r="42" spans="1:37">
      <c r="A42" s="341">
        <v>36</v>
      </c>
      <c r="B42" s="342"/>
      <c r="C42" s="343">
        <v>4</v>
      </c>
      <c r="D42" s="344">
        <f t="shared" si="12"/>
        <v>0</v>
      </c>
      <c r="E42" s="342"/>
      <c r="F42" s="343">
        <v>4</v>
      </c>
      <c r="G42" s="344">
        <f t="shared" si="13"/>
        <v>0</v>
      </c>
      <c r="H42" s="342"/>
      <c r="I42" s="343">
        <v>4</v>
      </c>
      <c r="J42" s="344">
        <f t="shared" si="14"/>
        <v>0</v>
      </c>
      <c r="K42" s="342"/>
      <c r="L42" s="343">
        <v>4</v>
      </c>
      <c r="M42" s="344">
        <f t="shared" si="15"/>
        <v>0</v>
      </c>
      <c r="N42" s="342"/>
      <c r="O42" s="343">
        <v>4</v>
      </c>
      <c r="P42" s="344">
        <f t="shared" si="16"/>
        <v>0</v>
      </c>
      <c r="Q42" s="342"/>
      <c r="R42" s="343">
        <v>4</v>
      </c>
      <c r="S42" s="344">
        <f t="shared" si="17"/>
        <v>0</v>
      </c>
      <c r="T42" s="342"/>
      <c r="U42" s="343">
        <v>4</v>
      </c>
      <c r="V42" s="344">
        <f t="shared" si="18"/>
        <v>0</v>
      </c>
      <c r="W42" s="342"/>
      <c r="X42" s="343">
        <v>4</v>
      </c>
      <c r="Y42" s="344">
        <f t="shared" si="19"/>
        <v>0</v>
      </c>
      <c r="Z42" s="342"/>
      <c r="AA42" s="343">
        <v>4</v>
      </c>
      <c r="AB42" s="344">
        <f t="shared" si="20"/>
        <v>0</v>
      </c>
      <c r="AC42" s="342"/>
      <c r="AD42" s="343">
        <v>4</v>
      </c>
      <c r="AE42" s="344">
        <f t="shared" si="21"/>
        <v>0</v>
      </c>
      <c r="AF42" s="342"/>
      <c r="AG42" s="343">
        <v>4</v>
      </c>
      <c r="AH42" s="344">
        <f t="shared" si="22"/>
        <v>0</v>
      </c>
      <c r="AI42" s="342"/>
      <c r="AJ42" s="343">
        <v>4</v>
      </c>
      <c r="AK42" s="344">
        <f t="shared" si="23"/>
        <v>0</v>
      </c>
    </row>
    <row r="43" spans="1:37">
      <c r="A43" s="341">
        <v>37</v>
      </c>
      <c r="B43" s="342"/>
      <c r="C43" s="343">
        <v>4</v>
      </c>
      <c r="D43" s="344">
        <f t="shared" si="12"/>
        <v>0</v>
      </c>
      <c r="E43" s="342"/>
      <c r="F43" s="343">
        <v>4</v>
      </c>
      <c r="G43" s="344">
        <f t="shared" si="13"/>
        <v>0</v>
      </c>
      <c r="H43" s="342"/>
      <c r="I43" s="343">
        <v>4</v>
      </c>
      <c r="J43" s="344">
        <f t="shared" si="14"/>
        <v>0</v>
      </c>
      <c r="K43" s="342"/>
      <c r="L43" s="343">
        <v>4</v>
      </c>
      <c r="M43" s="344">
        <f t="shared" si="15"/>
        <v>0</v>
      </c>
      <c r="N43" s="342"/>
      <c r="O43" s="343">
        <v>4</v>
      </c>
      <c r="P43" s="344">
        <f t="shared" si="16"/>
        <v>0</v>
      </c>
      <c r="Q43" s="342"/>
      <c r="R43" s="343">
        <v>4</v>
      </c>
      <c r="S43" s="344">
        <f t="shared" si="17"/>
        <v>0</v>
      </c>
      <c r="T43" s="342"/>
      <c r="U43" s="343">
        <v>4</v>
      </c>
      <c r="V43" s="344">
        <f t="shared" si="18"/>
        <v>0</v>
      </c>
      <c r="W43" s="342"/>
      <c r="X43" s="343">
        <v>4</v>
      </c>
      <c r="Y43" s="344">
        <f t="shared" si="19"/>
        <v>0</v>
      </c>
      <c r="Z43" s="342"/>
      <c r="AA43" s="343">
        <v>4</v>
      </c>
      <c r="AB43" s="344">
        <f t="shared" si="20"/>
        <v>0</v>
      </c>
      <c r="AC43" s="342"/>
      <c r="AD43" s="343">
        <v>4</v>
      </c>
      <c r="AE43" s="344">
        <f t="shared" si="21"/>
        <v>0</v>
      </c>
      <c r="AF43" s="342"/>
      <c r="AG43" s="343">
        <v>4</v>
      </c>
      <c r="AH43" s="344">
        <f t="shared" si="22"/>
        <v>0</v>
      </c>
      <c r="AI43" s="342"/>
      <c r="AJ43" s="343">
        <v>4</v>
      </c>
      <c r="AK43" s="344">
        <f t="shared" si="23"/>
        <v>0</v>
      </c>
    </row>
    <row r="44" spans="1:37">
      <c r="A44" s="341">
        <v>38</v>
      </c>
      <c r="B44" s="342"/>
      <c r="C44" s="343">
        <v>4</v>
      </c>
      <c r="D44" s="344">
        <f t="shared" si="12"/>
        <v>0</v>
      </c>
      <c r="E44" s="342"/>
      <c r="F44" s="343">
        <v>4</v>
      </c>
      <c r="G44" s="344">
        <f t="shared" si="13"/>
        <v>0</v>
      </c>
      <c r="H44" s="342"/>
      <c r="I44" s="343">
        <v>4</v>
      </c>
      <c r="J44" s="344">
        <f t="shared" si="14"/>
        <v>0</v>
      </c>
      <c r="K44" s="342"/>
      <c r="L44" s="343">
        <v>4</v>
      </c>
      <c r="M44" s="344">
        <f t="shared" si="15"/>
        <v>0</v>
      </c>
      <c r="N44" s="342"/>
      <c r="O44" s="343">
        <v>4</v>
      </c>
      <c r="P44" s="344">
        <f t="shared" si="16"/>
        <v>0</v>
      </c>
      <c r="Q44" s="342"/>
      <c r="R44" s="343">
        <v>4</v>
      </c>
      <c r="S44" s="344">
        <f t="shared" si="17"/>
        <v>0</v>
      </c>
      <c r="T44" s="342"/>
      <c r="U44" s="343">
        <v>4</v>
      </c>
      <c r="V44" s="344">
        <f t="shared" si="18"/>
        <v>0</v>
      </c>
      <c r="W44" s="342"/>
      <c r="X44" s="343">
        <v>4</v>
      </c>
      <c r="Y44" s="344">
        <f t="shared" si="19"/>
        <v>0</v>
      </c>
      <c r="Z44" s="342"/>
      <c r="AA44" s="343">
        <v>4</v>
      </c>
      <c r="AB44" s="344">
        <f t="shared" si="20"/>
        <v>0</v>
      </c>
      <c r="AC44" s="342"/>
      <c r="AD44" s="343">
        <v>4</v>
      </c>
      <c r="AE44" s="344">
        <f t="shared" si="21"/>
        <v>0</v>
      </c>
      <c r="AF44" s="342"/>
      <c r="AG44" s="343">
        <v>4</v>
      </c>
      <c r="AH44" s="344">
        <f t="shared" si="22"/>
        <v>0</v>
      </c>
      <c r="AI44" s="342"/>
      <c r="AJ44" s="343">
        <v>4</v>
      </c>
      <c r="AK44" s="344">
        <f t="shared" si="23"/>
        <v>0</v>
      </c>
    </row>
    <row r="45" spans="1:37">
      <c r="A45" s="341">
        <v>39</v>
      </c>
      <c r="B45" s="342"/>
      <c r="C45" s="343">
        <v>4</v>
      </c>
      <c r="D45" s="344">
        <f t="shared" si="12"/>
        <v>0</v>
      </c>
      <c r="E45" s="342"/>
      <c r="F45" s="343">
        <v>4</v>
      </c>
      <c r="G45" s="344">
        <f t="shared" si="13"/>
        <v>0</v>
      </c>
      <c r="H45" s="342"/>
      <c r="I45" s="343">
        <v>4</v>
      </c>
      <c r="J45" s="344">
        <f t="shared" si="14"/>
        <v>0</v>
      </c>
      <c r="K45" s="342"/>
      <c r="L45" s="343">
        <v>4</v>
      </c>
      <c r="M45" s="344">
        <f t="shared" si="15"/>
        <v>0</v>
      </c>
      <c r="N45" s="342"/>
      <c r="O45" s="343">
        <v>4</v>
      </c>
      <c r="P45" s="344">
        <f t="shared" si="16"/>
        <v>0</v>
      </c>
      <c r="Q45" s="342"/>
      <c r="R45" s="343">
        <v>4</v>
      </c>
      <c r="S45" s="344">
        <f t="shared" si="17"/>
        <v>0</v>
      </c>
      <c r="T45" s="342"/>
      <c r="U45" s="343">
        <v>4</v>
      </c>
      <c r="V45" s="344">
        <f t="shared" si="18"/>
        <v>0</v>
      </c>
      <c r="W45" s="342"/>
      <c r="X45" s="343">
        <v>4</v>
      </c>
      <c r="Y45" s="344">
        <f t="shared" si="19"/>
        <v>0</v>
      </c>
      <c r="Z45" s="342"/>
      <c r="AA45" s="343">
        <v>4</v>
      </c>
      <c r="AB45" s="344">
        <f t="shared" si="20"/>
        <v>0</v>
      </c>
      <c r="AC45" s="342"/>
      <c r="AD45" s="343">
        <v>4</v>
      </c>
      <c r="AE45" s="344">
        <f t="shared" si="21"/>
        <v>0</v>
      </c>
      <c r="AF45" s="342"/>
      <c r="AG45" s="343">
        <v>4</v>
      </c>
      <c r="AH45" s="344">
        <f t="shared" si="22"/>
        <v>0</v>
      </c>
      <c r="AI45" s="342"/>
      <c r="AJ45" s="343">
        <v>4</v>
      </c>
      <c r="AK45" s="344">
        <f t="shared" si="23"/>
        <v>0</v>
      </c>
    </row>
    <row r="46" spans="1:37">
      <c r="A46" s="341">
        <v>40</v>
      </c>
      <c r="B46" s="342"/>
      <c r="C46" s="343">
        <v>4</v>
      </c>
      <c r="D46" s="344">
        <f t="shared" si="12"/>
        <v>0</v>
      </c>
      <c r="E46" s="342"/>
      <c r="F46" s="343">
        <v>4</v>
      </c>
      <c r="G46" s="344">
        <f t="shared" si="13"/>
        <v>0</v>
      </c>
      <c r="H46" s="342"/>
      <c r="I46" s="343">
        <v>4</v>
      </c>
      <c r="J46" s="344">
        <f t="shared" si="14"/>
        <v>0</v>
      </c>
      <c r="K46" s="342"/>
      <c r="L46" s="343">
        <v>4</v>
      </c>
      <c r="M46" s="344">
        <f t="shared" si="15"/>
        <v>0</v>
      </c>
      <c r="N46" s="342"/>
      <c r="O46" s="343">
        <v>4</v>
      </c>
      <c r="P46" s="344">
        <f t="shared" si="16"/>
        <v>0</v>
      </c>
      <c r="Q46" s="342"/>
      <c r="R46" s="343">
        <v>4</v>
      </c>
      <c r="S46" s="344">
        <f t="shared" si="17"/>
        <v>0</v>
      </c>
      <c r="T46" s="342"/>
      <c r="U46" s="343">
        <v>4</v>
      </c>
      <c r="V46" s="344">
        <f t="shared" si="18"/>
        <v>0</v>
      </c>
      <c r="W46" s="342"/>
      <c r="X46" s="343">
        <v>4</v>
      </c>
      <c r="Y46" s="344">
        <f t="shared" si="19"/>
        <v>0</v>
      </c>
      <c r="Z46" s="342"/>
      <c r="AA46" s="343">
        <v>4</v>
      </c>
      <c r="AB46" s="344">
        <f t="shared" si="20"/>
        <v>0</v>
      </c>
      <c r="AC46" s="342"/>
      <c r="AD46" s="343">
        <v>4</v>
      </c>
      <c r="AE46" s="344">
        <f t="shared" si="21"/>
        <v>0</v>
      </c>
      <c r="AF46" s="342"/>
      <c r="AG46" s="343">
        <v>4</v>
      </c>
      <c r="AH46" s="344">
        <f t="shared" si="22"/>
        <v>0</v>
      </c>
      <c r="AI46" s="342"/>
      <c r="AJ46" s="343">
        <v>4</v>
      </c>
      <c r="AK46" s="344">
        <f t="shared" si="23"/>
        <v>0</v>
      </c>
    </row>
    <row r="47" spans="1:37">
      <c r="A47" s="341" t="s">
        <v>200</v>
      </c>
      <c r="B47" s="342"/>
      <c r="C47" s="343">
        <v>4</v>
      </c>
      <c r="D47" s="344">
        <f>IFERROR(ROUND(B47/(C47*12),0),"")</f>
        <v>0</v>
      </c>
      <c r="E47" s="342"/>
      <c r="F47" s="343">
        <v>4</v>
      </c>
      <c r="G47" s="344">
        <f t="shared" si="0"/>
        <v>0</v>
      </c>
      <c r="H47" s="342"/>
      <c r="I47" s="343">
        <v>4</v>
      </c>
      <c r="J47" s="344">
        <f t="shared" si="11"/>
        <v>0</v>
      </c>
      <c r="K47" s="342"/>
      <c r="L47" s="343">
        <v>4</v>
      </c>
      <c r="M47" s="344">
        <f t="shared" si="1"/>
        <v>0</v>
      </c>
      <c r="N47" s="342"/>
      <c r="O47" s="343">
        <v>4</v>
      </c>
      <c r="P47" s="344">
        <f t="shared" si="2"/>
        <v>0</v>
      </c>
      <c r="Q47" s="342"/>
      <c r="R47" s="343">
        <v>4</v>
      </c>
      <c r="S47" s="344">
        <f t="shared" si="3"/>
        <v>0</v>
      </c>
      <c r="T47" s="342"/>
      <c r="U47" s="343">
        <v>4</v>
      </c>
      <c r="V47" s="344">
        <f t="shared" si="4"/>
        <v>0</v>
      </c>
      <c r="W47" s="342"/>
      <c r="X47" s="343">
        <v>4</v>
      </c>
      <c r="Y47" s="344">
        <f t="shared" si="5"/>
        <v>0</v>
      </c>
      <c r="Z47" s="342"/>
      <c r="AA47" s="343">
        <v>4</v>
      </c>
      <c r="AB47" s="344">
        <f t="shared" si="6"/>
        <v>0</v>
      </c>
      <c r="AC47" s="342"/>
      <c r="AD47" s="343">
        <v>4</v>
      </c>
      <c r="AE47" s="344">
        <f t="shared" si="7"/>
        <v>0</v>
      </c>
      <c r="AF47" s="342"/>
      <c r="AG47" s="343">
        <v>4</v>
      </c>
      <c r="AH47" s="344">
        <f t="shared" si="8"/>
        <v>0</v>
      </c>
      <c r="AI47" s="342"/>
      <c r="AJ47" s="343">
        <v>4</v>
      </c>
      <c r="AK47" s="344">
        <f t="shared" si="9"/>
        <v>0</v>
      </c>
    </row>
    <row r="48" spans="1:37">
      <c r="A48" s="345" t="s">
        <v>201</v>
      </c>
      <c r="B48" s="346">
        <f>SUM(B7:B47)</f>
        <v>0</v>
      </c>
      <c r="C48" s="346"/>
      <c r="D48" s="346">
        <f>SUM(D7:D47)</f>
        <v>0</v>
      </c>
      <c r="E48" s="346">
        <f>SUM(E7:E47)</f>
        <v>0</v>
      </c>
      <c r="F48" s="346"/>
      <c r="G48" s="346">
        <f>SUM(G7:G47)</f>
        <v>0</v>
      </c>
      <c r="H48" s="346">
        <f>SUM(H7:H47)</f>
        <v>0</v>
      </c>
      <c r="I48" s="346"/>
      <c r="J48" s="346">
        <f>SUM(J7:J47)</f>
        <v>0</v>
      </c>
      <c r="K48" s="346">
        <f>SUM(K7:K47)</f>
        <v>0</v>
      </c>
      <c r="L48" s="346"/>
      <c r="M48" s="346">
        <f>SUM(M7:M47)</f>
        <v>0</v>
      </c>
      <c r="N48" s="346">
        <f>SUM(N7:N47)</f>
        <v>0</v>
      </c>
      <c r="O48" s="346"/>
      <c r="P48" s="346">
        <f>SUM(P7:P47)</f>
        <v>0</v>
      </c>
      <c r="Q48" s="346">
        <f>SUM(Q7:Q47)</f>
        <v>0</v>
      </c>
      <c r="R48" s="346"/>
      <c r="S48" s="346">
        <f>SUM(S7:S47)</f>
        <v>0</v>
      </c>
      <c r="T48" s="346">
        <f>SUM(T7:T47)</f>
        <v>0</v>
      </c>
      <c r="U48" s="346"/>
      <c r="V48" s="346">
        <f>SUM(V7:V47)</f>
        <v>0</v>
      </c>
      <c r="W48" s="346">
        <f>SUM(W7:W47)</f>
        <v>0</v>
      </c>
      <c r="X48" s="346"/>
      <c r="Y48" s="346">
        <f>SUM(Y7:Y47)</f>
        <v>0</v>
      </c>
      <c r="Z48" s="346">
        <f>SUM(Z7:Z47)</f>
        <v>0</v>
      </c>
      <c r="AA48" s="346"/>
      <c r="AB48" s="346">
        <f>SUM(AB7:AB47)</f>
        <v>0</v>
      </c>
      <c r="AC48" s="346">
        <f>SUM(AC7:AC47)</f>
        <v>0</v>
      </c>
      <c r="AD48" s="346"/>
      <c r="AE48" s="346">
        <f>SUM(AE7:AE47)</f>
        <v>0</v>
      </c>
      <c r="AF48" s="346">
        <f>SUM(AF7:AF47)</f>
        <v>0</v>
      </c>
      <c r="AG48" s="346"/>
      <c r="AH48" s="346">
        <f>SUM(AH7:AH47)</f>
        <v>0</v>
      </c>
      <c r="AI48" s="346">
        <f>SUM(AI7:AI47)</f>
        <v>0</v>
      </c>
      <c r="AJ48" s="346"/>
      <c r="AK48" s="346">
        <f>SUM(AK7:AK47)</f>
        <v>0</v>
      </c>
    </row>
    <row r="49" spans="1:37">
      <c r="A49" s="347" t="s">
        <v>202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334"/>
      <c r="Y49" s="334"/>
      <c r="Z49" s="334"/>
      <c r="AA49" s="334"/>
      <c r="AB49" s="334"/>
      <c r="AC49" s="334"/>
      <c r="AD49" s="334"/>
      <c r="AE49" s="334"/>
      <c r="AF49" s="334"/>
      <c r="AG49" s="334"/>
      <c r="AH49" s="334"/>
      <c r="AI49" s="334"/>
      <c r="AJ49" s="334"/>
      <c r="AK49" s="334"/>
    </row>
    <row r="50" spans="1:37">
      <c r="A50" s="333"/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34"/>
      <c r="AB50" s="334"/>
      <c r="AC50" s="334"/>
      <c r="AD50" s="334"/>
      <c r="AE50" s="334"/>
      <c r="AF50" s="334"/>
      <c r="AG50" s="334"/>
      <c r="AH50" s="334"/>
      <c r="AI50" s="334"/>
      <c r="AJ50" s="334"/>
      <c r="AK50" s="334"/>
    </row>
    <row r="51" spans="1:37">
      <c r="A51" s="348"/>
      <c r="B51" s="335"/>
      <c r="C51" s="335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  <c r="AA51" s="335"/>
      <c r="AB51" s="335"/>
      <c r="AC51" s="335"/>
      <c r="AD51" s="335"/>
      <c r="AE51" s="335"/>
      <c r="AF51" s="335"/>
      <c r="AG51" s="335"/>
      <c r="AH51" s="335"/>
      <c r="AI51" s="335"/>
      <c r="AJ51" s="335"/>
      <c r="AK51" s="335"/>
    </row>
    <row r="52" spans="1:37">
      <c r="A52" s="333"/>
      <c r="B52" s="334">
        <f>SUMIF(6:6,"金額",48:48)</f>
        <v>0</v>
      </c>
      <c r="C52" s="334"/>
      <c r="D52" s="349"/>
      <c r="E52" s="350">
        <v>1</v>
      </c>
      <c r="F52" s="350">
        <v>2</v>
      </c>
      <c r="G52" s="350">
        <v>3</v>
      </c>
      <c r="H52" s="350">
        <v>4</v>
      </c>
      <c r="I52" s="350">
        <v>5</v>
      </c>
      <c r="J52" s="350">
        <v>6</v>
      </c>
      <c r="K52" s="350">
        <v>7</v>
      </c>
      <c r="L52" s="350">
        <v>8</v>
      </c>
      <c r="M52" s="350">
        <v>9</v>
      </c>
      <c r="N52" s="350">
        <v>10</v>
      </c>
      <c r="O52" s="350">
        <v>11</v>
      </c>
      <c r="P52" s="350">
        <v>12</v>
      </c>
      <c r="Q52" s="334"/>
      <c r="R52" s="334"/>
      <c r="S52" s="334"/>
      <c r="T52" s="334"/>
      <c r="U52" s="334"/>
      <c r="V52" s="334"/>
      <c r="W52" s="334"/>
      <c r="X52" s="334"/>
      <c r="Y52" s="334"/>
      <c r="Z52" s="334"/>
      <c r="AA52" s="334"/>
      <c r="AB52" s="334"/>
      <c r="AC52" s="334"/>
      <c r="AD52" s="334"/>
      <c r="AE52" s="334"/>
      <c r="AF52" s="334"/>
      <c r="AG52" s="334"/>
      <c r="AH52" s="334"/>
      <c r="AI52" s="334"/>
      <c r="AJ52" s="334"/>
      <c r="AK52" s="334"/>
    </row>
    <row r="53" spans="1:37">
      <c r="A53" s="333"/>
      <c r="B53" s="334"/>
      <c r="C53" s="334"/>
      <c r="D53" s="349" t="s">
        <v>19</v>
      </c>
      <c r="E53" s="350">
        <f>SUMIFS(48:48,6:6,"每月折舊",5:5,"&lt;="&amp;E52)</f>
        <v>0</v>
      </c>
      <c r="F53" s="350">
        <f t="shared" ref="F53:P53" si="24">SUMIFS(48:48,6:6,"每月折舊",5:5,"&lt;="&amp;F52)</f>
        <v>0</v>
      </c>
      <c r="G53" s="350">
        <f t="shared" si="24"/>
        <v>0</v>
      </c>
      <c r="H53" s="350">
        <f t="shared" si="24"/>
        <v>0</v>
      </c>
      <c r="I53" s="350">
        <f t="shared" si="24"/>
        <v>0</v>
      </c>
      <c r="J53" s="350">
        <f t="shared" si="24"/>
        <v>0</v>
      </c>
      <c r="K53" s="350">
        <f t="shared" si="24"/>
        <v>0</v>
      </c>
      <c r="L53" s="350">
        <f t="shared" si="24"/>
        <v>0</v>
      </c>
      <c r="M53" s="350">
        <f t="shared" si="24"/>
        <v>0</v>
      </c>
      <c r="N53" s="350">
        <f t="shared" si="24"/>
        <v>0</v>
      </c>
      <c r="O53" s="350">
        <f t="shared" si="24"/>
        <v>0</v>
      </c>
      <c r="P53" s="350">
        <f t="shared" si="24"/>
        <v>0</v>
      </c>
      <c r="Q53" s="334"/>
      <c r="R53" s="334"/>
      <c r="S53" s="334"/>
      <c r="T53" s="334"/>
      <c r="U53" s="334"/>
      <c r="V53" s="334"/>
      <c r="W53" s="334"/>
      <c r="X53" s="334"/>
      <c r="Y53" s="334"/>
      <c r="Z53" s="334"/>
      <c r="AA53" s="334"/>
      <c r="AB53" s="334"/>
      <c r="AC53" s="334"/>
      <c r="AD53" s="334"/>
      <c r="AE53" s="334"/>
      <c r="AF53" s="334"/>
      <c r="AG53" s="334"/>
      <c r="AH53" s="334"/>
      <c r="AI53" s="334"/>
      <c r="AJ53" s="334"/>
      <c r="AK53" s="334"/>
    </row>
    <row r="54" spans="1:37">
      <c r="A54" s="333"/>
      <c r="B54" s="334">
        <f>B52-B53</f>
        <v>0</v>
      </c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4"/>
      <c r="P54" s="334"/>
      <c r="Q54" s="334"/>
      <c r="R54" s="334"/>
      <c r="S54" s="334"/>
      <c r="T54" s="334"/>
      <c r="U54" s="334"/>
      <c r="V54" s="334"/>
      <c r="W54" s="334"/>
      <c r="X54" s="334"/>
      <c r="Y54" s="334"/>
      <c r="Z54" s="334"/>
      <c r="AA54" s="334"/>
      <c r="AB54" s="334"/>
      <c r="AC54" s="334"/>
      <c r="AD54" s="334"/>
      <c r="AE54" s="334"/>
      <c r="AF54" s="334"/>
      <c r="AG54" s="334"/>
      <c r="AH54" s="334"/>
      <c r="AI54" s="334"/>
      <c r="AJ54" s="334"/>
      <c r="AK54" s="334"/>
    </row>
    <row r="55" spans="1:37">
      <c r="A55" s="333"/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34"/>
      <c r="AB55" s="334"/>
      <c r="AC55" s="334"/>
      <c r="AD55" s="334"/>
      <c r="AE55" s="334"/>
      <c r="AF55" s="334"/>
      <c r="AG55" s="334"/>
      <c r="AH55" s="334"/>
      <c r="AI55" s="334"/>
      <c r="AJ55" s="334"/>
      <c r="AK55" s="334"/>
    </row>
  </sheetData>
  <mergeCells count="14">
    <mergeCell ref="Z5:AB5"/>
    <mergeCell ref="AC5:AE5"/>
    <mergeCell ref="AF5:AH5"/>
    <mergeCell ref="AI5:AK5"/>
    <mergeCell ref="A1:AK1"/>
    <mergeCell ref="A2:AK2"/>
    <mergeCell ref="B5:D5"/>
    <mergeCell ref="E5:G5"/>
    <mergeCell ref="H5:J5"/>
    <mergeCell ref="K5:M5"/>
    <mergeCell ref="N5:P5"/>
    <mergeCell ref="Q5:S5"/>
    <mergeCell ref="T5:V5"/>
    <mergeCell ref="W5:Y5"/>
  </mergeCells>
  <phoneticPr fontId="2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topLeftCell="A35" zoomScale="66" zoomScaleNormal="66" workbookViewId="0">
      <selection activeCell="C2" sqref="C2"/>
    </sheetView>
  </sheetViews>
  <sheetFormatPr defaultRowHeight="16.5"/>
  <cols>
    <col min="4" max="4" width="19.5" bestFit="1" customWidth="1"/>
    <col min="5" max="5" width="36.5" bestFit="1" customWidth="1"/>
    <col min="19" max="19" width="30.75" bestFit="1" customWidth="1"/>
  </cols>
  <sheetData>
    <row r="1" spans="1:19">
      <c r="A1" s="351"/>
      <c r="B1" s="351" t="s">
        <v>203</v>
      </c>
      <c r="C1" s="351">
        <v>900</v>
      </c>
      <c r="D1" s="352"/>
      <c r="E1" s="352"/>
      <c r="F1" s="567" t="s">
        <v>204</v>
      </c>
      <c r="G1" s="567"/>
      <c r="H1" s="567"/>
      <c r="I1" s="567"/>
      <c r="J1" s="567"/>
      <c r="K1" s="567"/>
      <c r="L1" s="567"/>
      <c r="M1" s="567"/>
      <c r="N1" s="567"/>
      <c r="O1" s="567"/>
      <c r="P1" s="567"/>
      <c r="Q1" s="567"/>
      <c r="R1" s="353"/>
      <c r="S1" s="351" t="s">
        <v>205</v>
      </c>
    </row>
    <row r="2" spans="1:19">
      <c r="A2" s="351"/>
      <c r="B2" s="351" t="s">
        <v>206</v>
      </c>
      <c r="C2" s="351"/>
      <c r="D2" s="352"/>
      <c r="E2" s="352"/>
      <c r="F2" s="354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1"/>
    </row>
    <row r="3" spans="1:19" ht="19.5">
      <c r="A3" s="355"/>
      <c r="B3" s="356" t="s">
        <v>207</v>
      </c>
      <c r="C3" s="357" t="s">
        <v>208</v>
      </c>
      <c r="D3" s="358" t="s">
        <v>350</v>
      </c>
      <c r="E3" s="356" t="s">
        <v>209</v>
      </c>
      <c r="F3" s="359" t="s">
        <v>210</v>
      </c>
      <c r="G3" s="359" t="s">
        <v>211</v>
      </c>
      <c r="H3" s="359" t="s">
        <v>113</v>
      </c>
      <c r="I3" s="359" t="s">
        <v>114</v>
      </c>
      <c r="J3" s="359" t="s">
        <v>115</v>
      </c>
      <c r="K3" s="359" t="s">
        <v>116</v>
      </c>
      <c r="L3" s="359" t="s">
        <v>117</v>
      </c>
      <c r="M3" s="359" t="s">
        <v>118</v>
      </c>
      <c r="N3" s="359" t="s">
        <v>119</v>
      </c>
      <c r="O3" s="359" t="s">
        <v>120</v>
      </c>
      <c r="P3" s="359" t="s">
        <v>121</v>
      </c>
      <c r="Q3" s="360" t="s">
        <v>122</v>
      </c>
      <c r="R3" s="361" t="s">
        <v>19</v>
      </c>
      <c r="S3" s="362" t="s">
        <v>212</v>
      </c>
    </row>
    <row r="4" spans="1:19">
      <c r="A4" s="363">
        <f t="shared" ref="A4:A18" si="0">$C$1</f>
        <v>900</v>
      </c>
      <c r="B4" s="568" t="s">
        <v>213</v>
      </c>
      <c r="C4" s="364">
        <v>6310</v>
      </c>
      <c r="D4" s="365" t="s">
        <v>214</v>
      </c>
      <c r="E4" s="366" t="s">
        <v>215</v>
      </c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8">
        <f>SUM(F4:Q4)</f>
        <v>0</v>
      </c>
      <c r="S4" s="369"/>
    </row>
    <row r="5" spans="1:19">
      <c r="A5" s="363">
        <f t="shared" si="0"/>
        <v>900</v>
      </c>
      <c r="B5" s="568" t="s">
        <v>213</v>
      </c>
      <c r="C5" s="371">
        <v>6310</v>
      </c>
      <c r="D5" s="372" t="s">
        <v>216</v>
      </c>
      <c r="E5" s="373" t="s">
        <v>217</v>
      </c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5"/>
      <c r="R5" s="368">
        <f>SUM(F5:Q5)</f>
        <v>0</v>
      </c>
      <c r="S5" s="376" t="s">
        <v>218</v>
      </c>
    </row>
    <row r="6" spans="1:19">
      <c r="A6" s="363">
        <f t="shared" si="0"/>
        <v>900</v>
      </c>
      <c r="B6" s="568" t="s">
        <v>213</v>
      </c>
      <c r="C6" s="371">
        <v>6310</v>
      </c>
      <c r="D6" s="372" t="s">
        <v>216</v>
      </c>
      <c r="E6" s="377" t="s">
        <v>219</v>
      </c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68">
        <f>SUM(F6:Q6)</f>
        <v>0</v>
      </c>
      <c r="S6" s="379" t="s">
        <v>220</v>
      </c>
    </row>
    <row r="7" spans="1:19">
      <c r="A7" s="363">
        <f t="shared" si="0"/>
        <v>900</v>
      </c>
      <c r="B7" s="568" t="s">
        <v>213</v>
      </c>
      <c r="C7" s="381" t="s">
        <v>221</v>
      </c>
      <c r="D7" s="382" t="s">
        <v>222</v>
      </c>
      <c r="E7" s="383" t="s">
        <v>223</v>
      </c>
      <c r="F7" s="384">
        <f>SUM(F4:F6)</f>
        <v>0</v>
      </c>
      <c r="G7" s="384">
        <f t="shared" ref="G7:Q7" si="1">SUM(G4:G6)</f>
        <v>0</v>
      </c>
      <c r="H7" s="384">
        <f t="shared" si="1"/>
        <v>0</v>
      </c>
      <c r="I7" s="384">
        <f t="shared" si="1"/>
        <v>0</v>
      </c>
      <c r="J7" s="384">
        <f t="shared" si="1"/>
        <v>0</v>
      </c>
      <c r="K7" s="384">
        <f t="shared" si="1"/>
        <v>0</v>
      </c>
      <c r="L7" s="384">
        <f t="shared" si="1"/>
        <v>0</v>
      </c>
      <c r="M7" s="384">
        <f t="shared" si="1"/>
        <v>0</v>
      </c>
      <c r="N7" s="384">
        <f t="shared" si="1"/>
        <v>0</v>
      </c>
      <c r="O7" s="384">
        <f t="shared" si="1"/>
        <v>0</v>
      </c>
      <c r="P7" s="384">
        <f t="shared" si="1"/>
        <v>0</v>
      </c>
      <c r="Q7" s="385">
        <f t="shared" si="1"/>
        <v>0</v>
      </c>
      <c r="R7" s="386">
        <f>SUM(F7:Q7)</f>
        <v>0</v>
      </c>
      <c r="S7" s="387"/>
    </row>
    <row r="8" spans="1:19">
      <c r="A8" s="363">
        <f t="shared" si="0"/>
        <v>900</v>
      </c>
      <c r="B8" s="568" t="s">
        <v>213</v>
      </c>
      <c r="C8" s="388"/>
      <c r="D8" s="388" t="s">
        <v>224</v>
      </c>
      <c r="E8" s="366" t="s">
        <v>225</v>
      </c>
      <c r="F8" s="367"/>
      <c r="G8" s="367"/>
      <c r="H8" s="367"/>
      <c r="I8" s="367"/>
      <c r="J8" s="367"/>
      <c r="K8" s="367"/>
      <c r="L8" s="367"/>
      <c r="M8" s="367"/>
      <c r="N8" s="367"/>
      <c r="O8" s="367"/>
      <c r="P8" s="367"/>
      <c r="Q8" s="367"/>
      <c r="R8" s="368"/>
      <c r="S8" s="389"/>
    </row>
    <row r="9" spans="1:19">
      <c r="A9" s="363">
        <f t="shared" si="0"/>
        <v>900</v>
      </c>
      <c r="B9" s="568" t="s">
        <v>226</v>
      </c>
      <c r="C9" s="390" t="s">
        <v>227</v>
      </c>
      <c r="D9" s="391" t="s">
        <v>228</v>
      </c>
      <c r="E9" s="392" t="s">
        <v>229</v>
      </c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368">
        <f t="shared" ref="R9:R37" si="2">SUM(F9:Q9)</f>
        <v>0</v>
      </c>
      <c r="S9" s="393" t="s">
        <v>230</v>
      </c>
    </row>
    <row r="10" spans="1:19">
      <c r="A10" s="363">
        <f t="shared" si="0"/>
        <v>900</v>
      </c>
      <c r="B10" s="568" t="s">
        <v>226</v>
      </c>
      <c r="C10" s="390" t="s">
        <v>227</v>
      </c>
      <c r="D10" s="391" t="s">
        <v>228</v>
      </c>
      <c r="E10" s="366" t="s">
        <v>231</v>
      </c>
      <c r="F10" s="367"/>
      <c r="G10" s="367"/>
      <c r="H10" s="367"/>
      <c r="I10" s="367"/>
      <c r="J10" s="367"/>
      <c r="K10" s="367"/>
      <c r="L10" s="367"/>
      <c r="M10" s="367"/>
      <c r="N10" s="367"/>
      <c r="O10" s="367"/>
      <c r="P10" s="367"/>
      <c r="Q10" s="394"/>
      <c r="R10" s="368">
        <f t="shared" si="2"/>
        <v>0</v>
      </c>
      <c r="S10" s="395"/>
    </row>
    <row r="11" spans="1:19">
      <c r="A11" s="363">
        <f t="shared" si="0"/>
        <v>900</v>
      </c>
      <c r="B11" s="568" t="s">
        <v>226</v>
      </c>
      <c r="C11" s="396" t="s">
        <v>232</v>
      </c>
      <c r="D11" s="397" t="s">
        <v>233</v>
      </c>
      <c r="E11" s="383" t="s">
        <v>223</v>
      </c>
      <c r="F11" s="384">
        <f>SUM(F9:F10)</f>
        <v>0</v>
      </c>
      <c r="G11" s="384">
        <f t="shared" ref="G11:Q11" si="3">SUM(G9:G10)</f>
        <v>0</v>
      </c>
      <c r="H11" s="384">
        <f>SUM(H9:H10)</f>
        <v>0</v>
      </c>
      <c r="I11" s="384">
        <f t="shared" si="3"/>
        <v>0</v>
      </c>
      <c r="J11" s="384">
        <f t="shared" si="3"/>
        <v>0</v>
      </c>
      <c r="K11" s="384">
        <f t="shared" si="3"/>
        <v>0</v>
      </c>
      <c r="L11" s="384">
        <f t="shared" si="3"/>
        <v>0</v>
      </c>
      <c r="M11" s="384">
        <f t="shared" si="3"/>
        <v>0</v>
      </c>
      <c r="N11" s="384">
        <f t="shared" si="3"/>
        <v>0</v>
      </c>
      <c r="O11" s="384">
        <f t="shared" si="3"/>
        <v>0</v>
      </c>
      <c r="P11" s="384">
        <f t="shared" si="3"/>
        <v>0</v>
      </c>
      <c r="Q11" s="385">
        <f t="shared" si="3"/>
        <v>0</v>
      </c>
      <c r="R11" s="386">
        <f t="shared" si="2"/>
        <v>0</v>
      </c>
      <c r="S11" s="398"/>
    </row>
    <row r="12" spans="1:19">
      <c r="A12" s="363">
        <f t="shared" si="0"/>
        <v>900</v>
      </c>
      <c r="B12" s="568" t="s">
        <v>213</v>
      </c>
      <c r="C12" s="399">
        <v>6331</v>
      </c>
      <c r="D12" s="400" t="s">
        <v>234</v>
      </c>
      <c r="E12" s="401" t="s">
        <v>235</v>
      </c>
      <c r="F12" s="384"/>
      <c r="G12" s="384"/>
      <c r="H12" s="384"/>
      <c r="I12" s="384"/>
      <c r="J12" s="384"/>
      <c r="K12" s="384"/>
      <c r="L12" s="384"/>
      <c r="M12" s="384"/>
      <c r="N12" s="384"/>
      <c r="O12" s="384"/>
      <c r="P12" s="384"/>
      <c r="Q12" s="385"/>
      <c r="R12" s="402">
        <f t="shared" si="2"/>
        <v>0</v>
      </c>
      <c r="S12" s="398" t="s">
        <v>236</v>
      </c>
    </row>
    <row r="13" spans="1:19">
      <c r="A13" s="363">
        <f t="shared" si="0"/>
        <v>900</v>
      </c>
      <c r="B13" s="568" t="s">
        <v>213</v>
      </c>
      <c r="C13" s="403">
        <v>6388.0001000000002</v>
      </c>
      <c r="D13" s="404" t="s">
        <v>237</v>
      </c>
      <c r="E13" s="405" t="s">
        <v>238</v>
      </c>
      <c r="F13" s="384"/>
      <c r="G13" s="384"/>
      <c r="H13" s="384"/>
      <c r="I13" s="384"/>
      <c r="J13" s="384"/>
      <c r="K13" s="384"/>
      <c r="L13" s="384"/>
      <c r="M13" s="384"/>
      <c r="N13" s="384"/>
      <c r="O13" s="384"/>
      <c r="P13" s="384"/>
      <c r="Q13" s="385"/>
      <c r="R13" s="402">
        <f t="shared" si="2"/>
        <v>0</v>
      </c>
      <c r="S13" s="398"/>
    </row>
    <row r="14" spans="1:19">
      <c r="A14" s="363">
        <f t="shared" si="0"/>
        <v>900</v>
      </c>
      <c r="B14" s="568" t="s">
        <v>213</v>
      </c>
      <c r="C14" s="403">
        <v>6388.0005000000001</v>
      </c>
      <c r="D14" s="400" t="s">
        <v>239</v>
      </c>
      <c r="E14" s="405" t="s">
        <v>240</v>
      </c>
      <c r="F14" s="384"/>
      <c r="G14" s="384"/>
      <c r="H14" s="384"/>
      <c r="I14" s="384"/>
      <c r="J14" s="384"/>
      <c r="K14" s="384"/>
      <c r="L14" s="384"/>
      <c r="M14" s="384"/>
      <c r="N14" s="384"/>
      <c r="O14" s="384"/>
      <c r="P14" s="384"/>
      <c r="Q14" s="385"/>
      <c r="R14" s="402">
        <f t="shared" si="2"/>
        <v>0</v>
      </c>
      <c r="S14" s="398"/>
    </row>
    <row r="15" spans="1:19">
      <c r="A15" s="363">
        <f t="shared" si="0"/>
        <v>900</v>
      </c>
      <c r="B15" s="568" t="s">
        <v>213</v>
      </c>
      <c r="C15" s="403">
        <v>6388.0011000000004</v>
      </c>
      <c r="D15" s="400" t="s">
        <v>241</v>
      </c>
      <c r="E15" s="406" t="s">
        <v>242</v>
      </c>
      <c r="F15" s="407"/>
      <c r="G15" s="407"/>
      <c r="H15" s="407"/>
      <c r="I15" s="407"/>
      <c r="J15" s="407"/>
      <c r="K15" s="407"/>
      <c r="L15" s="407"/>
      <c r="M15" s="407"/>
      <c r="N15" s="407"/>
      <c r="O15" s="407"/>
      <c r="P15" s="407"/>
      <c r="Q15" s="408"/>
      <c r="R15" s="386">
        <f t="shared" si="2"/>
        <v>0</v>
      </c>
      <c r="S15" s="409"/>
    </row>
    <row r="16" spans="1:19" ht="33">
      <c r="A16" s="363">
        <f t="shared" si="0"/>
        <v>900</v>
      </c>
      <c r="B16" s="568" t="s">
        <v>213</v>
      </c>
      <c r="C16" s="411">
        <v>6319</v>
      </c>
      <c r="D16" s="410" t="s">
        <v>243</v>
      </c>
      <c r="E16" s="373" t="s">
        <v>244</v>
      </c>
      <c r="F16" s="412"/>
      <c r="G16" s="412"/>
      <c r="H16" s="412"/>
      <c r="I16" s="412"/>
      <c r="J16" s="412"/>
      <c r="K16" s="412"/>
      <c r="L16" s="412"/>
      <c r="M16" s="412"/>
      <c r="N16" s="412"/>
      <c r="O16" s="412"/>
      <c r="P16" s="412"/>
      <c r="Q16" s="413"/>
      <c r="R16" s="368">
        <f t="shared" si="2"/>
        <v>0</v>
      </c>
      <c r="S16" s="414" t="s">
        <v>245</v>
      </c>
    </row>
    <row r="17" spans="1:19" ht="33">
      <c r="A17" s="363">
        <f t="shared" si="0"/>
        <v>900</v>
      </c>
      <c r="B17" s="568" t="s">
        <v>213</v>
      </c>
      <c r="C17" s="371">
        <v>6319</v>
      </c>
      <c r="D17" s="370" t="s">
        <v>243</v>
      </c>
      <c r="E17" s="373" t="s">
        <v>246</v>
      </c>
      <c r="F17" s="412"/>
      <c r="G17" s="412"/>
      <c r="H17" s="412"/>
      <c r="I17" s="412"/>
      <c r="J17" s="412"/>
      <c r="K17" s="412"/>
      <c r="L17" s="412"/>
      <c r="M17" s="412"/>
      <c r="N17" s="412"/>
      <c r="O17" s="412"/>
      <c r="P17" s="412"/>
      <c r="Q17" s="412"/>
      <c r="R17" s="368">
        <f t="shared" si="2"/>
        <v>0</v>
      </c>
      <c r="S17" s="414" t="s">
        <v>247</v>
      </c>
    </row>
    <row r="18" spans="1:19">
      <c r="A18" s="363">
        <f t="shared" si="0"/>
        <v>900</v>
      </c>
      <c r="B18" s="568" t="s">
        <v>213</v>
      </c>
      <c r="C18" s="371">
        <v>6319</v>
      </c>
      <c r="D18" s="370" t="s">
        <v>243</v>
      </c>
      <c r="E18" s="373" t="s">
        <v>248</v>
      </c>
      <c r="F18" s="415"/>
      <c r="G18" s="415"/>
      <c r="H18" s="415"/>
      <c r="I18" s="415"/>
      <c r="J18" s="415"/>
      <c r="K18" s="415"/>
      <c r="L18" s="415"/>
      <c r="M18" s="415"/>
      <c r="N18" s="415"/>
      <c r="O18" s="415"/>
      <c r="P18" s="415"/>
      <c r="Q18" s="415"/>
      <c r="R18" s="368">
        <f t="shared" si="2"/>
        <v>0</v>
      </c>
      <c r="S18" s="416" t="s">
        <v>249</v>
      </c>
    </row>
    <row r="19" spans="1:19">
      <c r="A19" s="370">
        <v>900</v>
      </c>
      <c r="B19" s="568"/>
      <c r="C19" s="371" t="s">
        <v>250</v>
      </c>
      <c r="D19" s="370" t="s">
        <v>243</v>
      </c>
      <c r="E19" s="373" t="s">
        <v>251</v>
      </c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7"/>
      <c r="R19" s="368">
        <f t="shared" si="2"/>
        <v>0</v>
      </c>
      <c r="S19" s="416"/>
    </row>
    <row r="20" spans="1:19">
      <c r="A20" s="363">
        <f t="shared" ref="A20:A51" si="4">$C$1</f>
        <v>900</v>
      </c>
      <c r="B20" s="568" t="s">
        <v>226</v>
      </c>
      <c r="C20" s="371" t="s">
        <v>252</v>
      </c>
      <c r="D20" s="370" t="s">
        <v>243</v>
      </c>
      <c r="E20" s="418" t="s">
        <v>253</v>
      </c>
      <c r="F20" s="419"/>
      <c r="G20" s="419"/>
      <c r="H20" s="419"/>
      <c r="I20" s="419"/>
      <c r="J20" s="419"/>
      <c r="K20" s="419"/>
      <c r="L20" s="419"/>
      <c r="M20" s="419"/>
      <c r="N20" s="419"/>
      <c r="O20" s="419"/>
      <c r="P20" s="419"/>
      <c r="Q20" s="420"/>
      <c r="R20" s="368">
        <f t="shared" si="2"/>
        <v>0</v>
      </c>
      <c r="S20" s="421"/>
    </row>
    <row r="21" spans="1:19">
      <c r="A21" s="363">
        <f t="shared" si="4"/>
        <v>900</v>
      </c>
      <c r="B21" s="568" t="s">
        <v>226</v>
      </c>
      <c r="C21" s="381" t="s">
        <v>232</v>
      </c>
      <c r="D21" s="380" t="s">
        <v>254</v>
      </c>
      <c r="E21" s="401" t="s">
        <v>61</v>
      </c>
      <c r="F21" s="422">
        <f>SUM(F16:F20)</f>
        <v>0</v>
      </c>
      <c r="G21" s="422">
        <f t="shared" ref="G21:Q21" si="5">SUM(G16:G20)</f>
        <v>0</v>
      </c>
      <c r="H21" s="422">
        <f>SUM(H16:H20)</f>
        <v>0</v>
      </c>
      <c r="I21" s="422">
        <f t="shared" si="5"/>
        <v>0</v>
      </c>
      <c r="J21" s="422">
        <f t="shared" si="5"/>
        <v>0</v>
      </c>
      <c r="K21" s="422">
        <f t="shared" si="5"/>
        <v>0</v>
      </c>
      <c r="L21" s="422">
        <f t="shared" si="5"/>
        <v>0</v>
      </c>
      <c r="M21" s="422">
        <f t="shared" si="5"/>
        <v>0</v>
      </c>
      <c r="N21" s="422">
        <f t="shared" si="5"/>
        <v>0</v>
      </c>
      <c r="O21" s="422">
        <f t="shared" si="5"/>
        <v>0</v>
      </c>
      <c r="P21" s="422">
        <f t="shared" si="5"/>
        <v>0</v>
      </c>
      <c r="Q21" s="423">
        <f t="shared" si="5"/>
        <v>0</v>
      </c>
      <c r="R21" s="386">
        <f t="shared" si="2"/>
        <v>0</v>
      </c>
      <c r="S21" s="424"/>
    </row>
    <row r="22" spans="1:19">
      <c r="A22" s="363">
        <f t="shared" si="4"/>
        <v>900</v>
      </c>
      <c r="B22" s="568" t="s">
        <v>255</v>
      </c>
      <c r="C22" s="364">
        <v>6311</v>
      </c>
      <c r="D22" s="363" t="s">
        <v>256</v>
      </c>
      <c r="E22" s="418" t="s">
        <v>257</v>
      </c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368">
        <f t="shared" si="2"/>
        <v>0</v>
      </c>
      <c r="S22" s="421"/>
    </row>
    <row r="23" spans="1:19">
      <c r="A23" s="363">
        <f t="shared" si="4"/>
        <v>900</v>
      </c>
      <c r="B23" s="568" t="s">
        <v>255</v>
      </c>
      <c r="C23" s="371">
        <v>6311</v>
      </c>
      <c r="D23" s="370" t="s">
        <v>256</v>
      </c>
      <c r="E23" s="418" t="s">
        <v>253</v>
      </c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20"/>
      <c r="R23" s="368">
        <f t="shared" si="2"/>
        <v>0</v>
      </c>
      <c r="S23" s="421"/>
    </row>
    <row r="24" spans="1:19">
      <c r="A24" s="363">
        <f t="shared" si="4"/>
        <v>900</v>
      </c>
      <c r="B24" s="568" t="s">
        <v>255</v>
      </c>
      <c r="C24" s="381" t="s">
        <v>232</v>
      </c>
      <c r="D24" s="380" t="s">
        <v>258</v>
      </c>
      <c r="E24" s="401" t="s">
        <v>61</v>
      </c>
      <c r="F24" s="422">
        <f t="shared" ref="F24:Q24" si="6">SUM(F22:F23)</f>
        <v>0</v>
      </c>
      <c r="G24" s="422">
        <f t="shared" si="6"/>
        <v>0</v>
      </c>
      <c r="H24" s="422">
        <f t="shared" si="6"/>
        <v>0</v>
      </c>
      <c r="I24" s="422">
        <f t="shared" si="6"/>
        <v>0</v>
      </c>
      <c r="J24" s="422">
        <f t="shared" si="6"/>
        <v>0</v>
      </c>
      <c r="K24" s="422">
        <f t="shared" si="6"/>
        <v>0</v>
      </c>
      <c r="L24" s="422">
        <f t="shared" si="6"/>
        <v>0</v>
      </c>
      <c r="M24" s="422">
        <f t="shared" si="6"/>
        <v>0</v>
      </c>
      <c r="N24" s="422">
        <f t="shared" si="6"/>
        <v>0</v>
      </c>
      <c r="O24" s="422">
        <f t="shared" si="6"/>
        <v>0</v>
      </c>
      <c r="P24" s="422">
        <f t="shared" si="6"/>
        <v>0</v>
      </c>
      <c r="Q24" s="423">
        <f t="shared" si="6"/>
        <v>0</v>
      </c>
      <c r="R24" s="386">
        <f t="shared" si="2"/>
        <v>0</v>
      </c>
      <c r="S24" s="424"/>
    </row>
    <row r="25" spans="1:19">
      <c r="A25" s="363">
        <f t="shared" si="4"/>
        <v>900</v>
      </c>
      <c r="B25" s="568" t="s">
        <v>255</v>
      </c>
      <c r="C25" s="364">
        <v>6316</v>
      </c>
      <c r="D25" s="363" t="s">
        <v>259</v>
      </c>
      <c r="E25" s="418" t="s">
        <v>260</v>
      </c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368">
        <f t="shared" si="2"/>
        <v>0</v>
      </c>
      <c r="S25" s="421"/>
    </row>
    <row r="26" spans="1:19">
      <c r="A26" s="363">
        <f t="shared" si="4"/>
        <v>900</v>
      </c>
      <c r="B26" s="568" t="s">
        <v>255</v>
      </c>
      <c r="C26" s="371">
        <v>6316</v>
      </c>
      <c r="D26" s="370" t="s">
        <v>259</v>
      </c>
      <c r="E26" s="418" t="s">
        <v>261</v>
      </c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20"/>
      <c r="R26" s="368">
        <f t="shared" si="2"/>
        <v>0</v>
      </c>
      <c r="S26" s="421"/>
    </row>
    <row r="27" spans="1:19">
      <c r="A27" s="363">
        <f t="shared" si="4"/>
        <v>900</v>
      </c>
      <c r="B27" s="568" t="s">
        <v>255</v>
      </c>
      <c r="C27" s="371">
        <v>6316</v>
      </c>
      <c r="D27" s="370" t="s">
        <v>259</v>
      </c>
      <c r="E27" s="418" t="s">
        <v>262</v>
      </c>
      <c r="F27" s="419"/>
      <c r="G27" s="419"/>
      <c r="H27" s="419"/>
      <c r="I27" s="419"/>
      <c r="J27" s="419"/>
      <c r="K27" s="419"/>
      <c r="L27" s="419"/>
      <c r="M27" s="419"/>
      <c r="N27" s="419"/>
      <c r="O27" s="419"/>
      <c r="P27" s="419"/>
      <c r="Q27" s="420"/>
      <c r="R27" s="368">
        <f t="shared" si="2"/>
        <v>0</v>
      </c>
      <c r="S27" s="421"/>
    </row>
    <row r="28" spans="1:19">
      <c r="A28" s="363">
        <f t="shared" si="4"/>
        <v>900</v>
      </c>
      <c r="B28" s="568" t="s">
        <v>255</v>
      </c>
      <c r="C28" s="371">
        <v>6316</v>
      </c>
      <c r="D28" s="370" t="s">
        <v>259</v>
      </c>
      <c r="E28" s="418" t="s">
        <v>253</v>
      </c>
      <c r="F28" s="419"/>
      <c r="G28" s="419"/>
      <c r="H28" s="419"/>
      <c r="I28" s="419"/>
      <c r="J28" s="419"/>
      <c r="K28" s="419"/>
      <c r="L28" s="419"/>
      <c r="M28" s="419"/>
      <c r="N28" s="419"/>
      <c r="O28" s="419"/>
      <c r="P28" s="419"/>
      <c r="Q28" s="420"/>
      <c r="R28" s="368">
        <f t="shared" si="2"/>
        <v>0</v>
      </c>
      <c r="S28" s="421"/>
    </row>
    <row r="29" spans="1:19">
      <c r="A29" s="363">
        <f t="shared" si="4"/>
        <v>900</v>
      </c>
      <c r="B29" s="568" t="s">
        <v>255</v>
      </c>
      <c r="C29" s="381" t="s">
        <v>232</v>
      </c>
      <c r="D29" s="380" t="s">
        <v>263</v>
      </c>
      <c r="E29" s="401" t="s">
        <v>61</v>
      </c>
      <c r="F29" s="422">
        <f t="shared" ref="F29:Q29" si="7">SUM(F25:F28)</f>
        <v>0</v>
      </c>
      <c r="G29" s="422">
        <f t="shared" si="7"/>
        <v>0</v>
      </c>
      <c r="H29" s="422">
        <f t="shared" si="7"/>
        <v>0</v>
      </c>
      <c r="I29" s="422">
        <f t="shared" si="7"/>
        <v>0</v>
      </c>
      <c r="J29" s="422">
        <f t="shared" si="7"/>
        <v>0</v>
      </c>
      <c r="K29" s="422">
        <f t="shared" si="7"/>
        <v>0</v>
      </c>
      <c r="L29" s="422">
        <f t="shared" si="7"/>
        <v>0</v>
      </c>
      <c r="M29" s="422">
        <f t="shared" si="7"/>
        <v>0</v>
      </c>
      <c r="N29" s="422">
        <f t="shared" si="7"/>
        <v>0</v>
      </c>
      <c r="O29" s="422">
        <f t="shared" si="7"/>
        <v>0</v>
      </c>
      <c r="P29" s="422">
        <f t="shared" si="7"/>
        <v>0</v>
      </c>
      <c r="Q29" s="423">
        <f t="shared" si="7"/>
        <v>0</v>
      </c>
      <c r="R29" s="386">
        <f t="shared" si="2"/>
        <v>0</v>
      </c>
      <c r="S29" s="424"/>
    </row>
    <row r="30" spans="1:19" ht="33">
      <c r="A30" s="363">
        <f t="shared" si="4"/>
        <v>900</v>
      </c>
      <c r="B30" s="568" t="s">
        <v>255</v>
      </c>
      <c r="C30" s="364">
        <v>6322</v>
      </c>
      <c r="D30" s="363" t="s">
        <v>264</v>
      </c>
      <c r="E30" s="425" t="s">
        <v>265</v>
      </c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7"/>
      <c r="R30" s="368">
        <f t="shared" si="2"/>
        <v>0</v>
      </c>
      <c r="S30" s="428" t="s">
        <v>266</v>
      </c>
    </row>
    <row r="31" spans="1:19">
      <c r="A31" s="363">
        <f t="shared" si="4"/>
        <v>900</v>
      </c>
      <c r="B31" s="568" t="s">
        <v>255</v>
      </c>
      <c r="C31" s="371" t="s">
        <v>267</v>
      </c>
      <c r="D31" s="370" t="s">
        <v>264</v>
      </c>
      <c r="E31" s="425" t="s">
        <v>268</v>
      </c>
      <c r="F31" s="426"/>
      <c r="G31" s="426"/>
      <c r="H31" s="426"/>
      <c r="I31" s="426"/>
      <c r="J31" s="426"/>
      <c r="K31" s="426"/>
      <c r="L31" s="426"/>
      <c r="M31" s="426"/>
      <c r="N31" s="426"/>
      <c r="O31" s="426"/>
      <c r="P31" s="426"/>
      <c r="Q31" s="427"/>
      <c r="R31" s="368">
        <f t="shared" si="2"/>
        <v>0</v>
      </c>
      <c r="S31" s="428" t="s">
        <v>269</v>
      </c>
    </row>
    <row r="32" spans="1:19">
      <c r="A32" s="363">
        <f t="shared" si="4"/>
        <v>900</v>
      </c>
      <c r="B32" s="568" t="s">
        <v>255</v>
      </c>
      <c r="C32" s="381" t="s">
        <v>221</v>
      </c>
      <c r="D32" s="380" t="s">
        <v>270</v>
      </c>
      <c r="E32" s="401" t="s">
        <v>223</v>
      </c>
      <c r="F32" s="422">
        <f>SUM(F30:F31)</f>
        <v>0</v>
      </c>
      <c r="G32" s="422">
        <f t="shared" ref="G32:Q32" si="8">SUM(G30:G31)</f>
        <v>0</v>
      </c>
      <c r="H32" s="422">
        <f t="shared" si="8"/>
        <v>0</v>
      </c>
      <c r="I32" s="422">
        <f t="shared" si="8"/>
        <v>0</v>
      </c>
      <c r="J32" s="422">
        <f t="shared" si="8"/>
        <v>0</v>
      </c>
      <c r="K32" s="422">
        <f t="shared" si="8"/>
        <v>0</v>
      </c>
      <c r="L32" s="422">
        <f>SUM(L30:L31)</f>
        <v>0</v>
      </c>
      <c r="M32" s="422">
        <f t="shared" si="8"/>
        <v>0</v>
      </c>
      <c r="N32" s="422">
        <f t="shared" si="8"/>
        <v>0</v>
      </c>
      <c r="O32" s="422">
        <f t="shared" si="8"/>
        <v>0</v>
      </c>
      <c r="P32" s="422">
        <f t="shared" si="8"/>
        <v>0</v>
      </c>
      <c r="Q32" s="423">
        <f t="shared" si="8"/>
        <v>0</v>
      </c>
      <c r="R32" s="386">
        <f t="shared" si="2"/>
        <v>0</v>
      </c>
      <c r="S32" s="424"/>
    </row>
    <row r="33" spans="1:19">
      <c r="A33" s="363">
        <f t="shared" si="4"/>
        <v>900</v>
      </c>
      <c r="B33" s="568" t="s">
        <v>255</v>
      </c>
      <c r="C33" s="364">
        <v>6324</v>
      </c>
      <c r="D33" s="363" t="s">
        <v>90</v>
      </c>
      <c r="E33" s="429" t="s">
        <v>271</v>
      </c>
      <c r="F33" s="430"/>
      <c r="G33" s="430"/>
      <c r="H33" s="430"/>
      <c r="I33" s="430"/>
      <c r="J33" s="430"/>
      <c r="K33" s="430"/>
      <c r="L33" s="430"/>
      <c r="M33" s="430"/>
      <c r="N33" s="430"/>
      <c r="O33" s="430"/>
      <c r="P33" s="430"/>
      <c r="Q33" s="430"/>
      <c r="R33" s="368">
        <f t="shared" si="2"/>
        <v>0</v>
      </c>
      <c r="S33" s="431" t="s">
        <v>272</v>
      </c>
    </row>
    <row r="34" spans="1:19">
      <c r="A34" s="363">
        <f t="shared" si="4"/>
        <v>900</v>
      </c>
      <c r="B34" s="568" t="s">
        <v>255</v>
      </c>
      <c r="C34" s="371">
        <v>6324</v>
      </c>
      <c r="D34" s="370" t="s">
        <v>273</v>
      </c>
      <c r="E34" s="373" t="s">
        <v>274</v>
      </c>
      <c r="F34" s="415"/>
      <c r="G34" s="415"/>
      <c r="H34" s="415"/>
      <c r="I34" s="415"/>
      <c r="J34" s="415"/>
      <c r="K34" s="415"/>
      <c r="L34" s="415"/>
      <c r="M34" s="415"/>
      <c r="N34" s="415"/>
      <c r="O34" s="415"/>
      <c r="P34" s="415"/>
      <c r="Q34" s="417"/>
      <c r="R34" s="368">
        <f t="shared" si="2"/>
        <v>0</v>
      </c>
      <c r="S34" s="416" t="s">
        <v>275</v>
      </c>
    </row>
    <row r="35" spans="1:19">
      <c r="A35" s="363">
        <f t="shared" si="4"/>
        <v>900</v>
      </c>
      <c r="B35" s="568" t="s">
        <v>255</v>
      </c>
      <c r="C35" s="371">
        <v>6324</v>
      </c>
      <c r="D35" s="370" t="s">
        <v>273</v>
      </c>
      <c r="E35" s="373" t="s">
        <v>276</v>
      </c>
      <c r="F35" s="415"/>
      <c r="G35" s="415"/>
      <c r="H35" s="415"/>
      <c r="I35" s="415"/>
      <c r="J35" s="415"/>
      <c r="K35" s="415"/>
      <c r="L35" s="415"/>
      <c r="M35" s="415"/>
      <c r="N35" s="415"/>
      <c r="O35" s="415"/>
      <c r="P35" s="415"/>
      <c r="Q35" s="417"/>
      <c r="R35" s="368">
        <f t="shared" si="2"/>
        <v>0</v>
      </c>
      <c r="S35" s="416" t="s">
        <v>277</v>
      </c>
    </row>
    <row r="36" spans="1:19" ht="33">
      <c r="A36" s="363">
        <f t="shared" si="4"/>
        <v>900</v>
      </c>
      <c r="B36" s="568" t="s">
        <v>255</v>
      </c>
      <c r="C36" s="381" t="s">
        <v>232</v>
      </c>
      <c r="D36" s="380" t="s">
        <v>278</v>
      </c>
      <c r="E36" s="401" t="s">
        <v>61</v>
      </c>
      <c r="F36" s="422">
        <f>SUM(F33:F35)</f>
        <v>0</v>
      </c>
      <c r="G36" s="422">
        <f t="shared" ref="G36:Q36" si="9">SUM(G33:G35)</f>
        <v>0</v>
      </c>
      <c r="H36" s="422">
        <f t="shared" si="9"/>
        <v>0</v>
      </c>
      <c r="I36" s="422">
        <f t="shared" si="9"/>
        <v>0</v>
      </c>
      <c r="J36" s="422">
        <f t="shared" si="9"/>
        <v>0</v>
      </c>
      <c r="K36" s="422">
        <f t="shared" si="9"/>
        <v>0</v>
      </c>
      <c r="L36" s="422">
        <f t="shared" si="9"/>
        <v>0</v>
      </c>
      <c r="M36" s="422">
        <f>SUM(M33:M35)</f>
        <v>0</v>
      </c>
      <c r="N36" s="422">
        <f t="shared" si="9"/>
        <v>0</v>
      </c>
      <c r="O36" s="422">
        <f t="shared" si="9"/>
        <v>0</v>
      </c>
      <c r="P36" s="422">
        <f t="shared" si="9"/>
        <v>0</v>
      </c>
      <c r="Q36" s="423">
        <f t="shared" si="9"/>
        <v>0</v>
      </c>
      <c r="R36" s="386">
        <f t="shared" si="2"/>
        <v>0</v>
      </c>
      <c r="S36" s="424" t="s">
        <v>279</v>
      </c>
    </row>
    <row r="37" spans="1:19" ht="33">
      <c r="A37" s="363">
        <f t="shared" si="4"/>
        <v>900</v>
      </c>
      <c r="B37" s="568" t="s">
        <v>255</v>
      </c>
      <c r="C37" s="433">
        <v>6388.0003999999999</v>
      </c>
      <c r="D37" s="432" t="s">
        <v>280</v>
      </c>
      <c r="E37" s="434" t="s">
        <v>281</v>
      </c>
      <c r="F37" s="435"/>
      <c r="G37" s="435"/>
      <c r="H37" s="435"/>
      <c r="I37" s="435"/>
      <c r="J37" s="435"/>
      <c r="K37" s="435"/>
      <c r="L37" s="435"/>
      <c r="M37" s="435"/>
      <c r="N37" s="435"/>
      <c r="O37" s="435"/>
      <c r="P37" s="435"/>
      <c r="Q37" s="436"/>
      <c r="R37" s="386">
        <f t="shared" si="2"/>
        <v>0</v>
      </c>
      <c r="S37" s="437" t="s">
        <v>282</v>
      </c>
    </row>
    <row r="38" spans="1:19">
      <c r="A38" s="363">
        <f t="shared" si="4"/>
        <v>900</v>
      </c>
      <c r="B38" s="568" t="s">
        <v>283</v>
      </c>
      <c r="C38" s="364">
        <v>6312</v>
      </c>
      <c r="D38" s="438" t="s">
        <v>284</v>
      </c>
      <c r="E38" s="439" t="s">
        <v>285</v>
      </c>
      <c r="F38" s="440"/>
      <c r="G38" s="440"/>
      <c r="H38" s="419"/>
      <c r="I38" s="419"/>
      <c r="J38" s="419"/>
      <c r="K38" s="419"/>
      <c r="L38" s="419"/>
      <c r="M38" s="419"/>
      <c r="N38" s="419"/>
      <c r="O38" s="419"/>
      <c r="P38" s="419"/>
      <c r="Q38" s="420"/>
      <c r="R38" s="441">
        <f>SUM(F38:Q38)</f>
        <v>0</v>
      </c>
      <c r="S38" s="421"/>
    </row>
    <row r="39" spans="1:19">
      <c r="A39" s="363">
        <f t="shared" si="4"/>
        <v>900</v>
      </c>
      <c r="B39" s="568" t="s">
        <v>283</v>
      </c>
      <c r="C39" s="371" t="s">
        <v>286</v>
      </c>
      <c r="D39" s="442" t="s">
        <v>287</v>
      </c>
      <c r="E39" s="439" t="s">
        <v>288</v>
      </c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0"/>
      <c r="Q39" s="443"/>
      <c r="R39" s="441">
        <f t="shared" ref="R39" si="10">SUM(F39:Q39)</f>
        <v>0</v>
      </c>
      <c r="S39" s="421"/>
    </row>
    <row r="40" spans="1:19">
      <c r="A40" s="363">
        <f t="shared" si="4"/>
        <v>900</v>
      </c>
      <c r="B40" s="568" t="s">
        <v>283</v>
      </c>
      <c r="C40" s="371">
        <v>6312</v>
      </c>
      <c r="D40" s="442" t="s">
        <v>287</v>
      </c>
      <c r="E40" s="439" t="s">
        <v>253</v>
      </c>
      <c r="F40" s="440"/>
      <c r="G40" s="440"/>
      <c r="H40" s="419"/>
      <c r="I40" s="419"/>
      <c r="J40" s="419"/>
      <c r="K40" s="419"/>
      <c r="L40" s="419"/>
      <c r="M40" s="419"/>
      <c r="N40" s="419"/>
      <c r="O40" s="419"/>
      <c r="P40" s="419"/>
      <c r="Q40" s="420"/>
      <c r="R40" s="441">
        <f>SUM(F40:Q40)</f>
        <v>0</v>
      </c>
      <c r="S40" s="421"/>
    </row>
    <row r="41" spans="1:19">
      <c r="A41" s="363">
        <f t="shared" si="4"/>
        <v>900</v>
      </c>
      <c r="B41" s="568" t="s">
        <v>283</v>
      </c>
      <c r="C41" s="381" t="s">
        <v>232</v>
      </c>
      <c r="D41" s="444" t="s">
        <v>289</v>
      </c>
      <c r="E41" s="383" t="s">
        <v>61</v>
      </c>
      <c r="F41" s="445">
        <f t="shared" ref="F41:Q41" si="11">SUM(F38:F40)</f>
        <v>0</v>
      </c>
      <c r="G41" s="445">
        <f t="shared" si="11"/>
        <v>0</v>
      </c>
      <c r="H41" s="445">
        <f t="shared" si="11"/>
        <v>0</v>
      </c>
      <c r="I41" s="445">
        <f t="shared" si="11"/>
        <v>0</v>
      </c>
      <c r="J41" s="445">
        <f t="shared" si="11"/>
        <v>0</v>
      </c>
      <c r="K41" s="445">
        <f t="shared" si="11"/>
        <v>0</v>
      </c>
      <c r="L41" s="445">
        <f t="shared" si="11"/>
        <v>0</v>
      </c>
      <c r="M41" s="445">
        <f>SUM(M38:M40)</f>
        <v>0</v>
      </c>
      <c r="N41" s="445">
        <f t="shared" si="11"/>
        <v>0</v>
      </c>
      <c r="O41" s="445">
        <f t="shared" si="11"/>
        <v>0</v>
      </c>
      <c r="P41" s="445">
        <f t="shared" si="11"/>
        <v>0</v>
      </c>
      <c r="Q41" s="446">
        <f t="shared" si="11"/>
        <v>0</v>
      </c>
      <c r="R41" s="402">
        <f>SUM(F41:Q41)</f>
        <v>0</v>
      </c>
      <c r="S41" s="424"/>
    </row>
    <row r="42" spans="1:19">
      <c r="A42" s="363">
        <f t="shared" si="4"/>
        <v>900</v>
      </c>
      <c r="B42" s="568" t="s">
        <v>283</v>
      </c>
      <c r="C42" s="433">
        <v>6313</v>
      </c>
      <c r="D42" s="447" t="s">
        <v>290</v>
      </c>
      <c r="E42" s="383" t="s">
        <v>291</v>
      </c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386">
        <f t="shared" ref="R42:R57" si="12">SUM(F42:Q42)</f>
        <v>0</v>
      </c>
      <c r="S42" s="424" t="s">
        <v>292</v>
      </c>
    </row>
    <row r="43" spans="1:19">
      <c r="A43" s="363">
        <f t="shared" si="4"/>
        <v>900</v>
      </c>
      <c r="B43" s="568" t="s">
        <v>283</v>
      </c>
      <c r="C43" s="448">
        <v>6314</v>
      </c>
      <c r="D43" s="449" t="s">
        <v>293</v>
      </c>
      <c r="E43" s="383" t="s">
        <v>293</v>
      </c>
      <c r="F43" s="445"/>
      <c r="G43" s="445"/>
      <c r="H43" s="445"/>
      <c r="I43" s="445"/>
      <c r="J43" s="445"/>
      <c r="K43" s="445"/>
      <c r="L43" s="445"/>
      <c r="M43" s="445"/>
      <c r="N43" s="445"/>
      <c r="O43" s="445"/>
      <c r="P43" s="445"/>
      <c r="Q43" s="446"/>
      <c r="R43" s="386">
        <f t="shared" si="12"/>
        <v>0</v>
      </c>
      <c r="S43" s="424"/>
    </row>
    <row r="44" spans="1:19">
      <c r="A44" s="363">
        <f t="shared" si="4"/>
        <v>900</v>
      </c>
      <c r="B44" s="568" t="s">
        <v>283</v>
      </c>
      <c r="C44" s="450">
        <v>6315</v>
      </c>
      <c r="D44" s="438" t="s">
        <v>294</v>
      </c>
      <c r="E44" s="451" t="s">
        <v>295</v>
      </c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3"/>
      <c r="R44" s="368">
        <f t="shared" si="12"/>
        <v>0</v>
      </c>
      <c r="S44" s="428" t="s">
        <v>296</v>
      </c>
    </row>
    <row r="45" spans="1:19">
      <c r="A45" s="363">
        <f t="shared" si="4"/>
        <v>900</v>
      </c>
      <c r="B45" s="568" t="s">
        <v>283</v>
      </c>
      <c r="C45" s="454" t="s">
        <v>297</v>
      </c>
      <c r="D45" s="442" t="s">
        <v>294</v>
      </c>
      <c r="E45" s="451" t="s">
        <v>298</v>
      </c>
      <c r="F45" s="452"/>
      <c r="G45" s="452"/>
      <c r="H45" s="452"/>
      <c r="I45" s="452"/>
      <c r="J45" s="452"/>
      <c r="K45" s="452"/>
      <c r="L45" s="452"/>
      <c r="M45" s="452"/>
      <c r="N45" s="452"/>
      <c r="O45" s="452"/>
      <c r="P45" s="452"/>
      <c r="Q45" s="453"/>
      <c r="R45" s="368">
        <f t="shared" si="12"/>
        <v>0</v>
      </c>
      <c r="S45" s="428" t="s">
        <v>299</v>
      </c>
    </row>
    <row r="46" spans="1:19">
      <c r="A46" s="363">
        <f t="shared" si="4"/>
        <v>900</v>
      </c>
      <c r="B46" s="568" t="s">
        <v>283</v>
      </c>
      <c r="C46" s="454" t="s">
        <v>297</v>
      </c>
      <c r="D46" s="442" t="s">
        <v>294</v>
      </c>
      <c r="E46" s="439" t="s">
        <v>300</v>
      </c>
      <c r="F46" s="440"/>
      <c r="G46" s="419"/>
      <c r="H46" s="419"/>
      <c r="I46" s="419"/>
      <c r="J46" s="419"/>
      <c r="K46" s="419"/>
      <c r="L46" s="419"/>
      <c r="M46" s="419"/>
      <c r="N46" s="419"/>
      <c r="O46" s="419"/>
      <c r="P46" s="419"/>
      <c r="Q46" s="420"/>
      <c r="R46" s="368">
        <f t="shared" si="12"/>
        <v>0</v>
      </c>
      <c r="S46" s="421"/>
    </row>
    <row r="47" spans="1:19">
      <c r="A47" s="363">
        <f t="shared" si="4"/>
        <v>900</v>
      </c>
      <c r="B47" s="568" t="s">
        <v>283</v>
      </c>
      <c r="C47" s="455" t="s">
        <v>221</v>
      </c>
      <c r="D47" s="444" t="s">
        <v>301</v>
      </c>
      <c r="E47" s="383" t="s">
        <v>223</v>
      </c>
      <c r="F47" s="445">
        <f>SUM(F44:F46)</f>
        <v>0</v>
      </c>
      <c r="G47" s="445">
        <f t="shared" ref="G47:Q47" si="13">SUM(G44:G46)</f>
        <v>0</v>
      </c>
      <c r="H47" s="445">
        <f t="shared" si="13"/>
        <v>0</v>
      </c>
      <c r="I47" s="445">
        <f t="shared" si="13"/>
        <v>0</v>
      </c>
      <c r="J47" s="445">
        <f t="shared" si="13"/>
        <v>0</v>
      </c>
      <c r="K47" s="445">
        <f t="shared" si="13"/>
        <v>0</v>
      </c>
      <c r="L47" s="445">
        <f t="shared" si="13"/>
        <v>0</v>
      </c>
      <c r="M47" s="445">
        <f t="shared" si="13"/>
        <v>0</v>
      </c>
      <c r="N47" s="445">
        <f t="shared" si="13"/>
        <v>0</v>
      </c>
      <c r="O47" s="445">
        <f>SUM(O44:O46)</f>
        <v>0</v>
      </c>
      <c r="P47" s="445">
        <f t="shared" si="13"/>
        <v>0</v>
      </c>
      <c r="Q47" s="446">
        <f t="shared" si="13"/>
        <v>0</v>
      </c>
      <c r="R47" s="386">
        <f t="shared" si="12"/>
        <v>0</v>
      </c>
      <c r="S47" s="424"/>
    </row>
    <row r="48" spans="1:19">
      <c r="A48" s="363">
        <f t="shared" si="4"/>
        <v>900</v>
      </c>
      <c r="B48" s="568" t="s">
        <v>283</v>
      </c>
      <c r="C48" s="450">
        <v>6318</v>
      </c>
      <c r="D48" s="438" t="s">
        <v>302</v>
      </c>
      <c r="E48" s="451" t="s">
        <v>303</v>
      </c>
      <c r="F48" s="452"/>
      <c r="G48" s="452"/>
      <c r="H48" s="452"/>
      <c r="I48" s="452"/>
      <c r="J48" s="452"/>
      <c r="K48" s="452"/>
      <c r="L48" s="452"/>
      <c r="M48" s="452"/>
      <c r="N48" s="452"/>
      <c r="O48" s="452"/>
      <c r="P48" s="452"/>
      <c r="Q48" s="453"/>
      <c r="R48" s="368">
        <f t="shared" si="12"/>
        <v>0</v>
      </c>
      <c r="S48" s="428" t="s">
        <v>269</v>
      </c>
    </row>
    <row r="49" spans="1:19">
      <c r="A49" s="363">
        <f t="shared" si="4"/>
        <v>900</v>
      </c>
      <c r="B49" s="568"/>
      <c r="C49" s="454" t="s">
        <v>304</v>
      </c>
      <c r="D49" s="442" t="s">
        <v>305</v>
      </c>
      <c r="E49" s="451" t="s">
        <v>306</v>
      </c>
      <c r="F49" s="452"/>
      <c r="G49" s="452"/>
      <c r="H49" s="452"/>
      <c r="I49" s="452"/>
      <c r="J49" s="452"/>
      <c r="K49" s="452"/>
      <c r="L49" s="452"/>
      <c r="M49" s="452"/>
      <c r="N49" s="452"/>
      <c r="O49" s="452"/>
      <c r="P49" s="452"/>
      <c r="Q49" s="453"/>
      <c r="R49" s="368">
        <f t="shared" si="12"/>
        <v>0</v>
      </c>
      <c r="S49" s="428" t="s">
        <v>307</v>
      </c>
    </row>
    <row r="50" spans="1:19">
      <c r="A50" s="363">
        <f t="shared" si="4"/>
        <v>900</v>
      </c>
      <c r="B50" s="568" t="s">
        <v>283</v>
      </c>
      <c r="C50" s="454" t="s">
        <v>304</v>
      </c>
      <c r="D50" s="442" t="s">
        <v>305</v>
      </c>
      <c r="E50" s="451" t="s">
        <v>308</v>
      </c>
      <c r="F50" s="452"/>
      <c r="G50" s="426"/>
      <c r="H50" s="426"/>
      <c r="I50" s="426"/>
      <c r="J50" s="426"/>
      <c r="K50" s="426"/>
      <c r="L50" s="426"/>
      <c r="M50" s="426"/>
      <c r="N50" s="426"/>
      <c r="O50" s="426"/>
      <c r="P50" s="426"/>
      <c r="Q50" s="427"/>
      <c r="R50" s="368">
        <f t="shared" si="12"/>
        <v>0</v>
      </c>
      <c r="S50" s="428"/>
    </row>
    <row r="51" spans="1:19">
      <c r="A51" s="363">
        <f t="shared" si="4"/>
        <v>900</v>
      </c>
      <c r="B51" s="568" t="s">
        <v>283</v>
      </c>
      <c r="C51" s="455" t="s">
        <v>221</v>
      </c>
      <c r="D51" s="444" t="s">
        <v>309</v>
      </c>
      <c r="E51" s="383" t="s">
        <v>223</v>
      </c>
      <c r="F51" s="445">
        <f>SUM(F48:F50)</f>
        <v>0</v>
      </c>
      <c r="G51" s="445">
        <f t="shared" ref="G51:Q51" si="14">SUM(G48:G50)</f>
        <v>0</v>
      </c>
      <c r="H51" s="445">
        <f t="shared" si="14"/>
        <v>0</v>
      </c>
      <c r="I51" s="445">
        <f t="shared" si="14"/>
        <v>0</v>
      </c>
      <c r="J51" s="445">
        <f t="shared" si="14"/>
        <v>0</v>
      </c>
      <c r="K51" s="445">
        <f t="shared" si="14"/>
        <v>0</v>
      </c>
      <c r="L51" s="445">
        <f t="shared" si="14"/>
        <v>0</v>
      </c>
      <c r="M51" s="445">
        <f t="shared" si="14"/>
        <v>0</v>
      </c>
      <c r="N51" s="445">
        <f>SUM(N48:N50)</f>
        <v>0</v>
      </c>
      <c r="O51" s="445">
        <f t="shared" si="14"/>
        <v>0</v>
      </c>
      <c r="P51" s="445">
        <f t="shared" si="14"/>
        <v>0</v>
      </c>
      <c r="Q51" s="446">
        <f t="shared" si="14"/>
        <v>0</v>
      </c>
      <c r="R51" s="386">
        <f t="shared" si="12"/>
        <v>0</v>
      </c>
      <c r="S51" s="424"/>
    </row>
    <row r="52" spans="1:19">
      <c r="A52" s="363">
        <f t="shared" ref="A52:A73" si="15">$C$1</f>
        <v>900</v>
      </c>
      <c r="B52" s="568" t="s">
        <v>283</v>
      </c>
      <c r="C52" s="450">
        <v>6320</v>
      </c>
      <c r="D52" s="438" t="s">
        <v>310</v>
      </c>
      <c r="E52" s="456" t="s">
        <v>311</v>
      </c>
      <c r="F52" s="457"/>
      <c r="G52" s="457"/>
      <c r="H52" s="457"/>
      <c r="I52" s="457"/>
      <c r="J52" s="457"/>
      <c r="K52" s="457"/>
      <c r="L52" s="457"/>
      <c r="M52" s="457"/>
      <c r="N52" s="457"/>
      <c r="O52" s="457"/>
      <c r="P52" s="457"/>
      <c r="Q52" s="457"/>
      <c r="R52" s="368">
        <f t="shared" si="12"/>
        <v>0</v>
      </c>
      <c r="S52" s="416" t="s">
        <v>312</v>
      </c>
    </row>
    <row r="53" spans="1:19">
      <c r="A53" s="363">
        <f t="shared" si="15"/>
        <v>900</v>
      </c>
      <c r="B53" s="568" t="s">
        <v>283</v>
      </c>
      <c r="C53" s="454" t="s">
        <v>313</v>
      </c>
      <c r="D53" s="442" t="s">
        <v>310</v>
      </c>
      <c r="E53" s="439" t="s">
        <v>314</v>
      </c>
      <c r="F53" s="440"/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3"/>
      <c r="R53" s="368">
        <f t="shared" si="12"/>
        <v>0</v>
      </c>
      <c r="S53" s="421"/>
    </row>
    <row r="54" spans="1:19">
      <c r="A54" s="363">
        <f t="shared" si="15"/>
        <v>900</v>
      </c>
      <c r="B54" s="568" t="s">
        <v>283</v>
      </c>
      <c r="C54" s="455" t="s">
        <v>221</v>
      </c>
      <c r="D54" s="444" t="s">
        <v>315</v>
      </c>
      <c r="E54" s="383" t="s">
        <v>223</v>
      </c>
      <c r="F54" s="445">
        <f>SUM(F52:F53)</f>
        <v>0</v>
      </c>
      <c r="G54" s="445">
        <f t="shared" ref="G54:Q54" si="16">SUM(G52:G53)</f>
        <v>0</v>
      </c>
      <c r="H54" s="445">
        <f t="shared" si="16"/>
        <v>0</v>
      </c>
      <c r="I54" s="445">
        <f t="shared" si="16"/>
        <v>0</v>
      </c>
      <c r="J54" s="445">
        <f t="shared" si="16"/>
        <v>0</v>
      </c>
      <c r="K54" s="445">
        <f t="shared" si="16"/>
        <v>0</v>
      </c>
      <c r="L54" s="445">
        <f>SUM(L52:L53)</f>
        <v>0</v>
      </c>
      <c r="M54" s="445">
        <f t="shared" si="16"/>
        <v>0</v>
      </c>
      <c r="N54" s="445">
        <f t="shared" si="16"/>
        <v>0</v>
      </c>
      <c r="O54" s="445">
        <f t="shared" si="16"/>
        <v>0</v>
      </c>
      <c r="P54" s="445">
        <f t="shared" si="16"/>
        <v>0</v>
      </c>
      <c r="Q54" s="446">
        <f t="shared" si="16"/>
        <v>0</v>
      </c>
      <c r="R54" s="386">
        <f>SUM(F54:Q54)</f>
        <v>0</v>
      </c>
      <c r="S54" s="424"/>
    </row>
    <row r="55" spans="1:19">
      <c r="A55" s="363">
        <f t="shared" si="15"/>
        <v>900</v>
      </c>
      <c r="B55" s="568" t="s">
        <v>283</v>
      </c>
      <c r="C55" s="450">
        <v>6325</v>
      </c>
      <c r="D55" s="438" t="s">
        <v>316</v>
      </c>
      <c r="E55" s="429" t="s">
        <v>317</v>
      </c>
      <c r="F55" s="458"/>
      <c r="G55" s="458"/>
      <c r="H55" s="458"/>
      <c r="I55" s="458"/>
      <c r="J55" s="458"/>
      <c r="K55" s="458"/>
      <c r="L55" s="458"/>
      <c r="M55" s="458"/>
      <c r="N55" s="458"/>
      <c r="O55" s="458"/>
      <c r="P55" s="458"/>
      <c r="Q55" s="459"/>
      <c r="R55" s="368">
        <f t="shared" si="12"/>
        <v>0</v>
      </c>
      <c r="S55" s="431" t="s">
        <v>318</v>
      </c>
    </row>
    <row r="56" spans="1:19">
      <c r="A56" s="363">
        <f t="shared" si="15"/>
        <v>900</v>
      </c>
      <c r="B56" s="568" t="s">
        <v>283</v>
      </c>
      <c r="C56" s="454" t="s">
        <v>319</v>
      </c>
      <c r="D56" s="442" t="s">
        <v>316</v>
      </c>
      <c r="E56" s="373" t="s">
        <v>320</v>
      </c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60"/>
      <c r="R56" s="368">
        <f t="shared" si="12"/>
        <v>0</v>
      </c>
      <c r="S56" s="416" t="s">
        <v>321</v>
      </c>
    </row>
    <row r="57" spans="1:19">
      <c r="A57" s="363">
        <f t="shared" si="15"/>
        <v>900</v>
      </c>
      <c r="B57" s="568" t="s">
        <v>283</v>
      </c>
      <c r="C57" s="455" t="s">
        <v>221</v>
      </c>
      <c r="D57" s="444" t="s">
        <v>322</v>
      </c>
      <c r="E57" s="383" t="s">
        <v>223</v>
      </c>
      <c r="F57" s="445">
        <f>SUM(F55:F56)</f>
        <v>0</v>
      </c>
      <c r="G57" s="445">
        <f t="shared" ref="G57:M57" si="17">SUM(G55:G56)</f>
        <v>0</v>
      </c>
      <c r="H57" s="445">
        <f t="shared" si="17"/>
        <v>0</v>
      </c>
      <c r="I57" s="445">
        <f t="shared" si="17"/>
        <v>0</v>
      </c>
      <c r="J57" s="445">
        <f t="shared" si="17"/>
        <v>0</v>
      </c>
      <c r="K57" s="445">
        <f t="shared" si="17"/>
        <v>0</v>
      </c>
      <c r="L57" s="445">
        <f t="shared" si="17"/>
        <v>0</v>
      </c>
      <c r="M57" s="445">
        <f t="shared" si="17"/>
        <v>0</v>
      </c>
      <c r="N57" s="445">
        <f>SUM(N55:N56)</f>
        <v>0</v>
      </c>
      <c r="O57" s="445">
        <f>SUM(O55:O56)</f>
        <v>0</v>
      </c>
      <c r="P57" s="445">
        <f>SUM(P55:P56)</f>
        <v>0</v>
      </c>
      <c r="Q57" s="446">
        <f>SUM(Q55:Q56)</f>
        <v>0</v>
      </c>
      <c r="R57" s="386">
        <f t="shared" si="12"/>
        <v>0</v>
      </c>
      <c r="S57" s="424" t="s">
        <v>323</v>
      </c>
    </row>
    <row r="58" spans="1:19">
      <c r="A58" s="363">
        <f t="shared" si="15"/>
        <v>900</v>
      </c>
      <c r="B58" s="568" t="s">
        <v>283</v>
      </c>
      <c r="C58" s="388">
        <v>6388.0002999999997</v>
      </c>
      <c r="D58" s="461" t="s">
        <v>324</v>
      </c>
      <c r="E58" s="366" t="s">
        <v>325</v>
      </c>
      <c r="F58" s="367"/>
      <c r="G58" s="367"/>
      <c r="H58" s="367"/>
      <c r="I58" s="367"/>
      <c r="J58" s="367"/>
      <c r="K58" s="367"/>
      <c r="L58" s="367"/>
      <c r="M58" s="367"/>
      <c r="N58" s="367"/>
      <c r="O58" s="367"/>
      <c r="P58" s="367"/>
      <c r="Q58" s="394"/>
      <c r="R58" s="368">
        <f>SUM(F58:Q58)</f>
        <v>0</v>
      </c>
      <c r="S58" s="395"/>
    </row>
    <row r="59" spans="1:19">
      <c r="A59" s="363">
        <f t="shared" si="15"/>
        <v>900</v>
      </c>
      <c r="B59" s="568" t="s">
        <v>283</v>
      </c>
      <c r="C59" s="390">
        <v>6388.0002999999997</v>
      </c>
      <c r="D59" s="391" t="s">
        <v>326</v>
      </c>
      <c r="E59" s="462" t="s">
        <v>327</v>
      </c>
      <c r="F59" s="374"/>
      <c r="G59" s="374"/>
      <c r="H59" s="374"/>
      <c r="I59" s="374"/>
      <c r="J59" s="374"/>
      <c r="K59" s="374"/>
      <c r="L59" s="374"/>
      <c r="M59" s="374"/>
      <c r="N59" s="374"/>
      <c r="O59" s="374"/>
      <c r="P59" s="374"/>
      <c r="Q59" s="375"/>
      <c r="R59" s="368">
        <f>SUM(F59:Q59)</f>
        <v>0</v>
      </c>
      <c r="S59" s="376"/>
    </row>
    <row r="60" spans="1:19">
      <c r="A60" s="363">
        <f t="shared" si="15"/>
        <v>900</v>
      </c>
      <c r="B60" s="568" t="s">
        <v>283</v>
      </c>
      <c r="C60" s="390">
        <v>6388.0002999999997</v>
      </c>
      <c r="D60" s="391" t="s">
        <v>326</v>
      </c>
      <c r="E60" s="366" t="s">
        <v>328</v>
      </c>
      <c r="F60" s="367"/>
      <c r="G60" s="367"/>
      <c r="H60" s="367"/>
      <c r="I60" s="367"/>
      <c r="J60" s="367"/>
      <c r="K60" s="367"/>
      <c r="L60" s="367"/>
      <c r="M60" s="367"/>
      <c r="N60" s="367"/>
      <c r="O60" s="367"/>
      <c r="P60" s="367"/>
      <c r="Q60" s="394"/>
      <c r="R60" s="368">
        <f t="shared" ref="R60:R72" si="18">SUM(F60:Q60)</f>
        <v>0</v>
      </c>
      <c r="S60" s="395"/>
    </row>
    <row r="61" spans="1:19">
      <c r="A61" s="363">
        <f t="shared" si="15"/>
        <v>900</v>
      </c>
      <c r="B61" s="568" t="s">
        <v>283</v>
      </c>
      <c r="C61" s="390">
        <v>6388.0002999999997</v>
      </c>
      <c r="D61" s="391" t="s">
        <v>326</v>
      </c>
      <c r="E61" s="366" t="s">
        <v>314</v>
      </c>
      <c r="F61" s="367"/>
      <c r="G61" s="367"/>
      <c r="H61" s="367"/>
      <c r="I61" s="367"/>
      <c r="J61" s="367"/>
      <c r="K61" s="367"/>
      <c r="L61" s="367"/>
      <c r="M61" s="367"/>
      <c r="N61" s="367"/>
      <c r="O61" s="367"/>
      <c r="P61" s="367"/>
      <c r="Q61" s="394"/>
      <c r="R61" s="368">
        <f t="shared" si="18"/>
        <v>0</v>
      </c>
      <c r="S61" s="395"/>
    </row>
    <row r="62" spans="1:19">
      <c r="A62" s="363">
        <f t="shared" si="15"/>
        <v>900</v>
      </c>
      <c r="B62" s="568" t="s">
        <v>283</v>
      </c>
      <c r="C62" s="463" t="s">
        <v>232</v>
      </c>
      <c r="D62" s="397" t="s">
        <v>329</v>
      </c>
      <c r="E62" s="383" t="s">
        <v>61</v>
      </c>
      <c r="F62" s="384">
        <f>SUM(F58:F61)</f>
        <v>0</v>
      </c>
      <c r="G62" s="384">
        <f t="shared" ref="G62:Q62" si="19">SUM(G58:G61)</f>
        <v>0</v>
      </c>
      <c r="H62" s="384">
        <f t="shared" si="19"/>
        <v>0</v>
      </c>
      <c r="I62" s="384">
        <f t="shared" si="19"/>
        <v>0</v>
      </c>
      <c r="J62" s="384">
        <f t="shared" si="19"/>
        <v>0</v>
      </c>
      <c r="K62" s="384">
        <f t="shared" si="19"/>
        <v>0</v>
      </c>
      <c r="L62" s="384">
        <f t="shared" si="19"/>
        <v>0</v>
      </c>
      <c r="M62" s="384">
        <f t="shared" si="19"/>
        <v>0</v>
      </c>
      <c r="N62" s="384">
        <f t="shared" si="19"/>
        <v>0</v>
      </c>
      <c r="O62" s="384">
        <f>SUM(O58:O61)</f>
        <v>0</v>
      </c>
      <c r="P62" s="384">
        <f t="shared" si="19"/>
        <v>0</v>
      </c>
      <c r="Q62" s="385">
        <f t="shared" si="19"/>
        <v>0</v>
      </c>
      <c r="R62" s="386">
        <f t="shared" si="18"/>
        <v>0</v>
      </c>
      <c r="S62" s="398"/>
    </row>
    <row r="63" spans="1:19">
      <c r="A63" s="363">
        <f t="shared" si="15"/>
        <v>900</v>
      </c>
      <c r="B63" s="568" t="s">
        <v>283</v>
      </c>
      <c r="C63" s="433">
        <v>6388.0006999999996</v>
      </c>
      <c r="D63" s="400" t="s">
        <v>351</v>
      </c>
      <c r="E63" s="405" t="s">
        <v>352</v>
      </c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5"/>
      <c r="R63" s="386">
        <f t="shared" si="18"/>
        <v>0</v>
      </c>
      <c r="S63" s="398"/>
    </row>
    <row r="64" spans="1:19">
      <c r="A64" s="363">
        <f t="shared" si="15"/>
        <v>900</v>
      </c>
      <c r="B64" s="568" t="s">
        <v>283</v>
      </c>
      <c r="C64" s="433">
        <v>6388.0007999999998</v>
      </c>
      <c r="D64" s="400" t="s">
        <v>353</v>
      </c>
      <c r="E64" s="405" t="s">
        <v>354</v>
      </c>
      <c r="F64" s="464"/>
      <c r="G64" s="464"/>
      <c r="H64" s="464"/>
      <c r="I64" s="464"/>
      <c r="J64" s="464"/>
      <c r="K64" s="464"/>
      <c r="L64" s="464"/>
      <c r="M64" s="464"/>
      <c r="N64" s="464"/>
      <c r="O64" s="464"/>
      <c r="P64" s="464"/>
      <c r="Q64" s="465"/>
      <c r="R64" s="386">
        <f t="shared" si="18"/>
        <v>0</v>
      </c>
      <c r="S64" s="398"/>
    </row>
    <row r="65" spans="1:19">
      <c r="A65" s="363">
        <f t="shared" si="15"/>
        <v>900</v>
      </c>
      <c r="B65" s="568" t="s">
        <v>283</v>
      </c>
      <c r="C65" s="433">
        <v>6388.0009</v>
      </c>
      <c r="D65" s="400" t="s">
        <v>355</v>
      </c>
      <c r="E65" s="405" t="s">
        <v>356</v>
      </c>
      <c r="F65" s="384"/>
      <c r="G65" s="384"/>
      <c r="H65" s="384"/>
      <c r="I65" s="384"/>
      <c r="J65" s="384"/>
      <c r="K65" s="384"/>
      <c r="L65" s="384"/>
      <c r="M65" s="384"/>
      <c r="N65" s="384"/>
      <c r="O65" s="384"/>
      <c r="P65" s="384"/>
      <c r="Q65" s="385"/>
      <c r="R65" s="386">
        <f t="shared" si="18"/>
        <v>0</v>
      </c>
      <c r="S65" s="398"/>
    </row>
    <row r="66" spans="1:19" ht="33">
      <c r="A66" s="363">
        <f t="shared" si="15"/>
        <v>900</v>
      </c>
      <c r="B66" s="568" t="s">
        <v>330</v>
      </c>
      <c r="C66" s="433">
        <v>6321</v>
      </c>
      <c r="D66" s="466" t="s">
        <v>331</v>
      </c>
      <c r="E66" s="467" t="s">
        <v>331</v>
      </c>
      <c r="F66" s="468"/>
      <c r="G66" s="468"/>
      <c r="H66" s="468"/>
      <c r="I66" s="468"/>
      <c r="J66" s="468"/>
      <c r="K66" s="468"/>
      <c r="L66" s="468"/>
      <c r="M66" s="468"/>
      <c r="N66" s="468"/>
      <c r="O66" s="468"/>
      <c r="P66" s="468"/>
      <c r="Q66" s="469"/>
      <c r="R66" s="386">
        <f t="shared" si="18"/>
        <v>0</v>
      </c>
      <c r="S66" s="470" t="s">
        <v>332</v>
      </c>
    </row>
    <row r="67" spans="1:19">
      <c r="A67" s="363">
        <f t="shared" si="15"/>
        <v>900</v>
      </c>
      <c r="B67" s="568" t="s">
        <v>333</v>
      </c>
      <c r="C67" s="471" t="s">
        <v>334</v>
      </c>
      <c r="D67" s="472" t="s">
        <v>335</v>
      </c>
      <c r="E67" s="434" t="s">
        <v>336</v>
      </c>
      <c r="F67" s="435"/>
      <c r="G67" s="435"/>
      <c r="H67" s="435"/>
      <c r="I67" s="435"/>
      <c r="J67" s="435"/>
      <c r="K67" s="435"/>
      <c r="L67" s="435"/>
      <c r="M67" s="435"/>
      <c r="N67" s="435"/>
      <c r="O67" s="435"/>
      <c r="P67" s="435"/>
      <c r="Q67" s="436"/>
      <c r="R67" s="386">
        <f t="shared" si="18"/>
        <v>0</v>
      </c>
      <c r="S67" s="437"/>
    </row>
    <row r="68" spans="1:19">
      <c r="A68" s="363">
        <f t="shared" si="15"/>
        <v>900</v>
      </c>
      <c r="B68" s="568" t="s">
        <v>333</v>
      </c>
      <c r="C68" s="473" t="s">
        <v>337</v>
      </c>
      <c r="D68" s="474" t="s">
        <v>52</v>
      </c>
      <c r="E68" s="434" t="s">
        <v>52</v>
      </c>
      <c r="F68" s="435"/>
      <c r="G68" s="435"/>
      <c r="H68" s="435"/>
      <c r="I68" s="435"/>
      <c r="J68" s="435"/>
      <c r="K68" s="435"/>
      <c r="L68" s="435"/>
      <c r="M68" s="435"/>
      <c r="N68" s="435"/>
      <c r="O68" s="435"/>
      <c r="P68" s="435"/>
      <c r="Q68" s="436"/>
      <c r="R68" s="386">
        <f t="shared" si="18"/>
        <v>0</v>
      </c>
      <c r="S68" s="437"/>
    </row>
    <row r="69" spans="1:19">
      <c r="A69" s="363">
        <f t="shared" si="15"/>
        <v>900</v>
      </c>
      <c r="B69" s="568" t="s">
        <v>330</v>
      </c>
      <c r="C69" s="475">
        <v>6388.0099</v>
      </c>
      <c r="D69" s="391" t="s">
        <v>338</v>
      </c>
      <c r="E69" s="366" t="s">
        <v>339</v>
      </c>
      <c r="F69" s="367"/>
      <c r="G69" s="367"/>
      <c r="H69" s="367"/>
      <c r="I69" s="367"/>
      <c r="J69" s="367"/>
      <c r="K69" s="367"/>
      <c r="L69" s="367"/>
      <c r="M69" s="367"/>
      <c r="N69" s="367"/>
      <c r="O69" s="367"/>
      <c r="P69" s="367"/>
      <c r="Q69" s="394"/>
      <c r="R69" s="368">
        <f t="shared" si="18"/>
        <v>0</v>
      </c>
      <c r="S69" s="395"/>
    </row>
    <row r="70" spans="1:19">
      <c r="A70" s="363">
        <f t="shared" si="15"/>
        <v>900</v>
      </c>
      <c r="B70" s="568" t="s">
        <v>333</v>
      </c>
      <c r="C70" s="475">
        <v>6388.0099</v>
      </c>
      <c r="D70" s="391" t="s">
        <v>338</v>
      </c>
      <c r="E70" s="476" t="s">
        <v>340</v>
      </c>
      <c r="F70" s="477"/>
      <c r="G70" s="477"/>
      <c r="H70" s="477"/>
      <c r="I70" s="477"/>
      <c r="J70" s="477"/>
      <c r="K70" s="477"/>
      <c r="L70" s="477"/>
      <c r="M70" s="477"/>
      <c r="N70" s="477"/>
      <c r="O70" s="477"/>
      <c r="P70" s="477"/>
      <c r="Q70" s="478"/>
      <c r="R70" s="368">
        <f t="shared" si="18"/>
        <v>0</v>
      </c>
      <c r="S70" s="479" t="s">
        <v>341</v>
      </c>
    </row>
    <row r="71" spans="1:19" ht="33">
      <c r="A71" s="363">
        <f t="shared" si="15"/>
        <v>900</v>
      </c>
      <c r="B71" s="568" t="s">
        <v>342</v>
      </c>
      <c r="C71" s="475">
        <v>6388.0099</v>
      </c>
      <c r="D71" s="391" t="s">
        <v>338</v>
      </c>
      <c r="E71" s="366" t="s">
        <v>343</v>
      </c>
      <c r="F71" s="480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1"/>
      <c r="R71" s="368">
        <f t="shared" si="18"/>
        <v>0</v>
      </c>
      <c r="S71" s="482" t="s">
        <v>344</v>
      </c>
    </row>
    <row r="72" spans="1:19">
      <c r="A72" s="363">
        <f t="shared" si="15"/>
        <v>900</v>
      </c>
      <c r="B72" s="568" t="s">
        <v>333</v>
      </c>
      <c r="C72" s="475">
        <v>6388.0099</v>
      </c>
      <c r="D72" s="391" t="s">
        <v>338</v>
      </c>
      <c r="E72" s="366" t="s">
        <v>253</v>
      </c>
      <c r="F72" s="367"/>
      <c r="G72" s="367"/>
      <c r="H72" s="367"/>
      <c r="I72" s="367"/>
      <c r="J72" s="367"/>
      <c r="K72" s="367"/>
      <c r="L72" s="367"/>
      <c r="M72" s="367"/>
      <c r="N72" s="367"/>
      <c r="O72" s="367"/>
      <c r="P72" s="367"/>
      <c r="Q72" s="394"/>
      <c r="R72" s="368">
        <f t="shared" si="18"/>
        <v>0</v>
      </c>
      <c r="S72" s="395"/>
    </row>
    <row r="73" spans="1:19">
      <c r="A73" s="363">
        <f t="shared" si="15"/>
        <v>900</v>
      </c>
      <c r="B73" s="568" t="s">
        <v>330</v>
      </c>
      <c r="C73" s="483" t="s">
        <v>221</v>
      </c>
      <c r="D73" s="484" t="s">
        <v>345</v>
      </c>
      <c r="E73" s="383" t="s">
        <v>223</v>
      </c>
      <c r="F73" s="384">
        <f t="shared" ref="F73:Q73" si="20">SUM(F69:F72)</f>
        <v>0</v>
      </c>
      <c r="G73" s="384">
        <f t="shared" si="20"/>
        <v>0</v>
      </c>
      <c r="H73" s="384">
        <f t="shared" si="20"/>
        <v>0</v>
      </c>
      <c r="I73" s="384">
        <f t="shared" si="20"/>
        <v>0</v>
      </c>
      <c r="J73" s="384">
        <f t="shared" si="20"/>
        <v>0</v>
      </c>
      <c r="K73" s="384">
        <f t="shared" si="20"/>
        <v>0</v>
      </c>
      <c r="L73" s="384">
        <f t="shared" si="20"/>
        <v>0</v>
      </c>
      <c r="M73" s="384">
        <f t="shared" si="20"/>
        <v>0</v>
      </c>
      <c r="N73" s="384">
        <f t="shared" si="20"/>
        <v>0</v>
      </c>
      <c r="O73" s="384">
        <f t="shared" si="20"/>
        <v>0</v>
      </c>
      <c r="P73" s="384">
        <f t="shared" si="20"/>
        <v>0</v>
      </c>
      <c r="Q73" s="385">
        <f t="shared" si="20"/>
        <v>0</v>
      </c>
      <c r="R73" s="386">
        <f>SUM(F73:Q73)</f>
        <v>0</v>
      </c>
      <c r="S73" s="398"/>
    </row>
    <row r="74" spans="1:19">
      <c r="A74" s="485"/>
      <c r="B74" s="565" t="s">
        <v>346</v>
      </c>
      <c r="C74" s="566"/>
      <c r="D74" s="566"/>
      <c r="E74" s="486"/>
      <c r="F74" s="487">
        <f>SUMIF($E4:$E73,"&lt;&gt;"&amp;"*小計*",F4:F73)</f>
        <v>0</v>
      </c>
      <c r="G74" s="487">
        <f t="shared" ref="G74:Q74" si="21">SUMIF($E4:$E73,"&lt;&gt;"&amp;"*小計*",G4:G73)</f>
        <v>0</v>
      </c>
      <c r="H74" s="487">
        <f t="shared" si="21"/>
        <v>0</v>
      </c>
      <c r="I74" s="487">
        <f t="shared" si="21"/>
        <v>0</v>
      </c>
      <c r="J74" s="487">
        <f t="shared" si="21"/>
        <v>0</v>
      </c>
      <c r="K74" s="487">
        <f t="shared" si="21"/>
        <v>0</v>
      </c>
      <c r="L74" s="487">
        <f t="shared" si="21"/>
        <v>0</v>
      </c>
      <c r="M74" s="487">
        <f t="shared" si="21"/>
        <v>0</v>
      </c>
      <c r="N74" s="487">
        <f t="shared" si="21"/>
        <v>0</v>
      </c>
      <c r="O74" s="487">
        <f t="shared" si="21"/>
        <v>0</v>
      </c>
      <c r="P74" s="487">
        <f t="shared" si="21"/>
        <v>0</v>
      </c>
      <c r="Q74" s="487">
        <f t="shared" si="21"/>
        <v>0</v>
      </c>
      <c r="R74" s="488">
        <f>SUM(F74:Q74)</f>
        <v>0</v>
      </c>
      <c r="S74" s="489"/>
    </row>
    <row r="75" spans="1:19">
      <c r="A75" s="351"/>
      <c r="B75" s="351"/>
      <c r="C75" s="490"/>
      <c r="D75" s="351"/>
      <c r="E75" s="351"/>
      <c r="F75" s="353"/>
      <c r="G75" s="353"/>
      <c r="H75" s="353"/>
      <c r="I75" s="353"/>
      <c r="J75" s="353"/>
      <c r="K75" s="353"/>
      <c r="L75" s="353"/>
      <c r="M75" s="353"/>
      <c r="N75" s="353"/>
      <c r="O75" s="353"/>
      <c r="P75" s="353"/>
      <c r="Q75" s="353"/>
      <c r="R75" s="353"/>
      <c r="S75" s="491"/>
    </row>
    <row r="76" spans="1:19">
      <c r="A76" s="492"/>
      <c r="B76" s="492"/>
      <c r="C76" s="493"/>
      <c r="D76" s="492" t="s">
        <v>347</v>
      </c>
      <c r="E76" s="492"/>
      <c r="F76" s="494"/>
      <c r="G76" s="494"/>
      <c r="H76" s="494"/>
      <c r="I76" s="494" t="s">
        <v>348</v>
      </c>
      <c r="J76" s="494"/>
      <c r="K76" s="494"/>
      <c r="L76" s="494"/>
      <c r="M76" s="494"/>
      <c r="N76" s="494"/>
      <c r="O76" s="494" t="s">
        <v>349</v>
      </c>
      <c r="P76" s="494"/>
      <c r="Q76" s="494"/>
      <c r="R76" s="494"/>
      <c r="S76" s="492"/>
    </row>
    <row r="77" spans="1:19">
      <c r="A77" s="351"/>
      <c r="B77" s="351"/>
      <c r="C77" s="490"/>
      <c r="D77" s="351"/>
      <c r="E77" s="351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491"/>
    </row>
  </sheetData>
  <mergeCells count="6">
    <mergeCell ref="B74:D74"/>
    <mergeCell ref="F1:Q1"/>
    <mergeCell ref="B4:B21"/>
    <mergeCell ref="B22:B37"/>
    <mergeCell ref="B38:B65"/>
    <mergeCell ref="B66:B73"/>
  </mergeCells>
  <phoneticPr fontId="2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表8-1 人力需求預算表</vt:lpstr>
      <vt:lpstr>表10教育訓練計劃表</vt:lpstr>
      <vt:lpstr>表11出差計劃表</vt:lpstr>
      <vt:lpstr>表13資本支出預算表</vt:lpstr>
      <vt:lpstr>表9 研發專案彙總表</vt:lpstr>
      <vt:lpstr>資本支出預算表-模具(折舊計算用免印)</vt:lpstr>
      <vt:lpstr>表12費用預算表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2020-08-27T02:23:41Z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