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Electric vehicles/Analysis/efficiency-standards-analysis/cba-standards/cba-standards/data/bitre/"/>
    </mc:Choice>
  </mc:AlternateContent>
  <xr:revisionPtr revIDLastSave="0" documentId="13_ncr:1_{C3A37E93-11C4-9F4F-A8CD-4D515CAAB630}" xr6:coauthVersionLast="46" xr6:coauthVersionMax="46" xr10:uidLastSave="{00000000-0000-0000-0000-000000000000}"/>
  <bookViews>
    <workbookView xWindow="0" yWindow="0" windowWidth="35840" windowHeight="22400" activeTab="1" xr2:uid="{80DC8E86-807B-D94E-8FA0-980ED73BF3AB}"/>
  </bookViews>
  <sheets>
    <sheet name="bitre-estimates" sheetId="3" r:id="rId1"/>
    <sheet name="bitre-adjusted" sheetId="5" r:id="rId2"/>
    <sheet name="bitre-adjusted-working" sheetId="4" r:id="rId3"/>
    <sheet name="predicted" sheetId="1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4" l="1"/>
  <c r="O46" i="4"/>
  <c r="N30" i="4"/>
  <c r="N31" i="4" s="1"/>
  <c r="N32" i="4" s="1"/>
  <c r="N33" i="4" s="1"/>
  <c r="N34" i="4" s="1"/>
  <c r="N35" i="4" s="1"/>
  <c r="N36" i="4" s="1"/>
  <c r="N37" i="4" s="1"/>
  <c r="O28" i="4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27" i="4"/>
  <c r="N29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18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16" i="2"/>
  <c r="F17" i="2"/>
  <c r="G17" i="2" s="1"/>
  <c r="E16" i="2"/>
  <c r="E17" i="2" s="1"/>
  <c r="F16" i="2"/>
  <c r="E24" i="1"/>
  <c r="E25" i="1"/>
  <c r="E26" i="1" s="1"/>
  <c r="G15" i="1"/>
  <c r="G16" i="1"/>
  <c r="G17" i="1"/>
  <c r="G18" i="1"/>
  <c r="G19" i="1"/>
  <c r="G20" i="1"/>
  <c r="G21" i="1"/>
  <c r="G22" i="1"/>
  <c r="G23" i="1"/>
  <c r="G14" i="1"/>
  <c r="F14" i="1"/>
  <c r="F15" i="1"/>
  <c r="F16" i="1"/>
  <c r="F17" i="1"/>
  <c r="F18" i="1"/>
  <c r="F19" i="1"/>
  <c r="F20" i="1"/>
  <c r="F21" i="1"/>
  <c r="F22" i="1"/>
  <c r="F23" i="1"/>
  <c r="F24" i="1"/>
  <c r="G24" i="1" s="1"/>
  <c r="F25" i="1"/>
  <c r="G25" i="1" s="1"/>
  <c r="F13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3" i="1"/>
  <c r="F26" i="1" l="1"/>
  <c r="G26" i="1" s="1"/>
  <c r="E27" i="1"/>
  <c r="F27" i="1" l="1"/>
  <c r="G27" i="1" s="1"/>
  <c r="E28" i="1"/>
  <c r="E29" i="1" l="1"/>
  <c r="F28" i="1"/>
  <c r="G28" i="1" s="1"/>
  <c r="E30" i="1" l="1"/>
  <c r="F29" i="1"/>
  <c r="G29" i="1" s="1"/>
  <c r="F30" i="1" l="1"/>
  <c r="G30" i="1" s="1"/>
  <c r="E31" i="1"/>
  <c r="F31" i="1" l="1"/>
  <c r="G31" i="1" s="1"/>
  <c r="E32" i="1"/>
  <c r="F32" i="1" l="1"/>
  <c r="G32" i="1" s="1"/>
  <c r="E33" i="1"/>
  <c r="F33" i="1" l="1"/>
  <c r="G33" i="1" s="1"/>
  <c r="E34" i="1"/>
  <c r="F34" i="1" l="1"/>
  <c r="G34" i="1" s="1"/>
  <c r="E35" i="1"/>
  <c r="E36" i="1" l="1"/>
  <c r="F35" i="1"/>
  <c r="G35" i="1" s="1"/>
  <c r="E37" i="1" l="1"/>
  <c r="F36" i="1"/>
  <c r="G36" i="1" s="1"/>
  <c r="F37" i="1" l="1"/>
  <c r="G37" i="1" s="1"/>
  <c r="E38" i="1"/>
  <c r="F38" i="1" l="1"/>
  <c r="G38" i="1" s="1"/>
  <c r="E39" i="1"/>
  <c r="F39" i="1" l="1"/>
  <c r="G39" i="1" s="1"/>
  <c r="E40" i="1"/>
  <c r="F40" i="1" l="1"/>
  <c r="G40" i="1" s="1"/>
  <c r="E41" i="1"/>
  <c r="F41" i="1" l="1"/>
  <c r="G41" i="1" s="1"/>
  <c r="E42" i="1"/>
  <c r="F42" i="1" l="1"/>
  <c r="G42" i="1" s="1"/>
  <c r="E43" i="1"/>
  <c r="F43" i="1" l="1"/>
  <c r="G43" i="1" s="1"/>
  <c r="E44" i="1"/>
  <c r="F44" i="1" l="1"/>
  <c r="G44" i="1" s="1"/>
  <c r="E45" i="1"/>
  <c r="F45" i="1" l="1"/>
  <c r="G45" i="1" s="1"/>
  <c r="E46" i="1"/>
  <c r="E47" i="1" l="1"/>
  <c r="F46" i="1"/>
  <c r="G46" i="1" s="1"/>
  <c r="E48" i="1" l="1"/>
  <c r="F48" i="1" s="1"/>
  <c r="F47" i="1"/>
  <c r="G47" i="1" s="1"/>
  <c r="G48" i="1" l="1"/>
</calcChain>
</file>

<file path=xl/sharedStrings.xml><?xml version="1.0" encoding="utf-8"?>
<sst xmlns="http://schemas.openxmlformats.org/spreadsheetml/2006/main" count="35" uniqueCount="18">
  <si>
    <t xml:space="preserve"> predicted</t>
  </si>
  <si>
    <t>BITRE EV uptake estimates (2019)</t>
  </si>
  <si>
    <t>Porportion non ev</t>
  </si>
  <si>
    <t>non-ev emissions</t>
  </si>
  <si>
    <t>improvements frozen at 2030</t>
  </si>
  <si>
    <t>ev_tailpipe</t>
  </si>
  <si>
    <t xml:space="preserve">Total emissions </t>
  </si>
  <si>
    <t xml:space="preserve">% change </t>
  </si>
  <si>
    <t>year</t>
  </si>
  <si>
    <t>ev-uptake</t>
  </si>
  <si>
    <t>ev-emissions</t>
  </si>
  <si>
    <t>predicted</t>
  </si>
  <si>
    <t>predicted_cost</t>
  </si>
  <si>
    <t>predicted_cost_lagged</t>
  </si>
  <si>
    <t>% change</t>
  </si>
  <si>
    <t>predicted_lag</t>
  </si>
  <si>
    <t xml:space="preserve">adjusted rates </t>
  </si>
  <si>
    <t>adjusted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</si>
</sst>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2" fontId="0" fillId="0" borderId="0" xfId="0" applyNumberFormat="1"/>
    <xf numFmtId="9" fontId="0" fillId="0" borderId="0" xfId="1" applyFont="1"/>
    <xf numFmtId="2" fontId="0" fillId="2" borderId="0" xfId="0" applyNumberFormat="1" applyFill="1"/>
    <xf numFmtId="9" fontId="0" fillId="3" borderId="0" xfId="1" applyFon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3" xfId="0" applyNumberFormat="1" applyBorder="1"/>
    <xf numFmtId="2" fontId="0" fillId="2" borderId="3" xfId="0" applyNumberFormat="1" applyFill="1" applyBorder="1"/>
    <xf numFmtId="0" fontId="0" fillId="4" borderId="4" xfId="0" applyFill="1" applyBorder="1"/>
    <xf numFmtId="2" fontId="0" fillId="4" borderId="3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2" fontId="0" fillId="0" borderId="0" xfId="0" applyNumberFormat="1" applyBorder="1"/>
    <xf numFmtId="2" fontId="0" fillId="2" borderId="0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predicted!$A$2:$A$48</c:f>
              <c:numCache>
                <c:formatCode>General</c:formatCode>
                <c:ptCount val="4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</c:numCache>
            </c:numRef>
          </c:xVal>
          <c:yVal>
            <c:numRef>
              <c:f>predicted!$B$2:$B$48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1.9307934808819711E-2</c:v>
                </c:pt>
                <c:pt idx="3">
                  <c:v>1.5945111417234707E-2</c:v>
                </c:pt>
                <c:pt idx="4">
                  <c:v>3.3737289203929641E-2</c:v>
                </c:pt>
                <c:pt idx="5">
                  <c:v>0.14852189694342086</c:v>
                </c:pt>
                <c:pt idx="6">
                  <c:v>0.19105189234029193</c:v>
                </c:pt>
                <c:pt idx="7">
                  <c:v>0.19728827949079125</c:v>
                </c:pt>
                <c:pt idx="8">
                  <c:v>0.21240931229561377</c:v>
                </c:pt>
                <c:pt idx="9">
                  <c:v>0.32791105969958972</c:v>
                </c:pt>
                <c:pt idx="10">
                  <c:v>0.62592473597208209</c:v>
                </c:pt>
                <c:pt idx="11">
                  <c:v>0.96294157557979021</c:v>
                </c:pt>
                <c:pt idx="12">
                  <c:v>1.4772543508293725</c:v>
                </c:pt>
                <c:pt idx="13">
                  <c:v>2.2565846223029289</c:v>
                </c:pt>
                <c:pt idx="14">
                  <c:v>3.4248861919283669</c:v>
                </c:pt>
                <c:pt idx="15">
                  <c:v>5.1484202707284563</c:v>
                </c:pt>
                <c:pt idx="16">
                  <c:v>7.6318010741069422</c:v>
                </c:pt>
                <c:pt idx="17">
                  <c:v>11.091081532193469</c:v>
                </c:pt>
                <c:pt idx="18">
                  <c:v>15.689528339977821</c:v>
                </c:pt>
                <c:pt idx="19">
                  <c:v>21.43640308466075</c:v>
                </c:pt>
                <c:pt idx="20">
                  <c:v>28.089189867793255</c:v>
                </c:pt>
                <c:pt idx="21">
                  <c:v>35.141157291165442</c:v>
                </c:pt>
                <c:pt idx="22">
                  <c:v>41.951353198671526</c:v>
                </c:pt>
                <c:pt idx="23">
                  <c:v>47.961401436211673</c:v>
                </c:pt>
                <c:pt idx="24">
                  <c:v>52.857885146385492</c:v>
                </c:pt>
                <c:pt idx="25">
                  <c:v>56.593863394225558</c:v>
                </c:pt>
                <c:pt idx="26">
                  <c:v>59.304195582809022</c:v>
                </c:pt>
                <c:pt idx="27">
                  <c:v>61.199340704064824</c:v>
                </c:pt>
                <c:pt idx="28">
                  <c:v>62.490602530055654</c:v>
                </c:pt>
                <c:pt idx="29">
                  <c:v>63.35495464768961</c:v>
                </c:pt>
                <c:pt idx="30">
                  <c:v>63.926697580784932</c:v>
                </c:pt>
                <c:pt idx="31">
                  <c:v>64.301918201083282</c:v>
                </c:pt>
                <c:pt idx="32">
                  <c:v>64.546893513696162</c:v>
                </c:pt>
                <c:pt idx="33">
                  <c:v>64.706293199391482</c:v>
                </c:pt>
                <c:pt idx="34">
                  <c:v>64.809782446223437</c:v>
                </c:pt>
                <c:pt idx="35">
                  <c:v>64.876876059654052</c:v>
                </c:pt>
                <c:pt idx="36">
                  <c:v>64.920333476516277</c:v>
                </c:pt>
                <c:pt idx="37">
                  <c:v>64.948464492263298</c:v>
                </c:pt>
                <c:pt idx="38">
                  <c:v>64.96666727593481</c:v>
                </c:pt>
                <c:pt idx="39">
                  <c:v>64.978442814164936</c:v>
                </c:pt>
                <c:pt idx="40">
                  <c:v>64.986059269999714</c:v>
                </c:pt>
                <c:pt idx="41">
                  <c:v>64.990985098600049</c:v>
                </c:pt>
                <c:pt idx="42">
                  <c:v>64.994170587140943</c:v>
                </c:pt>
                <c:pt idx="43">
                  <c:v>64.996230522750281</c:v>
                </c:pt>
                <c:pt idx="44">
                  <c:v>64.997562567629913</c:v>
                </c:pt>
                <c:pt idx="45">
                  <c:v>64.998423910494935</c:v>
                </c:pt>
                <c:pt idx="46">
                  <c:v>64.998980875725749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1-2D46-9C31-94F9FFDB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56319"/>
        <c:axId val="574858751"/>
      </c:scatterChart>
      <c:valAx>
        <c:axId val="57485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58751"/>
        <c:crosses val="autoZero"/>
        <c:crossBetween val="midCat"/>
      </c:valAx>
      <c:valAx>
        <c:axId val="5748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5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8</xdr:row>
      <xdr:rowOff>107950</xdr:rowOff>
    </xdr:from>
    <xdr:to>
      <xdr:col>22</xdr:col>
      <xdr:colOff>50800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29DCF-1B86-8F4C-99C3-D5F830147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37D2-688C-C445-B803-9D0623E30B6E}">
  <dimension ref="A2:I49"/>
  <sheetViews>
    <sheetView workbookViewId="0">
      <selection activeCell="A2" sqref="A2:E49"/>
    </sheetView>
  </sheetViews>
  <sheetFormatPr baseColWidth="10" defaultRowHeight="16" x14ac:dyDescent="0.2"/>
  <sheetData>
    <row r="2" spans="1:9" x14ac:dyDescent="0.2">
      <c r="A2" t="s">
        <v>8</v>
      </c>
      <c r="B2" t="s">
        <v>11</v>
      </c>
      <c r="C2" t="s">
        <v>12</v>
      </c>
      <c r="D2" t="s">
        <v>13</v>
      </c>
    </row>
    <row r="3" spans="1:9" x14ac:dyDescent="0.2">
      <c r="A3">
        <v>2009</v>
      </c>
      <c r="B3" s="2">
        <v>0</v>
      </c>
    </row>
    <row r="4" spans="1:9" x14ac:dyDescent="0.2">
      <c r="A4">
        <v>2010</v>
      </c>
      <c r="B4" s="2">
        <v>0</v>
      </c>
    </row>
    <row r="5" spans="1:9" x14ac:dyDescent="0.2">
      <c r="A5">
        <v>2011</v>
      </c>
      <c r="B5" s="2">
        <v>1.9307934808819711E-2</v>
      </c>
      <c r="C5" s="2"/>
    </row>
    <row r="6" spans="1:9" x14ac:dyDescent="0.2">
      <c r="A6">
        <v>2012</v>
      </c>
      <c r="B6" s="2">
        <v>1.5945111417234707E-2</v>
      </c>
      <c r="C6" s="2">
        <v>3.3737289203929641E-2</v>
      </c>
      <c r="D6">
        <v>3.3737289203929641E-2</v>
      </c>
    </row>
    <row r="7" spans="1:9" x14ac:dyDescent="0.2">
      <c r="A7">
        <v>2013</v>
      </c>
      <c r="B7" s="2">
        <v>3.3737289203929641E-2</v>
      </c>
      <c r="C7" s="2">
        <v>3.3737289203929641E-2</v>
      </c>
      <c r="D7">
        <v>3.3737289203929641E-2</v>
      </c>
      <c r="H7" s="3"/>
      <c r="I7" s="3"/>
    </row>
    <row r="8" spans="1:9" x14ac:dyDescent="0.2">
      <c r="A8">
        <v>2014</v>
      </c>
      <c r="B8" s="2">
        <v>0.14852189694342086</v>
      </c>
      <c r="C8" s="2">
        <v>9.7910407888574427E-2</v>
      </c>
      <c r="D8">
        <v>3.3737289203929641E-2</v>
      </c>
      <c r="H8" s="3"/>
      <c r="I8" s="3"/>
    </row>
    <row r="9" spans="1:9" x14ac:dyDescent="0.2">
      <c r="A9">
        <v>2015</v>
      </c>
      <c r="B9" s="2">
        <v>0.19105189234029193</v>
      </c>
      <c r="C9" s="2">
        <v>0.13364481250691124</v>
      </c>
      <c r="D9">
        <v>0.19105189234029193</v>
      </c>
      <c r="H9" s="3"/>
      <c r="I9" s="3"/>
    </row>
    <row r="10" spans="1:9" x14ac:dyDescent="0.2">
      <c r="A10">
        <v>2016</v>
      </c>
      <c r="B10" s="2">
        <v>0.19728827949079125</v>
      </c>
      <c r="C10" s="2">
        <v>0.19247956660604326</v>
      </c>
      <c r="D10">
        <v>0.19728827949079125</v>
      </c>
      <c r="H10" s="3"/>
      <c r="I10" s="3"/>
    </row>
    <row r="11" spans="1:9" x14ac:dyDescent="0.2">
      <c r="A11">
        <v>2017</v>
      </c>
      <c r="B11" s="2">
        <v>0.21240931229561377</v>
      </c>
      <c r="C11" s="2">
        <v>0.31091705595967378</v>
      </c>
      <c r="D11">
        <v>0.21240931229561377</v>
      </c>
      <c r="H11" s="3"/>
      <c r="I11" s="3"/>
    </row>
    <row r="12" spans="1:9" x14ac:dyDescent="0.2">
      <c r="A12">
        <v>2018</v>
      </c>
      <c r="B12" s="2">
        <v>0.32791105969958972</v>
      </c>
      <c r="C12" s="2">
        <v>0.4652949926075734</v>
      </c>
      <c r="D12">
        <v>0.46529499260757357</v>
      </c>
      <c r="H12" s="3"/>
      <c r="I12" s="3"/>
    </row>
    <row r="13" spans="1:9" x14ac:dyDescent="0.2">
      <c r="A13">
        <v>2019</v>
      </c>
      <c r="B13" s="2">
        <v>0.62592473597208209</v>
      </c>
      <c r="C13" s="2">
        <v>0.72128820687528961</v>
      </c>
      <c r="D13">
        <v>0.72128820687528983</v>
      </c>
      <c r="H13" s="3"/>
      <c r="I13" s="3"/>
    </row>
    <row r="14" spans="1:9" x14ac:dyDescent="0.2">
      <c r="A14">
        <v>2020</v>
      </c>
      <c r="B14" s="2">
        <v>0.96294157557979021</v>
      </c>
      <c r="C14" s="2">
        <v>1.1301232688767526</v>
      </c>
      <c r="D14">
        <v>1.3784503770027925</v>
      </c>
      <c r="H14" s="3"/>
      <c r="I14" s="3"/>
    </row>
    <row r="15" spans="1:9" x14ac:dyDescent="0.2">
      <c r="A15">
        <v>2021</v>
      </c>
      <c r="B15" s="2">
        <v>1.4772543508293725</v>
      </c>
      <c r="C15" s="2">
        <v>1.7495182953225084</v>
      </c>
      <c r="D15">
        <v>2.0454176020905916</v>
      </c>
      <c r="H15" s="3"/>
      <c r="I15" s="3"/>
    </row>
    <row r="16" spans="1:9" x14ac:dyDescent="0.2">
      <c r="A16">
        <v>2022</v>
      </c>
      <c r="B16" s="2">
        <v>2.2565846223029289</v>
      </c>
      <c r="C16" s="2">
        <v>3.1506935629494803</v>
      </c>
      <c r="D16">
        <v>2.9260014029329313</v>
      </c>
      <c r="H16" s="3"/>
      <c r="I16" s="3"/>
    </row>
    <row r="17" spans="1:9" x14ac:dyDescent="0.2">
      <c r="A17">
        <v>2023</v>
      </c>
      <c r="B17" s="2">
        <v>3.4248861919283669</v>
      </c>
      <c r="C17" s="2">
        <v>5.1763215542722154</v>
      </c>
      <c r="D17">
        <v>4.1981355639089175</v>
      </c>
      <c r="H17" s="3"/>
      <c r="I17" s="3"/>
    </row>
    <row r="18" spans="1:9" x14ac:dyDescent="0.2">
      <c r="A18">
        <v>2024</v>
      </c>
      <c r="B18" s="2">
        <v>5.1484202707284563</v>
      </c>
      <c r="C18" s="4">
        <v>8.0187763521019058</v>
      </c>
      <c r="D18">
        <v>5.8798767082036187</v>
      </c>
      <c r="H18" s="3"/>
      <c r="I18" s="3"/>
    </row>
    <row r="19" spans="1:9" x14ac:dyDescent="0.2">
      <c r="A19">
        <v>2025</v>
      </c>
      <c r="B19" s="2">
        <v>7.6318010741069422</v>
      </c>
      <c r="C19" s="2">
        <v>11.85474004457347</v>
      </c>
      <c r="D19">
        <v>8.0223170470678973</v>
      </c>
      <c r="H19" s="3"/>
      <c r="I19" s="3"/>
    </row>
    <row r="20" spans="1:9" x14ac:dyDescent="0.2">
      <c r="A20">
        <v>2026</v>
      </c>
      <c r="B20" s="2">
        <v>11.091081532193469</v>
      </c>
      <c r="C20" s="2">
        <v>18.197994264420885</v>
      </c>
      <c r="D20">
        <v>10.641364340714375</v>
      </c>
      <c r="H20" s="3"/>
      <c r="I20" s="3"/>
    </row>
    <row r="21" spans="1:9" x14ac:dyDescent="0.2">
      <c r="A21">
        <v>2027</v>
      </c>
      <c r="B21" s="2">
        <v>15.689528339977821</v>
      </c>
      <c r="C21" s="2">
        <v>25.061904689333801</v>
      </c>
      <c r="D21">
        <v>13.915702409395562</v>
      </c>
      <c r="H21" s="3"/>
      <c r="I21" s="3"/>
    </row>
    <row r="22" spans="1:9" x14ac:dyDescent="0.2">
      <c r="A22">
        <v>2028</v>
      </c>
      <c r="B22" s="2">
        <v>21.43640308466075</v>
      </c>
      <c r="C22" s="2">
        <v>32.435968670137449</v>
      </c>
      <c r="D22">
        <v>17.676776875566038</v>
      </c>
      <c r="H22" s="3"/>
      <c r="I22" s="3"/>
    </row>
    <row r="23" spans="1:9" x14ac:dyDescent="0.2">
      <c r="A23">
        <v>2029</v>
      </c>
      <c r="B23" s="2">
        <v>28.089189867793255</v>
      </c>
      <c r="C23" s="4">
        <v>39.869640031418975</v>
      </c>
      <c r="D23">
        <v>21.927531861590744</v>
      </c>
      <c r="H23" s="3"/>
      <c r="I23" s="3"/>
    </row>
    <row r="24" spans="1:9" x14ac:dyDescent="0.2">
      <c r="A24">
        <v>2030</v>
      </c>
      <c r="B24" s="2">
        <v>35.141157291165442</v>
      </c>
      <c r="C24" s="2">
        <v>47.44319853104863</v>
      </c>
      <c r="D24">
        <v>26.53930108875187</v>
      </c>
      <c r="H24" s="3"/>
      <c r="I24" s="3"/>
    </row>
    <row r="25" spans="1:9" x14ac:dyDescent="0.2">
      <c r="A25">
        <v>2031</v>
      </c>
      <c r="B25" s="2">
        <v>41.951353198671526</v>
      </c>
      <c r="C25" s="2">
        <v>52.654835213628509</v>
      </c>
      <c r="D25">
        <v>31.541346455031022</v>
      </c>
      <c r="H25" s="3"/>
      <c r="I25" s="3"/>
    </row>
    <row r="26" spans="1:9" x14ac:dyDescent="0.2">
      <c r="A26">
        <v>2032</v>
      </c>
      <c r="B26" s="2">
        <v>47.961401436211673</v>
      </c>
      <c r="C26" s="2">
        <v>56.762685079905324</v>
      </c>
      <c r="D26">
        <v>36.457651563255034</v>
      </c>
      <c r="H26" s="3"/>
      <c r="I26" s="3"/>
    </row>
    <row r="27" spans="1:9" x14ac:dyDescent="0.2">
      <c r="A27">
        <v>2033</v>
      </c>
      <c r="B27" s="2">
        <v>52.857885146385492</v>
      </c>
      <c r="C27" s="2">
        <v>59.841395722200922</v>
      </c>
      <c r="D27">
        <v>41.140043673785051</v>
      </c>
      <c r="H27" s="3"/>
      <c r="I27" s="3"/>
    </row>
    <row r="28" spans="1:9" x14ac:dyDescent="0.2">
      <c r="A28">
        <v>2034</v>
      </c>
      <c r="B28" s="2">
        <v>56.593863394225558</v>
      </c>
      <c r="C28" s="2">
        <v>62.055158209080808</v>
      </c>
      <c r="D28">
        <v>45.31624094050359</v>
      </c>
      <c r="H28" s="3"/>
      <c r="I28" s="3"/>
    </row>
    <row r="29" spans="1:9" x14ac:dyDescent="0.2">
      <c r="A29">
        <v>2035</v>
      </c>
      <c r="B29" s="2">
        <v>59.304195582809022</v>
      </c>
      <c r="C29" s="2">
        <v>63.054702732735656</v>
      </c>
      <c r="D29">
        <v>49.059959713650805</v>
      </c>
      <c r="H29" s="3"/>
      <c r="I29" s="3"/>
    </row>
    <row r="30" spans="1:9" x14ac:dyDescent="0.2">
      <c r="A30">
        <v>2036</v>
      </c>
      <c r="B30" s="2">
        <v>61.199340704064824</v>
      </c>
      <c r="C30" s="2">
        <v>63.724213294661936</v>
      </c>
      <c r="D30">
        <v>52.27369741094325</v>
      </c>
      <c r="H30" s="3"/>
      <c r="I30" s="3"/>
    </row>
    <row r="31" spans="1:9" x14ac:dyDescent="0.2">
      <c r="A31">
        <v>2037</v>
      </c>
      <c r="B31" s="2">
        <v>62.490602530055654</v>
      </c>
      <c r="C31" s="2">
        <v>64.167351428529088</v>
      </c>
      <c r="D31">
        <v>54.867705368968885</v>
      </c>
      <c r="H31" s="3"/>
      <c r="I31" s="3"/>
    </row>
    <row r="32" spans="1:9" x14ac:dyDescent="0.2">
      <c r="A32">
        <v>2038</v>
      </c>
      <c r="B32" s="2">
        <v>63.35495464768961</v>
      </c>
      <c r="C32" s="2">
        <v>64.45831698823585</v>
      </c>
      <c r="D32">
        <v>56.757455016019755</v>
      </c>
      <c r="H32" s="3"/>
      <c r="I32" s="3"/>
    </row>
    <row r="33" spans="1:9" x14ac:dyDescent="0.2">
      <c r="A33">
        <v>2039</v>
      </c>
      <c r="B33" s="2">
        <v>63.926697580784932</v>
      </c>
      <c r="C33" s="2">
        <v>64.64835268400968</v>
      </c>
      <c r="D33">
        <v>58.326983196037432</v>
      </c>
      <c r="H33" s="3"/>
      <c r="I33" s="3"/>
    </row>
    <row r="34" spans="1:9" x14ac:dyDescent="0.2">
      <c r="A34">
        <v>2040</v>
      </c>
      <c r="B34" s="2">
        <v>64.301918201083282</v>
      </c>
      <c r="C34" s="2">
        <v>64.772035739096282</v>
      </c>
      <c r="D34">
        <v>59.617035091051719</v>
      </c>
      <c r="H34" s="3"/>
      <c r="I34" s="3"/>
    </row>
    <row r="35" spans="1:9" x14ac:dyDescent="0.2">
      <c r="A35">
        <v>2041</v>
      </c>
      <c r="B35" s="2">
        <v>64.546893513696162</v>
      </c>
      <c r="C35" s="2">
        <v>64.852349934809723</v>
      </c>
      <c r="D35">
        <v>60.669608218606562</v>
      </c>
      <c r="H35" s="3"/>
      <c r="I35" s="3"/>
    </row>
    <row r="36" spans="1:9" x14ac:dyDescent="0.2">
      <c r="A36">
        <v>2042</v>
      </c>
      <c r="B36" s="2">
        <v>64.706293199391482</v>
      </c>
      <c r="C36" s="2">
        <v>64.904424750118366</v>
      </c>
      <c r="D36">
        <v>61.524414476596924</v>
      </c>
      <c r="H36" s="3"/>
      <c r="I36" s="3"/>
    </row>
    <row r="37" spans="1:9" x14ac:dyDescent="0.2">
      <c r="A37">
        <v>2043</v>
      </c>
      <c r="B37" s="2">
        <v>64.809782446223437</v>
      </c>
      <c r="C37" s="2">
        <v>64.938156823706692</v>
      </c>
      <c r="D37">
        <v>62.216929571757383</v>
      </c>
      <c r="H37" s="3"/>
      <c r="I37" s="3"/>
    </row>
    <row r="38" spans="1:9" x14ac:dyDescent="0.2">
      <c r="A38">
        <v>2044</v>
      </c>
      <c r="B38" s="2">
        <v>64.876876059654052</v>
      </c>
      <c r="C38" s="2">
        <v>64.959993465775796</v>
      </c>
      <c r="D38">
        <v>62.777630859933588</v>
      </c>
      <c r="H38" s="3"/>
      <c r="I38" s="3"/>
    </row>
    <row r="39" spans="1:9" x14ac:dyDescent="0.2">
      <c r="A39">
        <v>2045</v>
      </c>
      <c r="B39" s="2">
        <v>64.920333476516277</v>
      </c>
      <c r="C39" s="2">
        <v>64.974123790192564</v>
      </c>
      <c r="D39">
        <v>63.229334891316022</v>
      </c>
      <c r="H39" s="3"/>
      <c r="I39" s="3"/>
    </row>
    <row r="40" spans="1:9" x14ac:dyDescent="0.2">
      <c r="A40">
        <v>2046</v>
      </c>
      <c r="B40" s="2">
        <v>64.948464492263298</v>
      </c>
      <c r="C40" s="2">
        <v>64.983265009168093</v>
      </c>
      <c r="D40">
        <v>63.606739664948257</v>
      </c>
      <c r="H40" s="3"/>
      <c r="I40" s="3"/>
    </row>
    <row r="41" spans="1:9" x14ac:dyDescent="0.2">
      <c r="A41">
        <v>2047</v>
      </c>
      <c r="B41" s="2">
        <v>64.96666727593481</v>
      </c>
      <c r="C41" s="2">
        <v>64.98917765853119</v>
      </c>
      <c r="D41">
        <v>63.908468013779789</v>
      </c>
      <c r="H41" s="3"/>
      <c r="I41" s="3"/>
    </row>
    <row r="42" spans="1:9" x14ac:dyDescent="0.2">
      <c r="A42">
        <v>2048</v>
      </c>
      <c r="B42" s="2">
        <v>64.978442814164936</v>
      </c>
      <c r="C42" s="2">
        <v>64.993001609224194</v>
      </c>
      <c r="D42">
        <v>64.149087658891773</v>
      </c>
      <c r="H42" s="3"/>
      <c r="I42" s="3"/>
    </row>
    <row r="43" spans="1:9" x14ac:dyDescent="0.2">
      <c r="A43">
        <v>2049</v>
      </c>
      <c r="B43" s="2">
        <v>64.986059269999714</v>
      </c>
      <c r="C43" s="2">
        <v>64.996230522750281</v>
      </c>
      <c r="D43">
        <v>64.340589886984404</v>
      </c>
      <c r="H43" s="3"/>
      <c r="I43" s="3"/>
    </row>
    <row r="44" spans="1:9" x14ac:dyDescent="0.2">
      <c r="A44">
        <v>2050</v>
      </c>
      <c r="B44" s="2">
        <v>64.990985098600049</v>
      </c>
      <c r="C44" s="2">
        <v>64.997562567629913</v>
      </c>
      <c r="D44">
        <v>64.47672263953821</v>
      </c>
      <c r="H44" s="3"/>
      <c r="I44" s="3"/>
    </row>
    <row r="45" spans="1:9" x14ac:dyDescent="0.2">
      <c r="A45">
        <v>2051</v>
      </c>
      <c r="B45" s="2">
        <v>64.994170587140943</v>
      </c>
      <c r="C45" s="2">
        <v>64.998423910494935</v>
      </c>
      <c r="D45">
        <v>64.565246068624049</v>
      </c>
      <c r="H45" s="3"/>
      <c r="I45" s="3"/>
    </row>
    <row r="46" spans="1:9" x14ac:dyDescent="0.2">
      <c r="A46">
        <v>2052</v>
      </c>
      <c r="B46" s="2">
        <v>64.996230522750281</v>
      </c>
      <c r="C46" s="2">
        <v>64.998980875725749</v>
      </c>
      <c r="D46">
        <v>64.611652118031927</v>
      </c>
      <c r="H46" s="3"/>
      <c r="I46" s="3"/>
    </row>
    <row r="47" spans="1:9" x14ac:dyDescent="0.2">
      <c r="A47">
        <v>2053</v>
      </c>
      <c r="B47" s="2">
        <v>64.997562567629913</v>
      </c>
      <c r="C47" s="2">
        <v>64.998980875725749</v>
      </c>
      <c r="D47">
        <v>64.634904936201295</v>
      </c>
      <c r="H47" s="3"/>
      <c r="I47" s="3"/>
    </row>
    <row r="48" spans="1:9" x14ac:dyDescent="0.2">
      <c r="A48">
        <v>2054</v>
      </c>
      <c r="B48" s="2">
        <v>64.998423910494935</v>
      </c>
      <c r="C48" s="2">
        <v>64.998980875725749</v>
      </c>
      <c r="D48">
        <v>64.645407027040775</v>
      </c>
      <c r="H48" s="3"/>
      <c r="I48" s="3"/>
    </row>
    <row r="49" spans="1:9" x14ac:dyDescent="0.2">
      <c r="A49">
        <v>2055</v>
      </c>
      <c r="B49" s="2">
        <v>64.998980875725749</v>
      </c>
      <c r="C49">
        <v>64.998980875725749</v>
      </c>
      <c r="D49">
        <v>64.639323531804479</v>
      </c>
      <c r="H49" s="3"/>
      <c r="I4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3B5B-BE4A-7A44-9CA1-E1FB5B81CD7B}">
  <dimension ref="A1:G48"/>
  <sheetViews>
    <sheetView tabSelected="1" workbookViewId="0">
      <selection activeCell="H27" sqref="H27"/>
    </sheetView>
  </sheetViews>
  <sheetFormatPr baseColWidth="10" defaultRowHeight="16" x14ac:dyDescent="0.2"/>
  <sheetData>
    <row r="1" spans="1:7" x14ac:dyDescent="0.2">
      <c r="A1" s="17" t="s">
        <v>8</v>
      </c>
      <c r="B1" s="17" t="s">
        <v>12</v>
      </c>
      <c r="C1" s="17" t="s">
        <v>13</v>
      </c>
      <c r="D1" s="17"/>
    </row>
    <row r="2" spans="1:7" x14ac:dyDescent="0.2">
      <c r="A2" s="17">
        <v>2009</v>
      </c>
      <c r="D2" s="17"/>
    </row>
    <row r="3" spans="1:7" x14ac:dyDescent="0.2">
      <c r="A3" s="17">
        <v>2010</v>
      </c>
      <c r="B3" s="17"/>
      <c r="C3" s="17"/>
      <c r="D3" s="17"/>
    </row>
    <row r="4" spans="1:7" x14ac:dyDescent="0.2">
      <c r="A4" s="17">
        <v>2011</v>
      </c>
      <c r="B4" s="17"/>
      <c r="C4" s="17"/>
      <c r="D4" s="17"/>
    </row>
    <row r="5" spans="1:7" x14ac:dyDescent="0.2">
      <c r="A5" s="17">
        <v>2012</v>
      </c>
      <c r="B5" s="17"/>
      <c r="C5" s="17"/>
      <c r="D5" s="17"/>
    </row>
    <row r="6" spans="1:7" x14ac:dyDescent="0.2">
      <c r="A6" s="17">
        <v>2013</v>
      </c>
      <c r="B6" s="18">
        <v>3.3737289203929641E-2</v>
      </c>
      <c r="C6" s="17">
        <v>3.3737289203929641E-2</v>
      </c>
      <c r="D6" s="17"/>
      <c r="F6" s="17"/>
      <c r="G6" s="17"/>
    </row>
    <row r="7" spans="1:7" x14ac:dyDescent="0.2">
      <c r="A7" s="17">
        <v>2014</v>
      </c>
      <c r="B7" s="18">
        <v>9.7910407888574427E-2</v>
      </c>
      <c r="C7" s="17">
        <v>3.3737289203929641E-2</v>
      </c>
      <c r="D7" s="17"/>
    </row>
    <row r="8" spans="1:7" x14ac:dyDescent="0.2">
      <c r="A8" s="17">
        <v>2015</v>
      </c>
      <c r="B8" s="18">
        <v>0.13364481250691124</v>
      </c>
      <c r="C8" s="17">
        <v>0.19105189234029193</v>
      </c>
      <c r="D8" s="17"/>
    </row>
    <row r="9" spans="1:7" x14ac:dyDescent="0.2">
      <c r="A9" s="17">
        <v>2016</v>
      </c>
      <c r="B9" s="18">
        <v>0.19247956660604326</v>
      </c>
      <c r="C9" s="17">
        <v>0.19728827949079125</v>
      </c>
      <c r="D9" s="17"/>
    </row>
    <row r="10" spans="1:7" x14ac:dyDescent="0.2">
      <c r="A10" s="17">
        <v>2017</v>
      </c>
      <c r="B10" s="18">
        <v>0.31091705595967378</v>
      </c>
      <c r="C10" s="17">
        <v>0.21240931229561377</v>
      </c>
      <c r="D10" s="17"/>
    </row>
    <row r="11" spans="1:7" x14ac:dyDescent="0.2">
      <c r="A11" s="17">
        <v>2018</v>
      </c>
      <c r="B11" s="18">
        <v>0.4652949926075734</v>
      </c>
      <c r="C11" s="17">
        <v>0.46529499260757357</v>
      </c>
      <c r="D11" s="17"/>
    </row>
    <row r="12" spans="1:7" x14ac:dyDescent="0.2">
      <c r="A12" s="17">
        <v>2019</v>
      </c>
      <c r="B12" s="18">
        <v>0.72128820687528961</v>
      </c>
      <c r="C12" s="17">
        <v>0.72128820687528983</v>
      </c>
      <c r="D12" s="17"/>
    </row>
    <row r="13" spans="1:7" x14ac:dyDescent="0.2">
      <c r="A13" s="17">
        <v>2020</v>
      </c>
      <c r="B13" s="18">
        <v>1.1301232688767526</v>
      </c>
      <c r="C13" s="17">
        <v>1.3784503770027925</v>
      </c>
      <c r="D13" s="17"/>
    </row>
    <row r="14" spans="1:7" x14ac:dyDescent="0.2">
      <c r="A14" s="17">
        <v>2021</v>
      </c>
      <c r="B14" s="18">
        <v>1.7495182953225084</v>
      </c>
      <c r="C14" s="17">
        <v>2.0454176020905916</v>
      </c>
      <c r="D14" s="17"/>
    </row>
    <row r="15" spans="1:7" x14ac:dyDescent="0.2">
      <c r="A15" s="17">
        <v>2022</v>
      </c>
      <c r="B15" s="18">
        <v>3.1506935629494803</v>
      </c>
      <c r="C15" s="17">
        <v>2.9260014029329313</v>
      </c>
      <c r="D15" s="17"/>
    </row>
    <row r="16" spans="1:7" x14ac:dyDescent="0.2">
      <c r="A16" s="17">
        <v>2023</v>
      </c>
      <c r="B16" s="18">
        <v>5.1763215542722154</v>
      </c>
      <c r="C16" s="17">
        <v>4.1981355639089175</v>
      </c>
      <c r="D16" s="17"/>
    </row>
    <row r="17" spans="1:4" x14ac:dyDescent="0.2">
      <c r="A17" s="17">
        <v>2024</v>
      </c>
      <c r="B17" s="19">
        <v>8.0187763521019058</v>
      </c>
      <c r="C17" s="17">
        <v>5.8798767082036187</v>
      </c>
      <c r="D17" s="17"/>
    </row>
    <row r="18" spans="1:4" x14ac:dyDescent="0.2">
      <c r="A18" s="17">
        <v>2025</v>
      </c>
      <c r="B18" s="18">
        <v>11.85474004457347</v>
      </c>
      <c r="C18" s="17">
        <v>8.0223170470678973</v>
      </c>
      <c r="D18" s="17"/>
    </row>
    <row r="19" spans="1:4" x14ac:dyDescent="0.2">
      <c r="A19" s="17">
        <v>2026</v>
      </c>
      <c r="B19" s="18">
        <v>18.197994264420885</v>
      </c>
      <c r="C19" s="17">
        <v>10.641364340714375</v>
      </c>
      <c r="D19" s="17"/>
    </row>
    <row r="20" spans="1:4" x14ac:dyDescent="0.2">
      <c r="A20" s="17">
        <v>2027</v>
      </c>
      <c r="B20" s="18">
        <v>25.061904689333801</v>
      </c>
      <c r="C20" s="17">
        <v>13.915702409395562</v>
      </c>
      <c r="D20" s="17"/>
    </row>
    <row r="21" spans="1:4" x14ac:dyDescent="0.2">
      <c r="A21" s="17">
        <v>2028</v>
      </c>
      <c r="B21" s="18">
        <v>32.435968670137449</v>
      </c>
      <c r="C21" s="17">
        <v>17.676776875566038</v>
      </c>
      <c r="D21" s="17"/>
    </row>
    <row r="22" spans="1:4" x14ac:dyDescent="0.2">
      <c r="A22" s="17">
        <v>2029</v>
      </c>
      <c r="B22" s="19">
        <v>39.869640031418975</v>
      </c>
      <c r="C22" s="17">
        <v>21.927531861590744</v>
      </c>
      <c r="D22" s="17"/>
    </row>
    <row r="23" spans="1:4" x14ac:dyDescent="0.2">
      <c r="A23" s="17">
        <v>2030</v>
      </c>
      <c r="B23" s="18">
        <v>47.44319853104863</v>
      </c>
      <c r="C23" s="17">
        <v>26.53930108875187</v>
      </c>
      <c r="D23" s="17"/>
    </row>
    <row r="24" spans="1:4" x14ac:dyDescent="0.2">
      <c r="A24" s="17">
        <v>2031</v>
      </c>
      <c r="B24" s="18">
        <v>52.654835213628509</v>
      </c>
      <c r="C24" s="17">
        <v>31.541346455031022</v>
      </c>
      <c r="D24" s="17"/>
    </row>
    <row r="25" spans="1:4" x14ac:dyDescent="0.2">
      <c r="A25" s="17">
        <v>2032</v>
      </c>
      <c r="B25" s="18">
        <v>56.762685079905324</v>
      </c>
      <c r="C25" s="20">
        <v>36.457651563255034</v>
      </c>
      <c r="D25" s="17"/>
    </row>
    <row r="26" spans="1:4" x14ac:dyDescent="0.2">
      <c r="A26" s="17">
        <v>2033</v>
      </c>
      <c r="B26" s="18">
        <v>59.841395722200922</v>
      </c>
      <c r="C26" s="17">
        <v>38.280534141417789</v>
      </c>
      <c r="D26" s="17"/>
    </row>
    <row r="27" spans="1:4" x14ac:dyDescent="0.2">
      <c r="A27" s="17">
        <v>2034</v>
      </c>
      <c r="B27" s="21">
        <v>62.055158209080808</v>
      </c>
      <c r="C27" s="17">
        <v>40.194560848488678</v>
      </c>
      <c r="D27" s="17"/>
    </row>
    <row r="28" spans="1:4" x14ac:dyDescent="0.2">
      <c r="A28" s="17">
        <v>2035</v>
      </c>
      <c r="B28" s="17">
        <v>65.157916119534846</v>
      </c>
      <c r="C28" s="17">
        <v>42.204288890913112</v>
      </c>
      <c r="D28" s="17"/>
    </row>
    <row r="29" spans="1:4" x14ac:dyDescent="0.2">
      <c r="A29" s="17">
        <v>2036</v>
      </c>
      <c r="B29" s="17">
        <v>68.415811925511591</v>
      </c>
      <c r="C29" s="17">
        <v>44.314503335458767</v>
      </c>
      <c r="D29" s="17"/>
    </row>
    <row r="30" spans="1:4" x14ac:dyDescent="0.2">
      <c r="A30" s="17">
        <v>2037</v>
      </c>
      <c r="B30" s="17">
        <v>71.836602521787171</v>
      </c>
      <c r="C30" s="17">
        <v>46.530228502231708</v>
      </c>
      <c r="D30" s="17"/>
    </row>
    <row r="31" spans="1:4" x14ac:dyDescent="0.2">
      <c r="A31" s="17">
        <v>2038</v>
      </c>
      <c r="B31" s="17">
        <v>75.428432647876534</v>
      </c>
      <c r="C31" s="17">
        <v>48.856739927343298</v>
      </c>
      <c r="D31" s="17"/>
    </row>
    <row r="32" spans="1:4" x14ac:dyDescent="0.2">
      <c r="A32" s="17">
        <v>2039</v>
      </c>
      <c r="B32" s="17">
        <v>79.199854280270358</v>
      </c>
      <c r="C32" s="17">
        <v>51.299576923710468</v>
      </c>
      <c r="D32" s="17"/>
    </row>
    <row r="33" spans="1:4" x14ac:dyDescent="0.2">
      <c r="A33" s="17">
        <v>2040</v>
      </c>
      <c r="B33" s="17">
        <v>83.159846994283882</v>
      </c>
      <c r="C33" s="17">
        <v>53.864555769895993</v>
      </c>
      <c r="D33" s="17"/>
    </row>
    <row r="34" spans="1:4" x14ac:dyDescent="0.2">
      <c r="A34" s="17">
        <v>2041</v>
      </c>
      <c r="B34" s="17">
        <v>87.317839343998074</v>
      </c>
      <c r="C34" s="17">
        <v>56.557783558390796</v>
      </c>
      <c r="D34" s="17"/>
    </row>
    <row r="35" spans="1:4" x14ac:dyDescent="0.2">
      <c r="A35" s="17">
        <v>2042</v>
      </c>
      <c r="B35" s="17">
        <v>91.683731311197988</v>
      </c>
      <c r="C35" s="17">
        <v>59.38567273631034</v>
      </c>
      <c r="D35" s="17"/>
    </row>
    <row r="36" spans="1:4" x14ac:dyDescent="0.2">
      <c r="A36" s="17">
        <v>2043</v>
      </c>
      <c r="B36" s="17">
        <v>96.267917876757892</v>
      </c>
      <c r="C36" s="17">
        <v>62.354956373125859</v>
      </c>
      <c r="D36" s="17"/>
    </row>
    <row r="37" spans="1:4" x14ac:dyDescent="0.2">
      <c r="A37" s="17">
        <v>2044</v>
      </c>
      <c r="B37" s="17">
        <v>100</v>
      </c>
      <c r="C37" s="17">
        <v>65.472704191782157</v>
      </c>
      <c r="D37" s="17"/>
    </row>
    <row r="38" spans="1:4" x14ac:dyDescent="0.2">
      <c r="A38" s="17">
        <v>2045</v>
      </c>
      <c r="B38" s="17">
        <v>100</v>
      </c>
      <c r="C38" s="17">
        <v>68.746339401371273</v>
      </c>
      <c r="D38" s="17"/>
    </row>
    <row r="39" spans="1:4" x14ac:dyDescent="0.2">
      <c r="A39" s="17">
        <v>2046</v>
      </c>
      <c r="B39" s="17">
        <v>100</v>
      </c>
      <c r="C39" s="17">
        <v>72.183656371439838</v>
      </c>
      <c r="D39" s="17"/>
    </row>
    <row r="40" spans="1:4" x14ac:dyDescent="0.2">
      <c r="A40" s="17">
        <v>2047</v>
      </c>
      <c r="B40" s="17">
        <v>100</v>
      </c>
      <c r="C40" s="17">
        <v>75.792839190011833</v>
      </c>
      <c r="D40" s="17"/>
    </row>
    <row r="41" spans="1:4" x14ac:dyDescent="0.2">
      <c r="A41" s="17">
        <v>2048</v>
      </c>
      <c r="B41" s="17">
        <v>100</v>
      </c>
      <c r="C41" s="17">
        <v>79.582481149512432</v>
      </c>
      <c r="D41" s="17"/>
    </row>
    <row r="42" spans="1:4" x14ac:dyDescent="0.2">
      <c r="A42" s="17">
        <v>2049</v>
      </c>
      <c r="B42" s="17">
        <v>100</v>
      </c>
      <c r="C42" s="17">
        <v>83.561605206988062</v>
      </c>
      <c r="D42" s="17"/>
    </row>
    <row r="43" spans="1:4" x14ac:dyDescent="0.2">
      <c r="A43" s="17">
        <v>2050</v>
      </c>
      <c r="B43" s="17">
        <v>100</v>
      </c>
      <c r="C43" s="17">
        <v>87.739685467337466</v>
      </c>
      <c r="D43" s="17"/>
    </row>
    <row r="44" spans="1:4" x14ac:dyDescent="0.2">
      <c r="A44" s="17">
        <v>2051</v>
      </c>
      <c r="B44" s="17">
        <v>100</v>
      </c>
      <c r="C44" s="17">
        <v>92.126669740704344</v>
      </c>
      <c r="D44" s="17"/>
    </row>
    <row r="45" spans="1:4" x14ac:dyDescent="0.2">
      <c r="A45" s="17">
        <v>2052</v>
      </c>
      <c r="B45" s="17">
        <v>100</v>
      </c>
      <c r="C45" s="17">
        <v>96.733003227739559</v>
      </c>
      <c r="D45" s="17"/>
    </row>
    <row r="46" spans="1:4" x14ac:dyDescent="0.2">
      <c r="A46" s="17">
        <v>2053</v>
      </c>
      <c r="B46" s="17">
        <v>100</v>
      </c>
      <c r="C46" s="17">
        <v>100</v>
      </c>
      <c r="D46" s="17"/>
    </row>
    <row r="47" spans="1:4" x14ac:dyDescent="0.2">
      <c r="A47" s="17">
        <v>2054</v>
      </c>
      <c r="B47" s="17">
        <v>100</v>
      </c>
      <c r="C47" s="17">
        <v>100</v>
      </c>
      <c r="D47" s="17"/>
    </row>
    <row r="48" spans="1:4" x14ac:dyDescent="0.2">
      <c r="A48" s="17">
        <v>2055</v>
      </c>
      <c r="B48" s="17">
        <v>100</v>
      </c>
      <c r="C48" s="17">
        <v>100</v>
      </c>
      <c r="D4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7EA8-8E22-2D4F-9513-1BE75A23AB76}">
  <dimension ref="A1:O49"/>
  <sheetViews>
    <sheetView workbookViewId="0">
      <selection activeCell="A2" activeCellId="1" sqref="N2:O49 A2:A49"/>
    </sheetView>
  </sheetViews>
  <sheetFormatPr baseColWidth="10" defaultRowHeight="16" x14ac:dyDescent="0.2"/>
  <sheetData>
    <row r="1" spans="1:15" ht="17" thickBot="1" x14ac:dyDescent="0.25"/>
    <row r="2" spans="1:15" x14ac:dyDescent="0.2">
      <c r="A2" t="s">
        <v>8</v>
      </c>
      <c r="B2" t="s">
        <v>11</v>
      </c>
      <c r="C2" t="s">
        <v>12</v>
      </c>
      <c r="D2" t="s">
        <v>13</v>
      </c>
      <c r="H2" t="s">
        <v>14</v>
      </c>
      <c r="K2" t="s">
        <v>16</v>
      </c>
      <c r="N2" s="7" t="s">
        <v>17</v>
      </c>
      <c r="O2" s="8"/>
    </row>
    <row r="3" spans="1:15" x14ac:dyDescent="0.2">
      <c r="A3">
        <v>2009</v>
      </c>
      <c r="B3" s="2">
        <v>0</v>
      </c>
      <c r="H3" t="s">
        <v>12</v>
      </c>
      <c r="I3" t="s">
        <v>15</v>
      </c>
      <c r="K3" t="s">
        <v>12</v>
      </c>
      <c r="L3" t="s">
        <v>15</v>
      </c>
      <c r="N3" s="9" t="s">
        <v>12</v>
      </c>
      <c r="O3" s="10" t="s">
        <v>15</v>
      </c>
    </row>
    <row r="4" spans="1:15" x14ac:dyDescent="0.2">
      <c r="A4">
        <v>2010</v>
      </c>
      <c r="B4" s="2">
        <v>0</v>
      </c>
      <c r="N4" s="9"/>
      <c r="O4" s="10"/>
    </row>
    <row r="5" spans="1:15" x14ac:dyDescent="0.2">
      <c r="A5">
        <v>2011</v>
      </c>
      <c r="B5" s="2">
        <v>1.9307934808819711E-2</v>
      </c>
      <c r="C5" s="2"/>
      <c r="N5" s="9"/>
      <c r="O5" s="10"/>
    </row>
    <row r="6" spans="1:15" x14ac:dyDescent="0.2">
      <c r="A6">
        <v>2012</v>
      </c>
      <c r="B6" s="2">
        <v>1.5945111417234707E-2</v>
      </c>
      <c r="C6" s="2">
        <v>3.3737289203929641E-2</v>
      </c>
      <c r="D6">
        <v>3.3737289203929641E-2</v>
      </c>
      <c r="N6" s="9"/>
      <c r="O6" s="10"/>
    </row>
    <row r="7" spans="1:15" x14ac:dyDescent="0.2">
      <c r="A7">
        <v>2013</v>
      </c>
      <c r="B7" s="2">
        <v>3.3737289203929641E-2</v>
      </c>
      <c r="C7" s="2">
        <v>3.3737289203929641E-2</v>
      </c>
      <c r="D7">
        <v>3.3737289203929641E-2</v>
      </c>
      <c r="H7" s="3">
        <f>(B6-B7)/B6</f>
        <v>-1.1158390381307575</v>
      </c>
      <c r="I7" s="3">
        <f>(C6-C7)/C6</f>
        <v>0</v>
      </c>
      <c r="K7">
        <v>-1.1158390381307575</v>
      </c>
      <c r="L7">
        <v>0</v>
      </c>
      <c r="N7" s="11">
        <v>3.3737289203929641E-2</v>
      </c>
      <c r="O7" s="10">
        <v>3.3737289203929641E-2</v>
      </c>
    </row>
    <row r="8" spans="1:15" x14ac:dyDescent="0.2">
      <c r="A8">
        <v>2014</v>
      </c>
      <c r="B8" s="2">
        <v>0.14852189694342086</v>
      </c>
      <c r="C8" s="2">
        <v>9.7910407888574427E-2</v>
      </c>
      <c r="D8">
        <v>3.3737289203929641E-2</v>
      </c>
      <c r="H8" s="3">
        <f t="shared" ref="H8:I49" si="0">(B7-B8)/B7</f>
        <v>-3.4023067782850016</v>
      </c>
      <c r="I8" s="3">
        <f t="shared" si="0"/>
        <v>-1.9021421163016872</v>
      </c>
      <c r="K8">
        <v>-3.4023067782850016</v>
      </c>
      <c r="L8">
        <v>-1.9021421163016872</v>
      </c>
      <c r="N8" s="11">
        <v>9.7910407888574427E-2</v>
      </c>
      <c r="O8" s="10">
        <v>3.3737289203929641E-2</v>
      </c>
    </row>
    <row r="9" spans="1:15" x14ac:dyDescent="0.2">
      <c r="A9">
        <v>2015</v>
      </c>
      <c r="B9" s="2">
        <v>0.19105189234029193</v>
      </c>
      <c r="C9" s="2">
        <v>0.13364481250691124</v>
      </c>
      <c r="D9">
        <v>0.19105189234029193</v>
      </c>
      <c r="H9" s="3">
        <f t="shared" si="0"/>
        <v>-0.28635505115500109</v>
      </c>
      <c r="I9" s="3">
        <f t="shared" si="0"/>
        <v>-0.36497043970038251</v>
      </c>
      <c r="K9">
        <v>-0.28635505115500109</v>
      </c>
      <c r="L9">
        <v>-0.36497043970038251</v>
      </c>
      <c r="N9" s="11">
        <v>0.13364481250691124</v>
      </c>
      <c r="O9" s="10">
        <v>0.19105189234029193</v>
      </c>
    </row>
    <row r="10" spans="1:15" x14ac:dyDescent="0.2">
      <c r="A10">
        <v>2016</v>
      </c>
      <c r="B10" s="2">
        <v>0.19728827949079125</v>
      </c>
      <c r="C10" s="2">
        <v>0.19247956660604326</v>
      </c>
      <c r="D10">
        <v>0.19728827949079125</v>
      </c>
      <c r="H10" s="3">
        <f t="shared" si="0"/>
        <v>-3.2642373096160603E-2</v>
      </c>
      <c r="I10" s="3">
        <f t="shared" si="0"/>
        <v>-0.44023223195505234</v>
      </c>
      <c r="K10">
        <v>-3.2642373096160603E-2</v>
      </c>
      <c r="L10">
        <v>-0.44023223195505234</v>
      </c>
      <c r="N10" s="11">
        <v>0.19247956660604326</v>
      </c>
      <c r="O10" s="10">
        <v>0.19728827949079125</v>
      </c>
    </row>
    <row r="11" spans="1:15" x14ac:dyDescent="0.2">
      <c r="A11">
        <v>2017</v>
      </c>
      <c r="B11" s="2">
        <v>0.21240931229561377</v>
      </c>
      <c r="C11" s="2">
        <v>0.31091705595967378</v>
      </c>
      <c r="D11">
        <v>0.21240931229561377</v>
      </c>
      <c r="H11" s="3">
        <f t="shared" si="0"/>
        <v>-7.6644354362309292E-2</v>
      </c>
      <c r="I11" s="3">
        <f t="shared" si="0"/>
        <v>-0.61532500016504066</v>
      </c>
      <c r="K11">
        <v>-7.6644354362309292E-2</v>
      </c>
      <c r="L11">
        <v>-0.61532500016504066</v>
      </c>
      <c r="N11" s="11">
        <v>0.31091705595967378</v>
      </c>
      <c r="O11" s="10">
        <v>0.21240931229561377</v>
      </c>
    </row>
    <row r="12" spans="1:15" x14ac:dyDescent="0.2">
      <c r="A12">
        <v>2018</v>
      </c>
      <c r="B12" s="2">
        <v>0.32791105969958972</v>
      </c>
      <c r="C12" s="2">
        <v>0.4652949926075734</v>
      </c>
      <c r="D12">
        <v>0.46529499260757357</v>
      </c>
      <c r="H12" s="3">
        <f t="shared" si="0"/>
        <v>-0.54376969708008915</v>
      </c>
      <c r="I12" s="3">
        <f t="shared" si="0"/>
        <v>-0.49652450288196015</v>
      </c>
      <c r="K12">
        <v>-0.54376969708008915</v>
      </c>
      <c r="L12">
        <v>-0.49652450288196015</v>
      </c>
      <c r="N12" s="11">
        <v>0.4652949926075734</v>
      </c>
      <c r="O12" s="10">
        <v>0.46529499260757357</v>
      </c>
    </row>
    <row r="13" spans="1:15" x14ac:dyDescent="0.2">
      <c r="A13">
        <v>2019</v>
      </c>
      <c r="B13" s="2">
        <v>0.62592473597208209</v>
      </c>
      <c r="C13" s="2">
        <v>0.72128820687528961</v>
      </c>
      <c r="D13">
        <v>0.72128820687528983</v>
      </c>
      <c r="H13" s="3">
        <f t="shared" si="0"/>
        <v>-0.90882471773142581</v>
      </c>
      <c r="I13" s="3">
        <f t="shared" si="0"/>
        <v>-0.55017401505461527</v>
      </c>
      <c r="K13">
        <v>-0.90882471773142581</v>
      </c>
      <c r="L13">
        <v>-0.55017401505461527</v>
      </c>
      <c r="N13" s="11">
        <v>0.72128820687528961</v>
      </c>
      <c r="O13" s="10">
        <v>0.72128820687528983</v>
      </c>
    </row>
    <row r="14" spans="1:15" x14ac:dyDescent="0.2">
      <c r="A14">
        <v>2020</v>
      </c>
      <c r="B14" s="2">
        <v>0.96294157557979021</v>
      </c>
      <c r="C14" s="2">
        <v>1.1301232688767526</v>
      </c>
      <c r="D14">
        <v>1.3784503770027925</v>
      </c>
      <c r="H14" s="3">
        <f t="shared" si="0"/>
        <v>-0.5384302939942287</v>
      </c>
      <c r="I14" s="3">
        <f t="shared" si="0"/>
        <v>-0.5668123478305398</v>
      </c>
      <c r="K14">
        <v>-0.5384302939942287</v>
      </c>
      <c r="L14">
        <v>-0.5668123478305398</v>
      </c>
      <c r="N14" s="11">
        <v>1.1301232688767526</v>
      </c>
      <c r="O14" s="10">
        <v>1.3784503770027925</v>
      </c>
    </row>
    <row r="15" spans="1:15" x14ac:dyDescent="0.2">
      <c r="A15">
        <v>2021</v>
      </c>
      <c r="B15" s="2">
        <v>1.4772543508293725</v>
      </c>
      <c r="C15" s="2">
        <v>1.7495182953225084</v>
      </c>
      <c r="D15">
        <v>2.0454176020905916</v>
      </c>
      <c r="H15" s="3">
        <f t="shared" si="0"/>
        <v>-0.5341058983146646</v>
      </c>
      <c r="I15" s="3">
        <f t="shared" si="0"/>
        <v>-0.54807740315035036</v>
      </c>
      <c r="K15">
        <v>-0.5341058983146646</v>
      </c>
      <c r="L15">
        <v>-0.54807740315035036</v>
      </c>
      <c r="N15" s="11">
        <v>1.7495182953225084</v>
      </c>
      <c r="O15" s="10">
        <v>2.0454176020905916</v>
      </c>
    </row>
    <row r="16" spans="1:15" x14ac:dyDescent="0.2">
      <c r="A16">
        <v>2022</v>
      </c>
      <c r="B16" s="2">
        <v>2.2565846223029289</v>
      </c>
      <c r="C16" s="2">
        <v>3.1506935629494803</v>
      </c>
      <c r="D16">
        <v>2.9260014029329313</v>
      </c>
      <c r="H16" s="3">
        <f t="shared" si="0"/>
        <v>-0.52755320777090164</v>
      </c>
      <c r="I16" s="3">
        <f t="shared" si="0"/>
        <v>-0.80089203489505523</v>
      </c>
      <c r="K16">
        <v>-0.52755320777090164</v>
      </c>
      <c r="L16">
        <v>-0.80089203489505523</v>
      </c>
      <c r="N16" s="11">
        <v>3.1506935629494803</v>
      </c>
      <c r="O16" s="10">
        <v>2.9260014029329313</v>
      </c>
    </row>
    <row r="17" spans="1:15" x14ac:dyDescent="0.2">
      <c r="A17">
        <v>2023</v>
      </c>
      <c r="B17" s="2">
        <v>3.4248861919283669</v>
      </c>
      <c r="C17" s="2">
        <v>5.1763215542722154</v>
      </c>
      <c r="D17">
        <v>4.1981355639089175</v>
      </c>
      <c r="H17" s="3">
        <f t="shared" si="0"/>
        <v>-0.51773000581433659</v>
      </c>
      <c r="I17" s="3">
        <f t="shared" si="0"/>
        <v>-0.64291494899506196</v>
      </c>
      <c r="K17">
        <v>-0.51773000581433659</v>
      </c>
      <c r="L17">
        <v>-0.64291494899506196</v>
      </c>
      <c r="N17" s="11">
        <v>5.1763215542722154</v>
      </c>
      <c r="O17" s="10">
        <v>4.1981355639089175</v>
      </c>
    </row>
    <row r="18" spans="1:15" x14ac:dyDescent="0.2">
      <c r="A18">
        <v>2024</v>
      </c>
      <c r="B18" s="2">
        <v>5.1484202707284563</v>
      </c>
      <c r="C18" s="4">
        <v>8.0187763521019058</v>
      </c>
      <c r="D18">
        <v>5.8798767082036187</v>
      </c>
      <c r="H18" s="3">
        <f t="shared" si="0"/>
        <v>-0.50323835076974088</v>
      </c>
      <c r="I18" s="3">
        <f t="shared" si="0"/>
        <v>-0.54912639565131038</v>
      </c>
      <c r="K18">
        <v>-0.50323835076974088</v>
      </c>
      <c r="L18">
        <v>-0.54912639565131038</v>
      </c>
      <c r="N18" s="12">
        <v>8.0187763521019058</v>
      </c>
      <c r="O18" s="10">
        <v>5.8798767082036187</v>
      </c>
    </row>
    <row r="19" spans="1:15" x14ac:dyDescent="0.2">
      <c r="A19">
        <v>2025</v>
      </c>
      <c r="B19" s="2">
        <v>7.6318010741069422</v>
      </c>
      <c r="C19" s="2">
        <v>11.85474004457347</v>
      </c>
      <c r="D19">
        <v>8.0223170470678973</v>
      </c>
      <c r="H19" s="3">
        <f t="shared" si="0"/>
        <v>-0.48235782488423568</v>
      </c>
      <c r="I19" s="3">
        <f t="shared" si="0"/>
        <v>-0.47837269977807395</v>
      </c>
      <c r="K19">
        <v>-0.48235782488423568</v>
      </c>
      <c r="L19">
        <v>-0.47837269977807395</v>
      </c>
      <c r="N19" s="11">
        <v>11.85474004457347</v>
      </c>
      <c r="O19" s="10">
        <v>8.0223170470678973</v>
      </c>
    </row>
    <row r="20" spans="1:15" x14ac:dyDescent="0.2">
      <c r="A20">
        <v>2026</v>
      </c>
      <c r="B20" s="2">
        <v>11.091081532193469</v>
      </c>
      <c r="C20" s="2">
        <v>18.197994264420885</v>
      </c>
      <c r="D20">
        <v>10.641364340714375</v>
      </c>
      <c r="H20" s="3">
        <f t="shared" si="0"/>
        <v>-0.4532718324935277</v>
      </c>
      <c r="I20" s="3">
        <f t="shared" si="0"/>
        <v>-0.53508168007033197</v>
      </c>
      <c r="K20">
        <v>-0.4532718324935277</v>
      </c>
      <c r="L20">
        <v>-0.53508168007033197</v>
      </c>
      <c r="N20" s="11">
        <v>18.197994264420885</v>
      </c>
      <c r="O20" s="10">
        <v>10.641364340714375</v>
      </c>
    </row>
    <row r="21" spans="1:15" x14ac:dyDescent="0.2">
      <c r="A21">
        <v>2027</v>
      </c>
      <c r="B21" s="2">
        <v>15.689528339977821</v>
      </c>
      <c r="C21" s="2">
        <v>25.061904689333801</v>
      </c>
      <c r="D21">
        <v>13.915702409395562</v>
      </c>
      <c r="H21" s="3">
        <f t="shared" si="0"/>
        <v>-0.4146076101268118</v>
      </c>
      <c r="I21" s="3">
        <f t="shared" si="0"/>
        <v>-0.37717950259675753</v>
      </c>
      <c r="K21">
        <v>-0.4146076101268118</v>
      </c>
      <c r="L21">
        <v>-0.37717950259675753</v>
      </c>
      <c r="N21" s="11">
        <v>25.061904689333801</v>
      </c>
      <c r="O21" s="10">
        <v>13.915702409395562</v>
      </c>
    </row>
    <row r="22" spans="1:15" x14ac:dyDescent="0.2">
      <c r="A22">
        <v>2028</v>
      </c>
      <c r="B22" s="2">
        <v>21.43640308466075</v>
      </c>
      <c r="C22" s="2">
        <v>32.435968670137449</v>
      </c>
      <c r="D22">
        <v>17.676776875566038</v>
      </c>
      <c r="H22" s="3">
        <f t="shared" si="0"/>
        <v>-0.3662872853889152</v>
      </c>
      <c r="I22" s="3">
        <f t="shared" si="0"/>
        <v>-0.29423398070546514</v>
      </c>
      <c r="K22">
        <v>-0.3662872853889152</v>
      </c>
      <c r="L22">
        <v>-0.29423398070546514</v>
      </c>
      <c r="N22" s="11">
        <v>32.435968670137449</v>
      </c>
      <c r="O22" s="10">
        <v>17.676776875566038</v>
      </c>
    </row>
    <row r="23" spans="1:15" x14ac:dyDescent="0.2">
      <c r="A23">
        <v>2029</v>
      </c>
      <c r="B23" s="2">
        <v>28.089189867793255</v>
      </c>
      <c r="C23" s="4">
        <v>39.869640031418975</v>
      </c>
      <c r="D23">
        <v>21.927531861590744</v>
      </c>
      <c r="H23" s="3">
        <f t="shared" si="0"/>
        <v>-0.31034995735329501</v>
      </c>
      <c r="I23" s="3">
        <f t="shared" si="0"/>
        <v>-0.22917987857490507</v>
      </c>
      <c r="K23">
        <v>-0.31034995735329501</v>
      </c>
      <c r="L23">
        <v>-0.22917987857490507</v>
      </c>
      <c r="N23" s="12">
        <v>39.869640031418975</v>
      </c>
      <c r="O23" s="10">
        <v>21.927531861590744</v>
      </c>
    </row>
    <row r="24" spans="1:15" x14ac:dyDescent="0.2">
      <c r="A24">
        <v>2030</v>
      </c>
      <c r="B24" s="2">
        <v>35.141157291165442</v>
      </c>
      <c r="C24" s="2">
        <v>47.44319853104863</v>
      </c>
      <c r="D24">
        <v>26.53930108875187</v>
      </c>
      <c r="H24" s="3">
        <f t="shared" si="0"/>
        <v>-0.25105627668734909</v>
      </c>
      <c r="I24" s="3">
        <f t="shared" si="0"/>
        <v>-0.18995803557948776</v>
      </c>
      <c r="K24">
        <v>-0.25105627668734909</v>
      </c>
      <c r="L24">
        <v>-0.18995803557948776</v>
      </c>
      <c r="N24" s="11">
        <v>47.44319853104863</v>
      </c>
      <c r="O24" s="10">
        <v>26.53930108875187</v>
      </c>
    </row>
    <row r="25" spans="1:15" x14ac:dyDescent="0.2">
      <c r="A25">
        <v>2031</v>
      </c>
      <c r="B25" s="2">
        <v>41.951353198671526</v>
      </c>
      <c r="C25" s="2">
        <v>52.654835213628509</v>
      </c>
      <c r="D25">
        <v>31.541346455031022</v>
      </c>
      <c r="H25" s="3">
        <f t="shared" si="0"/>
        <v>-0.19379543624814491</v>
      </c>
      <c r="I25" s="3">
        <f t="shared" si="0"/>
        <v>-0.10985002790587962</v>
      </c>
      <c r="K25">
        <v>-0.19379543624814491</v>
      </c>
      <c r="L25">
        <v>-0.10985002790587962</v>
      </c>
      <c r="N25" s="11">
        <v>52.654835213628509</v>
      </c>
      <c r="O25" s="10">
        <v>31.541346455031022</v>
      </c>
    </row>
    <row r="26" spans="1:15" x14ac:dyDescent="0.2">
      <c r="A26">
        <v>2032</v>
      </c>
      <c r="B26" s="2">
        <v>47.961401436211673</v>
      </c>
      <c r="C26" s="2">
        <v>56.762685079905324</v>
      </c>
      <c r="D26">
        <v>36.457651563255034</v>
      </c>
      <c r="H26" s="3">
        <f t="shared" si="0"/>
        <v>-0.14326232121948493</v>
      </c>
      <c r="I26" s="5">
        <f t="shared" si="0"/>
        <v>-7.8014675188150459E-2</v>
      </c>
      <c r="K26">
        <v>-0.14326232121948493</v>
      </c>
      <c r="L26">
        <v>-7.8014675188150459E-2</v>
      </c>
      <c r="N26" s="11">
        <v>56.762685079905324</v>
      </c>
      <c r="O26" s="13">
        <v>36.457651563255034</v>
      </c>
    </row>
    <row r="27" spans="1:15" x14ac:dyDescent="0.2">
      <c r="A27">
        <v>2033</v>
      </c>
      <c r="B27" s="2">
        <v>52.857885146385492</v>
      </c>
      <c r="C27" s="2">
        <v>59.841395722200922</v>
      </c>
      <c r="D27">
        <v>41.140043673785051</v>
      </c>
      <c r="H27" s="3">
        <f t="shared" si="0"/>
        <v>-0.10209217336332649</v>
      </c>
      <c r="I27" s="3">
        <f t="shared" si="0"/>
        <v>-5.4238284146736003E-2</v>
      </c>
      <c r="K27">
        <v>-0.10209217336332649</v>
      </c>
      <c r="L27" s="6">
        <v>-5.4238284146736003E-2</v>
      </c>
      <c r="N27" s="11">
        <v>59.841395722200922</v>
      </c>
      <c r="O27" s="10">
        <f>O26*(1-L28)</f>
        <v>38.280534141417789</v>
      </c>
    </row>
    <row r="28" spans="1:15" x14ac:dyDescent="0.2">
      <c r="A28">
        <v>2034</v>
      </c>
      <c r="B28" s="2">
        <v>56.593863394225558</v>
      </c>
      <c r="C28" s="2">
        <v>62.055158209080808</v>
      </c>
      <c r="D28">
        <v>45.31624094050359</v>
      </c>
      <c r="H28" s="5">
        <f t="shared" si="0"/>
        <v>-7.0679676977116787E-2</v>
      </c>
      <c r="I28" s="3">
        <f t="shared" si="0"/>
        <v>-3.6993831112441609E-2</v>
      </c>
      <c r="K28">
        <v>-7.0679676977116787E-2</v>
      </c>
      <c r="L28" s="6">
        <v>-0.05</v>
      </c>
      <c r="N28" s="14">
        <v>62.055158209080808</v>
      </c>
      <c r="O28" s="10">
        <f t="shared" ref="O28:O48" si="1">O27*(1-L29)</f>
        <v>40.194560848488678</v>
      </c>
    </row>
    <row r="29" spans="1:15" x14ac:dyDescent="0.2">
      <c r="A29">
        <v>2035</v>
      </c>
      <c r="B29" s="2">
        <v>59.304195582809022</v>
      </c>
      <c r="C29" s="2">
        <v>63.054702732735656</v>
      </c>
      <c r="D29">
        <v>49.059959713650805</v>
      </c>
      <c r="H29" s="3">
        <f t="shared" si="0"/>
        <v>-4.7890920075620916E-2</v>
      </c>
      <c r="I29" s="3">
        <f t="shared" si="0"/>
        <v>-1.6107355979773811E-2</v>
      </c>
      <c r="K29" s="6">
        <v>-0.05</v>
      </c>
      <c r="L29" s="6">
        <v>-0.05</v>
      </c>
      <c r="N29" s="9">
        <f>N28*(1-K29)</f>
        <v>65.157916119534846</v>
      </c>
      <c r="O29" s="10">
        <f t="shared" si="1"/>
        <v>42.204288890913112</v>
      </c>
    </row>
    <row r="30" spans="1:15" x14ac:dyDescent="0.2">
      <c r="A30">
        <v>2036</v>
      </c>
      <c r="B30" s="2">
        <v>61.199340704064824</v>
      </c>
      <c r="C30" s="2">
        <v>63.724213294661936</v>
      </c>
      <c r="D30">
        <v>52.27369741094325</v>
      </c>
      <c r="H30" s="3">
        <f t="shared" si="0"/>
        <v>-3.1956341412801528E-2</v>
      </c>
      <c r="I30" s="3">
        <f t="shared" si="0"/>
        <v>-1.0617932254221784E-2</v>
      </c>
      <c r="K30" s="6">
        <v>-0.05</v>
      </c>
      <c r="L30" s="6">
        <v>-0.05</v>
      </c>
      <c r="N30" s="9">
        <f t="shared" ref="N30:N38" si="2">N29*(1-K30)</f>
        <v>68.415811925511591</v>
      </c>
      <c r="O30" s="10">
        <f t="shared" si="1"/>
        <v>44.314503335458767</v>
      </c>
    </row>
    <row r="31" spans="1:15" x14ac:dyDescent="0.2">
      <c r="A31">
        <v>2037</v>
      </c>
      <c r="B31" s="2">
        <v>62.490602530055654</v>
      </c>
      <c r="C31" s="2">
        <v>64.167351428529088</v>
      </c>
      <c r="D31">
        <v>54.867705368968885</v>
      </c>
      <c r="H31" s="3">
        <f t="shared" si="0"/>
        <v>-2.1099276742781399E-2</v>
      </c>
      <c r="I31" s="3">
        <f t="shared" si="0"/>
        <v>-6.9539992878071711E-3</v>
      </c>
      <c r="K31" s="6">
        <v>-0.05</v>
      </c>
      <c r="L31" s="6">
        <v>-0.05</v>
      </c>
      <c r="N31" s="9">
        <f t="shared" si="2"/>
        <v>71.836602521787171</v>
      </c>
      <c r="O31" s="10">
        <f t="shared" si="1"/>
        <v>46.530228502231708</v>
      </c>
    </row>
    <row r="32" spans="1:15" x14ac:dyDescent="0.2">
      <c r="A32">
        <v>2038</v>
      </c>
      <c r="B32" s="2">
        <v>63.35495464768961</v>
      </c>
      <c r="C32" s="2">
        <v>64.45831698823585</v>
      </c>
      <c r="D32">
        <v>56.757455016019755</v>
      </c>
      <c r="H32" s="3">
        <f t="shared" si="0"/>
        <v>-1.3831713611950453E-2</v>
      </c>
      <c r="I32" s="3">
        <f t="shared" si="0"/>
        <v>-4.5344798130065572E-3</v>
      </c>
      <c r="K32" s="6">
        <v>-0.05</v>
      </c>
      <c r="L32" s="6">
        <v>-0.05</v>
      </c>
      <c r="N32" s="9">
        <f t="shared" si="2"/>
        <v>75.428432647876534</v>
      </c>
      <c r="O32" s="10">
        <f t="shared" si="1"/>
        <v>48.856739927343298</v>
      </c>
    </row>
    <row r="33" spans="1:15" x14ac:dyDescent="0.2">
      <c r="A33">
        <v>2039</v>
      </c>
      <c r="B33" s="2">
        <v>63.926697580784932</v>
      </c>
      <c r="C33" s="2">
        <v>64.64835268400968</v>
      </c>
      <c r="D33">
        <v>58.326983196037432</v>
      </c>
      <c r="H33" s="3">
        <f t="shared" si="0"/>
        <v>-9.0244391504141382E-3</v>
      </c>
      <c r="I33" s="3">
        <f t="shared" si="0"/>
        <v>-2.9481951228809253E-3</v>
      </c>
      <c r="K33" s="6">
        <v>-0.05</v>
      </c>
      <c r="L33" s="6">
        <v>-0.05</v>
      </c>
      <c r="N33" s="9">
        <f t="shared" si="2"/>
        <v>79.199854280270358</v>
      </c>
      <c r="O33" s="10">
        <f t="shared" si="1"/>
        <v>51.299576923710468</v>
      </c>
    </row>
    <row r="34" spans="1:15" x14ac:dyDescent="0.2">
      <c r="A34">
        <v>2040</v>
      </c>
      <c r="B34" s="2">
        <v>64.301918201083282</v>
      </c>
      <c r="C34" s="2">
        <v>64.772035739096282</v>
      </c>
      <c r="D34">
        <v>59.617035091051719</v>
      </c>
      <c r="H34" s="3">
        <f t="shared" si="0"/>
        <v>-5.8695448771490088E-3</v>
      </c>
      <c r="I34" s="3">
        <f t="shared" si="0"/>
        <v>-1.913166383235529E-3</v>
      </c>
      <c r="K34" s="6">
        <v>-0.05</v>
      </c>
      <c r="L34" s="6">
        <v>-0.05</v>
      </c>
      <c r="N34" s="9">
        <f t="shared" si="2"/>
        <v>83.159846994283882</v>
      </c>
      <c r="O34" s="10">
        <f t="shared" si="1"/>
        <v>53.864555769895993</v>
      </c>
    </row>
    <row r="35" spans="1:15" x14ac:dyDescent="0.2">
      <c r="A35">
        <v>2041</v>
      </c>
      <c r="B35" s="2">
        <v>64.546893513696162</v>
      </c>
      <c r="C35" s="2">
        <v>64.852349934809723</v>
      </c>
      <c r="D35">
        <v>60.669608218606562</v>
      </c>
      <c r="H35" s="3">
        <f t="shared" si="0"/>
        <v>-3.8097667918210363E-3</v>
      </c>
      <c r="I35" s="3">
        <f t="shared" si="0"/>
        <v>-1.2399516982444317E-3</v>
      </c>
      <c r="K35" s="6">
        <v>-0.05</v>
      </c>
      <c r="L35" s="6">
        <v>-0.05</v>
      </c>
      <c r="N35" s="9">
        <f t="shared" si="2"/>
        <v>87.317839343998074</v>
      </c>
      <c r="O35" s="10">
        <f t="shared" si="1"/>
        <v>56.557783558390796</v>
      </c>
    </row>
    <row r="36" spans="1:15" x14ac:dyDescent="0.2">
      <c r="A36">
        <v>2042</v>
      </c>
      <c r="B36" s="2">
        <v>64.706293199391482</v>
      </c>
      <c r="C36" s="2">
        <v>64.904424750118366</v>
      </c>
      <c r="D36">
        <v>61.524414476596924</v>
      </c>
      <c r="H36" s="3">
        <f t="shared" si="0"/>
        <v>-2.4695175401663102E-3</v>
      </c>
      <c r="I36" s="3">
        <f t="shared" si="0"/>
        <v>-8.0297499413651413E-4</v>
      </c>
      <c r="K36" s="6">
        <v>-0.05</v>
      </c>
      <c r="L36" s="6">
        <v>-0.05</v>
      </c>
      <c r="N36" s="9">
        <f t="shared" si="2"/>
        <v>91.683731311197988</v>
      </c>
      <c r="O36" s="10">
        <f t="shared" si="1"/>
        <v>59.38567273631034</v>
      </c>
    </row>
    <row r="37" spans="1:15" x14ac:dyDescent="0.2">
      <c r="A37">
        <v>2043</v>
      </c>
      <c r="B37" s="2">
        <v>64.809782446223437</v>
      </c>
      <c r="C37" s="2">
        <v>64.938156823706692</v>
      </c>
      <c r="D37">
        <v>62.216929571757383</v>
      </c>
      <c r="H37" s="3">
        <f t="shared" si="0"/>
        <v>-1.5993691141146797E-3</v>
      </c>
      <c r="I37" s="3">
        <f t="shared" si="0"/>
        <v>-5.1971916734789008E-4</v>
      </c>
      <c r="K37" s="6">
        <v>-0.05</v>
      </c>
      <c r="L37" s="6">
        <v>-0.05</v>
      </c>
      <c r="N37" s="9">
        <f t="shared" si="2"/>
        <v>96.267917876757892</v>
      </c>
      <c r="O37" s="10">
        <f t="shared" si="1"/>
        <v>62.354956373125859</v>
      </c>
    </row>
    <row r="38" spans="1:15" x14ac:dyDescent="0.2">
      <c r="A38">
        <v>2044</v>
      </c>
      <c r="B38" s="2">
        <v>64.876876059654052</v>
      </c>
      <c r="C38" s="2">
        <v>64.959993465775796</v>
      </c>
      <c r="D38">
        <v>62.777630859933588</v>
      </c>
      <c r="H38" s="3">
        <f t="shared" si="0"/>
        <v>-1.0352389855078775E-3</v>
      </c>
      <c r="I38" s="3">
        <f t="shared" si="0"/>
        <v>-3.3626827642161018E-4</v>
      </c>
      <c r="K38" s="6">
        <v>-0.05</v>
      </c>
      <c r="L38" s="6">
        <v>-0.05</v>
      </c>
      <c r="N38" s="9">
        <v>100</v>
      </c>
      <c r="O38" s="10">
        <f t="shared" si="1"/>
        <v>65.472704191782157</v>
      </c>
    </row>
    <row r="39" spans="1:15" x14ac:dyDescent="0.2">
      <c r="A39">
        <v>2045</v>
      </c>
      <c r="B39" s="2">
        <v>64.920333476516277</v>
      </c>
      <c r="C39" s="2">
        <v>64.974123790192564</v>
      </c>
      <c r="D39">
        <v>63.229334891316022</v>
      </c>
      <c r="H39" s="3">
        <f t="shared" si="0"/>
        <v>-6.6984447312576953E-4</v>
      </c>
      <c r="I39" s="3">
        <f t="shared" si="0"/>
        <v>-2.1752348888725377E-4</v>
      </c>
      <c r="K39" s="6">
        <v>-0.05</v>
      </c>
      <c r="L39" s="6">
        <v>-0.05</v>
      </c>
      <c r="N39" s="9">
        <v>100</v>
      </c>
      <c r="O39" s="10">
        <f t="shared" si="1"/>
        <v>68.746339401371273</v>
      </c>
    </row>
    <row r="40" spans="1:15" x14ac:dyDescent="0.2">
      <c r="A40">
        <v>2046</v>
      </c>
      <c r="B40" s="2">
        <v>64.948464492263298</v>
      </c>
      <c r="C40" s="2">
        <v>64.983265009168093</v>
      </c>
      <c r="D40">
        <v>63.606739664948257</v>
      </c>
      <c r="H40" s="3">
        <f t="shared" si="0"/>
        <v>-4.3331594649305774E-4</v>
      </c>
      <c r="I40" s="3">
        <f t="shared" si="0"/>
        <v>-1.4069014620415236E-4</v>
      </c>
      <c r="K40" s="6">
        <v>-0.05</v>
      </c>
      <c r="L40" s="6">
        <v>-0.05</v>
      </c>
      <c r="N40" s="9">
        <v>100</v>
      </c>
      <c r="O40" s="10">
        <f t="shared" si="1"/>
        <v>72.183656371439838</v>
      </c>
    </row>
    <row r="41" spans="1:15" x14ac:dyDescent="0.2">
      <c r="A41">
        <v>2047</v>
      </c>
      <c r="B41" s="2">
        <v>64.96666727593481</v>
      </c>
      <c r="C41" s="2">
        <v>64.98917765853119</v>
      </c>
      <c r="D41">
        <v>63.908468013779789</v>
      </c>
      <c r="H41" s="3">
        <f t="shared" si="0"/>
        <v>-2.802650349598412E-4</v>
      </c>
      <c r="I41" s="3">
        <f t="shared" si="0"/>
        <v>-9.0987262062975895E-5</v>
      </c>
      <c r="K41" s="6">
        <v>-0.05</v>
      </c>
      <c r="L41" s="6">
        <v>-0.05</v>
      </c>
      <c r="N41" s="9">
        <v>100</v>
      </c>
      <c r="O41" s="10">
        <f t="shared" si="1"/>
        <v>75.792839190011833</v>
      </c>
    </row>
    <row r="42" spans="1:15" x14ac:dyDescent="0.2">
      <c r="A42">
        <v>2048</v>
      </c>
      <c r="B42" s="2">
        <v>64.978442814164936</v>
      </c>
      <c r="C42" s="2">
        <v>64.993001609224194</v>
      </c>
      <c r="D42">
        <v>64.149087658891773</v>
      </c>
      <c r="H42" s="3">
        <f t="shared" si="0"/>
        <v>-1.8125507623949468E-4</v>
      </c>
      <c r="I42" s="3">
        <f t="shared" si="0"/>
        <v>-5.8839807346016392E-5</v>
      </c>
      <c r="K42" s="6">
        <v>-0.05</v>
      </c>
      <c r="L42" s="6">
        <v>-0.05</v>
      </c>
      <c r="N42" s="9">
        <v>100</v>
      </c>
      <c r="O42" s="10">
        <f t="shared" si="1"/>
        <v>79.582481149512432</v>
      </c>
    </row>
    <row r="43" spans="1:15" x14ac:dyDescent="0.2">
      <c r="A43">
        <v>2049</v>
      </c>
      <c r="B43" s="2">
        <v>64.986059269999714</v>
      </c>
      <c r="C43" s="2">
        <v>64.996230522750281</v>
      </c>
      <c r="D43">
        <v>64.340589886984404</v>
      </c>
      <c r="H43" s="3">
        <f t="shared" si="0"/>
        <v>-1.1721511789011494E-4</v>
      </c>
      <c r="I43" s="3">
        <f t="shared" si="0"/>
        <v>-4.9680941734325415E-5</v>
      </c>
      <c r="K43" s="6">
        <v>-0.05</v>
      </c>
      <c r="L43" s="6">
        <v>-0.05</v>
      </c>
      <c r="N43" s="9">
        <v>100</v>
      </c>
      <c r="O43" s="10">
        <f t="shared" si="1"/>
        <v>83.561605206988062</v>
      </c>
    </row>
    <row r="44" spans="1:15" x14ac:dyDescent="0.2">
      <c r="A44">
        <v>2050</v>
      </c>
      <c r="B44" s="2">
        <v>64.990985098600049</v>
      </c>
      <c r="C44" s="2">
        <v>64.997562567629913</v>
      </c>
      <c r="D44">
        <v>64.47672263953821</v>
      </c>
      <c r="H44" s="3">
        <f t="shared" si="0"/>
        <v>-7.5798235124083745E-5</v>
      </c>
      <c r="I44" s="3">
        <f t="shared" si="0"/>
        <v>-2.0494186646191321E-5</v>
      </c>
      <c r="K44" s="6">
        <v>-0.05</v>
      </c>
      <c r="L44" s="6">
        <v>-0.05</v>
      </c>
      <c r="N44" s="9">
        <v>100</v>
      </c>
      <c r="O44" s="10">
        <f t="shared" si="1"/>
        <v>87.739685467337466</v>
      </c>
    </row>
    <row r="45" spans="1:15" x14ac:dyDescent="0.2">
      <c r="A45">
        <v>2051</v>
      </c>
      <c r="B45" s="2">
        <v>64.994170587140943</v>
      </c>
      <c r="C45" s="2">
        <v>64.998423910494935</v>
      </c>
      <c r="D45">
        <v>64.565246068624049</v>
      </c>
      <c r="H45" s="3">
        <f t="shared" si="0"/>
        <v>-4.9014313847689416E-5</v>
      </c>
      <c r="I45" s="3">
        <f t="shared" si="0"/>
        <v>-1.3251925626071372E-5</v>
      </c>
      <c r="K45" s="6">
        <v>-0.05</v>
      </c>
      <c r="L45" s="6">
        <v>-0.05</v>
      </c>
      <c r="N45" s="9">
        <v>100</v>
      </c>
      <c r="O45" s="10">
        <f t="shared" si="1"/>
        <v>92.126669740704344</v>
      </c>
    </row>
    <row r="46" spans="1:15" x14ac:dyDescent="0.2">
      <c r="A46">
        <v>2052</v>
      </c>
      <c r="B46" s="2">
        <v>64.996230522750281</v>
      </c>
      <c r="C46" s="2">
        <v>64.998980875725749</v>
      </c>
      <c r="D46">
        <v>64.611652118031927</v>
      </c>
      <c r="H46" s="3">
        <f t="shared" si="0"/>
        <v>-3.1694159502760675E-5</v>
      </c>
      <c r="I46" s="3">
        <f t="shared" si="0"/>
        <v>-8.5689036334312382E-6</v>
      </c>
      <c r="K46" s="6">
        <v>-0.05</v>
      </c>
      <c r="L46" s="6">
        <v>-0.05</v>
      </c>
      <c r="N46" s="9">
        <v>100</v>
      </c>
      <c r="O46" s="10">
        <f t="shared" si="1"/>
        <v>96.733003227739559</v>
      </c>
    </row>
    <row r="47" spans="1:15" x14ac:dyDescent="0.2">
      <c r="A47">
        <v>2053</v>
      </c>
      <c r="B47" s="2">
        <v>64.997562567629913</v>
      </c>
      <c r="C47" s="2">
        <v>64.998980875725749</v>
      </c>
      <c r="D47">
        <v>64.634904936201295</v>
      </c>
      <c r="H47" s="3">
        <f t="shared" si="0"/>
        <v>-2.0494186646191321E-5</v>
      </c>
      <c r="I47" s="3">
        <f t="shared" si="0"/>
        <v>0</v>
      </c>
      <c r="K47" s="6">
        <v>-0.05</v>
      </c>
      <c r="L47" s="6">
        <v>-0.05</v>
      </c>
      <c r="N47" s="9">
        <v>100</v>
      </c>
      <c r="O47" s="10">
        <v>100</v>
      </c>
    </row>
    <row r="48" spans="1:15" x14ac:dyDescent="0.2">
      <c r="A48">
        <v>2054</v>
      </c>
      <c r="B48" s="2">
        <v>64.998423910494935</v>
      </c>
      <c r="C48" s="2">
        <v>64.998980875725749</v>
      </c>
      <c r="D48">
        <v>64.645407027040775</v>
      </c>
      <c r="H48" s="3">
        <f t="shared" si="0"/>
        <v>-1.3251925626071372E-5</v>
      </c>
      <c r="I48" s="3">
        <f t="shared" si="0"/>
        <v>0</v>
      </c>
      <c r="K48" s="6">
        <v>-0.05</v>
      </c>
      <c r="L48" s="6">
        <v>-0.05</v>
      </c>
      <c r="N48" s="9">
        <v>100</v>
      </c>
      <c r="O48" s="10">
        <v>100</v>
      </c>
    </row>
    <row r="49" spans="1:15" ht="17" thickBot="1" x14ac:dyDescent="0.25">
      <c r="A49">
        <v>2055</v>
      </c>
      <c r="B49" s="2">
        <v>64.998980875725749</v>
      </c>
      <c r="C49">
        <v>64.998980875725749</v>
      </c>
      <c r="D49">
        <v>64.639323531804479</v>
      </c>
      <c r="H49" s="3">
        <f t="shared" si="0"/>
        <v>-8.5689036334312382E-6</v>
      </c>
      <c r="I49" s="3">
        <f t="shared" si="0"/>
        <v>0</v>
      </c>
      <c r="K49" s="6">
        <v>-0.05</v>
      </c>
      <c r="L49" s="6">
        <v>-0.05</v>
      </c>
      <c r="N49" s="15">
        <v>100</v>
      </c>
      <c r="O49" s="1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72E7-F638-0D4B-B03F-E53CCE214BAF}">
  <dimension ref="A1:H50"/>
  <sheetViews>
    <sheetView workbookViewId="0">
      <selection activeCell="E25" sqref="E25"/>
    </sheetView>
  </sheetViews>
  <sheetFormatPr baseColWidth="10" defaultRowHeight="16" x14ac:dyDescent="0.2"/>
  <cols>
    <col min="2" max="2" width="11.5" customWidth="1"/>
  </cols>
  <sheetData>
    <row r="1" spans="1:8" x14ac:dyDescent="0.2">
      <c r="B1" t="s">
        <v>0</v>
      </c>
      <c r="H1" t="s">
        <v>1</v>
      </c>
    </row>
    <row r="2" spans="1:8" x14ac:dyDescent="0.2">
      <c r="A2">
        <v>2009</v>
      </c>
      <c r="B2" s="2">
        <v>0</v>
      </c>
    </row>
    <row r="3" spans="1:8" x14ac:dyDescent="0.2">
      <c r="A3">
        <v>2010</v>
      </c>
      <c r="B3" s="2">
        <v>0</v>
      </c>
    </row>
    <row r="4" spans="1:8" x14ac:dyDescent="0.2">
      <c r="A4">
        <v>2011</v>
      </c>
      <c r="B4" s="2">
        <v>1.9307934808819711E-2</v>
      </c>
    </row>
    <row r="5" spans="1:8" x14ac:dyDescent="0.2">
      <c r="A5">
        <v>2012</v>
      </c>
      <c r="B5" s="2">
        <v>1.5945111417234707E-2</v>
      </c>
    </row>
    <row r="6" spans="1:8" x14ac:dyDescent="0.2">
      <c r="A6">
        <v>2013</v>
      </c>
      <c r="B6" s="2">
        <v>3.3737289203929641E-2</v>
      </c>
    </row>
    <row r="7" spans="1:8" x14ac:dyDescent="0.2">
      <c r="A7">
        <v>2014</v>
      </c>
      <c r="B7" s="2">
        <v>0.14852189694342086</v>
      </c>
    </row>
    <row r="8" spans="1:8" x14ac:dyDescent="0.2">
      <c r="A8">
        <v>2015</v>
      </c>
      <c r="B8" s="2">
        <v>0.19105189234029193</v>
      </c>
    </row>
    <row r="9" spans="1:8" x14ac:dyDescent="0.2">
      <c r="A9">
        <v>2016</v>
      </c>
      <c r="B9" s="2">
        <v>0.19728827949079125</v>
      </c>
    </row>
    <row r="10" spans="1:8" x14ac:dyDescent="0.2">
      <c r="A10">
        <v>2017</v>
      </c>
      <c r="B10" s="2">
        <v>0.21240931229561377</v>
      </c>
    </row>
    <row r="11" spans="1:8" x14ac:dyDescent="0.2">
      <c r="A11">
        <v>2018</v>
      </c>
      <c r="B11" s="2">
        <v>0.32791105969958972</v>
      </c>
    </row>
    <row r="12" spans="1:8" x14ac:dyDescent="0.2">
      <c r="A12">
        <v>2019</v>
      </c>
      <c r="B12" s="2">
        <v>0.62592473597208209</v>
      </c>
      <c r="C12" t="s">
        <v>5</v>
      </c>
      <c r="D12" t="s">
        <v>2</v>
      </c>
      <c r="E12" t="s">
        <v>3</v>
      </c>
      <c r="F12" t="s">
        <v>6</v>
      </c>
      <c r="G12" t="s">
        <v>7</v>
      </c>
    </row>
    <row r="13" spans="1:8" x14ac:dyDescent="0.2">
      <c r="A13">
        <v>2020</v>
      </c>
      <c r="B13" s="2">
        <v>0.96294157557979021</v>
      </c>
      <c r="C13">
        <v>0</v>
      </c>
      <c r="D13" s="2">
        <f>100-B13</f>
        <v>99.037058424420209</v>
      </c>
      <c r="E13">
        <f>181</f>
        <v>181</v>
      </c>
      <c r="F13">
        <f>(B13*C130)+(D13*E13)/100</f>
        <v>179.25707574820058</v>
      </c>
    </row>
    <row r="14" spans="1:8" x14ac:dyDescent="0.2">
      <c r="A14">
        <v>2021</v>
      </c>
      <c r="B14" s="2">
        <v>1.4772543508293725</v>
      </c>
      <c r="C14">
        <v>0</v>
      </c>
      <c r="D14" s="2">
        <f>100-B14</f>
        <v>98.522745649170631</v>
      </c>
      <c r="E14">
        <f>E13</f>
        <v>181</v>
      </c>
      <c r="F14">
        <f t="shared" ref="F14:F48" si="0">(B14*C131)+(D14*E14)/100</f>
        <v>178.32616962499884</v>
      </c>
      <c r="G14" s="3">
        <f>(F14-F13)/F13</f>
        <v>-5.1931346046800702E-3</v>
      </c>
    </row>
    <row r="15" spans="1:8" x14ac:dyDescent="0.2">
      <c r="A15">
        <v>2022</v>
      </c>
      <c r="B15" s="2">
        <v>2.2565846223029289</v>
      </c>
      <c r="C15">
        <v>0</v>
      </c>
      <c r="D15" s="2">
        <f>100-B15</f>
        <v>97.743415377697076</v>
      </c>
      <c r="E15">
        <f>E14*0.98</f>
        <v>177.38</v>
      </c>
      <c r="F15">
        <f t="shared" si="0"/>
        <v>173.37727019695907</v>
      </c>
      <c r="G15" s="3">
        <f t="shared" ref="G15:G48" si="1">(F15-F14)/F14</f>
        <v>-2.7751952719260335E-2</v>
      </c>
    </row>
    <row r="16" spans="1:8" x14ac:dyDescent="0.2">
      <c r="A16">
        <v>2023</v>
      </c>
      <c r="B16" s="2">
        <v>3.4248861919283669</v>
      </c>
      <c r="C16">
        <v>0</v>
      </c>
      <c r="D16" s="2">
        <f>100-B16</f>
        <v>96.575113808071634</v>
      </c>
      <c r="E16">
        <f t="shared" ref="E16:E48" si="2">E15*0.98</f>
        <v>173.83239999999998</v>
      </c>
      <c r="F16">
        <f t="shared" si="0"/>
        <v>167.87883813530229</v>
      </c>
      <c r="G16" s="3">
        <f t="shared" si="1"/>
        <v>-3.17136845874346E-2</v>
      </c>
    </row>
    <row r="17" spans="1:7" x14ac:dyDescent="0.2">
      <c r="A17">
        <v>2024</v>
      </c>
      <c r="B17" s="2">
        <v>5.1484202707284563</v>
      </c>
      <c r="C17">
        <v>0</v>
      </c>
      <c r="D17" s="2">
        <f>100-B17</f>
        <v>94.851579729271549</v>
      </c>
      <c r="E17">
        <f t="shared" si="2"/>
        <v>170.35575199999997</v>
      </c>
      <c r="F17">
        <f t="shared" si="0"/>
        <v>161.58512193168008</v>
      </c>
      <c r="G17" s="3">
        <f t="shared" si="1"/>
        <v>-3.7489634033264975E-2</v>
      </c>
    </row>
    <row r="18" spans="1:7" x14ac:dyDescent="0.2">
      <c r="A18" s="1">
        <v>2025</v>
      </c>
      <c r="B18" s="2">
        <v>7.6318010741069422</v>
      </c>
      <c r="C18">
        <v>0</v>
      </c>
      <c r="D18" s="2">
        <f>100-B18</f>
        <v>92.368198925893054</v>
      </c>
      <c r="E18">
        <f t="shared" si="2"/>
        <v>166.94863695999996</v>
      </c>
      <c r="F18">
        <f t="shared" si="0"/>
        <v>154.20744909127978</v>
      </c>
      <c r="G18" s="3">
        <f t="shared" si="1"/>
        <v>-4.565811970931119E-2</v>
      </c>
    </row>
    <row r="19" spans="1:7" x14ac:dyDescent="0.2">
      <c r="A19">
        <v>2026</v>
      </c>
      <c r="B19" s="2">
        <v>11.091081532193469</v>
      </c>
      <c r="C19">
        <v>0</v>
      </c>
      <c r="D19" s="2">
        <f>100-B19</f>
        <v>88.908918467806529</v>
      </c>
      <c r="E19">
        <f t="shared" si="2"/>
        <v>163.60966422079997</v>
      </c>
      <c r="F19">
        <f t="shared" si="0"/>
        <v>145.46358296752308</v>
      </c>
      <c r="G19" s="3">
        <f t="shared" si="1"/>
        <v>-5.6701969815874199E-2</v>
      </c>
    </row>
    <row r="20" spans="1:7" x14ac:dyDescent="0.2">
      <c r="A20">
        <v>2027</v>
      </c>
      <c r="B20" s="2">
        <v>15.689528339977821</v>
      </c>
      <c r="C20">
        <v>0</v>
      </c>
      <c r="D20" s="2">
        <f>100-B20</f>
        <v>84.310471660022174</v>
      </c>
      <c r="E20">
        <f t="shared" si="2"/>
        <v>160.33747093638397</v>
      </c>
      <c r="F20">
        <f t="shared" si="0"/>
        <v>135.18127799421629</v>
      </c>
      <c r="G20" s="3">
        <f t="shared" si="1"/>
        <v>-7.0686454736939019E-2</v>
      </c>
    </row>
    <row r="21" spans="1:7" x14ac:dyDescent="0.2">
      <c r="A21">
        <v>2028</v>
      </c>
      <c r="B21" s="2">
        <v>21.43640308466075</v>
      </c>
      <c r="C21">
        <v>0</v>
      </c>
      <c r="D21" s="2">
        <f>100-B21</f>
        <v>78.563596915339247</v>
      </c>
      <c r="E21">
        <f t="shared" si="2"/>
        <v>157.13072151765627</v>
      </c>
      <c r="F21">
        <f t="shared" si="0"/>
        <v>123.4475466832957</v>
      </c>
      <c r="G21" s="3">
        <f t="shared" si="1"/>
        <v>-8.679997322870861E-2</v>
      </c>
    </row>
    <row r="22" spans="1:7" x14ac:dyDescent="0.2">
      <c r="A22">
        <v>2029</v>
      </c>
      <c r="B22" s="2">
        <v>28.089189867793255</v>
      </c>
      <c r="C22">
        <v>0</v>
      </c>
      <c r="D22" s="2">
        <f>100-B22</f>
        <v>71.910810132206748</v>
      </c>
      <c r="E22">
        <f t="shared" si="2"/>
        <v>153.98810708730315</v>
      </c>
      <c r="F22">
        <f t="shared" si="0"/>
        <v>110.73409531372978</v>
      </c>
      <c r="G22" s="3">
        <f t="shared" si="1"/>
        <v>-0.10298666689733606</v>
      </c>
    </row>
    <row r="23" spans="1:7" x14ac:dyDescent="0.2">
      <c r="A23" s="1">
        <v>2030</v>
      </c>
      <c r="B23" s="2">
        <v>35.141157291165442</v>
      </c>
      <c r="C23">
        <v>0</v>
      </c>
      <c r="D23" s="2">
        <f>100-B23</f>
        <v>64.858842708834558</v>
      </c>
      <c r="E23">
        <f t="shared" si="2"/>
        <v>150.90834494555708</v>
      </c>
      <c r="F23">
        <f t="shared" si="0"/>
        <v>97.877406082744344</v>
      </c>
      <c r="G23" s="3">
        <f t="shared" si="1"/>
        <v>-0.11610416100443233</v>
      </c>
    </row>
    <row r="24" spans="1:7" x14ac:dyDescent="0.2">
      <c r="A24">
        <v>2031</v>
      </c>
      <c r="B24" s="2">
        <v>41.951353198671526</v>
      </c>
      <c r="C24">
        <v>0</v>
      </c>
      <c r="D24" s="2">
        <f>100-B24</f>
        <v>58.048646801328474</v>
      </c>
      <c r="E24">
        <f t="shared" si="2"/>
        <v>147.89017804664593</v>
      </c>
      <c r="F24">
        <f t="shared" si="0"/>
        <v>85.848247108153316</v>
      </c>
      <c r="G24" s="3">
        <f t="shared" si="1"/>
        <v>-0.12290026325811829</v>
      </c>
    </row>
    <row r="25" spans="1:7" x14ac:dyDescent="0.2">
      <c r="A25">
        <v>2032</v>
      </c>
      <c r="B25" s="2">
        <v>47.961401436211673</v>
      </c>
      <c r="C25">
        <v>0</v>
      </c>
      <c r="D25" s="2">
        <f>100-B25</f>
        <v>52.038598563788327</v>
      </c>
      <c r="E25">
        <f t="shared" si="2"/>
        <v>144.93237448571301</v>
      </c>
      <c r="F25">
        <f t="shared" si="0"/>
        <v>75.42077654758657</v>
      </c>
      <c r="G25" s="3">
        <f t="shared" si="1"/>
        <v>-0.12146398921145138</v>
      </c>
    </row>
    <row r="26" spans="1:7" x14ac:dyDescent="0.2">
      <c r="A26">
        <v>2033</v>
      </c>
      <c r="B26" s="2">
        <v>52.857885146385492</v>
      </c>
      <c r="C26">
        <v>0</v>
      </c>
      <c r="D26" s="2">
        <f>100-B26</f>
        <v>47.142114853614508</v>
      </c>
      <c r="E26">
        <f t="shared" si="2"/>
        <v>142.03372699599876</v>
      </c>
      <c r="F26">
        <f t="shared" si="0"/>
        <v>66.957702711323009</v>
      </c>
      <c r="G26" s="3">
        <f t="shared" si="1"/>
        <v>-0.11221143859376473</v>
      </c>
    </row>
    <row r="27" spans="1:7" x14ac:dyDescent="0.2">
      <c r="A27">
        <v>2034</v>
      </c>
      <c r="B27" s="2">
        <v>56.593863394225558</v>
      </c>
      <c r="C27">
        <v>0</v>
      </c>
      <c r="D27" s="2">
        <f>100-B27</f>
        <v>43.406136605774442</v>
      </c>
      <c r="E27">
        <f t="shared" si="2"/>
        <v>139.19305245607879</v>
      </c>
      <c r="F27">
        <f t="shared" si="0"/>
        <v>60.418326494832833</v>
      </c>
      <c r="G27" s="3">
        <f t="shared" si="1"/>
        <v>-9.7664285835546177E-2</v>
      </c>
    </row>
    <row r="28" spans="1:7" x14ac:dyDescent="0.2">
      <c r="A28">
        <v>2035</v>
      </c>
      <c r="B28" s="2">
        <v>59.304195582809022</v>
      </c>
      <c r="C28">
        <v>0</v>
      </c>
      <c r="D28" s="2">
        <f>100-B28</f>
        <v>40.695804417190978</v>
      </c>
      <c r="E28">
        <f t="shared" si="2"/>
        <v>136.40919140695721</v>
      </c>
      <c r="F28">
        <f t="shared" si="0"/>
        <v>55.512817742046984</v>
      </c>
      <c r="G28" s="3">
        <f t="shared" si="1"/>
        <v>-8.1192397032138638E-2</v>
      </c>
    </row>
    <row r="29" spans="1:7" x14ac:dyDescent="0.2">
      <c r="A29">
        <v>2036</v>
      </c>
      <c r="B29" s="2">
        <v>61.199340704064824</v>
      </c>
      <c r="C29">
        <v>0</v>
      </c>
      <c r="D29" s="2">
        <f>100-B29</f>
        <v>38.800659295935176</v>
      </c>
      <c r="E29">
        <f t="shared" si="2"/>
        <v>133.68100757881805</v>
      </c>
      <c r="F29">
        <f t="shared" si="0"/>
        <v>51.869112294030472</v>
      </c>
      <c r="G29" s="3">
        <f t="shared" si="1"/>
        <v>-6.563719148517777E-2</v>
      </c>
    </row>
    <row r="30" spans="1:7" x14ac:dyDescent="0.2">
      <c r="A30">
        <v>2037</v>
      </c>
      <c r="B30" s="2">
        <v>62.490602530055654</v>
      </c>
      <c r="C30">
        <v>0</v>
      </c>
      <c r="D30" s="2">
        <f>100-B30</f>
        <v>37.509397469944346</v>
      </c>
      <c r="E30">
        <f t="shared" si="2"/>
        <v>131.0073874272417</v>
      </c>
      <c r="F30">
        <f t="shared" si="0"/>
        <v>49.140081665073986</v>
      </c>
      <c r="G30" s="3">
        <f t="shared" si="1"/>
        <v>-5.2613790910598757E-2</v>
      </c>
    </row>
    <row r="31" spans="1:7" x14ac:dyDescent="0.2">
      <c r="A31">
        <v>2038</v>
      </c>
      <c r="B31" s="2">
        <v>63.35495464768961</v>
      </c>
      <c r="C31">
        <v>0</v>
      </c>
      <c r="D31" s="2">
        <f>100-B31</f>
        <v>36.64504535231039</v>
      </c>
      <c r="E31">
        <f t="shared" si="2"/>
        <v>128.38723967869686</v>
      </c>
      <c r="F31">
        <f t="shared" si="0"/>
        <v>47.047562206837902</v>
      </c>
      <c r="G31" s="3">
        <f t="shared" si="1"/>
        <v>-4.2582742790257276E-2</v>
      </c>
    </row>
    <row r="32" spans="1:7" x14ac:dyDescent="0.2">
      <c r="A32">
        <v>2039</v>
      </c>
      <c r="B32" s="2">
        <v>63.926697580784932</v>
      </c>
      <c r="C32">
        <v>0</v>
      </c>
      <c r="D32" s="2">
        <f>100-B32</f>
        <v>36.073302419215068</v>
      </c>
      <c r="E32">
        <f t="shared" si="2"/>
        <v>125.81949488512292</v>
      </c>
      <c r="F32">
        <f t="shared" si="0"/>
        <v>45.387246892239226</v>
      </c>
      <c r="G32" s="3">
        <f t="shared" si="1"/>
        <v>-3.5290145476599553E-2</v>
      </c>
    </row>
    <row r="33" spans="1:7" x14ac:dyDescent="0.2">
      <c r="A33" s="1">
        <v>2040</v>
      </c>
      <c r="B33" s="2">
        <v>64.301918201083282</v>
      </c>
      <c r="C33">
        <v>0</v>
      </c>
      <c r="D33" s="2">
        <f>100-B33</f>
        <v>35.698081798916718</v>
      </c>
      <c r="E33">
        <f t="shared" si="2"/>
        <v>123.30310498742045</v>
      </c>
      <c r="F33">
        <f t="shared" si="0"/>
        <v>44.016843279013507</v>
      </c>
      <c r="G33" s="3">
        <f t="shared" si="1"/>
        <v>-3.0193583155184597E-2</v>
      </c>
    </row>
    <row r="34" spans="1:7" x14ac:dyDescent="0.2">
      <c r="A34">
        <v>2041</v>
      </c>
      <c r="B34" s="2">
        <v>64.546893513696162</v>
      </c>
      <c r="C34">
        <v>0</v>
      </c>
      <c r="D34" s="2">
        <f>100-B34</f>
        <v>35.453106486303838</v>
      </c>
      <c r="E34">
        <f t="shared" si="2"/>
        <v>120.83704288767204</v>
      </c>
      <c r="F34">
        <f t="shared" si="0"/>
        <v>42.840485489867007</v>
      </c>
      <c r="G34" s="3">
        <f t="shared" si="1"/>
        <v>-2.6725173854240659E-2</v>
      </c>
    </row>
    <row r="35" spans="1:7" x14ac:dyDescent="0.2">
      <c r="A35">
        <v>2042</v>
      </c>
      <c r="B35" s="2">
        <v>64.706293199391482</v>
      </c>
      <c r="C35">
        <v>0</v>
      </c>
      <c r="D35" s="2">
        <f>100-B35</f>
        <v>35.293706800608518</v>
      </c>
      <c r="E35">
        <f t="shared" si="2"/>
        <v>118.4203020299186</v>
      </c>
      <c r="F35">
        <f t="shared" si="0"/>
        <v>41.794914190834525</v>
      </c>
      <c r="G35" s="3">
        <f t="shared" si="1"/>
        <v>-2.4406149628714843E-2</v>
      </c>
    </row>
    <row r="36" spans="1:7" x14ac:dyDescent="0.2">
      <c r="A36">
        <v>2043</v>
      </c>
      <c r="B36" s="2">
        <v>64.809782446223437</v>
      </c>
      <c r="C36">
        <v>0</v>
      </c>
      <c r="D36" s="2">
        <f>100-B36</f>
        <v>35.190217553776563</v>
      </c>
      <c r="E36">
        <f t="shared" si="2"/>
        <v>116.05189598932023</v>
      </c>
      <c r="F36">
        <f t="shared" si="0"/>
        <v>40.838914673924286</v>
      </c>
      <c r="G36" s="3">
        <f t="shared" si="1"/>
        <v>-2.2873584870761299E-2</v>
      </c>
    </row>
    <row r="37" spans="1:7" x14ac:dyDescent="0.2">
      <c r="A37">
        <v>2044</v>
      </c>
      <c r="B37" s="2">
        <v>64.876876059654052</v>
      </c>
      <c r="C37">
        <v>0</v>
      </c>
      <c r="D37" s="2">
        <f>100-B37</f>
        <v>35.123123940345948</v>
      </c>
      <c r="E37">
        <f t="shared" si="2"/>
        <v>113.73085806953382</v>
      </c>
      <c r="F37">
        <f t="shared" si="0"/>
        <v>39.945830238181308</v>
      </c>
      <c r="G37" s="3">
        <f t="shared" si="1"/>
        <v>-2.1868466458370737E-2</v>
      </c>
    </row>
    <row r="38" spans="1:7" x14ac:dyDescent="0.2">
      <c r="A38">
        <v>2045</v>
      </c>
      <c r="B38" s="2">
        <v>64.920333476516277</v>
      </c>
      <c r="C38">
        <v>0</v>
      </c>
      <c r="D38" s="2">
        <f>100-B38</f>
        <v>35.079666523483723</v>
      </c>
      <c r="E38">
        <f t="shared" si="2"/>
        <v>111.45624090814314</v>
      </c>
      <c r="F38">
        <f t="shared" si="0"/>
        <v>39.098477630187261</v>
      </c>
      <c r="G38" s="3">
        <f t="shared" si="1"/>
        <v>-2.1212542158758899E-2</v>
      </c>
    </row>
    <row r="39" spans="1:7" x14ac:dyDescent="0.2">
      <c r="A39">
        <v>2046</v>
      </c>
      <c r="B39" s="2">
        <v>64.948464492263298</v>
      </c>
      <c r="C39">
        <v>0</v>
      </c>
      <c r="D39" s="2">
        <f>100-B39</f>
        <v>35.051535507736702</v>
      </c>
      <c r="E39">
        <f t="shared" si="2"/>
        <v>109.22711608998029</v>
      </c>
      <c r="F39">
        <f t="shared" si="0"/>
        <v>38.285781380356227</v>
      </c>
      <c r="G39" s="3">
        <f t="shared" si="1"/>
        <v>-2.0785879632396892E-2</v>
      </c>
    </row>
    <row r="40" spans="1:7" x14ac:dyDescent="0.2">
      <c r="A40">
        <v>2047</v>
      </c>
      <c r="B40" s="2">
        <v>64.96666727593481</v>
      </c>
      <c r="C40">
        <v>0</v>
      </c>
      <c r="D40" s="2">
        <f>100-B40</f>
        <v>35.03333272406519</v>
      </c>
      <c r="E40">
        <f t="shared" si="2"/>
        <v>107.04257376818067</v>
      </c>
      <c r="F40">
        <f t="shared" si="0"/>
        <v>37.500581024609659</v>
      </c>
      <c r="G40" s="3">
        <f t="shared" si="1"/>
        <v>-2.0508928574445671E-2</v>
      </c>
    </row>
    <row r="41" spans="1:7" x14ac:dyDescent="0.2">
      <c r="A41">
        <v>2048</v>
      </c>
      <c r="B41" s="2">
        <v>64.978442814164936</v>
      </c>
      <c r="C41">
        <v>0</v>
      </c>
      <c r="D41" s="2">
        <f>100-B41</f>
        <v>35.021557185835064</v>
      </c>
      <c r="E41">
        <f t="shared" si="2"/>
        <v>104.90172229281706</v>
      </c>
      <c r="F41">
        <f t="shared" si="0"/>
        <v>36.738216661704811</v>
      </c>
      <c r="G41" s="3">
        <f t="shared" si="1"/>
        <v>-2.0329401360596192E-2</v>
      </c>
    </row>
    <row r="42" spans="1:7" x14ac:dyDescent="0.2">
      <c r="A42">
        <v>2049</v>
      </c>
      <c r="B42" s="2">
        <v>64.986059269999714</v>
      </c>
      <c r="C42">
        <v>0</v>
      </c>
      <c r="D42" s="2">
        <f>100-B42</f>
        <v>35.013940730000286</v>
      </c>
      <c r="E42">
        <f t="shared" si="2"/>
        <v>102.80368784696071</v>
      </c>
      <c r="F42">
        <f t="shared" si="0"/>
        <v>35.995622330989335</v>
      </c>
      <c r="G42" s="3">
        <f t="shared" si="1"/>
        <v>-2.0213129492742701E-2</v>
      </c>
    </row>
    <row r="43" spans="1:7" x14ac:dyDescent="0.2">
      <c r="A43">
        <v>2050</v>
      </c>
      <c r="B43" s="2">
        <v>64.990985098600049</v>
      </c>
      <c r="C43">
        <v>0</v>
      </c>
      <c r="D43" s="2">
        <f>100-B43</f>
        <v>35.009014901399951</v>
      </c>
      <c r="E43">
        <f t="shared" si="2"/>
        <v>100.7476140900215</v>
      </c>
      <c r="F43">
        <f t="shared" si="0"/>
        <v>35.270747229580543</v>
      </c>
      <c r="G43" s="3">
        <f t="shared" si="1"/>
        <v>-2.0137868286964785E-2</v>
      </c>
    </row>
    <row r="44" spans="1:7" x14ac:dyDescent="0.2">
      <c r="A44">
        <v>2051</v>
      </c>
      <c r="B44" s="2">
        <v>64.994170587140943</v>
      </c>
      <c r="C44">
        <v>0</v>
      </c>
      <c r="D44" s="2">
        <f>100-B44</f>
        <v>35.005829412859057</v>
      </c>
      <c r="E44">
        <f t="shared" si="2"/>
        <v>98.732661808221067</v>
      </c>
      <c r="F44">
        <f t="shared" si="0"/>
        <v>34.562187167360911</v>
      </c>
      <c r="G44" s="3">
        <f t="shared" si="1"/>
        <v>-2.0089170711568703E-2</v>
      </c>
    </row>
    <row r="45" spans="1:7" x14ac:dyDescent="0.2">
      <c r="A45">
        <v>2052</v>
      </c>
      <c r="B45" s="2">
        <v>64.996230522750281</v>
      </c>
      <c r="C45">
        <v>0</v>
      </c>
      <c r="D45" s="2">
        <f>100-B45</f>
        <v>35.003769477249719</v>
      </c>
      <c r="E45">
        <f t="shared" si="2"/>
        <v>96.758008572056639</v>
      </c>
      <c r="F45">
        <f t="shared" si="0"/>
        <v>33.868950271340225</v>
      </c>
      <c r="G45" s="3">
        <f t="shared" si="1"/>
        <v>-2.0057668592089271E-2</v>
      </c>
    </row>
    <row r="46" spans="1:7" x14ac:dyDescent="0.2">
      <c r="A46">
        <v>2053</v>
      </c>
      <c r="B46" s="2">
        <v>64.997562567629913</v>
      </c>
      <c r="C46">
        <v>0</v>
      </c>
      <c r="D46" s="2">
        <f>100-B46</f>
        <v>35.002437432370087</v>
      </c>
      <c r="E46">
        <f t="shared" si="2"/>
        <v>94.822848400615499</v>
      </c>
      <c r="F46">
        <f t="shared" si="0"/>
        <v>33.190308183016576</v>
      </c>
      <c r="G46" s="3">
        <f t="shared" si="1"/>
        <v>-2.003729324017205E-2</v>
      </c>
    </row>
    <row r="47" spans="1:7" x14ac:dyDescent="0.2">
      <c r="A47">
        <v>2054</v>
      </c>
      <c r="B47" s="2">
        <v>64.998423910494935</v>
      </c>
      <c r="C47">
        <v>0</v>
      </c>
      <c r="D47" s="2">
        <f>100-B47</f>
        <v>35.001576089505065</v>
      </c>
      <c r="E47">
        <f t="shared" si="2"/>
        <v>92.926391432603182</v>
      </c>
      <c r="F47">
        <f t="shared" si="0"/>
        <v>32.52570160451392</v>
      </c>
      <c r="G47" s="3">
        <f t="shared" si="1"/>
        <v>-2.0024115920765525E-2</v>
      </c>
    </row>
    <row r="48" spans="1:7" x14ac:dyDescent="0.2">
      <c r="A48">
        <v>2055</v>
      </c>
      <c r="B48" s="2">
        <v>64.998980875725749</v>
      </c>
      <c r="D48" s="2">
        <f>100-B48</f>
        <v>35.001019124274251</v>
      </c>
      <c r="E48">
        <f t="shared" si="2"/>
        <v>91.06786360395111</v>
      </c>
      <c r="F48">
        <f t="shared" si="0"/>
        <v>31.87468035608692</v>
      </c>
      <c r="G48" s="3">
        <f t="shared" si="1"/>
        <v>-2.0015594324232843E-2</v>
      </c>
    </row>
    <row r="50" spans="4:4" x14ac:dyDescent="0.2">
      <c r="D50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57F2-0E01-004B-9D7E-3119D4CD3FC0}">
  <dimension ref="A6:G50"/>
  <sheetViews>
    <sheetView workbookViewId="0">
      <selection activeCell="J39" sqref="J39"/>
    </sheetView>
  </sheetViews>
  <sheetFormatPr baseColWidth="10" defaultRowHeight="16" x14ac:dyDescent="0.2"/>
  <sheetData>
    <row r="6" spans="1:7" x14ac:dyDescent="0.2">
      <c r="A6" t="s">
        <v>8</v>
      </c>
      <c r="B6" t="s">
        <v>9</v>
      </c>
      <c r="C6" t="s">
        <v>10</v>
      </c>
    </row>
    <row r="7" spans="1:7" x14ac:dyDescent="0.2">
      <c r="A7">
        <v>2012</v>
      </c>
      <c r="B7">
        <v>3.3737289203929641E-2</v>
      </c>
      <c r="C7">
        <v>0</v>
      </c>
    </row>
    <row r="8" spans="1:7" x14ac:dyDescent="0.2">
      <c r="A8">
        <v>2013</v>
      </c>
      <c r="B8">
        <v>3.3737289203929641E-2</v>
      </c>
      <c r="C8">
        <v>0</v>
      </c>
    </row>
    <row r="9" spans="1:7" x14ac:dyDescent="0.2">
      <c r="A9">
        <v>2014</v>
      </c>
      <c r="B9">
        <v>9.7910407888574427E-2</v>
      </c>
      <c r="C9">
        <v>0</v>
      </c>
    </row>
    <row r="10" spans="1:7" x14ac:dyDescent="0.2">
      <c r="A10">
        <v>2015</v>
      </c>
      <c r="B10">
        <v>0.13364481250691124</v>
      </c>
      <c r="C10">
        <v>0</v>
      </c>
    </row>
    <row r="11" spans="1:7" x14ac:dyDescent="0.2">
      <c r="A11">
        <v>2016</v>
      </c>
      <c r="B11">
        <v>0.19247956660604326</v>
      </c>
      <c r="C11">
        <v>0</v>
      </c>
    </row>
    <row r="12" spans="1:7" x14ac:dyDescent="0.2">
      <c r="A12">
        <v>2017</v>
      </c>
      <c r="B12">
        <v>0.31091705595967378</v>
      </c>
      <c r="C12">
        <v>0</v>
      </c>
    </row>
    <row r="13" spans="1:7" x14ac:dyDescent="0.2">
      <c r="A13">
        <v>2018</v>
      </c>
      <c r="B13">
        <v>0.4652949926075734</v>
      </c>
      <c r="C13">
        <v>0</v>
      </c>
    </row>
    <row r="14" spans="1:7" x14ac:dyDescent="0.2">
      <c r="A14">
        <v>2019</v>
      </c>
      <c r="B14">
        <v>0.72128820687528961</v>
      </c>
      <c r="C14">
        <v>0</v>
      </c>
    </row>
    <row r="15" spans="1:7" x14ac:dyDescent="0.2">
      <c r="A15">
        <v>2020</v>
      </c>
      <c r="B15">
        <v>1.1301232688767526</v>
      </c>
      <c r="C15">
        <v>0</v>
      </c>
      <c r="D15" t="s">
        <v>2</v>
      </c>
      <c r="E15" t="s">
        <v>3</v>
      </c>
      <c r="F15" t="s">
        <v>6</v>
      </c>
      <c r="G15" t="s">
        <v>7</v>
      </c>
    </row>
    <row r="16" spans="1:7" x14ac:dyDescent="0.2">
      <c r="A16">
        <v>2021</v>
      </c>
      <c r="B16">
        <v>1.7495182953225084</v>
      </c>
      <c r="C16">
        <v>0</v>
      </c>
      <c r="D16" s="2">
        <f>100-B16</f>
        <v>98.250481704677497</v>
      </c>
      <c r="E16">
        <f>181</f>
        <v>181</v>
      </c>
      <c r="F16">
        <f>(B16*C133)+(D16*E16)/100</f>
        <v>177.83337188546625</v>
      </c>
    </row>
    <row r="17" spans="1:7" x14ac:dyDescent="0.2">
      <c r="A17">
        <v>2022</v>
      </c>
      <c r="B17">
        <v>3.1506935629494803</v>
      </c>
      <c r="C17">
        <v>0</v>
      </c>
      <c r="D17" s="2">
        <f t="shared" ref="D17:D50" si="0">100-B17</f>
        <v>96.849306437050515</v>
      </c>
      <c r="E17">
        <f>E16</f>
        <v>181</v>
      </c>
      <c r="F17">
        <f t="shared" ref="F17:F50" si="1">(B17*C134)+(D17*E17)/100</f>
        <v>175.29724465106145</v>
      </c>
      <c r="G17" s="3">
        <f>(F17-F16)/F16</f>
        <v>-1.4261255958404686E-2</v>
      </c>
    </row>
    <row r="18" spans="1:7" x14ac:dyDescent="0.2">
      <c r="A18">
        <v>2023</v>
      </c>
      <c r="B18">
        <v>5.1763215542722154</v>
      </c>
      <c r="C18">
        <v>0</v>
      </c>
      <c r="D18" s="2">
        <f t="shared" si="0"/>
        <v>94.823678445727779</v>
      </c>
      <c r="E18">
        <f>E17*0.98</f>
        <v>177.38</v>
      </c>
      <c r="F18">
        <f t="shared" si="1"/>
        <v>168.19824082703192</v>
      </c>
      <c r="G18" s="3">
        <f t="shared" ref="G18:G50" si="2">(F18-F17)/F17</f>
        <v>-4.0496950412201117E-2</v>
      </c>
    </row>
    <row r="19" spans="1:7" x14ac:dyDescent="0.2">
      <c r="A19">
        <v>2024</v>
      </c>
      <c r="B19">
        <v>8.0187763521019058</v>
      </c>
      <c r="C19">
        <v>0</v>
      </c>
      <c r="D19" s="2">
        <f t="shared" si="0"/>
        <v>91.981223647898091</v>
      </c>
      <c r="E19">
        <f t="shared" ref="E19:E50" si="3">E18*0.98</f>
        <v>173.83239999999998</v>
      </c>
      <c r="F19">
        <f t="shared" si="1"/>
        <v>159.89316861650877</v>
      </c>
      <c r="G19" s="3">
        <f t="shared" si="2"/>
        <v>-4.9376688898094608E-2</v>
      </c>
    </row>
    <row r="20" spans="1:7" x14ac:dyDescent="0.2">
      <c r="A20">
        <v>2025</v>
      </c>
      <c r="B20">
        <v>11.85474004457347</v>
      </c>
      <c r="C20">
        <v>0</v>
      </c>
      <c r="D20" s="2">
        <f t="shared" si="0"/>
        <v>88.145259955426525</v>
      </c>
      <c r="E20">
        <f t="shared" si="3"/>
        <v>170.35575199999997</v>
      </c>
      <c r="F20">
        <f t="shared" si="1"/>
        <v>150.16052044942168</v>
      </c>
      <c r="G20" s="3">
        <f t="shared" si="2"/>
        <v>-6.0869693504105142E-2</v>
      </c>
    </row>
    <row r="21" spans="1:7" x14ac:dyDescent="0.2">
      <c r="A21">
        <v>2026</v>
      </c>
      <c r="B21">
        <v>18.197994264420885</v>
      </c>
      <c r="C21">
        <v>0</v>
      </c>
      <c r="D21" s="2">
        <f t="shared" si="0"/>
        <v>81.802005735579115</v>
      </c>
      <c r="E21">
        <f t="shared" si="3"/>
        <v>166.94863695999996</v>
      </c>
      <c r="F21">
        <f t="shared" si="1"/>
        <v>136.56733358149032</v>
      </c>
      <c r="G21" s="3">
        <f t="shared" si="2"/>
        <v>-9.052437236663638E-2</v>
      </c>
    </row>
    <row r="22" spans="1:7" x14ac:dyDescent="0.2">
      <c r="A22">
        <v>2027</v>
      </c>
      <c r="B22">
        <v>25.061904689333801</v>
      </c>
      <c r="C22">
        <v>0</v>
      </c>
      <c r="D22" s="2">
        <f t="shared" si="0"/>
        <v>74.938095310666199</v>
      </c>
      <c r="E22">
        <f t="shared" si="3"/>
        <v>163.60966422079997</v>
      </c>
      <c r="F22">
        <f t="shared" si="1"/>
        <v>122.60596611124402</v>
      </c>
      <c r="G22" s="3">
        <f t="shared" si="2"/>
        <v>-0.10223065138718179</v>
      </c>
    </row>
    <row r="23" spans="1:7" x14ac:dyDescent="0.2">
      <c r="A23">
        <v>2028</v>
      </c>
      <c r="B23">
        <v>32.435968670137449</v>
      </c>
      <c r="C23">
        <v>0</v>
      </c>
      <c r="D23" s="2">
        <f t="shared" si="0"/>
        <v>67.564031329862559</v>
      </c>
      <c r="E23">
        <f t="shared" si="3"/>
        <v>160.33747093638397</v>
      </c>
      <c r="F23">
        <f t="shared" si="1"/>
        <v>108.33045909696773</v>
      </c>
      <c r="G23" s="3">
        <f t="shared" si="2"/>
        <v>-0.1164340322666166</v>
      </c>
    </row>
    <row r="24" spans="1:7" x14ac:dyDescent="0.2">
      <c r="A24">
        <v>2029</v>
      </c>
      <c r="B24">
        <v>39.869640031418975</v>
      </c>
      <c r="C24">
        <v>0</v>
      </c>
      <c r="D24" s="2">
        <f t="shared" si="0"/>
        <v>60.130359968581025</v>
      </c>
      <c r="E24">
        <f t="shared" si="3"/>
        <v>157.13072151765627</v>
      </c>
      <c r="F24">
        <f t="shared" si="1"/>
        <v>94.483268469795306</v>
      </c>
      <c r="G24" s="3">
        <f t="shared" si="2"/>
        <v>-0.12782361251490365</v>
      </c>
    </row>
    <row r="25" spans="1:7" x14ac:dyDescent="0.2">
      <c r="A25">
        <v>2030</v>
      </c>
      <c r="B25">
        <v>47.44319853104863</v>
      </c>
      <c r="C25">
        <v>0</v>
      </c>
      <c r="D25" s="2">
        <f t="shared" si="0"/>
        <v>52.55680146895137</v>
      </c>
      <c r="E25">
        <f t="shared" si="3"/>
        <v>153.98810708730315</v>
      </c>
      <c r="F25">
        <f t="shared" si="1"/>
        <v>80.931223727670144</v>
      </c>
      <c r="G25" s="3">
        <f t="shared" si="2"/>
        <v>-0.14343327619384294</v>
      </c>
    </row>
    <row r="26" spans="1:7" x14ac:dyDescent="0.2">
      <c r="A26">
        <v>2031</v>
      </c>
      <c r="B26">
        <v>52.654835213628509</v>
      </c>
      <c r="C26">
        <v>0</v>
      </c>
      <c r="D26" s="2">
        <f t="shared" si="0"/>
        <v>47.345164786371491</v>
      </c>
      <c r="E26">
        <f t="shared" si="3"/>
        <v>150.90834494555708</v>
      </c>
      <c r="F26">
        <f t="shared" si="1"/>
        <v>71.447804590859917</v>
      </c>
      <c r="G26" s="3">
        <f t="shared" si="2"/>
        <v>-0.1171787438766711</v>
      </c>
    </row>
    <row r="27" spans="1:7" x14ac:dyDescent="0.2">
      <c r="A27">
        <v>2032</v>
      </c>
      <c r="B27">
        <v>56.762685079905324</v>
      </c>
      <c r="C27">
        <v>0</v>
      </c>
      <c r="D27" s="2">
        <f t="shared" si="0"/>
        <v>43.237314920094676</v>
      </c>
      <c r="E27">
        <f t="shared" si="3"/>
        <v>147.89017804664593</v>
      </c>
      <c r="F27">
        <f t="shared" si="1"/>
        <v>63.943742017917018</v>
      </c>
      <c r="G27" s="3">
        <f t="shared" si="2"/>
        <v>-0.10502859557287041</v>
      </c>
    </row>
    <row r="28" spans="1:7" x14ac:dyDescent="0.2">
      <c r="A28">
        <v>2033</v>
      </c>
      <c r="B28">
        <v>59.841395722200922</v>
      </c>
      <c r="C28">
        <v>0</v>
      </c>
      <c r="D28" s="2">
        <f t="shared" si="0"/>
        <v>40.158604277799078</v>
      </c>
      <c r="E28">
        <f t="shared" si="3"/>
        <v>144.93237448571301</v>
      </c>
      <c r="F28">
        <f t="shared" si="1"/>
        <v>58.202818740135328</v>
      </c>
      <c r="G28" s="3">
        <f t="shared" si="2"/>
        <v>-8.9780846359806168E-2</v>
      </c>
    </row>
    <row r="29" spans="1:7" x14ac:dyDescent="0.2">
      <c r="A29">
        <v>2034</v>
      </c>
      <c r="B29">
        <v>62.055158209080808</v>
      </c>
      <c r="C29">
        <v>0</v>
      </c>
      <c r="D29" s="2">
        <f t="shared" si="0"/>
        <v>37.944841790919192</v>
      </c>
      <c r="E29">
        <f t="shared" si="3"/>
        <v>142.03372699599876</v>
      </c>
      <c r="F29">
        <f t="shared" si="1"/>
        <v>53.894472998377815</v>
      </c>
      <c r="G29" s="3">
        <f t="shared" si="2"/>
        <v>-7.4022974058927785E-2</v>
      </c>
    </row>
    <row r="30" spans="1:7" x14ac:dyDescent="0.2">
      <c r="A30">
        <v>2035</v>
      </c>
      <c r="B30">
        <v>63.054702732735656</v>
      </c>
      <c r="C30">
        <v>0</v>
      </c>
      <c r="D30" s="2">
        <f t="shared" si="0"/>
        <v>36.945297267264344</v>
      </c>
      <c r="E30">
        <f t="shared" si="3"/>
        <v>139.19305245607879</v>
      </c>
      <c r="F30">
        <f t="shared" si="1"/>
        <v>51.425287005277504</v>
      </c>
      <c r="G30" s="3">
        <f t="shared" si="2"/>
        <v>-4.5815198771395942E-2</v>
      </c>
    </row>
    <row r="31" spans="1:7" x14ac:dyDescent="0.2">
      <c r="A31">
        <v>2036</v>
      </c>
      <c r="B31">
        <v>63.724213294661936</v>
      </c>
      <c r="C31">
        <v>0</v>
      </c>
      <c r="D31" s="2">
        <f t="shared" si="0"/>
        <v>36.275786705338064</v>
      </c>
      <c r="E31">
        <f t="shared" si="3"/>
        <v>136.40919140695721</v>
      </c>
      <c r="F31">
        <f t="shared" si="1"/>
        <v>49.483507321264135</v>
      </c>
      <c r="G31" s="3">
        <f t="shared" si="2"/>
        <v>-3.7759238637094905E-2</v>
      </c>
    </row>
    <row r="32" spans="1:7" x14ac:dyDescent="0.2">
      <c r="A32">
        <v>2037</v>
      </c>
      <c r="B32">
        <v>64.167351428529088</v>
      </c>
      <c r="C32">
        <v>0</v>
      </c>
      <c r="D32" s="2">
        <f t="shared" si="0"/>
        <v>35.832648571470912</v>
      </c>
      <c r="E32">
        <f t="shared" si="3"/>
        <v>133.68100757881805</v>
      </c>
      <c r="F32">
        <f t="shared" si="1"/>
        <v>47.901445652519271</v>
      </c>
      <c r="G32" s="3">
        <f t="shared" si="2"/>
        <v>-3.1971494228846167E-2</v>
      </c>
    </row>
    <row r="33" spans="1:7" x14ac:dyDescent="0.2">
      <c r="A33">
        <v>2038</v>
      </c>
      <c r="B33">
        <v>64.45831698823585</v>
      </c>
      <c r="C33">
        <v>0</v>
      </c>
      <c r="D33" s="2">
        <f t="shared" si="0"/>
        <v>35.54168301176415</v>
      </c>
      <c r="E33">
        <f t="shared" si="3"/>
        <v>131.0073874272417</v>
      </c>
      <c r="F33">
        <f t="shared" si="1"/>
        <v>46.56223036138401</v>
      </c>
      <c r="G33" s="3">
        <f t="shared" si="2"/>
        <v>-2.7957721795079642E-2</v>
      </c>
    </row>
    <row r="34" spans="1:7" x14ac:dyDescent="0.2">
      <c r="A34">
        <v>2039</v>
      </c>
      <c r="B34">
        <v>64.64835268400968</v>
      </c>
      <c r="C34">
        <v>0</v>
      </c>
      <c r="D34" s="2">
        <f t="shared" si="0"/>
        <v>35.35164731599032</v>
      </c>
      <c r="E34">
        <f t="shared" si="3"/>
        <v>128.38723967869686</v>
      </c>
      <c r="F34">
        <f t="shared" si="1"/>
        <v>45.387004169948092</v>
      </c>
      <c r="G34" s="3">
        <f t="shared" si="2"/>
        <v>-2.523990329317605E-2</v>
      </c>
    </row>
    <row r="35" spans="1:7" x14ac:dyDescent="0.2">
      <c r="A35">
        <v>2040</v>
      </c>
      <c r="B35">
        <v>64.772035739096282</v>
      </c>
      <c r="C35">
        <v>0</v>
      </c>
      <c r="D35" s="2">
        <f t="shared" si="0"/>
        <v>35.227964260903718</v>
      </c>
      <c r="E35">
        <f t="shared" si="3"/>
        <v>125.81949488512292</v>
      </c>
      <c r="F35">
        <f t="shared" si="1"/>
        <v>44.323646691380681</v>
      </c>
      <c r="G35" s="3">
        <f t="shared" si="2"/>
        <v>-2.3428677393770084E-2</v>
      </c>
    </row>
    <row r="36" spans="1:7" x14ac:dyDescent="0.2">
      <c r="A36">
        <v>2041</v>
      </c>
      <c r="B36">
        <v>64.852349934809723</v>
      </c>
      <c r="C36">
        <v>0</v>
      </c>
      <c r="D36" s="2">
        <f t="shared" si="0"/>
        <v>35.147650065190277</v>
      </c>
      <c r="E36">
        <f t="shared" si="3"/>
        <v>123.30310498742045</v>
      </c>
      <c r="F36">
        <f t="shared" si="1"/>
        <v>43.338143860492721</v>
      </c>
      <c r="G36" s="3">
        <f t="shared" si="2"/>
        <v>-2.2234245249491254E-2</v>
      </c>
    </row>
    <row r="37" spans="1:7" x14ac:dyDescent="0.2">
      <c r="A37">
        <v>2042</v>
      </c>
      <c r="B37">
        <v>64.904424750118366</v>
      </c>
      <c r="C37">
        <v>0</v>
      </c>
      <c r="D37" s="2">
        <f t="shared" si="0"/>
        <v>35.095575249881634</v>
      </c>
      <c r="E37">
        <f t="shared" si="3"/>
        <v>120.83704288767204</v>
      </c>
      <c r="F37">
        <f t="shared" si="1"/>
        <v>42.408455316374685</v>
      </c>
      <c r="G37" s="3">
        <f t="shared" si="2"/>
        <v>-2.1451969588516352E-2</v>
      </c>
    </row>
    <row r="38" spans="1:7" x14ac:dyDescent="0.2">
      <c r="A38">
        <v>2043</v>
      </c>
      <c r="B38">
        <v>64.938156823706692</v>
      </c>
      <c r="C38">
        <v>0</v>
      </c>
      <c r="D38" s="2">
        <f t="shared" si="0"/>
        <v>35.061843176293308</v>
      </c>
      <c r="E38">
        <f t="shared" si="3"/>
        <v>118.4203020299186</v>
      </c>
      <c r="F38">
        <f t="shared" si="1"/>
        <v>41.520340586622943</v>
      </c>
      <c r="G38" s="3">
        <f t="shared" si="2"/>
        <v>-2.0941925923173725E-2</v>
      </c>
    </row>
    <row r="39" spans="1:7" x14ac:dyDescent="0.2">
      <c r="A39">
        <v>2044</v>
      </c>
      <c r="B39">
        <v>64.959993465775796</v>
      </c>
      <c r="C39">
        <v>0</v>
      </c>
      <c r="D39" s="2">
        <f t="shared" si="0"/>
        <v>35.040006534224204</v>
      </c>
      <c r="E39">
        <f t="shared" si="3"/>
        <v>116.05189598932023</v>
      </c>
      <c r="F39">
        <f t="shared" si="1"/>
        <v>40.664591937748888</v>
      </c>
      <c r="G39" s="3">
        <f t="shared" si="2"/>
        <v>-2.061034752565977E-2</v>
      </c>
    </row>
    <row r="40" spans="1:7" x14ac:dyDescent="0.2">
      <c r="A40">
        <v>2045</v>
      </c>
      <c r="B40">
        <v>64.974123790192564</v>
      </c>
      <c r="C40">
        <v>0</v>
      </c>
      <c r="D40" s="2">
        <f t="shared" si="0"/>
        <v>35.025876209807436</v>
      </c>
      <c r="E40">
        <f t="shared" si="3"/>
        <v>113.73085806953382</v>
      </c>
      <c r="F40">
        <f t="shared" si="1"/>
        <v>39.835229559786711</v>
      </c>
      <c r="G40" s="3">
        <f t="shared" si="2"/>
        <v>-2.0395197355768394E-2</v>
      </c>
    </row>
    <row r="41" spans="1:7" x14ac:dyDescent="0.2">
      <c r="A41">
        <v>2046</v>
      </c>
      <c r="B41">
        <v>64.983265009168093</v>
      </c>
      <c r="C41">
        <v>0</v>
      </c>
      <c r="D41" s="2">
        <f t="shared" si="0"/>
        <v>35.016734990831907</v>
      </c>
      <c r="E41">
        <f t="shared" si="3"/>
        <v>111.45624090814314</v>
      </c>
      <c r="F41">
        <f t="shared" si="1"/>
        <v>39.028336509547664</v>
      </c>
      <c r="G41" s="3">
        <f t="shared" si="2"/>
        <v>-2.0255765039034649E-2</v>
      </c>
    </row>
    <row r="42" spans="1:7" x14ac:dyDescent="0.2">
      <c r="A42">
        <v>2047</v>
      </c>
      <c r="B42">
        <v>64.98917765853119</v>
      </c>
      <c r="C42">
        <v>0</v>
      </c>
      <c r="D42" s="2">
        <f t="shared" si="0"/>
        <v>35.01082234146881</v>
      </c>
      <c r="E42">
        <f t="shared" si="3"/>
        <v>109.22711608998029</v>
      </c>
      <c r="F42">
        <f t="shared" si="1"/>
        <v>38.241311562972889</v>
      </c>
      <c r="G42" s="3">
        <f t="shared" si="2"/>
        <v>-2.0165475061491325E-2</v>
      </c>
    </row>
    <row r="43" spans="1:7" x14ac:dyDescent="0.2">
      <c r="A43">
        <v>2048</v>
      </c>
      <c r="B43">
        <v>64.993001609224194</v>
      </c>
      <c r="C43">
        <v>0</v>
      </c>
      <c r="D43" s="2">
        <f t="shared" si="0"/>
        <v>35.006998390775806</v>
      </c>
      <c r="E43">
        <f t="shared" si="3"/>
        <v>107.04257376818067</v>
      </c>
      <c r="F43">
        <f t="shared" si="1"/>
        <v>37.472392076472012</v>
      </c>
      <c r="G43" s="3">
        <f t="shared" si="2"/>
        <v>-2.010703752235796E-2</v>
      </c>
    </row>
    <row r="44" spans="1:7" x14ac:dyDescent="0.2">
      <c r="A44">
        <v>2049</v>
      </c>
      <c r="B44">
        <v>64.996230522750281</v>
      </c>
      <c r="C44">
        <v>0</v>
      </c>
      <c r="D44" s="2">
        <f t="shared" si="0"/>
        <v>35.003769477249719</v>
      </c>
      <c r="E44">
        <f t="shared" si="3"/>
        <v>104.90172229281706</v>
      </c>
      <c r="F44">
        <f t="shared" si="1"/>
        <v>36.719557049042358</v>
      </c>
      <c r="G44" s="3">
        <f t="shared" si="2"/>
        <v>-2.0090391504585605E-2</v>
      </c>
    </row>
    <row r="45" spans="1:7" x14ac:dyDescent="0.2">
      <c r="A45">
        <v>2050</v>
      </c>
      <c r="B45">
        <v>64.997562567629913</v>
      </c>
      <c r="C45">
        <v>0</v>
      </c>
      <c r="D45" s="2">
        <f t="shared" si="0"/>
        <v>35.002437432370087</v>
      </c>
      <c r="E45">
        <f t="shared" si="3"/>
        <v>102.80368784696071</v>
      </c>
      <c r="F45">
        <f t="shared" si="1"/>
        <v>35.983796516801476</v>
      </c>
      <c r="G45" s="3">
        <f t="shared" si="2"/>
        <v>-2.0037293240171863E-2</v>
      </c>
    </row>
    <row r="46" spans="1:7" x14ac:dyDescent="0.2">
      <c r="A46">
        <v>2051</v>
      </c>
      <c r="B46">
        <v>64.998423910494935</v>
      </c>
      <c r="C46">
        <v>0</v>
      </c>
      <c r="D46" s="2">
        <f t="shared" si="0"/>
        <v>35.001576089505065</v>
      </c>
      <c r="E46">
        <f t="shared" si="3"/>
        <v>100.7476140900215</v>
      </c>
      <c r="F46">
        <f t="shared" si="1"/>
        <v>35.263252804079805</v>
      </c>
      <c r="G46" s="3">
        <f t="shared" si="2"/>
        <v>-2.0024115920765518E-2</v>
      </c>
    </row>
    <row r="47" spans="1:7" x14ac:dyDescent="0.2">
      <c r="A47">
        <v>2052</v>
      </c>
      <c r="B47">
        <v>64.998980875725749</v>
      </c>
      <c r="C47">
        <v>0</v>
      </c>
      <c r="D47" s="2">
        <f t="shared" si="0"/>
        <v>35.001019124274251</v>
      </c>
      <c r="E47">
        <f t="shared" si="3"/>
        <v>98.732661808221067</v>
      </c>
      <c r="F47">
        <f t="shared" si="1"/>
        <v>34.557437841400471</v>
      </c>
      <c r="G47" s="3">
        <f t="shared" si="2"/>
        <v>-2.0015594324233017E-2</v>
      </c>
    </row>
    <row r="48" spans="1:7" x14ac:dyDescent="0.2">
      <c r="A48">
        <v>2053</v>
      </c>
      <c r="B48">
        <v>64.998980875725749</v>
      </c>
      <c r="C48">
        <v>0</v>
      </c>
      <c r="D48" s="2">
        <f t="shared" si="0"/>
        <v>35.001019124274251</v>
      </c>
      <c r="E48">
        <f t="shared" si="3"/>
        <v>96.758008572056639</v>
      </c>
      <c r="F48">
        <f t="shared" si="1"/>
        <v>33.866289084572465</v>
      </c>
      <c r="G48" s="3">
        <f t="shared" si="2"/>
        <v>-1.9999999999999917E-2</v>
      </c>
    </row>
    <row r="49" spans="1:7" x14ac:dyDescent="0.2">
      <c r="A49">
        <v>2054</v>
      </c>
      <c r="B49">
        <v>64.998980875725749</v>
      </c>
      <c r="C49">
        <v>0</v>
      </c>
      <c r="D49" s="2">
        <f t="shared" si="0"/>
        <v>35.001019124274251</v>
      </c>
      <c r="E49">
        <f t="shared" si="3"/>
        <v>94.822848400615499</v>
      </c>
      <c r="F49">
        <f t="shared" si="1"/>
        <v>33.188963302881014</v>
      </c>
      <c r="G49" s="3">
        <f t="shared" si="2"/>
        <v>-2.0000000000000046E-2</v>
      </c>
    </row>
    <row r="50" spans="1:7" x14ac:dyDescent="0.2">
      <c r="A50">
        <v>2055</v>
      </c>
      <c r="B50">
        <v>64.998980875725749</v>
      </c>
      <c r="C50">
        <v>0</v>
      </c>
      <c r="D50" s="2">
        <f t="shared" si="0"/>
        <v>35.001019124274251</v>
      </c>
      <c r="E50">
        <f t="shared" si="3"/>
        <v>92.926391432603182</v>
      </c>
      <c r="F50">
        <f t="shared" si="1"/>
        <v>32.52518403682339</v>
      </c>
      <c r="G50" s="3">
        <f t="shared" si="2"/>
        <v>-2.0000000000000108E-2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bitre-estimates</vt:lpstr>
      <vt:lpstr>bitre-adjusted</vt:lpstr>
      <vt:lpstr>bitre-adjusted-working</vt:lpstr>
      <vt:lpstr>predicted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2021-07-16T02:02:13Z</dcterms:created>
  <dcterms:modified xsi:type="dcterms:W3CDTF">2021-07-17T02:27:27Z</dcterms:modified>
</cp:coreProperties>
</file>