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Trucks/Analysis/chap1-2-charts/data/"/>
    </mc:Choice>
  </mc:AlternateContent>
  <xr:revisionPtr revIDLastSave="0" documentId="8_{0721FED7-4996-BE4C-8C46-1F56D0E0407E}" xr6:coauthVersionLast="46" xr6:coauthVersionMax="46" xr10:uidLastSave="{00000000-0000-0000-0000-000000000000}"/>
  <bookViews>
    <workbookView xWindow="0" yWindow="0" windowWidth="35840" windowHeight="22400" activeTab="1" xr2:uid="{EB038535-A47F-854E-80BC-53BCDA8683F6}"/>
  </bookViews>
  <sheets>
    <sheet name="Sheet1" sheetId="1" r:id="rId1"/>
    <sheet name="no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29" i="1"/>
  <c r="D28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D14" i="1"/>
  <c r="D15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<sst xmlns="http://schemas.openxmlformats.org/spreadsheetml/2006/main" count="50" uniqueCount="11">
  <si>
    <t>2018-2020</t>
  </si>
  <si>
    <t>type</t>
  </si>
  <si>
    <t>battery</t>
  </si>
  <si>
    <t>fuel cell</t>
  </si>
  <si>
    <t>range (km)</t>
  </si>
  <si>
    <t>year</t>
  </si>
  <si>
    <t>price (US)</t>
  </si>
  <si>
    <t>From: https://theicct.org/wp-content/uploads/2022/02/purchase-cost-ze-trucks-feb22-1.pdf</t>
  </si>
  <si>
    <t xml:space="preserve">Where ranges were given we have taken midpoints. </t>
  </si>
  <si>
    <t>Like icct 1.2 conversion from euro to US has been made</t>
  </si>
  <si>
    <t>distances all converted to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</si>
</sst>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3679-F4ED-1A43-83E8-50D3A9E724A4}">
  <dimension ref="A1:I39"/>
  <sheetViews>
    <sheetView workbookViewId="0">
      <selection activeCell="J24" sqref="J24"/>
    </sheetView>
  </sheetViews>
  <sheetFormatPr baseColWidth="10" defaultRowHeight="16" x14ac:dyDescent="0.2"/>
  <sheetData>
    <row r="1" spans="1:9" x14ac:dyDescent="0.2">
      <c r="A1" t="s">
        <v>1</v>
      </c>
      <c r="B1" t="s">
        <v>5</v>
      </c>
      <c r="C1" t="s">
        <v>4</v>
      </c>
      <c r="D1" t="s">
        <v>6</v>
      </c>
    </row>
    <row r="2" spans="1:9" x14ac:dyDescent="0.2">
      <c r="A2" t="s">
        <v>2</v>
      </c>
      <c r="B2" t="s">
        <v>0</v>
      </c>
      <c r="C2">
        <f>750 * 1.609</f>
        <v>1206.75</v>
      </c>
      <c r="D2">
        <v>816000</v>
      </c>
    </row>
    <row r="3" spans="1:9" x14ac:dyDescent="0.2">
      <c r="A3" t="s">
        <v>2</v>
      </c>
      <c r="B3" t="s">
        <v>0</v>
      </c>
      <c r="C3">
        <f>500 * 1.609</f>
        <v>804.5</v>
      </c>
      <c r="D3">
        <v>579000</v>
      </c>
    </row>
    <row r="4" spans="1:9" x14ac:dyDescent="0.2">
      <c r="A4" t="s">
        <v>3</v>
      </c>
      <c r="B4" t="s">
        <v>0</v>
      </c>
      <c r="C4">
        <f>750* 1.609</f>
        <v>1206.75</v>
      </c>
      <c r="D4">
        <v>386000</v>
      </c>
    </row>
    <row r="5" spans="1:9" x14ac:dyDescent="0.2">
      <c r="A5" t="s">
        <v>3</v>
      </c>
      <c r="B5" t="s">
        <v>0</v>
      </c>
      <c r="C5">
        <f>500* 1.609</f>
        <v>804.5</v>
      </c>
      <c r="D5">
        <v>329000</v>
      </c>
    </row>
    <row r="6" spans="1:9" x14ac:dyDescent="0.2">
      <c r="A6" t="s">
        <v>2</v>
      </c>
      <c r="B6" t="s">
        <v>0</v>
      </c>
      <c r="C6">
        <f>250* 1.609</f>
        <v>402.25</v>
      </c>
      <c r="D6">
        <v>536200</v>
      </c>
    </row>
    <row r="7" spans="1:9" x14ac:dyDescent="0.2">
      <c r="A7" t="s">
        <v>3</v>
      </c>
      <c r="B7" t="s">
        <v>0</v>
      </c>
      <c r="C7">
        <f>250*1.609</f>
        <v>402.25</v>
      </c>
      <c r="D7">
        <v>312700</v>
      </c>
    </row>
    <row r="8" spans="1:9" x14ac:dyDescent="0.2">
      <c r="A8" t="s">
        <v>2</v>
      </c>
      <c r="B8" t="s">
        <v>0</v>
      </c>
      <c r="C8">
        <f>500*1.609</f>
        <v>804.5</v>
      </c>
      <c r="D8">
        <v>949400</v>
      </c>
    </row>
    <row r="9" spans="1:9" x14ac:dyDescent="0.2">
      <c r="A9" t="s">
        <v>3</v>
      </c>
      <c r="B9" t="s">
        <v>0</v>
      </c>
      <c r="C9">
        <f>500 * 1.609</f>
        <v>804.5</v>
      </c>
      <c r="D9">
        <v>359500</v>
      </c>
    </row>
    <row r="10" spans="1:9" x14ac:dyDescent="0.2">
      <c r="A10" t="s">
        <v>2</v>
      </c>
      <c r="B10" t="s">
        <v>0</v>
      </c>
      <c r="C10">
        <f>180*1.609</f>
        <v>289.62</v>
      </c>
      <c r="D10">
        <v>474900</v>
      </c>
    </row>
    <row r="11" spans="1:9" x14ac:dyDescent="0.2">
      <c r="A11" s="1" t="s">
        <v>3</v>
      </c>
      <c r="B11" s="1" t="s">
        <v>0</v>
      </c>
      <c r="C11" s="1">
        <f>180*1.609</f>
        <v>289.62</v>
      </c>
      <c r="D11" s="1">
        <v>629100</v>
      </c>
    </row>
    <row r="12" spans="1:9" x14ac:dyDescent="0.2">
      <c r="A12" s="1" t="s">
        <v>2</v>
      </c>
      <c r="B12" s="1" t="s">
        <v>0</v>
      </c>
      <c r="C12" s="1">
        <f>375*1.609</f>
        <v>603.375</v>
      </c>
      <c r="D12" s="1">
        <v>210600</v>
      </c>
    </row>
    <row r="13" spans="1:9" x14ac:dyDescent="0.2">
      <c r="A13" s="1" t="s">
        <v>2</v>
      </c>
      <c r="B13" s="1" t="s">
        <v>0</v>
      </c>
      <c r="C13" s="1">
        <f>500*1.609</f>
        <v>804.5</v>
      </c>
      <c r="D13" s="1">
        <v>246400</v>
      </c>
    </row>
    <row r="14" spans="1:9" x14ac:dyDescent="0.2">
      <c r="A14" s="1" t="s">
        <v>2</v>
      </c>
      <c r="B14" s="1" t="s">
        <v>0</v>
      </c>
      <c r="C14" s="1">
        <v>800</v>
      </c>
      <c r="D14" s="1">
        <f>417300*1.2</f>
        <v>500760</v>
      </c>
      <c r="G14" s="1"/>
      <c r="H14" s="1"/>
      <c r="I14" s="1"/>
    </row>
    <row r="15" spans="1:9" x14ac:dyDescent="0.2">
      <c r="A15" s="1" t="s">
        <v>3</v>
      </c>
      <c r="B15" s="1" t="s">
        <v>0</v>
      </c>
      <c r="C15" s="1">
        <v>800</v>
      </c>
      <c r="D15" s="1">
        <f>391800*1.2</f>
        <v>470160</v>
      </c>
      <c r="G15" s="1"/>
      <c r="H15" s="1"/>
      <c r="I15" s="1"/>
    </row>
    <row r="16" spans="1:9" x14ac:dyDescent="0.2">
      <c r="A16" s="1" t="s">
        <v>2</v>
      </c>
      <c r="B16" s="1">
        <v>2025</v>
      </c>
      <c r="C16" s="1">
        <f>750 * 1.609</f>
        <v>1206.75</v>
      </c>
      <c r="D16" s="1">
        <v>423000</v>
      </c>
      <c r="G16" s="1"/>
      <c r="H16" s="1"/>
      <c r="I16" s="1"/>
    </row>
    <row r="17" spans="1:9" x14ac:dyDescent="0.2">
      <c r="A17" s="1" t="s">
        <v>2</v>
      </c>
      <c r="B17" s="1">
        <v>2025</v>
      </c>
      <c r="C17" s="1">
        <f>500 * 1.609</f>
        <v>804.5</v>
      </c>
      <c r="D17" s="1">
        <v>316000</v>
      </c>
      <c r="G17" s="1"/>
      <c r="H17" s="1"/>
      <c r="I17" s="1"/>
    </row>
    <row r="18" spans="1:9" x14ac:dyDescent="0.2">
      <c r="A18" s="1" t="s">
        <v>3</v>
      </c>
      <c r="B18" s="1">
        <v>2025</v>
      </c>
      <c r="C18" s="1">
        <f>750* 1.609</f>
        <v>1206.75</v>
      </c>
      <c r="D18" s="1">
        <v>258000</v>
      </c>
      <c r="G18" s="1"/>
      <c r="H18" s="1"/>
      <c r="I18" s="1"/>
    </row>
    <row r="19" spans="1:9" x14ac:dyDescent="0.2">
      <c r="A19" s="1" t="s">
        <v>3</v>
      </c>
      <c r="B19" s="1">
        <v>2025</v>
      </c>
      <c r="C19" s="1">
        <f>500* 1.609</f>
        <v>804.5</v>
      </c>
      <c r="D19" s="1">
        <v>241000</v>
      </c>
      <c r="G19" s="1"/>
      <c r="H19" s="1"/>
      <c r="I19" s="1"/>
    </row>
    <row r="20" spans="1:9" x14ac:dyDescent="0.2">
      <c r="A20" s="1" t="s">
        <v>2</v>
      </c>
      <c r="B20" s="1">
        <v>2025</v>
      </c>
      <c r="C20" s="1">
        <f>250* 1.609</f>
        <v>402.25</v>
      </c>
      <c r="D20" s="1">
        <f>(248200+398500)/2</f>
        <v>323350</v>
      </c>
      <c r="G20" s="1"/>
      <c r="H20" s="1"/>
      <c r="I20" s="1"/>
    </row>
    <row r="21" spans="1:9" x14ac:dyDescent="0.2">
      <c r="A21" s="1" t="s">
        <v>3</v>
      </c>
      <c r="B21" s="1">
        <v>2025</v>
      </c>
      <c r="C21" s="1">
        <f>250*1.609</f>
        <v>402.25</v>
      </c>
      <c r="D21" s="1">
        <f>(198000+248000)/2</f>
        <v>223000</v>
      </c>
      <c r="G21" s="1"/>
      <c r="H21" s="1"/>
      <c r="I21" s="1"/>
    </row>
    <row r="22" spans="1:9" x14ac:dyDescent="0.2">
      <c r="A22" s="1" t="s">
        <v>2</v>
      </c>
      <c r="B22" s="1">
        <v>2025</v>
      </c>
      <c r="C22" s="1">
        <f>500*1.609</f>
        <v>804.5</v>
      </c>
      <c r="D22" s="1">
        <f>(416400+693400)/2</f>
        <v>554900</v>
      </c>
      <c r="G22" s="1"/>
      <c r="H22" s="1"/>
      <c r="I22" s="1"/>
    </row>
    <row r="23" spans="1:9" x14ac:dyDescent="0.2">
      <c r="A23" s="1" t="s">
        <v>3</v>
      </c>
      <c r="B23" s="1">
        <v>2025</v>
      </c>
      <c r="C23" s="1">
        <f>500 * 1.609</f>
        <v>804.5</v>
      </c>
      <c r="D23" s="1">
        <f>(233200+288900)/2</f>
        <v>261050</v>
      </c>
      <c r="G23" s="1"/>
      <c r="H23" s="1"/>
      <c r="I23" s="1"/>
    </row>
    <row r="24" spans="1:9" x14ac:dyDescent="0.2">
      <c r="A24" s="1" t="s">
        <v>3</v>
      </c>
      <c r="B24" s="1">
        <v>2030</v>
      </c>
      <c r="C24" s="1">
        <f>500 * 1.609</f>
        <v>804.5</v>
      </c>
      <c r="D24" s="1">
        <v>196000</v>
      </c>
      <c r="G24" s="1"/>
      <c r="H24" s="1"/>
      <c r="I24" s="1"/>
    </row>
    <row r="25" spans="1:9" x14ac:dyDescent="0.2">
      <c r="A25" s="1" t="s">
        <v>2</v>
      </c>
      <c r="B25" s="1">
        <v>2030</v>
      </c>
      <c r="C25" s="1">
        <f>180*1.609</f>
        <v>289.62</v>
      </c>
      <c r="D25" s="1">
        <v>227600</v>
      </c>
      <c r="G25" s="1"/>
      <c r="H25" s="1"/>
      <c r="I25" s="1"/>
    </row>
    <row r="26" spans="1:9" x14ac:dyDescent="0.2">
      <c r="A26" s="1" t="s">
        <v>3</v>
      </c>
      <c r="B26" s="1">
        <v>2030</v>
      </c>
      <c r="C26" s="1">
        <f>180*1.609</f>
        <v>289.62</v>
      </c>
      <c r="D26" s="1">
        <v>145000</v>
      </c>
      <c r="G26" s="1"/>
      <c r="H26" s="1"/>
      <c r="I26" s="1"/>
    </row>
    <row r="27" spans="1:9" x14ac:dyDescent="0.2">
      <c r="A27" s="1" t="s">
        <v>2</v>
      </c>
      <c r="B27" s="1">
        <v>2030</v>
      </c>
      <c r="C27" s="1">
        <f>375*1.609</f>
        <v>603.375</v>
      </c>
      <c r="D27" s="1">
        <v>159000</v>
      </c>
      <c r="G27" s="1"/>
      <c r="H27" s="1"/>
      <c r="I27" s="1"/>
    </row>
    <row r="28" spans="1:9" x14ac:dyDescent="0.2">
      <c r="A28" s="1" t="s">
        <v>2</v>
      </c>
      <c r="B28" s="1">
        <v>2030</v>
      </c>
      <c r="C28" s="1">
        <f>500*1.609</f>
        <v>804.5</v>
      </c>
      <c r="D28" s="1">
        <f>145300*1.2</f>
        <v>174360</v>
      </c>
      <c r="G28" s="1"/>
      <c r="H28" s="1"/>
      <c r="I28" s="1"/>
    </row>
    <row r="29" spans="1:9" x14ac:dyDescent="0.2">
      <c r="A29" s="1" t="s">
        <v>2</v>
      </c>
      <c r="B29" s="1">
        <v>2030</v>
      </c>
      <c r="C29" s="1">
        <v>800</v>
      </c>
      <c r="D29" s="1">
        <f>157100*1.2</f>
        <v>188520</v>
      </c>
      <c r="G29" s="1"/>
      <c r="H29" s="1"/>
      <c r="I29" s="1"/>
    </row>
    <row r="30" spans="1:9" x14ac:dyDescent="0.2">
      <c r="B30" s="1"/>
      <c r="G30" s="1"/>
      <c r="H30" s="1"/>
      <c r="I30" s="1"/>
    </row>
    <row r="31" spans="1:9" x14ac:dyDescent="0.2">
      <c r="B31" s="1"/>
      <c r="G31" s="1"/>
      <c r="H31" s="1"/>
      <c r="I31" s="1"/>
    </row>
    <row r="32" spans="1:9" x14ac:dyDescent="0.2">
      <c r="B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53EF-A3BC-8B45-9709-FB0855BFCD33}">
  <dimension ref="A1:A4"/>
  <sheetViews>
    <sheetView tabSelected="1" workbookViewId="0">
      <selection activeCell="M19" sqref="M19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2022-02-21T03:25:07Z</dcterms:created>
  <dcterms:modified xsi:type="dcterms:W3CDTF">2022-02-21T03:40:25Z</dcterms:modified>
</cp:coreProperties>
</file>