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Trucks/Analysis/truck-modelling/data/"/>
    </mc:Choice>
  </mc:AlternateContent>
  <xr:revisionPtr revIDLastSave="0" documentId="13_ncr:1_{92E0D507-1B55-9E47-ADC1-DC0ABB237203}" xr6:coauthVersionLast="46" xr6:coauthVersionMax="46" xr10:uidLastSave="{00000000-0000-0000-0000-000000000000}"/>
  <bookViews>
    <workbookView xWindow="0" yWindow="460" windowWidth="35840" windowHeight="21020" activeTab="4" xr2:uid="{33A3753E-C163-3943-BC7F-6D8BF9AA65CE}"/>
  </bookViews>
  <sheets>
    <sheet name="dummy-sales" sheetId="2" r:id="rId1"/>
    <sheet name="dummy-survival-curves" sheetId="3" r:id="rId2"/>
    <sheet name="dummy-emissions-factors" sheetId="4" r:id="rId3"/>
    <sheet name="dummy-fuel-vkt" sheetId="5" r:id="rId4"/>
    <sheet name="dummy-age-vkts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6" l="1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" i="6"/>
  <c r="D34" i="2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D33" i="2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30" i="2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C30" i="2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C31" i="2"/>
  <c r="D31" i="2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2" i="2" s="1"/>
  <c r="E31" i="2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B31" i="2"/>
  <c r="C13" i="1"/>
  <c r="D13" i="1" s="1"/>
  <c r="E13" i="1" s="1"/>
  <c r="F13" i="1" s="1"/>
  <c r="G13" i="1" s="1"/>
  <c r="H13" i="1" s="1"/>
  <c r="I13" i="1" s="1"/>
  <c r="J13" i="1" s="1"/>
  <c r="K13" i="1" s="1"/>
  <c r="C10" i="1"/>
  <c r="B9" i="1"/>
</calcChain>
</file>

<file path=xl/sharedStrings.xml><?xml version="1.0" encoding="utf-8"?>
<sst xmlns="http://schemas.openxmlformats.org/spreadsheetml/2006/main" count="65" uniqueCount="33">
  <si>
    <t>on register</t>
  </si>
  <si>
    <t>year</t>
  </si>
  <si>
    <t>per year increase</t>
  </si>
  <si>
    <t xml:space="preserve">roughly </t>
  </si>
  <si>
    <t>light rigid</t>
  </si>
  <si>
    <t>heavy rigid</t>
  </si>
  <si>
    <t>articulated</t>
  </si>
  <si>
    <t>buses</t>
  </si>
  <si>
    <t>age</t>
  </si>
  <si>
    <t>CO2</t>
  </si>
  <si>
    <t>CH4</t>
  </si>
  <si>
    <t>N20</t>
  </si>
  <si>
    <t>NOX</t>
  </si>
  <si>
    <t>CO</t>
  </si>
  <si>
    <t>NMVOC</t>
  </si>
  <si>
    <t>SOX</t>
  </si>
  <si>
    <t>PM10</t>
  </si>
  <si>
    <t>vehicle type</t>
  </si>
  <si>
    <t>fuel</t>
  </si>
  <si>
    <t>diesel</t>
  </si>
  <si>
    <t>year start</t>
  </si>
  <si>
    <t>year end</t>
  </si>
  <si>
    <t>type</t>
  </si>
  <si>
    <t>av yearly vkt</t>
  </si>
  <si>
    <t>av fuel per 100km</t>
  </si>
  <si>
    <t>sales_year</t>
  </si>
  <si>
    <t>light_rigid</t>
  </si>
  <si>
    <t>heavy_rigid</t>
  </si>
  <si>
    <t>medium_truck</t>
  </si>
  <si>
    <t>heavy_truck</t>
  </si>
  <si>
    <t>vmt_us</t>
  </si>
  <si>
    <t>note: from page 122, final determination (https://nepis.epa.gov/Exe/ZyPDF.cgi/P100EG9C.PDF?Dockey=P100EG9C.PDF)</t>
  </si>
  <si>
    <t xml:space="preserve">Note: very roughyl from: https://nepis.epa.gov/Exe/ZyPDF.cgi/P100EG9C.PDF?Dockey=P100EG9C.PDF page 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</si>
</sst>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13131"/>
      <name val="Calibri"/>
      <family val="2"/>
      <scheme val="minor"/>
    </font>
    <font>
      <sz val="12"/>
      <color rgb="FF31313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FCDD-C990-654A-8671-33F632CA2129}">
  <dimension ref="A1:E52"/>
  <sheetViews>
    <sheetView workbookViewId="0">
      <selection activeCell="G10" sqref="G10"/>
    </sheetView>
  </sheetViews>
  <sheetFormatPr baseColWidth="10" defaultRowHeight="16" x14ac:dyDescent="0.2"/>
  <cols>
    <col min="2" max="3" width="11.6640625" bestFit="1" customWidth="1"/>
    <col min="4" max="5" width="11" bestFit="1" customWidth="1"/>
  </cols>
  <sheetData>
    <row r="1" spans="1:5" x14ac:dyDescent="0.2">
      <c r="A1" t="s">
        <v>25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1990</v>
      </c>
      <c r="B2" s="1">
        <f t="shared" ref="B2:B30" si="0">B3*0.983</f>
        <v>10163.761286517174</v>
      </c>
      <c r="C2" s="1">
        <f t="shared" ref="C2:C30" si="1">C3*0.983</f>
        <v>13153.102841375165</v>
      </c>
      <c r="D2" s="1">
        <f t="shared" ref="D2:D30" si="2">D3*0.983</f>
        <v>5380.8147987443863</v>
      </c>
      <c r="E2" s="1">
        <f t="shared" ref="E2:E30" si="3">E3*0.983</f>
        <v>4782.9464877727869</v>
      </c>
    </row>
    <row r="3" spans="1:5" x14ac:dyDescent="0.2">
      <c r="A3">
        <v>1991</v>
      </c>
      <c r="B3" s="1">
        <f t="shared" si="0"/>
        <v>10339.533353527135</v>
      </c>
      <c r="C3" s="1">
        <f t="shared" si="1"/>
        <v>13380.572575152763</v>
      </c>
      <c r="D3" s="1">
        <f t="shared" si="2"/>
        <v>5473.8705989261307</v>
      </c>
      <c r="E3" s="1">
        <f t="shared" si="3"/>
        <v>4865.6627546010041</v>
      </c>
    </row>
    <row r="4" spans="1:5" x14ac:dyDescent="0.2">
      <c r="A4">
        <v>1992</v>
      </c>
      <c r="B4" s="1">
        <f t="shared" si="0"/>
        <v>10518.345222306343</v>
      </c>
      <c r="C4" s="1">
        <f t="shared" si="1"/>
        <v>13611.976170043503</v>
      </c>
      <c r="D4" s="1">
        <f t="shared" si="2"/>
        <v>5568.5357059268881</v>
      </c>
      <c r="E4" s="1">
        <f t="shared" si="3"/>
        <v>4949.8095163794551</v>
      </c>
    </row>
    <row r="5" spans="1:5" x14ac:dyDescent="0.2">
      <c r="A5">
        <v>1993</v>
      </c>
      <c r="B5" s="1">
        <f t="shared" si="0"/>
        <v>10700.249463180411</v>
      </c>
      <c r="C5" s="1">
        <f t="shared" si="1"/>
        <v>13847.381658233471</v>
      </c>
      <c r="D5" s="1">
        <f t="shared" si="2"/>
        <v>5664.8379510955119</v>
      </c>
      <c r="E5" s="1">
        <f t="shared" si="3"/>
        <v>5035.4115120848983</v>
      </c>
    </row>
    <row r="6" spans="1:5" x14ac:dyDescent="0.2">
      <c r="A6">
        <v>1994</v>
      </c>
      <c r="B6" s="1">
        <f t="shared" si="0"/>
        <v>10885.299555626054</v>
      </c>
      <c r="C6" s="1">
        <f t="shared" si="1"/>
        <v>14086.858248457245</v>
      </c>
      <c r="D6" s="1">
        <f t="shared" si="2"/>
        <v>5762.8056470961465</v>
      </c>
      <c r="E6" s="1">
        <f t="shared" si="3"/>
        <v>5122.4939085299065</v>
      </c>
    </row>
    <row r="7" spans="1:5" x14ac:dyDescent="0.2">
      <c r="A7">
        <v>1995</v>
      </c>
      <c r="B7" s="1">
        <f t="shared" si="0"/>
        <v>11073.549903993951</v>
      </c>
      <c r="C7" s="1">
        <f t="shared" si="1"/>
        <v>14330.476346345113</v>
      </c>
      <c r="D7" s="1">
        <f t="shared" si="2"/>
        <v>5862.4675962320925</v>
      </c>
      <c r="E7" s="1">
        <f t="shared" si="3"/>
        <v>5211.0823077618579</v>
      </c>
    </row>
    <row r="8" spans="1:5" x14ac:dyDescent="0.2">
      <c r="A8">
        <v>1996</v>
      </c>
      <c r="B8" s="1">
        <f t="shared" si="0"/>
        <v>11265.055853503511</v>
      </c>
      <c r="C8" s="1">
        <f t="shared" si="1"/>
        <v>14578.30757512219</v>
      </c>
      <c r="D8" s="1">
        <f t="shared" si="2"/>
        <v>5963.8530989136243</v>
      </c>
      <c r="E8" s="1">
        <f t="shared" si="3"/>
        <v>5301.2027545898864</v>
      </c>
    </row>
    <row r="9" spans="1:5" x14ac:dyDescent="0.2">
      <c r="A9">
        <v>1997</v>
      </c>
      <c r="B9" s="1">
        <f t="shared" si="0"/>
        <v>11459.873706514252</v>
      </c>
      <c r="C9" s="1">
        <f t="shared" si="1"/>
        <v>14830.424796665504</v>
      </c>
      <c r="D9" s="1">
        <f t="shared" si="2"/>
        <v>6066.9919622722527</v>
      </c>
      <c r="E9" s="1">
        <f t="shared" si="3"/>
        <v>5392.8817442420004</v>
      </c>
    </row>
    <row r="10" spans="1:5" x14ac:dyDescent="0.2">
      <c r="A10">
        <v>1998</v>
      </c>
      <c r="B10" s="1">
        <f t="shared" si="0"/>
        <v>11658.060739078588</v>
      </c>
      <c r="C10" s="1">
        <f t="shared" si="1"/>
        <v>15086.902132925234</v>
      </c>
      <c r="D10" s="1">
        <f t="shared" si="2"/>
        <v>6171.9145089239601</v>
      </c>
      <c r="E10" s="1">
        <f t="shared" si="3"/>
        <v>5486.1462301546289</v>
      </c>
    </row>
    <row r="11" spans="1:5" x14ac:dyDescent="0.2">
      <c r="A11">
        <v>1999</v>
      </c>
      <c r="B11" s="1">
        <f t="shared" si="0"/>
        <v>11859.675217780863</v>
      </c>
      <c r="C11" s="1">
        <f t="shared" si="1"/>
        <v>15347.814987716412</v>
      </c>
      <c r="D11" s="1">
        <f t="shared" si="2"/>
        <v>6278.6515858839875</v>
      </c>
      <c r="E11" s="1">
        <f t="shared" si="3"/>
        <v>5581.0236318968755</v>
      </c>
    </row>
    <row r="12" spans="1:5" x14ac:dyDescent="0.2">
      <c r="A12">
        <v>2000</v>
      </c>
      <c r="B12" s="1">
        <f t="shared" si="0"/>
        <v>12064.776416867613</v>
      </c>
      <c r="C12" s="1">
        <f t="shared" si="1"/>
        <v>15613.2400688875</v>
      </c>
      <c r="D12" s="1">
        <f t="shared" si="2"/>
        <v>6387.2345736357966</v>
      </c>
      <c r="E12" s="1">
        <f t="shared" si="3"/>
        <v>5677.5418432318165</v>
      </c>
    </row>
    <row r="13" spans="1:5" x14ac:dyDescent="0.2">
      <c r="A13">
        <v>2001</v>
      </c>
      <c r="B13" s="1">
        <f t="shared" si="0"/>
        <v>12273.424635674073</v>
      </c>
      <c r="C13" s="1">
        <f t="shared" si="1"/>
        <v>15883.255410872331</v>
      </c>
      <c r="D13" s="1">
        <f t="shared" si="2"/>
        <v>6497.6953953568636</v>
      </c>
      <c r="E13" s="1">
        <f t="shared" si="3"/>
        <v>5775.7292403172096</v>
      </c>
    </row>
    <row r="14" spans="1:5" x14ac:dyDescent="0.2">
      <c r="A14">
        <v>2002</v>
      </c>
      <c r="B14" s="1">
        <f t="shared" si="0"/>
        <v>12485.681216352059</v>
      </c>
      <c r="C14" s="1">
        <f t="shared" si="1"/>
        <v>16157.940397632075</v>
      </c>
      <c r="D14" s="1">
        <f t="shared" si="2"/>
        <v>6610.0665263040319</v>
      </c>
      <c r="E14" s="1">
        <f t="shared" si="3"/>
        <v>5875.6146900480262</v>
      </c>
    </row>
    <row r="15" spans="1:5" x14ac:dyDescent="0.2">
      <c r="A15">
        <v>2003</v>
      </c>
      <c r="B15" s="1">
        <f t="shared" si="0"/>
        <v>12701.608561904435</v>
      </c>
      <c r="C15" s="1">
        <f t="shared" si="1"/>
        <v>16437.375785993972</v>
      </c>
      <c r="D15" s="1">
        <f t="shared" si="2"/>
        <v>6724.3810033611717</v>
      </c>
      <c r="E15" s="1">
        <f t="shared" si="3"/>
        <v>5977.2275585432617</v>
      </c>
    </row>
    <row r="16" spans="1:5" x14ac:dyDescent="0.2">
      <c r="A16">
        <v>2004</v>
      </c>
      <c r="B16" s="1">
        <f t="shared" si="0"/>
        <v>12921.27015453147</v>
      </c>
      <c r="C16" s="1">
        <f t="shared" si="1"/>
        <v>16721.643729393665</v>
      </c>
      <c r="D16" s="1">
        <f t="shared" si="2"/>
        <v>6840.6724347519548</v>
      </c>
      <c r="E16" s="1">
        <f t="shared" si="3"/>
        <v>6080.5977197795137</v>
      </c>
    </row>
    <row r="17" spans="1:5" x14ac:dyDescent="0.2">
      <c r="A17">
        <v>2005</v>
      </c>
      <c r="B17" s="1">
        <f t="shared" si="0"/>
        <v>13144.730574294477</v>
      </c>
      <c r="C17" s="1">
        <f t="shared" si="1"/>
        <v>17010.827802028143</v>
      </c>
      <c r="D17" s="1">
        <f t="shared" si="2"/>
        <v>6958.9750099206049</v>
      </c>
      <c r="E17" s="1">
        <f t="shared" si="3"/>
        <v>6185.7555643738697</v>
      </c>
    </row>
    <row r="18" spans="1:5" x14ac:dyDescent="0.2">
      <c r="A18">
        <v>2006</v>
      </c>
      <c r="B18" s="1">
        <f t="shared" si="0"/>
        <v>13372.055518102216</v>
      </c>
      <c r="C18" s="1">
        <f t="shared" si="1"/>
        <v>17305.013023426392</v>
      </c>
      <c r="D18" s="1">
        <f t="shared" si="2"/>
        <v>7079.3235095835253</v>
      </c>
      <c r="E18" s="1">
        <f t="shared" si="3"/>
        <v>6292.7320085186875</v>
      </c>
    </row>
    <row r="19" spans="1:5" x14ac:dyDescent="0.2">
      <c r="A19">
        <v>2007</v>
      </c>
      <c r="B19" s="1">
        <f t="shared" si="0"/>
        <v>13603.311819025652</v>
      </c>
      <c r="C19" s="1">
        <f t="shared" si="1"/>
        <v>17604.285883444958</v>
      </c>
      <c r="D19" s="1">
        <f t="shared" si="2"/>
        <v>7201.7533159547565</v>
      </c>
      <c r="E19" s="1">
        <f t="shared" si="3"/>
        <v>6401.5585030708926</v>
      </c>
    </row>
    <row r="20" spans="1:5" x14ac:dyDescent="0.2">
      <c r="A20">
        <v>2008</v>
      </c>
      <c r="B20" s="1">
        <f t="shared" si="0"/>
        <v>13838.567465946746</v>
      </c>
      <c r="C20" s="1">
        <f t="shared" si="1"/>
        <v>17908.734367695786</v>
      </c>
      <c r="D20" s="1">
        <f t="shared" si="2"/>
        <v>7326.3004231482773</v>
      </c>
      <c r="E20" s="1">
        <f t="shared" si="3"/>
        <v>6512.2670427984667</v>
      </c>
    </row>
    <row r="21" spans="1:5" x14ac:dyDescent="0.2">
      <c r="A21">
        <v>2009</v>
      </c>
      <c r="B21" s="1">
        <f t="shared" si="0"/>
        <v>14077.891623547046</v>
      </c>
      <c r="C21" s="1">
        <f t="shared" si="1"/>
        <v>18218.447983413822</v>
      </c>
      <c r="D21" s="1">
        <f t="shared" si="2"/>
        <v>7453.0014477602008</v>
      </c>
      <c r="E21" s="1">
        <f t="shared" si="3"/>
        <v>6624.8901757868434</v>
      </c>
    </row>
    <row r="22" spans="1:5" x14ac:dyDescent="0.2">
      <c r="A22">
        <v>2010</v>
      </c>
      <c r="B22" s="1">
        <f t="shared" si="0"/>
        <v>14321.35465264196</v>
      </c>
      <c r="C22" s="1">
        <f t="shared" si="1"/>
        <v>18533.517785771946</v>
      </c>
      <c r="D22" s="1">
        <f t="shared" si="2"/>
        <v>7581.8936396339786</v>
      </c>
      <c r="E22" s="1">
        <f t="shared" si="3"/>
        <v>6739.4610130079791</v>
      </c>
    </row>
    <row r="23" spans="1:5" x14ac:dyDescent="0.2">
      <c r="A23">
        <v>2011</v>
      </c>
      <c r="B23" s="1">
        <f t="shared" si="0"/>
        <v>14569.028130866693</v>
      </c>
      <c r="C23" s="1">
        <f t="shared" si="1"/>
        <v>18854.036404651015</v>
      </c>
      <c r="D23" s="1">
        <f t="shared" si="2"/>
        <v>7713.0148928117787</v>
      </c>
      <c r="E23" s="1">
        <f t="shared" si="3"/>
        <v>6856.013238054913</v>
      </c>
    </row>
    <row r="24" spans="1:5" x14ac:dyDescent="0.2">
      <c r="A24">
        <v>2012</v>
      </c>
      <c r="B24" s="1">
        <f t="shared" si="0"/>
        <v>14820.984873719932</v>
      </c>
      <c r="C24" s="1">
        <f t="shared" si="1"/>
        <v>19180.098071872853</v>
      </c>
      <c r="D24" s="1">
        <f t="shared" si="2"/>
        <v>7846.4037566752586</v>
      </c>
      <c r="E24" s="1">
        <f t="shared" si="3"/>
        <v>6974.5811170446723</v>
      </c>
    </row>
    <row r="25" spans="1:5" x14ac:dyDescent="0.2">
      <c r="A25">
        <v>2013</v>
      </c>
      <c r="B25" s="1">
        <f t="shared" si="0"/>
        <v>15077.298955971446</v>
      </c>
      <c r="C25" s="1">
        <f t="shared" si="1"/>
        <v>19511.798648904227</v>
      </c>
      <c r="D25" s="1">
        <f t="shared" si="2"/>
        <v>7982.0994472790017</v>
      </c>
      <c r="E25" s="1">
        <f t="shared" si="3"/>
        <v>7095.1995086924444</v>
      </c>
    </row>
    <row r="26" spans="1:5" x14ac:dyDescent="0.2">
      <c r="A26">
        <v>2014</v>
      </c>
      <c r="B26" s="1">
        <f t="shared" si="0"/>
        <v>15338.045733439925</v>
      </c>
      <c r="C26" s="1">
        <f t="shared" si="1"/>
        <v>19849.235655039905</v>
      </c>
      <c r="D26" s="1">
        <f t="shared" si="2"/>
        <v>8120.1418588799615</v>
      </c>
      <c r="E26" s="1">
        <f t="shared" si="3"/>
        <v>7217.9038745599637</v>
      </c>
    </row>
    <row r="27" spans="1:5" x14ac:dyDescent="0.2">
      <c r="A27">
        <v>2015</v>
      </c>
      <c r="B27" s="1">
        <f t="shared" si="0"/>
        <v>15603.301865147432</v>
      </c>
      <c r="C27" s="1">
        <f t="shared" si="1"/>
        <v>20192.508296073149</v>
      </c>
      <c r="D27" s="1">
        <f t="shared" si="2"/>
        <v>8260.5715756662885</v>
      </c>
      <c r="E27" s="1">
        <f t="shared" si="3"/>
        <v>7342.7302894811437</v>
      </c>
    </row>
    <row r="28" spans="1:5" x14ac:dyDescent="0.2">
      <c r="A28">
        <v>2016</v>
      </c>
      <c r="B28" s="1">
        <f t="shared" si="0"/>
        <v>15873.145335857002</v>
      </c>
      <c r="C28" s="1">
        <f t="shared" si="1"/>
        <v>20541.717493462002</v>
      </c>
      <c r="D28" s="1">
        <f t="shared" si="2"/>
        <v>8403.4298836890011</v>
      </c>
      <c r="E28" s="1">
        <f t="shared" si="3"/>
        <v>7469.7154521679995</v>
      </c>
    </row>
    <row r="29" spans="1:5" x14ac:dyDescent="0.2">
      <c r="A29">
        <v>2017</v>
      </c>
      <c r="B29" s="1">
        <f t="shared" si="0"/>
        <v>16147.655479000001</v>
      </c>
      <c r="C29" s="1">
        <f t="shared" si="1"/>
        <v>20896.965914</v>
      </c>
      <c r="D29" s="1">
        <f t="shared" si="2"/>
        <v>8548.7587830000011</v>
      </c>
      <c r="E29" s="1">
        <f t="shared" si="3"/>
        <v>7598.8966959999998</v>
      </c>
    </row>
    <row r="30" spans="1:5" x14ac:dyDescent="0.2">
      <c r="A30">
        <v>2018</v>
      </c>
      <c r="B30" s="1">
        <f t="shared" si="0"/>
        <v>16426.913</v>
      </c>
      <c r="C30" s="1">
        <f t="shared" si="1"/>
        <v>21258.358</v>
      </c>
      <c r="D30" s="1">
        <f t="shared" si="2"/>
        <v>8696.6010000000006</v>
      </c>
      <c r="E30" s="1">
        <f t="shared" si="3"/>
        <v>7730.3119999999999</v>
      </c>
    </row>
    <row r="31" spans="1:5" x14ac:dyDescent="0.2">
      <c r="A31">
        <v>2019</v>
      </c>
      <c r="B31" s="1">
        <f>B32*0.983</f>
        <v>16711</v>
      </c>
      <c r="C31" s="1">
        <f t="shared" ref="C31:E31" si="4">C32*0.983</f>
        <v>21626</v>
      </c>
      <c r="D31" s="1">
        <f t="shared" si="4"/>
        <v>8847</v>
      </c>
      <c r="E31" s="1">
        <f t="shared" si="4"/>
        <v>7864</v>
      </c>
    </row>
    <row r="32" spans="1:5" x14ac:dyDescent="0.2">
      <c r="A32">
        <v>2020</v>
      </c>
      <c r="B32" s="1">
        <v>17000</v>
      </c>
      <c r="C32" s="1">
        <v>22000</v>
      </c>
      <c r="D32" s="1">
        <v>9000</v>
      </c>
      <c r="E32" s="1">
        <v>8000</v>
      </c>
    </row>
    <row r="33" spans="1:5" x14ac:dyDescent="0.2">
      <c r="A33">
        <v>2021</v>
      </c>
      <c r="B33" s="1">
        <f>B32*1.017</f>
        <v>17289</v>
      </c>
      <c r="C33" s="1">
        <f t="shared" ref="C33:E33" si="5">C32*1.017</f>
        <v>22373.999999999996</v>
      </c>
      <c r="D33" s="1">
        <f t="shared" si="5"/>
        <v>9153</v>
      </c>
      <c r="E33" s="1">
        <f t="shared" si="5"/>
        <v>8135.9999999999991</v>
      </c>
    </row>
    <row r="34" spans="1:5" x14ac:dyDescent="0.2">
      <c r="A34">
        <v>2022</v>
      </c>
      <c r="B34" s="1">
        <f t="shared" ref="B34:B51" si="6">B33*1.017</f>
        <v>17582.912999999997</v>
      </c>
      <c r="C34" s="1">
        <f t="shared" ref="C34:C51" si="7">C33*1.017</f>
        <v>22754.357999999993</v>
      </c>
      <c r="D34" s="1">
        <f t="shared" ref="D34:D51" si="8">D33*1.017</f>
        <v>9308.6009999999987</v>
      </c>
      <c r="E34" s="1">
        <f t="shared" ref="E34:E51" si="9">E33*1.017</f>
        <v>8274.3119999999981</v>
      </c>
    </row>
    <row r="35" spans="1:5" x14ac:dyDescent="0.2">
      <c r="A35">
        <v>2023</v>
      </c>
      <c r="B35" s="1">
        <f t="shared" si="6"/>
        <v>17881.822520999995</v>
      </c>
      <c r="C35" s="1">
        <f t="shared" si="7"/>
        <v>23141.18208599999</v>
      </c>
      <c r="D35" s="1">
        <f t="shared" si="8"/>
        <v>9466.8472169999986</v>
      </c>
      <c r="E35" s="1">
        <f t="shared" si="9"/>
        <v>8414.9753039999978</v>
      </c>
    </row>
    <row r="36" spans="1:5" x14ac:dyDescent="0.2">
      <c r="A36">
        <v>2024</v>
      </c>
      <c r="B36" s="1">
        <f t="shared" si="6"/>
        <v>18185.813503856993</v>
      </c>
      <c r="C36" s="1">
        <f t="shared" si="7"/>
        <v>23534.582181461989</v>
      </c>
      <c r="D36" s="1">
        <f t="shared" si="8"/>
        <v>9627.7836196889984</v>
      </c>
      <c r="E36" s="1">
        <f t="shared" si="9"/>
        <v>8558.0298841679978</v>
      </c>
    </row>
    <row r="37" spans="1:5" x14ac:dyDescent="0.2">
      <c r="A37">
        <v>2025</v>
      </c>
      <c r="B37" s="1">
        <f t="shared" si="6"/>
        <v>18494.97233342256</v>
      </c>
      <c r="C37" s="1">
        <f t="shared" si="7"/>
        <v>23934.670078546838</v>
      </c>
      <c r="D37" s="1">
        <f t="shared" si="8"/>
        <v>9791.4559412237104</v>
      </c>
      <c r="E37" s="1">
        <f t="shared" si="9"/>
        <v>8703.5163921988533</v>
      </c>
    </row>
    <row r="38" spans="1:5" x14ac:dyDescent="0.2">
      <c r="A38">
        <v>2026</v>
      </c>
      <c r="B38" s="1">
        <f t="shared" si="6"/>
        <v>18809.386863090742</v>
      </c>
      <c r="C38" s="1">
        <f t="shared" si="7"/>
        <v>24341.559469882133</v>
      </c>
      <c r="D38" s="1">
        <f t="shared" si="8"/>
        <v>9957.9106922245119</v>
      </c>
      <c r="E38" s="1">
        <f t="shared" si="9"/>
        <v>8851.4761708662336</v>
      </c>
    </row>
    <row r="39" spans="1:5" x14ac:dyDescent="0.2">
      <c r="A39">
        <v>2027</v>
      </c>
      <c r="B39" s="1">
        <f t="shared" si="6"/>
        <v>19129.146439763284</v>
      </c>
      <c r="C39" s="1">
        <f t="shared" si="7"/>
        <v>24755.365980870127</v>
      </c>
      <c r="D39" s="1">
        <f t="shared" si="8"/>
        <v>10127.195173992328</v>
      </c>
      <c r="E39" s="1">
        <f t="shared" si="9"/>
        <v>9001.9512657709583</v>
      </c>
    </row>
    <row r="40" spans="1:5" x14ac:dyDescent="0.2">
      <c r="A40">
        <v>2028</v>
      </c>
      <c r="B40" s="1">
        <f t="shared" si="6"/>
        <v>19454.341929239257</v>
      </c>
      <c r="C40" s="1">
        <f t="shared" si="7"/>
        <v>25176.207202544916</v>
      </c>
      <c r="D40" s="1">
        <f t="shared" si="8"/>
        <v>10299.357491950197</v>
      </c>
      <c r="E40" s="1">
        <f t="shared" si="9"/>
        <v>9154.9844372890639</v>
      </c>
    </row>
    <row r="41" spans="1:5" x14ac:dyDescent="0.2">
      <c r="A41">
        <v>2029</v>
      </c>
      <c r="B41" s="1">
        <f t="shared" si="6"/>
        <v>19785.065742036324</v>
      </c>
      <c r="C41" s="1">
        <f t="shared" si="7"/>
        <v>25604.202724988176</v>
      </c>
      <c r="D41" s="1">
        <f t="shared" si="8"/>
        <v>10474.44656931335</v>
      </c>
      <c r="E41" s="1">
        <f t="shared" si="9"/>
        <v>9310.619172722978</v>
      </c>
    </row>
    <row r="42" spans="1:5" x14ac:dyDescent="0.2">
      <c r="A42">
        <v>2030</v>
      </c>
      <c r="B42" s="1">
        <f t="shared" si="6"/>
        <v>20121.41185965094</v>
      </c>
      <c r="C42" s="1">
        <f t="shared" si="7"/>
        <v>26039.474171312973</v>
      </c>
      <c r="D42" s="1">
        <f t="shared" si="8"/>
        <v>10652.512160991675</v>
      </c>
      <c r="E42" s="1">
        <f t="shared" si="9"/>
        <v>9468.8996986592683</v>
      </c>
    </row>
    <row r="43" spans="1:5" x14ac:dyDescent="0.2">
      <c r="A43">
        <v>2031</v>
      </c>
      <c r="B43" s="1">
        <f t="shared" si="6"/>
        <v>20463.475861265004</v>
      </c>
      <c r="C43" s="1">
        <f t="shared" si="7"/>
        <v>26482.145232225292</v>
      </c>
      <c r="D43" s="1">
        <f t="shared" si="8"/>
        <v>10833.604867728533</v>
      </c>
      <c r="E43" s="1">
        <f t="shared" si="9"/>
        <v>9629.870993536475</v>
      </c>
    </row>
    <row r="44" spans="1:5" x14ac:dyDescent="0.2">
      <c r="A44">
        <v>2032</v>
      </c>
      <c r="B44" s="1">
        <f t="shared" si="6"/>
        <v>20811.354950906509</v>
      </c>
      <c r="C44" s="1">
        <f t="shared" si="7"/>
        <v>26932.341701173118</v>
      </c>
      <c r="D44" s="1">
        <f t="shared" si="8"/>
        <v>11017.776150479916</v>
      </c>
      <c r="E44" s="1">
        <f t="shared" si="9"/>
        <v>9793.5788004265942</v>
      </c>
    </row>
    <row r="45" spans="1:5" x14ac:dyDescent="0.2">
      <c r="A45">
        <v>2033</v>
      </c>
      <c r="B45" s="1">
        <f t="shared" si="6"/>
        <v>21165.147985071919</v>
      </c>
      <c r="C45" s="1">
        <f t="shared" si="7"/>
        <v>27390.19151009306</v>
      </c>
      <c r="D45" s="1">
        <f t="shared" si="8"/>
        <v>11205.078345038073</v>
      </c>
      <c r="E45" s="1">
        <f t="shared" si="9"/>
        <v>9960.0696400338456</v>
      </c>
    </row>
    <row r="46" spans="1:5" x14ac:dyDescent="0.2">
      <c r="A46">
        <v>2034</v>
      </c>
      <c r="B46" s="1">
        <f t="shared" si="6"/>
        <v>21524.955500818138</v>
      </c>
      <c r="C46" s="1">
        <f t="shared" si="7"/>
        <v>27855.824765764639</v>
      </c>
      <c r="D46" s="1">
        <f t="shared" si="8"/>
        <v>11395.564676903719</v>
      </c>
      <c r="E46" s="1">
        <f t="shared" si="9"/>
        <v>10129.39082391442</v>
      </c>
    </row>
    <row r="47" spans="1:5" x14ac:dyDescent="0.2">
      <c r="A47">
        <v>2035</v>
      </c>
      <c r="B47" s="1">
        <f t="shared" si="6"/>
        <v>21890.879744332044</v>
      </c>
      <c r="C47" s="1">
        <f t="shared" si="7"/>
        <v>28329.373786782635</v>
      </c>
      <c r="D47" s="1">
        <f t="shared" si="8"/>
        <v>11589.289276411082</v>
      </c>
      <c r="E47" s="1">
        <f t="shared" si="9"/>
        <v>10301.590467920965</v>
      </c>
    </row>
    <row r="48" spans="1:5" x14ac:dyDescent="0.2">
      <c r="A48">
        <v>2036</v>
      </c>
      <c r="B48" s="1">
        <f t="shared" si="6"/>
        <v>22263.024699985686</v>
      </c>
      <c r="C48" s="1">
        <f t="shared" si="7"/>
        <v>28810.973141157938</v>
      </c>
      <c r="D48" s="1">
        <f t="shared" si="8"/>
        <v>11786.30719411007</v>
      </c>
      <c r="E48" s="1">
        <f t="shared" si="9"/>
        <v>10476.71750587562</v>
      </c>
    </row>
    <row r="49" spans="1:5" x14ac:dyDescent="0.2">
      <c r="A49">
        <v>2037</v>
      </c>
      <c r="B49" s="1">
        <f t="shared" si="6"/>
        <v>22641.49611988544</v>
      </c>
      <c r="C49" s="1">
        <f t="shared" si="7"/>
        <v>29300.759684557619</v>
      </c>
      <c r="D49" s="1">
        <f t="shared" si="8"/>
        <v>11986.67441640994</v>
      </c>
      <c r="E49" s="1">
        <f t="shared" si="9"/>
        <v>10654.821703475505</v>
      </c>
    </row>
    <row r="50" spans="1:5" x14ac:dyDescent="0.2">
      <c r="A50">
        <v>2038</v>
      </c>
      <c r="B50" s="1">
        <f t="shared" si="6"/>
        <v>23026.40155392349</v>
      </c>
      <c r="C50" s="1">
        <f t="shared" si="7"/>
        <v>29798.872599195096</v>
      </c>
      <c r="D50" s="1">
        <f t="shared" si="8"/>
        <v>12190.447881488908</v>
      </c>
      <c r="E50" s="1">
        <f t="shared" si="9"/>
        <v>10835.953672434587</v>
      </c>
    </row>
    <row r="51" spans="1:5" x14ac:dyDescent="0.2">
      <c r="A51">
        <v>2039</v>
      </c>
      <c r="B51" s="1">
        <f t="shared" si="6"/>
        <v>23417.850380340187</v>
      </c>
      <c r="C51" s="1">
        <f t="shared" si="7"/>
        <v>30305.453433381408</v>
      </c>
      <c r="D51" s="1">
        <f t="shared" si="8"/>
        <v>12397.685495474218</v>
      </c>
      <c r="E51" s="1">
        <f t="shared" si="9"/>
        <v>11020.164884865973</v>
      </c>
    </row>
    <row r="52" spans="1:5" x14ac:dyDescent="0.2">
      <c r="A52">
        <v>2040</v>
      </c>
      <c r="B52" s="1">
        <f t="shared" ref="B52" si="10">B51*1.017</f>
        <v>23815.953836805969</v>
      </c>
      <c r="C52" s="1">
        <f t="shared" ref="C52" si="11">C51*1.017</f>
        <v>30820.64614174889</v>
      </c>
      <c r="D52" s="1">
        <f t="shared" ref="D52" si="12">D51*1.017</f>
        <v>12608.446148897277</v>
      </c>
      <c r="E52" s="1">
        <f t="shared" ref="E52" si="13">E51*1.017</f>
        <v>11207.507687908694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8A7B-F3B1-4D4B-B8C7-C4E56F8D0D53}">
  <dimension ref="A1:F52"/>
  <sheetViews>
    <sheetView workbookViewId="0">
      <selection activeCell="J17" sqref="J17"/>
    </sheetView>
  </sheetViews>
  <sheetFormatPr baseColWidth="10" defaultRowHeight="16" x14ac:dyDescent="0.2"/>
  <cols>
    <col min="2" max="2" width="18" customWidth="1"/>
  </cols>
  <sheetData>
    <row r="1" spans="1:6" x14ac:dyDescent="0.2">
      <c r="A1" t="s">
        <v>8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>
        <v>0</v>
      </c>
      <c r="B2" s="2">
        <v>99</v>
      </c>
      <c r="C2" s="2">
        <v>99</v>
      </c>
      <c r="D2" s="2">
        <v>99</v>
      </c>
      <c r="E2" s="2">
        <v>99</v>
      </c>
      <c r="F2" s="3"/>
    </row>
    <row r="3" spans="1:6" x14ac:dyDescent="0.2">
      <c r="A3">
        <v>1</v>
      </c>
      <c r="B3" s="2">
        <v>99</v>
      </c>
      <c r="C3" s="2">
        <v>99</v>
      </c>
      <c r="D3" s="2">
        <v>99</v>
      </c>
      <c r="E3" s="2">
        <v>99</v>
      </c>
      <c r="F3" s="3"/>
    </row>
    <row r="4" spans="1:6" x14ac:dyDescent="0.2">
      <c r="A4">
        <v>2</v>
      </c>
      <c r="B4" s="2">
        <v>98</v>
      </c>
      <c r="C4" s="2">
        <v>98</v>
      </c>
      <c r="D4" s="2">
        <v>98</v>
      </c>
      <c r="E4" s="2">
        <v>98</v>
      </c>
      <c r="F4" s="3"/>
    </row>
    <row r="5" spans="1:6" x14ac:dyDescent="0.2">
      <c r="A5">
        <v>3</v>
      </c>
      <c r="B5" s="2">
        <v>97</v>
      </c>
      <c r="C5" s="2">
        <v>97</v>
      </c>
      <c r="D5" s="2">
        <v>97</v>
      </c>
      <c r="E5" s="2">
        <v>97</v>
      </c>
      <c r="F5" s="3"/>
    </row>
    <row r="6" spans="1:6" x14ac:dyDescent="0.2">
      <c r="A6">
        <v>4</v>
      </c>
      <c r="B6" s="2">
        <v>96</v>
      </c>
      <c r="C6" s="2">
        <v>96</v>
      </c>
      <c r="D6" s="2">
        <v>96</v>
      </c>
      <c r="E6" s="2">
        <v>96</v>
      </c>
      <c r="F6" s="3"/>
    </row>
    <row r="7" spans="1:6" x14ac:dyDescent="0.2">
      <c r="A7">
        <v>5</v>
      </c>
      <c r="B7" s="2">
        <v>94</v>
      </c>
      <c r="C7" s="2">
        <v>94</v>
      </c>
      <c r="D7" s="2">
        <v>94</v>
      </c>
      <c r="E7" s="2">
        <v>94</v>
      </c>
      <c r="F7" s="3"/>
    </row>
    <row r="8" spans="1:6" x14ac:dyDescent="0.2">
      <c r="A8">
        <v>6</v>
      </c>
      <c r="B8" s="2">
        <v>92</v>
      </c>
      <c r="C8" s="2">
        <v>92</v>
      </c>
      <c r="D8" s="2">
        <v>92</v>
      </c>
      <c r="E8" s="2">
        <v>92</v>
      </c>
      <c r="F8" s="3"/>
    </row>
    <row r="9" spans="1:6" x14ac:dyDescent="0.2">
      <c r="A9">
        <v>7</v>
      </c>
      <c r="B9" s="2">
        <v>90</v>
      </c>
      <c r="C9" s="2">
        <v>90</v>
      </c>
      <c r="D9" s="2">
        <v>90</v>
      </c>
      <c r="E9" s="2">
        <v>90</v>
      </c>
      <c r="F9" s="3"/>
    </row>
    <row r="10" spans="1:6" x14ac:dyDescent="0.2">
      <c r="A10">
        <v>8</v>
      </c>
      <c r="B10" s="2">
        <v>88</v>
      </c>
      <c r="C10" s="2">
        <v>88</v>
      </c>
      <c r="D10" s="2">
        <v>88</v>
      </c>
      <c r="E10" s="2">
        <v>88</v>
      </c>
      <c r="F10" s="3"/>
    </row>
    <row r="11" spans="1:6" x14ac:dyDescent="0.2">
      <c r="A11">
        <v>9</v>
      </c>
      <c r="B11" s="2">
        <v>86</v>
      </c>
      <c r="C11" s="2">
        <v>86</v>
      </c>
      <c r="D11" s="2">
        <v>86</v>
      </c>
      <c r="E11" s="2">
        <v>86</v>
      </c>
      <c r="F11" s="3"/>
    </row>
    <row r="12" spans="1:6" x14ac:dyDescent="0.2">
      <c r="A12">
        <v>10</v>
      </c>
      <c r="B12" s="2">
        <v>84</v>
      </c>
      <c r="C12" s="2">
        <v>84</v>
      </c>
      <c r="D12" s="2">
        <v>84</v>
      </c>
      <c r="E12" s="2">
        <v>84</v>
      </c>
      <c r="F12" s="3"/>
    </row>
    <row r="13" spans="1:6" x14ac:dyDescent="0.2">
      <c r="A13">
        <v>11</v>
      </c>
      <c r="B13" s="2">
        <v>81</v>
      </c>
      <c r="C13" s="2">
        <v>81</v>
      </c>
      <c r="D13" s="2">
        <v>81</v>
      </c>
      <c r="E13" s="2">
        <v>81</v>
      </c>
      <c r="F13" s="3"/>
    </row>
    <row r="14" spans="1:6" x14ac:dyDescent="0.2">
      <c r="A14">
        <v>12</v>
      </c>
      <c r="B14" s="2">
        <v>77</v>
      </c>
      <c r="C14" s="2">
        <v>77</v>
      </c>
      <c r="D14" s="2">
        <v>77</v>
      </c>
      <c r="E14" s="2">
        <v>77</v>
      </c>
      <c r="F14" s="3"/>
    </row>
    <row r="15" spans="1:6" x14ac:dyDescent="0.2">
      <c r="A15">
        <v>13</v>
      </c>
      <c r="B15" s="2">
        <v>74</v>
      </c>
      <c r="C15" s="2">
        <v>74</v>
      </c>
      <c r="D15" s="2">
        <v>74</v>
      </c>
      <c r="E15" s="2">
        <v>74</v>
      </c>
      <c r="F15" s="3"/>
    </row>
    <row r="16" spans="1:6" x14ac:dyDescent="0.2">
      <c r="A16">
        <v>14</v>
      </c>
      <c r="B16" s="2">
        <v>71</v>
      </c>
      <c r="C16" s="2">
        <v>71</v>
      </c>
      <c r="D16" s="2">
        <v>71</v>
      </c>
      <c r="E16" s="2">
        <v>71</v>
      </c>
      <c r="F16" s="3"/>
    </row>
    <row r="17" spans="1:6" x14ac:dyDescent="0.2">
      <c r="A17">
        <v>15</v>
      </c>
      <c r="B17" s="2">
        <v>68</v>
      </c>
      <c r="C17" s="2">
        <v>68</v>
      </c>
      <c r="D17" s="2">
        <v>68</v>
      </c>
      <c r="E17" s="2">
        <v>68</v>
      </c>
      <c r="F17" s="3"/>
    </row>
    <row r="18" spans="1:6" x14ac:dyDescent="0.2">
      <c r="A18">
        <v>16</v>
      </c>
      <c r="B18" s="2">
        <v>64</v>
      </c>
      <c r="C18" s="2">
        <v>64</v>
      </c>
      <c r="D18" s="2">
        <v>64</v>
      </c>
      <c r="E18" s="2">
        <v>64</v>
      </c>
      <c r="F18" s="3"/>
    </row>
    <row r="19" spans="1:6" x14ac:dyDescent="0.2">
      <c r="A19">
        <v>17</v>
      </c>
      <c r="B19" s="2">
        <v>61</v>
      </c>
      <c r="C19" s="2">
        <v>61</v>
      </c>
      <c r="D19" s="2">
        <v>61</v>
      </c>
      <c r="E19" s="2">
        <v>61</v>
      </c>
      <c r="F19" s="3"/>
    </row>
    <row r="20" spans="1:6" x14ac:dyDescent="0.2">
      <c r="A20">
        <v>18</v>
      </c>
      <c r="B20" s="2">
        <v>56</v>
      </c>
      <c r="C20" s="2">
        <v>56</v>
      </c>
      <c r="D20" s="2">
        <v>56</v>
      </c>
      <c r="E20" s="2">
        <v>56</v>
      </c>
      <c r="F20" s="3"/>
    </row>
    <row r="21" spans="1:6" x14ac:dyDescent="0.2">
      <c r="A21">
        <v>19</v>
      </c>
      <c r="B21" s="2">
        <v>51</v>
      </c>
      <c r="C21" s="2">
        <v>51</v>
      </c>
      <c r="D21" s="2">
        <v>51</v>
      </c>
      <c r="E21" s="2">
        <v>51</v>
      </c>
      <c r="F21" s="3"/>
    </row>
    <row r="22" spans="1:6" x14ac:dyDescent="0.2">
      <c r="A22">
        <v>20</v>
      </c>
      <c r="B22" s="2">
        <v>45</v>
      </c>
      <c r="C22" s="2">
        <v>45</v>
      </c>
      <c r="D22" s="2">
        <v>45</v>
      </c>
      <c r="E22" s="2">
        <v>45</v>
      </c>
      <c r="F22" s="3"/>
    </row>
    <row r="23" spans="1:6" x14ac:dyDescent="0.2">
      <c r="A23">
        <v>21</v>
      </c>
      <c r="B23" s="2">
        <v>40</v>
      </c>
      <c r="C23" s="2">
        <v>40</v>
      </c>
      <c r="D23" s="2">
        <v>40</v>
      </c>
      <c r="E23" s="2">
        <v>40</v>
      </c>
      <c r="F23" s="3"/>
    </row>
    <row r="24" spans="1:6" x14ac:dyDescent="0.2">
      <c r="A24">
        <v>22</v>
      </c>
      <c r="B24" s="2">
        <v>37</v>
      </c>
      <c r="C24" s="2">
        <v>37</v>
      </c>
      <c r="D24" s="2">
        <v>37</v>
      </c>
      <c r="E24" s="2">
        <v>37</v>
      </c>
      <c r="F24" s="3"/>
    </row>
    <row r="25" spans="1:6" x14ac:dyDescent="0.2">
      <c r="A25">
        <v>23</v>
      </c>
      <c r="B25" s="2">
        <v>34</v>
      </c>
      <c r="C25" s="2">
        <v>34</v>
      </c>
      <c r="D25" s="2">
        <v>34</v>
      </c>
      <c r="E25" s="2">
        <v>34</v>
      </c>
      <c r="F25" s="3"/>
    </row>
    <row r="26" spans="1:6" x14ac:dyDescent="0.2">
      <c r="A26">
        <v>24</v>
      </c>
      <c r="B26" s="2">
        <v>31</v>
      </c>
      <c r="C26" s="2">
        <v>31</v>
      </c>
      <c r="D26" s="2">
        <v>31</v>
      </c>
      <c r="E26" s="2">
        <v>31</v>
      </c>
      <c r="F26" s="3"/>
    </row>
    <row r="27" spans="1:6" x14ac:dyDescent="0.2">
      <c r="A27">
        <v>25</v>
      </c>
      <c r="B27" s="2">
        <v>28</v>
      </c>
      <c r="C27" s="2">
        <v>28</v>
      </c>
      <c r="D27" s="2">
        <v>28</v>
      </c>
      <c r="E27" s="2">
        <v>28</v>
      </c>
      <c r="F27" s="3"/>
    </row>
    <row r="28" spans="1:6" x14ac:dyDescent="0.2">
      <c r="A28">
        <v>26</v>
      </c>
      <c r="B28" s="2">
        <v>25</v>
      </c>
      <c r="C28" s="2">
        <v>25</v>
      </c>
      <c r="D28" s="2">
        <v>25</v>
      </c>
      <c r="E28" s="2">
        <v>25</v>
      </c>
      <c r="F28" s="3"/>
    </row>
    <row r="29" spans="1:6" x14ac:dyDescent="0.2">
      <c r="A29">
        <v>27</v>
      </c>
      <c r="B29" s="2">
        <v>23</v>
      </c>
      <c r="C29" s="2">
        <v>23</v>
      </c>
      <c r="D29" s="2">
        <v>23</v>
      </c>
      <c r="E29" s="2">
        <v>23</v>
      </c>
      <c r="F29" s="3"/>
    </row>
    <row r="30" spans="1:6" x14ac:dyDescent="0.2">
      <c r="A30">
        <v>28</v>
      </c>
      <c r="B30" s="2">
        <v>19</v>
      </c>
      <c r="C30" s="2">
        <v>19</v>
      </c>
      <c r="D30" s="2">
        <v>19</v>
      </c>
      <c r="E30" s="2">
        <v>19</v>
      </c>
      <c r="F30" s="3"/>
    </row>
    <row r="31" spans="1:6" x14ac:dyDescent="0.2">
      <c r="A31">
        <v>29</v>
      </c>
      <c r="B31" s="2">
        <v>17</v>
      </c>
      <c r="C31" s="2">
        <v>17</v>
      </c>
      <c r="D31" s="2">
        <v>17</v>
      </c>
      <c r="E31" s="2">
        <v>17</v>
      </c>
      <c r="F31" s="3"/>
    </row>
    <row r="32" spans="1:6" x14ac:dyDescent="0.2">
      <c r="A32">
        <v>30</v>
      </c>
      <c r="B32" s="2">
        <v>15</v>
      </c>
      <c r="C32" s="2">
        <v>15</v>
      </c>
      <c r="D32" s="2">
        <v>15</v>
      </c>
      <c r="E32" s="2">
        <v>15</v>
      </c>
      <c r="F32" s="3"/>
    </row>
    <row r="33" spans="1:5" x14ac:dyDescent="0.2">
      <c r="A33">
        <v>31</v>
      </c>
      <c r="B33" s="2">
        <v>14</v>
      </c>
      <c r="C33" s="2">
        <v>14</v>
      </c>
      <c r="D33" s="2">
        <v>14</v>
      </c>
      <c r="E33" s="2">
        <v>14</v>
      </c>
    </row>
    <row r="34" spans="1:5" x14ac:dyDescent="0.2">
      <c r="A34">
        <v>32</v>
      </c>
      <c r="B34" s="2">
        <v>13</v>
      </c>
      <c r="C34" s="2">
        <v>13</v>
      </c>
      <c r="D34" s="2">
        <v>13</v>
      </c>
      <c r="E34" s="2">
        <v>13</v>
      </c>
    </row>
    <row r="35" spans="1:5" x14ac:dyDescent="0.2">
      <c r="A35">
        <v>33</v>
      </c>
      <c r="B35" s="2">
        <v>12</v>
      </c>
      <c r="C35" s="2">
        <v>12</v>
      </c>
      <c r="D35" s="2">
        <v>12</v>
      </c>
      <c r="E35" s="2">
        <v>12</v>
      </c>
    </row>
    <row r="36" spans="1:5" x14ac:dyDescent="0.2">
      <c r="A36">
        <v>34</v>
      </c>
      <c r="B36" s="2">
        <v>11</v>
      </c>
      <c r="C36" s="2">
        <v>11</v>
      </c>
      <c r="D36" s="2">
        <v>11</v>
      </c>
      <c r="E36" s="2">
        <v>11</v>
      </c>
    </row>
    <row r="37" spans="1:5" x14ac:dyDescent="0.2">
      <c r="A37">
        <v>35</v>
      </c>
      <c r="B37" s="2">
        <v>10</v>
      </c>
      <c r="C37" s="2">
        <v>10</v>
      </c>
      <c r="D37" s="2">
        <v>10</v>
      </c>
      <c r="E37" s="2">
        <v>10</v>
      </c>
    </row>
    <row r="38" spans="1:5" x14ac:dyDescent="0.2">
      <c r="A38">
        <v>36</v>
      </c>
      <c r="B38" s="2">
        <v>9</v>
      </c>
      <c r="C38" s="2">
        <v>9</v>
      </c>
      <c r="D38" s="2">
        <v>9</v>
      </c>
      <c r="E38" s="2">
        <v>9</v>
      </c>
    </row>
    <row r="39" spans="1:5" x14ac:dyDescent="0.2">
      <c r="A39">
        <v>37</v>
      </c>
      <c r="B39" s="2">
        <v>8</v>
      </c>
      <c r="C39" s="2">
        <v>8</v>
      </c>
      <c r="D39" s="2">
        <v>8</v>
      </c>
      <c r="E39" s="2">
        <v>8</v>
      </c>
    </row>
    <row r="40" spans="1:5" x14ac:dyDescent="0.2">
      <c r="A40">
        <v>38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">
      <c r="A41">
        <v>39</v>
      </c>
      <c r="B41" s="2">
        <v>0</v>
      </c>
      <c r="C41" s="2">
        <v>0</v>
      </c>
      <c r="D41" s="2">
        <v>0</v>
      </c>
      <c r="E41" s="2">
        <v>0</v>
      </c>
    </row>
    <row r="42" spans="1:5" x14ac:dyDescent="0.2">
      <c r="A42">
        <v>40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">
      <c r="A43">
        <v>41</v>
      </c>
      <c r="B43" s="2">
        <v>0</v>
      </c>
      <c r="C43" s="2">
        <v>0</v>
      </c>
      <c r="D43" s="2">
        <v>0</v>
      </c>
      <c r="E43" s="2">
        <v>0</v>
      </c>
    </row>
    <row r="44" spans="1:5" x14ac:dyDescent="0.2">
      <c r="A44">
        <v>42</v>
      </c>
      <c r="B44" s="2">
        <v>0</v>
      </c>
      <c r="C44" s="2">
        <v>0</v>
      </c>
      <c r="D44" s="2">
        <v>0</v>
      </c>
      <c r="E44" s="2">
        <v>0</v>
      </c>
    </row>
    <row r="45" spans="1:5" x14ac:dyDescent="0.2">
      <c r="A45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">
      <c r="A46">
        <v>44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">
      <c r="A47">
        <v>45</v>
      </c>
      <c r="B47" s="2">
        <v>0</v>
      </c>
      <c r="C47" s="2">
        <v>0</v>
      </c>
      <c r="D47" s="2">
        <v>0</v>
      </c>
      <c r="E47" s="2">
        <v>0</v>
      </c>
    </row>
    <row r="52" spans="1:1" x14ac:dyDescent="0.2">
      <c r="A5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1AF3-0BD6-6D4C-A2C4-EE3EF520C749}">
  <dimension ref="A1:L42"/>
  <sheetViews>
    <sheetView workbookViewId="0">
      <selection activeCell="I14" sqref="I14"/>
    </sheetView>
  </sheetViews>
  <sheetFormatPr baseColWidth="10" defaultRowHeight="16" x14ac:dyDescent="0.2"/>
  <sheetData>
    <row r="1" spans="1:12" x14ac:dyDescent="0.2">
      <c r="A1" s="5" t="s">
        <v>17</v>
      </c>
      <c r="B1" s="5" t="s">
        <v>18</v>
      </c>
      <c r="C1" s="5" t="s">
        <v>20</v>
      </c>
      <c r="D1" s="5" t="s">
        <v>21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</row>
    <row r="2" spans="1:12" x14ac:dyDescent="0.2">
      <c r="A2" s="4" t="s">
        <v>28</v>
      </c>
      <c r="B2" s="4" t="s">
        <v>19</v>
      </c>
      <c r="C2" s="9">
        <v>2009</v>
      </c>
      <c r="D2" s="9">
        <v>2050</v>
      </c>
      <c r="E2" s="8">
        <v>2671.2</v>
      </c>
      <c r="F2" s="8">
        <v>0.01</v>
      </c>
      <c r="G2" s="8">
        <v>3.5999999999999997E-2</v>
      </c>
      <c r="H2" s="8">
        <v>9</v>
      </c>
      <c r="I2" s="8">
        <v>2.2000000000000002</v>
      </c>
      <c r="J2" s="8">
        <v>0.3</v>
      </c>
      <c r="K2" s="8">
        <v>1.7000000000000001E-2</v>
      </c>
      <c r="L2" s="8">
        <v>0.13900000000000001</v>
      </c>
    </row>
    <row r="3" spans="1:12" x14ac:dyDescent="0.2">
      <c r="A3" s="4" t="s">
        <v>28</v>
      </c>
      <c r="B3" s="4" t="s">
        <v>19</v>
      </c>
      <c r="C3" s="9">
        <v>2003</v>
      </c>
      <c r="D3" s="9">
        <v>2008</v>
      </c>
      <c r="E3" s="8">
        <v>2671.2</v>
      </c>
      <c r="F3" s="8">
        <v>0.06</v>
      </c>
      <c r="G3" s="8">
        <v>3.5999999999999997E-2</v>
      </c>
      <c r="H3" s="8">
        <v>16.440000000000001</v>
      </c>
      <c r="I3" s="8">
        <v>5.4</v>
      </c>
      <c r="J3" s="8">
        <v>0.84</v>
      </c>
      <c r="K3" s="8">
        <v>1.7000000000000001E-2</v>
      </c>
      <c r="L3" s="8">
        <v>0.34799999999999998</v>
      </c>
    </row>
    <row r="4" spans="1:12" x14ac:dyDescent="0.2">
      <c r="A4" s="4" t="s">
        <v>28</v>
      </c>
      <c r="B4" s="4" t="s">
        <v>19</v>
      </c>
      <c r="C4" s="9">
        <v>1996</v>
      </c>
      <c r="D4" s="9">
        <v>2002</v>
      </c>
      <c r="E4" s="8">
        <v>2671.2</v>
      </c>
      <c r="F4" s="8">
        <v>0.1</v>
      </c>
      <c r="G4" s="8">
        <v>3.5999999999999997E-2</v>
      </c>
      <c r="H4" s="8">
        <v>20.54</v>
      </c>
      <c r="I4" s="8">
        <v>11.3</v>
      </c>
      <c r="J4" s="8">
        <v>1.47</v>
      </c>
      <c r="K4" s="8">
        <v>1.7000000000000001E-2</v>
      </c>
      <c r="L4" s="8">
        <v>1.57</v>
      </c>
    </row>
    <row r="5" spans="1:12" x14ac:dyDescent="0.2">
      <c r="A5" s="4" t="s">
        <v>28</v>
      </c>
      <c r="B5" s="4" t="s">
        <v>19</v>
      </c>
      <c r="C5" s="9">
        <v>1960</v>
      </c>
      <c r="D5" s="9">
        <v>1995</v>
      </c>
      <c r="E5" s="8">
        <v>2671.2</v>
      </c>
      <c r="F5" s="8">
        <v>0.2</v>
      </c>
      <c r="G5" s="8">
        <v>3.5999999999999997E-2</v>
      </c>
      <c r="H5" s="8">
        <v>25.69</v>
      </c>
      <c r="I5" s="8">
        <v>20.7</v>
      </c>
      <c r="J5" s="8">
        <v>3.98</v>
      </c>
      <c r="K5" s="8">
        <v>1.7000000000000001E-2</v>
      </c>
      <c r="L5" s="8">
        <v>3.0590000000000002</v>
      </c>
    </row>
    <row r="6" spans="1:12" x14ac:dyDescent="0.2">
      <c r="A6" s="4" t="s">
        <v>29</v>
      </c>
      <c r="B6" s="4" t="s">
        <v>19</v>
      </c>
      <c r="C6" s="9">
        <v>2008</v>
      </c>
      <c r="D6" s="9">
        <v>2050</v>
      </c>
      <c r="E6" s="8">
        <v>2671.2</v>
      </c>
      <c r="F6" s="8">
        <v>0.01</v>
      </c>
      <c r="G6" s="8">
        <v>3.3000000000000002E-2</v>
      </c>
      <c r="H6" s="8">
        <v>9.41</v>
      </c>
      <c r="I6" s="8">
        <v>2.7</v>
      </c>
      <c r="J6" s="8">
        <v>0.21</v>
      </c>
      <c r="K6" s="8">
        <v>1.7000000000000001E-2</v>
      </c>
      <c r="L6" s="8">
        <v>0.107</v>
      </c>
    </row>
    <row r="7" spans="1:12" x14ac:dyDescent="0.2">
      <c r="A7" s="4" t="s">
        <v>29</v>
      </c>
      <c r="B7" s="4" t="s">
        <v>19</v>
      </c>
      <c r="C7" s="9">
        <v>2003</v>
      </c>
      <c r="D7" s="9">
        <v>2008</v>
      </c>
      <c r="E7" s="8">
        <v>2671.2</v>
      </c>
      <c r="F7" s="8">
        <v>0.02</v>
      </c>
      <c r="G7" s="8">
        <v>3.3000000000000002E-2</v>
      </c>
      <c r="H7" s="8">
        <v>16.7</v>
      </c>
      <c r="I7" s="8">
        <v>6.6</v>
      </c>
      <c r="J7" s="8">
        <v>0.62</v>
      </c>
      <c r="K7" s="8">
        <v>1.7000000000000001E-2</v>
      </c>
      <c r="L7" s="8">
        <v>0.29399999999999998</v>
      </c>
    </row>
    <row r="8" spans="1:12" x14ac:dyDescent="0.2">
      <c r="A8" s="4" t="s">
        <v>29</v>
      </c>
      <c r="B8" s="4" t="s">
        <v>19</v>
      </c>
      <c r="C8" s="9">
        <v>1996</v>
      </c>
      <c r="D8" s="9">
        <v>2002</v>
      </c>
      <c r="E8" s="8">
        <v>2671.2</v>
      </c>
      <c r="F8" s="8">
        <v>0.04</v>
      </c>
      <c r="G8" s="8">
        <v>3.3000000000000002E-2</v>
      </c>
      <c r="H8" s="8">
        <v>22.19</v>
      </c>
      <c r="I8" s="8">
        <v>10.8</v>
      </c>
      <c r="J8" s="8">
        <v>0.94</v>
      </c>
      <c r="K8" s="8">
        <v>1.7000000000000001E-2</v>
      </c>
      <c r="L8" s="8">
        <v>0.89800000000000002</v>
      </c>
    </row>
    <row r="9" spans="1:12" x14ac:dyDescent="0.2">
      <c r="A9" s="4" t="s">
        <v>29</v>
      </c>
      <c r="B9" s="4" t="s">
        <v>19</v>
      </c>
      <c r="C9" s="8">
        <v>1960</v>
      </c>
      <c r="D9" s="8">
        <v>1995</v>
      </c>
      <c r="E9" s="8">
        <v>2671.2</v>
      </c>
      <c r="F9" s="8">
        <v>0.08</v>
      </c>
      <c r="G9" s="8">
        <v>3.3000000000000002E-2</v>
      </c>
      <c r="H9" s="8">
        <v>27.71</v>
      </c>
      <c r="I9" s="8">
        <v>21.6</v>
      </c>
      <c r="J9" s="8">
        <v>2.0699999999999998</v>
      </c>
      <c r="K9" s="8">
        <v>1.7000000000000001E-2</v>
      </c>
      <c r="L9" s="8">
        <v>1.6259999999999999</v>
      </c>
    </row>
    <row r="10" spans="1:12" x14ac:dyDescent="0.2">
      <c r="A10" s="4" t="s">
        <v>7</v>
      </c>
      <c r="B10" s="4" t="s">
        <v>19</v>
      </c>
      <c r="C10" s="9">
        <v>2008</v>
      </c>
      <c r="D10" s="9">
        <v>2050</v>
      </c>
      <c r="E10" s="8">
        <v>2671.2</v>
      </c>
      <c r="F10" s="8">
        <v>0.01</v>
      </c>
      <c r="G10" s="8">
        <v>5.3999999999999999E-2</v>
      </c>
      <c r="H10" s="8">
        <v>11.66</v>
      </c>
      <c r="I10" s="8">
        <v>2.9</v>
      </c>
      <c r="J10" s="8">
        <v>0.26</v>
      </c>
      <c r="K10" s="8">
        <v>1.7000000000000001E-2</v>
      </c>
      <c r="L10" s="8">
        <v>0.13100000000000001</v>
      </c>
    </row>
    <row r="11" spans="1:12" x14ac:dyDescent="0.2">
      <c r="A11" s="4" t="s">
        <v>7</v>
      </c>
      <c r="B11" s="4" t="s">
        <v>19</v>
      </c>
      <c r="C11" s="9">
        <v>2003</v>
      </c>
      <c r="D11" s="9">
        <v>2008</v>
      </c>
      <c r="E11" s="8">
        <v>2671.2</v>
      </c>
      <c r="F11" s="8">
        <v>0.01</v>
      </c>
      <c r="G11" s="8">
        <v>5.3999999999999999E-2</v>
      </c>
      <c r="H11" s="8">
        <v>11.66</v>
      </c>
      <c r="I11" s="8">
        <v>2.9</v>
      </c>
      <c r="J11" s="8">
        <v>0.26</v>
      </c>
      <c r="K11" s="8">
        <v>1.7000000000000001E-2</v>
      </c>
      <c r="L11" s="8">
        <v>0.13100000000000001</v>
      </c>
    </row>
    <row r="12" spans="1:12" x14ac:dyDescent="0.2">
      <c r="A12" s="4" t="s">
        <v>7</v>
      </c>
      <c r="B12" s="4" t="s">
        <v>19</v>
      </c>
      <c r="C12" s="9">
        <v>1996</v>
      </c>
      <c r="D12" s="9">
        <v>2002</v>
      </c>
      <c r="E12" s="8">
        <v>2671.2</v>
      </c>
      <c r="F12" s="8">
        <v>0.04</v>
      </c>
      <c r="G12" s="8">
        <v>5.3999999999999999E-2</v>
      </c>
      <c r="H12" s="8">
        <v>24.92</v>
      </c>
      <c r="I12" s="8">
        <v>11.6</v>
      </c>
      <c r="J12" s="8">
        <v>1.1000000000000001</v>
      </c>
      <c r="K12" s="8">
        <v>1.7000000000000001E-2</v>
      </c>
      <c r="L12" s="8">
        <v>1.153</v>
      </c>
    </row>
    <row r="13" spans="1:12" x14ac:dyDescent="0.2">
      <c r="A13" s="4" t="s">
        <v>7</v>
      </c>
      <c r="B13" s="4" t="s">
        <v>19</v>
      </c>
      <c r="C13" s="8">
        <v>1960</v>
      </c>
      <c r="D13" s="8">
        <v>1995</v>
      </c>
      <c r="E13" s="8">
        <v>2671.2</v>
      </c>
      <c r="F13" s="8">
        <v>0.14000000000000001</v>
      </c>
      <c r="G13" s="8">
        <v>5.3999999999999999E-2</v>
      </c>
      <c r="H13" s="8">
        <v>34.89</v>
      </c>
      <c r="I13" s="8">
        <v>23.5</v>
      </c>
      <c r="J13" s="8">
        <v>3.45</v>
      </c>
      <c r="K13" s="8">
        <v>1.7000000000000001E-2</v>
      </c>
      <c r="L13" s="8">
        <v>1.7569999999999999</v>
      </c>
    </row>
    <row r="14" spans="1:12" x14ac:dyDescent="0.2">
      <c r="A14" s="4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">
      <c r="A15" s="4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4"/>
      <c r="B16" s="4"/>
      <c r="C16" s="7"/>
      <c r="D16" s="7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4"/>
      <c r="B17" s="4"/>
      <c r="C17" s="6"/>
      <c r="D17" s="6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4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4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4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4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4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4"/>
      <c r="B23" s="4"/>
      <c r="C23" s="7"/>
      <c r="D23" s="7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4"/>
      <c r="B24" s="4"/>
      <c r="C24" s="6"/>
      <c r="D24" s="6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4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4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</row>
    <row r="39" spans="1:12" x14ac:dyDescent="0.2">
      <c r="A39" s="4"/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4"/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4"/>
      <c r="B41" s="4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">
      <c r="A42" s="4"/>
      <c r="B42" s="4"/>
      <c r="C42" s="8"/>
      <c r="D42" s="8"/>
      <c r="E42" s="8"/>
      <c r="F42" s="8"/>
      <c r="G42" s="8"/>
      <c r="H42" s="8"/>
      <c r="I42" s="8"/>
      <c r="J42" s="8"/>
      <c r="K42" s="8"/>
      <c r="L4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103D-8469-0445-BC53-A0BCAF87C76C}">
  <dimension ref="A1:C5"/>
  <sheetViews>
    <sheetView workbookViewId="0">
      <selection activeCell="K16" sqref="K16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s="10" t="s">
        <v>26</v>
      </c>
      <c r="B2" s="10">
        <v>21100</v>
      </c>
      <c r="C2" s="10">
        <v>28.6</v>
      </c>
    </row>
    <row r="3" spans="1:3" x14ac:dyDescent="0.2">
      <c r="A3" s="10" t="s">
        <v>27</v>
      </c>
      <c r="B3" s="10">
        <v>21100</v>
      </c>
      <c r="C3" s="10">
        <v>28.6</v>
      </c>
    </row>
    <row r="4" spans="1:3" x14ac:dyDescent="0.2">
      <c r="A4" t="s">
        <v>6</v>
      </c>
      <c r="B4">
        <v>78300</v>
      </c>
      <c r="C4">
        <v>53.1</v>
      </c>
    </row>
    <row r="5" spans="1:3" x14ac:dyDescent="0.2">
      <c r="A5" t="s">
        <v>7</v>
      </c>
      <c r="B5">
        <v>24600</v>
      </c>
      <c r="C5">
        <v>27.8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5CA1-4C2A-A944-A9F6-D47902AB4F5F}">
  <dimension ref="A1:F40"/>
  <sheetViews>
    <sheetView tabSelected="1" workbookViewId="0">
      <selection activeCell="J9" sqref="J9"/>
    </sheetView>
  </sheetViews>
  <sheetFormatPr baseColWidth="10" defaultRowHeight="16" x14ac:dyDescent="0.2"/>
  <cols>
    <col min="3" max="3" width="11" customWidth="1"/>
  </cols>
  <sheetData>
    <row r="1" spans="1:6" x14ac:dyDescent="0.2">
      <c r="A1" t="s">
        <v>8</v>
      </c>
      <c r="B1" t="s">
        <v>6</v>
      </c>
      <c r="C1" t="s">
        <v>26</v>
      </c>
      <c r="D1" t="s">
        <v>27</v>
      </c>
      <c r="E1" t="s">
        <v>7</v>
      </c>
      <c r="F1" t="s">
        <v>30</v>
      </c>
    </row>
    <row r="2" spans="1:6" x14ac:dyDescent="0.2">
      <c r="A2">
        <v>1</v>
      </c>
      <c r="B2">
        <v>210553.17087999999</v>
      </c>
      <c r="C2">
        <f>B2*0.3</f>
        <v>63165.951263999996</v>
      </c>
      <c r="D2">
        <f>C2*0.3</f>
        <v>18949.785379199999</v>
      </c>
      <c r="E2">
        <f>D2*0.3</f>
        <v>5684.9356137599998</v>
      </c>
      <c r="F2">
        <v>130832</v>
      </c>
    </row>
    <row r="3" spans="1:6" x14ac:dyDescent="0.2">
      <c r="A3">
        <v>2</v>
      </c>
      <c r="B3">
        <v>191513.06933999999</v>
      </c>
      <c r="C3">
        <f t="shared" ref="C3:D36" si="0">B3*0.3</f>
        <v>57453.920801999993</v>
      </c>
      <c r="D3">
        <f t="shared" si="0"/>
        <v>17236.176240599998</v>
      </c>
      <c r="E3">
        <f t="shared" ref="E3" si="1">D3*0.3</f>
        <v>5170.8528721799994</v>
      </c>
      <c r="F3">
        <v>119001</v>
      </c>
    </row>
    <row r="4" spans="1:6" x14ac:dyDescent="0.2">
      <c r="A4">
        <v>3</v>
      </c>
      <c r="B4">
        <v>174072.65176000001</v>
      </c>
      <c r="C4">
        <f t="shared" si="0"/>
        <v>52221.795528000002</v>
      </c>
      <c r="D4">
        <f t="shared" si="0"/>
        <v>15666.538658400001</v>
      </c>
      <c r="E4">
        <f t="shared" ref="E4" si="2">D4*0.3</f>
        <v>4699.9615975200004</v>
      </c>
      <c r="F4">
        <v>108164</v>
      </c>
    </row>
    <row r="5" spans="1:6" x14ac:dyDescent="0.2">
      <c r="A5">
        <v>4</v>
      </c>
      <c r="B5">
        <v>156815.69894</v>
      </c>
      <c r="C5">
        <f t="shared" si="0"/>
        <v>47044.709682000001</v>
      </c>
      <c r="D5">
        <f t="shared" si="0"/>
        <v>14113.4129046</v>
      </c>
      <c r="E5">
        <f t="shared" ref="E5" si="3">D5*0.3</f>
        <v>4234.0238713799999</v>
      </c>
      <c r="F5">
        <v>97441</v>
      </c>
    </row>
    <row r="6" spans="1:6" x14ac:dyDescent="0.2">
      <c r="A6">
        <v>5</v>
      </c>
      <c r="B6">
        <v>140778.62583999999</v>
      </c>
      <c r="C6">
        <f t="shared" si="0"/>
        <v>42233.587751999999</v>
      </c>
      <c r="D6">
        <f t="shared" si="0"/>
        <v>12670.076325599999</v>
      </c>
      <c r="E6">
        <f t="shared" ref="E6" si="4">D6*0.3</f>
        <v>3801.0228976799995</v>
      </c>
      <c r="F6">
        <v>87476</v>
      </c>
    </row>
    <row r="7" spans="1:6" x14ac:dyDescent="0.2">
      <c r="A7">
        <v>6</v>
      </c>
      <c r="B7">
        <v>127025.2062</v>
      </c>
      <c r="C7">
        <f t="shared" si="0"/>
        <v>38107.561860000002</v>
      </c>
      <c r="D7">
        <f t="shared" si="0"/>
        <v>11432.268558</v>
      </c>
      <c r="E7">
        <f t="shared" ref="E7" si="5">D7*0.3</f>
        <v>3429.6805673999997</v>
      </c>
      <c r="F7">
        <v>78930</v>
      </c>
    </row>
    <row r="8" spans="1:6" x14ac:dyDescent="0.2">
      <c r="A8">
        <v>7</v>
      </c>
      <c r="B8">
        <v>114166.5796</v>
      </c>
      <c r="C8">
        <f t="shared" si="0"/>
        <v>34249.973879999998</v>
      </c>
      <c r="D8">
        <f t="shared" si="0"/>
        <v>10274.992163999999</v>
      </c>
      <c r="E8">
        <f t="shared" ref="E8" si="6">D8*0.3</f>
        <v>3082.4976491999996</v>
      </c>
      <c r="F8">
        <v>70940</v>
      </c>
    </row>
    <row r="9" spans="1:6" x14ac:dyDescent="0.2">
      <c r="A9">
        <v>8</v>
      </c>
      <c r="B9">
        <v>102151.24716</v>
      </c>
      <c r="C9">
        <f t="shared" si="0"/>
        <v>30645.374147999999</v>
      </c>
      <c r="D9">
        <f t="shared" si="0"/>
        <v>9193.6122443999993</v>
      </c>
      <c r="E9">
        <f t="shared" ref="E9" si="7">D9*0.3</f>
        <v>2758.0836733199999</v>
      </c>
      <c r="F9">
        <v>63474</v>
      </c>
    </row>
    <row r="10" spans="1:6" x14ac:dyDescent="0.2">
      <c r="A10">
        <v>9</v>
      </c>
      <c r="B10">
        <v>91515.119099999996</v>
      </c>
      <c r="C10">
        <f t="shared" si="0"/>
        <v>27454.53573</v>
      </c>
      <c r="D10">
        <f t="shared" si="0"/>
        <v>8236.3607190000002</v>
      </c>
      <c r="E10">
        <f t="shared" ref="E10" si="8">D10*0.3</f>
        <v>2470.9082156999998</v>
      </c>
      <c r="F10">
        <v>56865</v>
      </c>
    </row>
    <row r="11" spans="1:6" x14ac:dyDescent="0.2">
      <c r="A11">
        <v>10</v>
      </c>
      <c r="B11">
        <v>81894.484580000004</v>
      </c>
      <c r="C11">
        <f t="shared" si="0"/>
        <v>24568.345374</v>
      </c>
      <c r="D11">
        <f t="shared" si="0"/>
        <v>7370.5036122000001</v>
      </c>
      <c r="E11">
        <f t="shared" ref="E11" si="9">D11*0.3</f>
        <v>2211.15108366</v>
      </c>
      <c r="F11">
        <v>50887</v>
      </c>
    </row>
    <row r="12" spans="1:6" x14ac:dyDescent="0.2">
      <c r="A12">
        <v>11</v>
      </c>
      <c r="B12">
        <v>73332.79578</v>
      </c>
      <c r="C12">
        <f t="shared" si="0"/>
        <v>21999.838734000001</v>
      </c>
      <c r="D12">
        <f t="shared" si="0"/>
        <v>6599.9516202000004</v>
      </c>
      <c r="E12">
        <f t="shared" ref="E12" si="10">D12*0.3</f>
        <v>1979.9854860600001</v>
      </c>
      <c r="F12">
        <v>45567</v>
      </c>
    </row>
    <row r="13" spans="1:6" x14ac:dyDescent="0.2">
      <c r="A13">
        <v>12</v>
      </c>
      <c r="B13">
        <v>65831.662039999996</v>
      </c>
      <c r="C13">
        <f t="shared" si="0"/>
        <v>19749.498611999999</v>
      </c>
      <c r="D13">
        <f t="shared" si="0"/>
        <v>5924.8495835999993</v>
      </c>
      <c r="E13">
        <f t="shared" ref="E13" si="11">D13*0.3</f>
        <v>1777.4548750799997</v>
      </c>
      <c r="F13">
        <v>40906</v>
      </c>
    </row>
    <row r="14" spans="1:6" x14ac:dyDescent="0.2">
      <c r="A14">
        <v>13</v>
      </c>
      <c r="B14">
        <v>59028.98186</v>
      </c>
      <c r="C14">
        <f t="shared" si="0"/>
        <v>17708.694557999999</v>
      </c>
      <c r="D14">
        <f t="shared" si="0"/>
        <v>5312.6083673999992</v>
      </c>
      <c r="E14">
        <f t="shared" ref="E14" si="12">D14*0.3</f>
        <v>1593.7825102199997</v>
      </c>
      <c r="F14">
        <v>36679</v>
      </c>
    </row>
    <row r="15" spans="1:6" x14ac:dyDescent="0.2">
      <c r="A15">
        <v>14</v>
      </c>
      <c r="B15">
        <v>52908.661840000001</v>
      </c>
      <c r="C15">
        <f t="shared" si="0"/>
        <v>15872.598551999999</v>
      </c>
      <c r="D15">
        <f t="shared" si="0"/>
        <v>4761.7795655999998</v>
      </c>
      <c r="E15">
        <f t="shared" ref="E15" si="13">D15*0.3</f>
        <v>1428.53386968</v>
      </c>
      <c r="F15">
        <v>32876</v>
      </c>
    </row>
    <row r="16" spans="1:6" x14ac:dyDescent="0.2">
      <c r="A16">
        <v>15</v>
      </c>
      <c r="B16">
        <v>47324.252039999999</v>
      </c>
      <c r="C16">
        <f t="shared" si="0"/>
        <v>14197.275611999999</v>
      </c>
      <c r="D16">
        <f t="shared" si="0"/>
        <v>4259.1826836</v>
      </c>
      <c r="E16">
        <f t="shared" ref="E16" si="14">D16*0.3</f>
        <v>1277.7548050799999</v>
      </c>
      <c r="F16">
        <v>29406</v>
      </c>
    </row>
    <row r="17" spans="1:6" x14ac:dyDescent="0.2">
      <c r="A17">
        <v>16</v>
      </c>
      <c r="B17">
        <v>42499.450720000001</v>
      </c>
      <c r="C17">
        <f t="shared" si="0"/>
        <v>12749.835215999999</v>
      </c>
      <c r="D17">
        <f t="shared" si="0"/>
        <v>3824.9505647999995</v>
      </c>
      <c r="E17">
        <f t="shared" ref="E17" si="15">D17*0.3</f>
        <v>1147.4851694399997</v>
      </c>
      <c r="F17">
        <v>26408</v>
      </c>
    </row>
    <row r="18" spans="1:6" x14ac:dyDescent="0.2">
      <c r="A18">
        <v>17</v>
      </c>
      <c r="B18">
        <v>38072.15638</v>
      </c>
      <c r="C18">
        <f t="shared" si="0"/>
        <v>11421.646913999999</v>
      </c>
      <c r="D18">
        <f t="shared" si="0"/>
        <v>3426.4940741999994</v>
      </c>
      <c r="E18">
        <f t="shared" ref="E18" si="16">D18*0.3</f>
        <v>1027.9482222599997</v>
      </c>
      <c r="F18">
        <v>23657</v>
      </c>
    </row>
    <row r="19" spans="1:6" x14ac:dyDescent="0.2">
      <c r="A19">
        <v>18</v>
      </c>
      <c r="B19">
        <v>34166.288200000003</v>
      </c>
      <c r="C19">
        <f t="shared" si="0"/>
        <v>10249.88646</v>
      </c>
      <c r="D19">
        <f t="shared" si="0"/>
        <v>3074.9659379999998</v>
      </c>
      <c r="E19">
        <f t="shared" ref="E19" si="17">D19*0.3</f>
        <v>922.48978139999986</v>
      </c>
      <c r="F19">
        <v>21230</v>
      </c>
    </row>
    <row r="20" spans="1:6" x14ac:dyDescent="0.2">
      <c r="A20">
        <v>19</v>
      </c>
      <c r="B20">
        <v>30572.631979999998</v>
      </c>
      <c r="C20">
        <f t="shared" si="0"/>
        <v>9171.7895939999999</v>
      </c>
      <c r="D20">
        <f t="shared" si="0"/>
        <v>2751.5368782</v>
      </c>
      <c r="E20">
        <f t="shared" ref="E20" si="18">D20*0.3</f>
        <v>825.46106345999999</v>
      </c>
      <c r="F20">
        <v>18997</v>
      </c>
    </row>
    <row r="21" spans="1:6" x14ac:dyDescent="0.2">
      <c r="A21">
        <v>20</v>
      </c>
      <c r="B21">
        <v>27379.701420000001</v>
      </c>
      <c r="C21">
        <f t="shared" si="0"/>
        <v>8213.9104260000004</v>
      </c>
      <c r="D21">
        <f t="shared" si="0"/>
        <v>2464.1731278000002</v>
      </c>
      <c r="E21">
        <f t="shared" ref="E21" si="19">D21*0.3</f>
        <v>739.25193834000004</v>
      </c>
      <c r="F21">
        <v>17013</v>
      </c>
    </row>
    <row r="22" spans="1:6" x14ac:dyDescent="0.2">
      <c r="A22">
        <v>21</v>
      </c>
      <c r="B22">
        <v>24495.764139999999</v>
      </c>
      <c r="C22">
        <f t="shared" si="0"/>
        <v>7348.7292419999994</v>
      </c>
      <c r="D22">
        <f t="shared" si="0"/>
        <v>2204.6187725999998</v>
      </c>
      <c r="E22">
        <f t="shared" ref="E22" si="20">D22*0.3</f>
        <v>661.38563177999993</v>
      </c>
      <c r="F22">
        <v>15221</v>
      </c>
    </row>
    <row r="23" spans="1:6" x14ac:dyDescent="0.2">
      <c r="A23">
        <v>22</v>
      </c>
      <c r="B23">
        <v>22014.16186</v>
      </c>
      <c r="C23">
        <f t="shared" si="0"/>
        <v>6604.2485580000002</v>
      </c>
      <c r="D23">
        <f t="shared" si="0"/>
        <v>1981.2745674</v>
      </c>
      <c r="E23">
        <f t="shared" ref="E23" si="21">D23*0.3</f>
        <v>594.38237021999998</v>
      </c>
      <c r="F23">
        <v>13679</v>
      </c>
    </row>
    <row r="24" spans="1:6" x14ac:dyDescent="0.2">
      <c r="A24">
        <v>23</v>
      </c>
      <c r="B24">
        <v>19685.44688</v>
      </c>
      <c r="C24">
        <f t="shared" si="0"/>
        <v>5905.6340639999999</v>
      </c>
      <c r="D24">
        <f t="shared" si="0"/>
        <v>1771.6902192</v>
      </c>
      <c r="E24">
        <f t="shared" ref="E24" si="22">D24*0.3</f>
        <v>531.50706575999993</v>
      </c>
      <c r="F24">
        <v>12232</v>
      </c>
    </row>
    <row r="25" spans="1:6" x14ac:dyDescent="0.2">
      <c r="A25">
        <v>24</v>
      </c>
      <c r="B25">
        <v>17585.258180000001</v>
      </c>
      <c r="C25">
        <f t="shared" si="0"/>
        <v>5275.5774540000002</v>
      </c>
      <c r="D25">
        <f t="shared" si="0"/>
        <v>1582.6732362</v>
      </c>
      <c r="E25">
        <f t="shared" ref="E25" si="23">D25*0.3</f>
        <v>474.80197085999998</v>
      </c>
      <c r="F25">
        <v>10927</v>
      </c>
    </row>
    <row r="26" spans="1:6" x14ac:dyDescent="0.2">
      <c r="A26">
        <v>25</v>
      </c>
      <c r="B26">
        <v>15713.59576</v>
      </c>
      <c r="C26">
        <f t="shared" si="0"/>
        <v>4714.0787279999995</v>
      </c>
      <c r="D26">
        <f t="shared" si="0"/>
        <v>1414.2236183999999</v>
      </c>
      <c r="E26">
        <f t="shared" ref="E26" si="24">D26*0.3</f>
        <v>424.26708551999997</v>
      </c>
      <c r="F26">
        <v>9764</v>
      </c>
    </row>
    <row r="27" spans="1:6" x14ac:dyDescent="0.2">
      <c r="A27">
        <v>26</v>
      </c>
      <c r="B27">
        <v>14030.226119999999</v>
      </c>
      <c r="C27">
        <f t="shared" si="0"/>
        <v>4209.0678359999993</v>
      </c>
      <c r="D27">
        <f t="shared" si="0"/>
        <v>1262.7203507999998</v>
      </c>
      <c r="E27">
        <f t="shared" ref="E27" si="25">D27*0.3</f>
        <v>378.8161052399999</v>
      </c>
      <c r="F27">
        <v>8718</v>
      </c>
    </row>
    <row r="28" spans="1:6" x14ac:dyDescent="0.2">
      <c r="A28">
        <v>27</v>
      </c>
      <c r="B28">
        <v>12528.7119</v>
      </c>
      <c r="C28">
        <f t="shared" si="0"/>
        <v>3758.61357</v>
      </c>
      <c r="D28">
        <f t="shared" si="0"/>
        <v>1127.584071</v>
      </c>
      <c r="E28">
        <f t="shared" ref="E28" si="26">D28*0.3</f>
        <v>338.2752213</v>
      </c>
      <c r="F28">
        <v>7785</v>
      </c>
    </row>
    <row r="29" spans="1:6" x14ac:dyDescent="0.2">
      <c r="A29">
        <v>28</v>
      </c>
      <c r="B29">
        <v>11210.66244</v>
      </c>
      <c r="C29">
        <f t="shared" si="0"/>
        <v>3363.1987319999998</v>
      </c>
      <c r="D29">
        <f t="shared" si="0"/>
        <v>1008.9596195999999</v>
      </c>
      <c r="E29">
        <f t="shared" ref="E29" si="27">D29*0.3</f>
        <v>302.68788587999995</v>
      </c>
      <c r="F29">
        <v>6966</v>
      </c>
    </row>
    <row r="30" spans="1:6" x14ac:dyDescent="0.2">
      <c r="A30">
        <v>29</v>
      </c>
      <c r="B30">
        <v>10031.01622</v>
      </c>
      <c r="C30">
        <f t="shared" si="0"/>
        <v>3009.3048659999999</v>
      </c>
      <c r="D30">
        <f t="shared" si="0"/>
        <v>902.79145979999998</v>
      </c>
      <c r="E30">
        <f t="shared" ref="E30" si="28">D30*0.3</f>
        <v>270.83743793999997</v>
      </c>
      <c r="F30">
        <v>6233</v>
      </c>
    </row>
    <row r="31" spans="1:6" x14ac:dyDescent="0.2">
      <c r="A31">
        <v>30</v>
      </c>
      <c r="B31">
        <v>8951.1490799999992</v>
      </c>
      <c r="C31">
        <f t="shared" si="0"/>
        <v>2685.3447239999996</v>
      </c>
      <c r="D31">
        <f t="shared" si="0"/>
        <v>805.60341719999985</v>
      </c>
      <c r="E31">
        <f t="shared" ref="E31" si="29">D31*0.3</f>
        <v>241.68102515999993</v>
      </c>
      <c r="F31">
        <v>5562</v>
      </c>
    </row>
    <row r="32" spans="1:6" x14ac:dyDescent="0.2">
      <c r="A32">
        <v>31</v>
      </c>
      <c r="B32">
        <v>8000</v>
      </c>
      <c r="C32">
        <f t="shared" si="0"/>
        <v>2400</v>
      </c>
      <c r="D32">
        <f t="shared" si="0"/>
        <v>720</v>
      </c>
      <c r="E32">
        <f t="shared" ref="E32" si="30">D32*0.3</f>
        <v>216</v>
      </c>
    </row>
    <row r="33" spans="1:5" x14ac:dyDescent="0.2">
      <c r="A33">
        <v>32</v>
      </c>
      <c r="B33">
        <v>7000</v>
      </c>
      <c r="C33">
        <f t="shared" si="0"/>
        <v>2100</v>
      </c>
      <c r="D33">
        <f t="shared" si="0"/>
        <v>630</v>
      </c>
      <c r="E33">
        <f t="shared" ref="E33" si="31">D33*0.3</f>
        <v>189</v>
      </c>
    </row>
    <row r="34" spans="1:5" x14ac:dyDescent="0.2">
      <c r="A34">
        <v>33</v>
      </c>
      <c r="B34">
        <v>5000</v>
      </c>
      <c r="C34">
        <f t="shared" si="0"/>
        <v>1500</v>
      </c>
      <c r="D34">
        <f t="shared" si="0"/>
        <v>450</v>
      </c>
      <c r="E34">
        <f t="shared" ref="E34" si="32">D34*0.3</f>
        <v>135</v>
      </c>
    </row>
    <row r="35" spans="1:5" x14ac:dyDescent="0.2">
      <c r="A35">
        <v>34</v>
      </c>
      <c r="B35">
        <v>3000</v>
      </c>
      <c r="C35">
        <f t="shared" si="0"/>
        <v>900</v>
      </c>
      <c r="D35">
        <f t="shared" si="0"/>
        <v>270</v>
      </c>
      <c r="E35">
        <f t="shared" ref="E35" si="33">D35*0.3</f>
        <v>81</v>
      </c>
    </row>
    <row r="36" spans="1:5" x14ac:dyDescent="0.2">
      <c r="A36">
        <v>35</v>
      </c>
      <c r="B36">
        <v>2000</v>
      </c>
      <c r="C36">
        <f t="shared" si="0"/>
        <v>600</v>
      </c>
      <c r="D36">
        <f t="shared" si="0"/>
        <v>180</v>
      </c>
      <c r="E36">
        <f t="shared" ref="E36" si="34">D36*0.3</f>
        <v>54</v>
      </c>
    </row>
    <row r="40" spans="1:5" x14ac:dyDescent="0.2">
      <c r="A40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CAFB-E58D-D343-AE94-5BDED2141B72}">
  <dimension ref="A5:K13"/>
  <sheetViews>
    <sheetView workbookViewId="0">
      <selection activeCell="C43" sqref="C42:C43"/>
    </sheetView>
  </sheetViews>
  <sheetFormatPr baseColWidth="10" defaultRowHeight="16" x14ac:dyDescent="0.2"/>
  <sheetData>
    <row r="5" spans="1:11" x14ac:dyDescent="0.2">
      <c r="A5" t="s">
        <v>1</v>
      </c>
      <c r="B5" t="s">
        <v>0</v>
      </c>
    </row>
    <row r="6" spans="1:11" x14ac:dyDescent="0.2">
      <c r="A6">
        <v>2012</v>
      </c>
      <c r="B6">
        <v>19000</v>
      </c>
    </row>
    <row r="7" spans="1:11" x14ac:dyDescent="0.2">
      <c r="A7">
        <v>2020</v>
      </c>
      <c r="B7">
        <v>22000</v>
      </c>
    </row>
    <row r="9" spans="1:11" x14ac:dyDescent="0.2">
      <c r="B9">
        <f>(B7-B6)/(A7-A6)</f>
        <v>375</v>
      </c>
      <c r="C9" t="s">
        <v>2</v>
      </c>
    </row>
    <row r="10" spans="1:11" x14ac:dyDescent="0.2">
      <c r="B10" t="s">
        <v>3</v>
      </c>
      <c r="C10">
        <f>375/19000</f>
        <v>1.9736842105263157E-2</v>
      </c>
    </row>
    <row r="12" spans="1:11" x14ac:dyDescent="0.2">
      <c r="C12">
        <v>2013</v>
      </c>
      <c r="D12">
        <v>2014</v>
      </c>
      <c r="E12">
        <v>2015</v>
      </c>
      <c r="F12">
        <v>2016</v>
      </c>
      <c r="G12">
        <v>2017</v>
      </c>
      <c r="H12">
        <v>2018</v>
      </c>
      <c r="I12">
        <v>2019</v>
      </c>
      <c r="J12">
        <v>2020</v>
      </c>
      <c r="K12">
        <v>2021</v>
      </c>
    </row>
    <row r="13" spans="1:11" x14ac:dyDescent="0.2">
      <c r="B13">
        <v>19000</v>
      </c>
      <c r="C13">
        <f>B13*1.015</f>
        <v>19284.999999999996</v>
      </c>
      <c r="D13">
        <f t="shared" ref="D13:K13" si="0">C13*1.015</f>
        <v>19574.274999999994</v>
      </c>
      <c r="E13">
        <f t="shared" si="0"/>
        <v>19867.889124999991</v>
      </c>
      <c r="F13">
        <f t="shared" si="0"/>
        <v>20165.907461874987</v>
      </c>
      <c r="G13">
        <f t="shared" si="0"/>
        <v>20468.396073803109</v>
      </c>
      <c r="H13">
        <f t="shared" si="0"/>
        <v>20775.422014910153</v>
      </c>
      <c r="I13">
        <f t="shared" si="0"/>
        <v>21087.053345133801</v>
      </c>
      <c r="J13">
        <f t="shared" si="0"/>
        <v>21403.359145310806</v>
      </c>
      <c r="K13">
        <f t="shared" si="0"/>
        <v>21724.409532490467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dummy-sales</vt:lpstr>
      <vt:lpstr>dummy-survival-curves</vt:lpstr>
      <vt:lpstr>dummy-emissions-factors</vt:lpstr>
      <vt:lpstr>dummy-fuel-vkt</vt:lpstr>
      <vt:lpstr>dummy-age-vkts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2021-11-17T00:56:53Z</dcterms:created>
  <dcterms:modified xsi:type="dcterms:W3CDTF">2021-11-19T05:02:58Z</dcterms:modified>
</cp:coreProperties>
</file>