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h Parsonage\Documents\Github\Cost-overruns-report\data\"/>
    </mc:Choice>
  </mc:AlternateContent>
  <bookViews>
    <workbookView xWindow="-5655" yWindow="375" windowWidth="19785" windowHeight="13020" tabRatio="984"/>
  </bookViews>
  <sheets>
    <sheet name="xtable" sheetId="18" r:id="rId1"/>
    <sheet name="xtable_normal" sheetId="19" r:id="rId2"/>
    <sheet name="Analysis" sheetId="17" r:id="rId3"/>
    <sheet name="Logit all" sheetId="2" r:id="rId4"/>
    <sheet name="Logit t1" sheetId="3" r:id="rId5"/>
    <sheet name="Logit t2" sheetId="4" r:id="rId6"/>
    <sheet name="Logit t3" sheetId="5" r:id="rId7"/>
    <sheet name="lL project all" sheetId="6" r:id="rId8"/>
    <sheet name="lL project t1" sheetId="7" r:id="rId9"/>
    <sheet name="lL project t2" sheetId="8" r:id="rId10"/>
    <sheet name="lL project t3" sheetId="9" r:id="rId11"/>
    <sheet name="Goodness of fit" sheetId="15" r:id="rId12"/>
  </sheets>
  <externalReferences>
    <externalReference r:id="rId13"/>
    <externalReference r:id="rId14"/>
  </externalReferences>
  <calcPr calcId="171027" concurrentCalc="0"/>
</workbook>
</file>

<file path=xl/calcChain.xml><?xml version="1.0" encoding="utf-8"?>
<calcChain xmlns="http://schemas.openxmlformats.org/spreadsheetml/2006/main">
  <c r="B10" i="2" l="1"/>
  <c r="B13" i="17"/>
  <c r="C14" i="17"/>
  <c r="B3" i="3"/>
  <c r="D6" i="17"/>
  <c r="B4" i="3"/>
  <c r="D7" i="17"/>
  <c r="B5" i="3"/>
  <c r="D8" i="17"/>
  <c r="B6" i="3"/>
  <c r="D9" i="17"/>
  <c r="B7" i="3"/>
  <c r="D10" i="17"/>
  <c r="B8" i="3"/>
  <c r="D11" i="17"/>
  <c r="B9" i="3"/>
  <c r="D12" i="17"/>
  <c r="B10" i="3"/>
  <c r="D13" i="17"/>
  <c r="B11" i="3"/>
  <c r="D14" i="17"/>
  <c r="L6" i="17"/>
  <c r="B3" i="2"/>
  <c r="B6" i="17"/>
  <c r="N6" i="17"/>
  <c r="L5" i="17"/>
  <c r="B2" i="2"/>
  <c r="B5" i="17"/>
  <c r="N5" i="17"/>
  <c r="L7" i="17"/>
  <c r="B4" i="2"/>
  <c r="B7" i="17"/>
  <c r="N7" i="17"/>
  <c r="L8" i="17"/>
  <c r="B5" i="2"/>
  <c r="B8" i="17"/>
  <c r="N8" i="17"/>
  <c r="L9" i="17"/>
  <c r="B6" i="2"/>
  <c r="B9" i="17"/>
  <c r="N9" i="17"/>
  <c r="L10" i="17"/>
  <c r="B7" i="2"/>
  <c r="B10" i="17"/>
  <c r="N10" i="17"/>
  <c r="L11" i="17"/>
  <c r="B8" i="2"/>
  <c r="B11" i="17"/>
  <c r="N11" i="17"/>
  <c r="B9" i="2"/>
  <c r="B12" i="17"/>
  <c r="N12" i="17"/>
  <c r="L13" i="17"/>
  <c r="N13" i="17"/>
  <c r="L14" i="17"/>
  <c r="B11" i="2"/>
  <c r="B14" i="17"/>
  <c r="N14" i="17"/>
  <c r="N15" i="17"/>
  <c r="O6" i="17"/>
  <c r="O5" i="17"/>
  <c r="O7" i="17"/>
  <c r="O8" i="17"/>
  <c r="O9" i="17"/>
  <c r="O10" i="17"/>
  <c r="O11" i="17"/>
  <c r="O12" i="17"/>
  <c r="O13" i="17"/>
  <c r="O14" i="17"/>
  <c r="O15" i="17"/>
  <c r="M14" i="17"/>
  <c r="M13" i="17"/>
  <c r="L12" i="17"/>
  <c r="M12" i="17"/>
  <c r="M11" i="17"/>
  <c r="M10" i="17"/>
  <c r="M9" i="17"/>
  <c r="M8" i="17"/>
  <c r="M7" i="17"/>
  <c r="M6" i="17"/>
  <c r="M5" i="17"/>
  <c r="I6" i="17"/>
  <c r="I7" i="17"/>
  <c r="I8" i="17"/>
  <c r="I9" i="17"/>
  <c r="I10" i="17"/>
  <c r="I11" i="17"/>
  <c r="I12" i="17"/>
  <c r="I13" i="17"/>
  <c r="I14" i="17"/>
  <c r="I5" i="17"/>
  <c r="G6" i="17"/>
  <c r="G7" i="17"/>
  <c r="G8" i="17"/>
  <c r="G9" i="17"/>
  <c r="G10" i="17"/>
  <c r="G11" i="17"/>
  <c r="G12" i="17"/>
  <c r="G13" i="17"/>
  <c r="G14" i="17"/>
  <c r="G5" i="17"/>
  <c r="E3" i="3"/>
  <c r="E6" i="17"/>
  <c r="E7" i="17"/>
  <c r="E8" i="17"/>
  <c r="E9" i="17"/>
  <c r="E10" i="17"/>
  <c r="E11" i="17"/>
  <c r="E12" i="17"/>
  <c r="E13" i="17"/>
  <c r="E14" i="17"/>
  <c r="C3" i="3"/>
  <c r="D3" i="3"/>
  <c r="A3" i="3"/>
  <c r="F3" i="3"/>
  <c r="C6" i="17"/>
  <c r="C7" i="17"/>
  <c r="C8" i="17"/>
  <c r="C9" i="17"/>
  <c r="C10" i="17"/>
  <c r="C11" i="17"/>
  <c r="C12" i="17"/>
  <c r="C13" i="17"/>
  <c r="C5" i="17"/>
  <c r="F1" i="2"/>
  <c r="F2" i="2"/>
  <c r="H3" i="2"/>
  <c r="H2" i="2"/>
  <c r="M15" i="17"/>
  <c r="F11" i="3"/>
  <c r="F10" i="3"/>
  <c r="F9" i="3"/>
  <c r="F8" i="3"/>
  <c r="F7" i="3"/>
  <c r="F6" i="3"/>
  <c r="F5" i="3"/>
  <c r="F4" i="3"/>
  <c r="A11" i="2"/>
  <c r="A12" i="9"/>
  <c r="B12" i="9"/>
  <c r="H29" i="17"/>
  <c r="C12" i="9"/>
  <c r="D12" i="9"/>
  <c r="E12" i="9"/>
  <c r="I29" i="17"/>
  <c r="A12" i="8"/>
  <c r="B12" i="8"/>
  <c r="F29" i="17"/>
  <c r="C12" i="8"/>
  <c r="D12" i="8"/>
  <c r="E12" i="8"/>
  <c r="G29" i="17"/>
  <c r="A12" i="7"/>
  <c r="B12" i="7"/>
  <c r="C12" i="7"/>
  <c r="D12" i="7"/>
  <c r="E12" i="7"/>
  <c r="A1" i="2"/>
  <c r="A11" i="6"/>
  <c r="A28" i="17"/>
  <c r="B2" i="6"/>
  <c r="B19" i="17"/>
  <c r="C2" i="6"/>
  <c r="D2" i="6"/>
  <c r="E2" i="6"/>
  <c r="B3" i="6"/>
  <c r="B20" i="17"/>
  <c r="C3" i="6"/>
  <c r="D3" i="6"/>
  <c r="E3" i="6"/>
  <c r="B4" i="6"/>
  <c r="C4" i="6"/>
  <c r="D4" i="6"/>
  <c r="E4" i="6"/>
  <c r="B5" i="6"/>
  <c r="B22" i="17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B26" i="17"/>
  <c r="C9" i="6"/>
  <c r="D9" i="6"/>
  <c r="E9" i="6"/>
  <c r="B10" i="6"/>
  <c r="C10" i="6"/>
  <c r="D10" i="6"/>
  <c r="E10" i="6"/>
  <c r="B11" i="6"/>
  <c r="B28" i="17"/>
  <c r="C11" i="6"/>
  <c r="D11" i="6"/>
  <c r="E11" i="6"/>
  <c r="B12" i="6"/>
  <c r="C12" i="6"/>
  <c r="D12" i="6"/>
  <c r="E12" i="6"/>
  <c r="A12" i="6"/>
  <c r="A3" i="6"/>
  <c r="A4" i="6"/>
  <c r="A5" i="6"/>
  <c r="A6" i="6"/>
  <c r="A7" i="6"/>
  <c r="A8" i="6"/>
  <c r="A9" i="6"/>
  <c r="A10" i="6"/>
  <c r="A2" i="6"/>
  <c r="B1" i="3"/>
  <c r="C1" i="3"/>
  <c r="D1" i="3"/>
  <c r="F1" i="3"/>
  <c r="C4" i="3"/>
  <c r="D4" i="3"/>
  <c r="H2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A4" i="3"/>
  <c r="A5" i="3"/>
  <c r="A6" i="3"/>
  <c r="A7" i="3"/>
  <c r="A8" i="3"/>
  <c r="A9" i="3"/>
  <c r="A10" i="3"/>
  <c r="A11" i="3"/>
  <c r="A1" i="3"/>
  <c r="B1" i="2"/>
  <c r="C1" i="2"/>
  <c r="D1" i="2"/>
  <c r="C2" i="2"/>
  <c r="D2" i="2"/>
  <c r="C3" i="2"/>
  <c r="D3" i="2"/>
  <c r="F3" i="2"/>
  <c r="C4" i="2"/>
  <c r="D4" i="2"/>
  <c r="F4" i="2"/>
  <c r="C5" i="2"/>
  <c r="D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A2" i="2"/>
  <c r="A3" i="2"/>
  <c r="A4" i="2"/>
  <c r="A5" i="2"/>
  <c r="A6" i="2"/>
  <c r="A7" i="2"/>
  <c r="A8" i="2"/>
  <c r="A9" i="2"/>
  <c r="A10" i="2"/>
  <c r="F2" i="4"/>
  <c r="B1" i="15"/>
  <c r="C1" i="15"/>
  <c r="D1" i="15"/>
  <c r="E1" i="15"/>
  <c r="F1" i="15"/>
  <c r="B2" i="15"/>
  <c r="C2" i="15"/>
  <c r="D2" i="15"/>
  <c r="E2" i="15"/>
  <c r="F2" i="15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A2" i="15"/>
  <c r="A3" i="15"/>
  <c r="A4" i="15"/>
  <c r="A5" i="15"/>
  <c r="A6" i="15"/>
  <c r="A7" i="15"/>
  <c r="A8" i="15"/>
  <c r="A9" i="15"/>
  <c r="A1" i="15"/>
  <c r="B1" i="9"/>
  <c r="C1" i="9"/>
  <c r="D1" i="9"/>
  <c r="E1" i="9"/>
  <c r="B2" i="9"/>
  <c r="C2" i="9"/>
  <c r="D2" i="9"/>
  <c r="E2" i="9"/>
  <c r="B3" i="9"/>
  <c r="C3" i="9"/>
  <c r="D3" i="9"/>
  <c r="E3" i="9"/>
  <c r="I20" i="17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A2" i="9"/>
  <c r="A3" i="9"/>
  <c r="A4" i="9"/>
  <c r="A5" i="9"/>
  <c r="A6" i="9"/>
  <c r="A7" i="9"/>
  <c r="A8" i="9"/>
  <c r="A9" i="9"/>
  <c r="A10" i="9"/>
  <c r="A11" i="9"/>
  <c r="A1" i="9"/>
  <c r="B1" i="8"/>
  <c r="C1" i="8"/>
  <c r="D1" i="8"/>
  <c r="E1" i="8"/>
  <c r="B2" i="8"/>
  <c r="C2" i="8"/>
  <c r="D2" i="8"/>
  <c r="E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A2" i="8"/>
  <c r="A3" i="8"/>
  <c r="A4" i="8"/>
  <c r="A5" i="8"/>
  <c r="A6" i="8"/>
  <c r="A7" i="8"/>
  <c r="A8" i="8"/>
  <c r="A9" i="8"/>
  <c r="A10" i="8"/>
  <c r="A11" i="8"/>
  <c r="A1" i="8"/>
  <c r="B1" i="7"/>
  <c r="C1" i="7"/>
  <c r="D1" i="7"/>
  <c r="E1" i="7"/>
  <c r="B2" i="7"/>
  <c r="C2" i="7"/>
  <c r="D2" i="7"/>
  <c r="E2" i="7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A2" i="7"/>
  <c r="A3" i="7"/>
  <c r="A4" i="7"/>
  <c r="A5" i="7"/>
  <c r="A6" i="7"/>
  <c r="A7" i="7"/>
  <c r="A8" i="7"/>
  <c r="A9" i="7"/>
  <c r="A10" i="7"/>
  <c r="A11" i="7"/>
  <c r="A1" i="7"/>
  <c r="B1" i="6"/>
  <c r="C1" i="6"/>
  <c r="D1" i="6"/>
  <c r="E1" i="6"/>
  <c r="A1" i="6"/>
  <c r="B1" i="5"/>
  <c r="C1" i="5"/>
  <c r="D1" i="5"/>
  <c r="F1" i="5"/>
  <c r="B2" i="5"/>
  <c r="C2" i="5"/>
  <c r="D2" i="5"/>
  <c r="F2" i="5"/>
  <c r="B3" i="5"/>
  <c r="C3" i="5"/>
  <c r="D3" i="5"/>
  <c r="F3" i="5"/>
  <c r="B4" i="5"/>
  <c r="C4" i="5"/>
  <c r="D4" i="5"/>
  <c r="F4" i="5"/>
  <c r="B5" i="5"/>
  <c r="C5" i="5"/>
  <c r="D5" i="5"/>
  <c r="F5" i="5"/>
  <c r="B6" i="5"/>
  <c r="C6" i="5"/>
  <c r="D6" i="5"/>
  <c r="F6" i="5"/>
  <c r="B7" i="5"/>
  <c r="C7" i="5"/>
  <c r="D7" i="5"/>
  <c r="F7" i="5"/>
  <c r="B8" i="5"/>
  <c r="C8" i="5"/>
  <c r="D8" i="5"/>
  <c r="F8" i="5"/>
  <c r="B9" i="5"/>
  <c r="C9" i="5"/>
  <c r="D9" i="5"/>
  <c r="F9" i="5"/>
  <c r="B10" i="5"/>
  <c r="C10" i="5"/>
  <c r="D10" i="5"/>
  <c r="F10" i="5"/>
  <c r="B11" i="5"/>
  <c r="C11" i="5"/>
  <c r="D11" i="5"/>
  <c r="F11" i="5"/>
  <c r="A2" i="5"/>
  <c r="A3" i="5"/>
  <c r="A4" i="5"/>
  <c r="A5" i="5"/>
  <c r="A6" i="5"/>
  <c r="A7" i="5"/>
  <c r="A8" i="5"/>
  <c r="A9" i="5"/>
  <c r="A10" i="5"/>
  <c r="A11" i="5"/>
  <c r="A1" i="5"/>
  <c r="B1" i="4"/>
  <c r="C1" i="4"/>
  <c r="D1" i="4"/>
  <c r="F1" i="4"/>
  <c r="B2" i="4"/>
  <c r="C2" i="4"/>
  <c r="D2" i="4"/>
  <c r="B3" i="4"/>
  <c r="C3" i="4"/>
  <c r="D3" i="4"/>
  <c r="F3" i="4"/>
  <c r="B4" i="4"/>
  <c r="C4" i="4"/>
  <c r="D4" i="4"/>
  <c r="F4" i="4"/>
  <c r="B5" i="4"/>
  <c r="C5" i="4"/>
  <c r="D5" i="4"/>
  <c r="F5" i="4"/>
  <c r="B6" i="4"/>
  <c r="C6" i="4"/>
  <c r="D6" i="4"/>
  <c r="F6" i="4"/>
  <c r="B7" i="4"/>
  <c r="C7" i="4"/>
  <c r="D7" i="4"/>
  <c r="F7" i="4"/>
  <c r="B8" i="4"/>
  <c r="C8" i="4"/>
  <c r="D8" i="4"/>
  <c r="F8" i="4"/>
  <c r="B9" i="4"/>
  <c r="C9" i="4"/>
  <c r="D9" i="4"/>
  <c r="F9" i="4"/>
  <c r="B10" i="4"/>
  <c r="C10" i="4"/>
  <c r="D10" i="4"/>
  <c r="F10" i="4"/>
  <c r="B11" i="4"/>
  <c r="C11" i="4"/>
  <c r="D11" i="4"/>
  <c r="F11" i="4"/>
  <c r="A2" i="4"/>
  <c r="A3" i="4"/>
  <c r="A4" i="4"/>
  <c r="A5" i="4"/>
  <c r="A6" i="4"/>
  <c r="A7" i="4"/>
  <c r="A8" i="4"/>
  <c r="A9" i="4"/>
  <c r="A10" i="4"/>
  <c r="A11" i="4"/>
  <c r="A1" i="4"/>
  <c r="H12" i="17"/>
  <c r="H8" i="17"/>
  <c r="H5" i="17"/>
  <c r="H28" i="17"/>
  <c r="H26" i="17"/>
  <c r="H24" i="17"/>
  <c r="H21" i="17"/>
  <c r="H20" i="17"/>
  <c r="A14" i="17"/>
  <c r="C29" i="17"/>
  <c r="C27" i="17"/>
  <c r="C24" i="17"/>
  <c r="C23" i="17"/>
  <c r="C21" i="17"/>
  <c r="F5" i="17"/>
  <c r="F28" i="17"/>
  <c r="F27" i="17"/>
  <c r="F26" i="17"/>
  <c r="F25" i="17"/>
  <c r="F24" i="17"/>
  <c r="F23" i="17"/>
  <c r="F22" i="17"/>
  <c r="F21" i="17"/>
  <c r="F20" i="17"/>
  <c r="F19" i="17"/>
  <c r="I28" i="17"/>
  <c r="I27" i="17"/>
  <c r="I26" i="17"/>
  <c r="I25" i="17"/>
  <c r="I24" i="17"/>
  <c r="I23" i="17"/>
  <c r="I22" i="17"/>
  <c r="I21" i="17"/>
  <c r="I19" i="17"/>
  <c r="A13" i="17"/>
  <c r="A9" i="17"/>
  <c r="A5" i="17"/>
  <c r="A19" i="17"/>
  <c r="A25" i="17"/>
  <c r="A21" i="17"/>
  <c r="H13" i="17"/>
  <c r="H10" i="17"/>
  <c r="H7" i="17"/>
  <c r="H25" i="17"/>
  <c r="H22" i="17"/>
  <c r="H19" i="17"/>
  <c r="A10" i="17"/>
  <c r="A26" i="17"/>
  <c r="C28" i="17"/>
  <c r="C25" i="17"/>
  <c r="C22" i="17"/>
  <c r="C20" i="17"/>
  <c r="F13" i="17"/>
  <c r="F11" i="17"/>
  <c r="F10" i="17"/>
  <c r="F8" i="17"/>
  <c r="F7" i="17"/>
  <c r="F6" i="17"/>
  <c r="D29" i="17"/>
  <c r="D28" i="17"/>
  <c r="D27" i="17"/>
  <c r="D26" i="17"/>
  <c r="D25" i="17"/>
  <c r="D24" i="17"/>
  <c r="D23" i="17"/>
  <c r="D22" i="17"/>
  <c r="D21" i="17"/>
  <c r="D19" i="17"/>
  <c r="G28" i="17"/>
  <c r="G27" i="17"/>
  <c r="G26" i="17"/>
  <c r="G25" i="17"/>
  <c r="G24" i="17"/>
  <c r="G23" i="17"/>
  <c r="G22" i="17"/>
  <c r="G21" i="17"/>
  <c r="G20" i="17"/>
  <c r="G19" i="17"/>
  <c r="A12" i="17"/>
  <c r="A8" i="17"/>
  <c r="A24" i="17"/>
  <c r="A20" i="17"/>
  <c r="H14" i="17"/>
  <c r="H11" i="17"/>
  <c r="H9" i="17"/>
  <c r="H6" i="17"/>
  <c r="H27" i="17"/>
  <c r="H23" i="17"/>
  <c r="A6" i="17"/>
  <c r="A22" i="17"/>
  <c r="C26" i="17"/>
  <c r="C19" i="17"/>
  <c r="F14" i="17"/>
  <c r="F12" i="17"/>
  <c r="F9" i="17"/>
  <c r="E29" i="17"/>
  <c r="E28" i="17"/>
  <c r="E27" i="17"/>
  <c r="E26" i="17"/>
  <c r="E25" i="17"/>
  <c r="E24" i="17"/>
  <c r="E23" i="17"/>
  <c r="E22" i="17"/>
  <c r="E21" i="17"/>
  <c r="E19" i="17"/>
  <c r="A11" i="17"/>
  <c r="A7" i="17"/>
  <c r="A27" i="17"/>
  <c r="A23" i="17"/>
  <c r="A29" i="17"/>
  <c r="B29" i="17"/>
  <c r="B27" i="17"/>
  <c r="B25" i="17"/>
  <c r="B24" i="17"/>
  <c r="B23" i="17"/>
  <c r="B21" i="17"/>
</calcChain>
</file>

<file path=xl/comments1.xml><?xml version="1.0" encoding="utf-8"?>
<comments xmlns="http://schemas.openxmlformats.org/spreadsheetml/2006/main">
  <authors>
    <author>Lucille Danks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Copied data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Raw data
</t>
        </r>
      </text>
    </comment>
  </commentList>
</comments>
</file>

<file path=xl/comments2.xml><?xml version="1.0" encoding="utf-8"?>
<comments xmlns="http://schemas.openxmlformats.org/spreadsheetml/2006/main">
  <authors>
    <author>Lucille Danks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Hard copy of data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Raw data
</t>
        </r>
      </text>
    </comment>
  </commentList>
</comments>
</file>

<file path=xl/comments3.xml><?xml version="1.0" encoding="utf-8"?>
<comments xmlns="http://schemas.openxmlformats.org/spreadsheetml/2006/main">
  <authors>
    <author>Lucille Danks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Hard coded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raw data</t>
        </r>
      </text>
    </comment>
  </commentList>
</comments>
</file>

<file path=xl/comments4.xml><?xml version="1.0" encoding="utf-8"?>
<comments xmlns="http://schemas.openxmlformats.org/spreadsheetml/2006/main">
  <authors>
    <author>Lucille Danks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Hard coded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Lucille Danks:</t>
        </r>
        <r>
          <rPr>
            <sz val="9"/>
            <color indexed="81"/>
            <rFont val="Tahoma"/>
            <family val="2"/>
          </rPr>
          <t xml:space="preserve">
raw data
</t>
        </r>
      </text>
    </comment>
  </commentList>
</comments>
</file>

<file path=xl/sharedStrings.xml><?xml version="1.0" encoding="utf-8"?>
<sst xmlns="http://schemas.openxmlformats.org/spreadsheetml/2006/main" count="164" uniqueCount="54">
  <si>
    <t>Logit model results</t>
  </si>
  <si>
    <t>Full time period</t>
  </si>
  <si>
    <t>t1</t>
  </si>
  <si>
    <t>t2</t>
  </si>
  <si>
    <t>t3</t>
  </si>
  <si>
    <t>Coefficient</t>
  </si>
  <si>
    <t>Significance</t>
  </si>
  <si>
    <t>&lt;-- Note: I had to double click the p-vals to get them to be recognised as numbers. If nothing looks significant, it's probably because the cells aren't being read successfully.</t>
  </si>
  <si>
    <t>NA</t>
  </si>
  <si>
    <t>Log normal model results, project level</t>
  </si>
  <si>
    <t>Model specifications: logit model of the probability of a cost overrun occuring, log-normal model of the magnitude of cost overruns, if they occurred. Please see methodological appendix for details.</t>
  </si>
  <si>
    <t>Mean</t>
  </si>
  <si>
    <t>P&gt;|z|</t>
  </si>
  <si>
    <t>If constructed post GFC</t>
  </si>
  <si>
    <t>If constructed pre GFC</t>
  </si>
  <si>
    <t>Calculating the predicted probability of a cost overrun, pre and post GFC</t>
  </si>
  <si>
    <t>Average Marginal Effects</t>
  </si>
  <si>
    <t>Predicted probabiliities</t>
  </si>
  <si>
    <t>Across the full sample</t>
  </si>
  <si>
    <t>premature_announcement</t>
  </si>
  <si>
    <t>*</t>
  </si>
  <si>
    <t xml:space="preserve"> </t>
  </si>
  <si>
    <t>log_Total_days_pre_construction</t>
  </si>
  <si>
    <t>***</t>
  </si>
  <si>
    <t>big_statesQueensland</t>
  </si>
  <si>
    <t>**</t>
  </si>
  <si>
    <t>big_statesSmaller states</t>
  </si>
  <si>
    <t>big_statesVictoria</t>
  </si>
  <si>
    <t>big_statesWestern Australia</t>
  </si>
  <si>
    <t>`Sub-industry`Road</t>
  </si>
  <si>
    <t>Constructed_post_GFC</t>
  </si>
  <si>
    <t>log(First_cost_when_under_construction_real)</t>
  </si>
  <si>
    <t>election_180_days</t>
  </si>
  <si>
    <t>t0__Coefficient</t>
  </si>
  <si>
    <t>Variable</t>
  </si>
  <si>
    <t>t1__Coefficient</t>
  </si>
  <si>
    <t>t2__Coefficient</t>
  </si>
  <si>
    <t>t3__Coefficient</t>
  </si>
  <si>
    <t>t0__Significance</t>
  </si>
  <si>
    <t>t1__Significance</t>
  </si>
  <si>
    <t>t2__Significance</t>
  </si>
  <si>
    <t>t3__Significance</t>
  </si>
  <si>
    <t>(Intercept)</t>
  </si>
  <si>
    <t/>
  </si>
  <si>
    <t>Annouced prematurely</t>
  </si>
  <si>
    <t>Days pre-construction (log)</t>
  </si>
  <si>
    <t>State__Queensland</t>
  </si>
  <si>
    <t>State__(small state)</t>
  </si>
  <si>
    <t>State__Victoria</t>
  </si>
  <si>
    <t>State__WA</t>
  </si>
  <si>
    <t>Sub-industry = Road</t>
  </si>
  <si>
    <t>Constructed post-GFC</t>
  </si>
  <si>
    <t>Cost (real) when construction commenced</t>
  </si>
  <si>
    <t>Within 180 days of an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</si>
</sst>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0" fillId="0" borderId="0" xfId="0" applyNumberFormat="1"/>
    <xf numFmtId="0" fontId="4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3" borderId="4" xfId="0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6" xfId="0" applyBorder="1"/>
    <xf numFmtId="0" fontId="0" fillId="0" borderId="7" xfId="0" applyBorder="1"/>
    <xf numFmtId="0" fontId="6" fillId="0" borderId="5" xfId="0" applyFont="1" applyBorder="1"/>
    <xf numFmtId="0" fontId="7" fillId="0" borderId="4" xfId="0" applyFont="1" applyBorder="1"/>
    <xf numFmtId="0" fontId="7" fillId="0" borderId="5" xfId="0" applyFont="1" applyBorder="1"/>
    <xf numFmtId="0" fontId="8" fillId="0" borderId="0" xfId="0" applyFont="1" applyFill="1" applyBorder="1"/>
    <xf numFmtId="2" fontId="0" fillId="0" borderId="0" xfId="0" applyNumberFormat="1"/>
    <xf numFmtId="0" fontId="0" fillId="0" borderId="0" xfId="0" applyBorder="1"/>
    <xf numFmtId="0" fontId="0" fillId="0" borderId="12" xfId="0" quotePrefix="1" applyBorder="1"/>
    <xf numFmtId="0" fontId="0" fillId="0" borderId="13" xfId="0" applyBorder="1"/>
    <xf numFmtId="0" fontId="0" fillId="0" borderId="14" xfId="0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0" borderId="0" xfId="0" applyFont="1" applyBorder="1"/>
    <xf numFmtId="0" fontId="2" fillId="0" borderId="9" xfId="0" applyFont="1" applyBorder="1"/>
    <xf numFmtId="0" fontId="2" fillId="0" borderId="11" xfId="0" applyFont="1" applyBorder="1"/>
    <xf numFmtId="0" fontId="11" fillId="6" borderId="6" xfId="0" quotePrefix="1" applyFont="1" applyFill="1" applyBorder="1"/>
    <xf numFmtId="0" fontId="4" fillId="6" borderId="8" xfId="0" applyFont="1" applyFill="1" applyBorder="1"/>
    <xf numFmtId="0" fontId="4" fillId="6" borderId="7" xfId="0" applyFont="1" applyFill="1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32</xdr:row>
      <xdr:rowOff>190499</xdr:rowOff>
    </xdr:from>
    <xdr:to>
      <xdr:col>11</xdr:col>
      <xdr:colOff>136072</xdr:colOff>
      <xdr:row>116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07" y="6398558"/>
          <a:ext cx="11395583" cy="15865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Interpretations: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AU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attributes: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 (Sub-industry = road):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difference in the probability of overruns between different modes.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projects that experience overruns, road projects experienced higher overruns than rail projects on average during the pre-commitment and commitment - construction stages (the average difference between road and rail projects is 19%).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size (log(First cost when under construction)): </a:t>
          </a:r>
        </a:p>
        <a:p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Peter Wood suggests this should be interpreted as a proxy for project complexity. 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Bigger projects were more likely to experience an overrun.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 the full time period, a 1% larger project budget was associated with a 6% higher probability of a cost overrun. 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Prior to the commitment stage, a 1% larger project budget was associated with a 7% higher probability of a cost overrun.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Bigger projects were not more likely to experience a cost overrun in the later project stages. 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projects which experienced an overrun, project size had a mixed impact on the average size of overruns.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1% larger project budget was associated with cost overruns that were 7% of initial project costs higher on average during the initial stage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1% larger project budget was associated with cost overruns that were 6% of committed project costs higher on average during the committed – under construction stage. 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1% larger project budget was associated with cost overruns that were 7% of the first cost when under construction lower on average during the construction stage. 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in line with how we understand contingency funds to be used: added on to big projects’ budgets generously during the planning stages, but not always needed.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 characteristics: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Premature initial cost announcement (defined as whether a project was possible or under consideration when the first cost estimate was announced) (Matching status numeric):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this variable can’t be interpreted in relation to t1, because </a:t>
          </a:r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</a:t>
          </a:r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projects with costs in the possible and under consideration period had premature cost announcements.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Projects with premature initial cost announcements were 13% more likely to experience a cost overrun over the full period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risk is not confined to the early project stages. Rather, these projects are 11% more likely to experience a cost overrun during construction, but not specifically in any of the earlier periods. 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projects which experienced an overrun, projects with premature initial cost announcements also have larger cost overruns overall: 14% of the initial project cost higher than average.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despite having lower overruns during the commitment – under construction stage (13% of the initial cost when committed lower than average). Presumably this result reflects that these projects are more rigorously assessed before granted the status of “committed”.</a:t>
          </a:r>
        </a:p>
        <a:p>
          <a:pPr lvl="1"/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(It’s worth interpreting this finding in light of the fact that these projects have a dramatically higher cost overrun in the t1 period than other projects, as we observe 0 cost overrun in this period in projects which did not have a premature initial cost announcement by definition)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Length of the planning process (log(Total days pre-construction)):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Projects with longer planning processes were more likely to experience an overrun.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 the full time period, cost overruns are 4% more likely for each 1% increase in the length of the planning process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 possible or under consideration and committed, cost overruns are 11% more likely for each 1% increase in the length of the planning process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 committed and under construction, cost overruns are 8% more likely for each 1% increase in the length of the planning process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length of the planning process does not change the probability of a cost overrun occurring during construction.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projects which experienced an overrun, longer planning processes has mixed impacts on the average size of the overrun.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Prior to commitment, a 1% increase in the length of the planning process was associated with a higher cost overrun (8% of initial project cost higher, on average).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 committed and under construction, a 1% increase in the length of the planning process was associated with a higher cost overrun (13% of the first cost when committed higher, on average).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during construction, a 1% increase in the length of the planning process was associated with a lower cost overrun (4% of the first cost when under construction lower, on average).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appears to be support with the “escalation” argument..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Constructed post-GFC:</a:t>
          </a:r>
        </a:p>
        <a:p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 the first draft of the report made a slight error in saying that the projects </a:t>
          </a:r>
          <a:r>
            <a:rPr lang="en-AU" sz="12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</a:t>
          </a:r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after</a:t>
          </a:r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GFC were less likely to experience an overrun. It’s actually the projects for which </a:t>
          </a:r>
          <a:r>
            <a:rPr lang="en-AU" sz="12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construction started</a:t>
          </a:r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after the collapse of Lehman Brothers (so </a:t>
          </a:r>
          <a:r>
            <a:rPr lang="en-AU" sz="12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during or after</a:t>
          </a:r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GFC) that performed better. </a:t>
          </a:r>
          <a:b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I’ve included the variable in all the regressions so that the results are comparable. However, I think it’s important to focus on the results during construction (t3), because the GFC variable categorises projects on the timing of this third stage. 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Projects constructed before the GFC were more likely to experience a cost overrun: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 the full time period, projects constructed before the GFC were 24% more likely to experience a cost overrun.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 commitment – construction, projects constructed before the GFC were 17% more likely to experience a cost overrun.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During construction, projects constructed before the GFC were 13% more likely to experience a cost overrun ***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 I think this third result is the one which should be reported, because our variable distinguishes projects on the timing of their construction.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projects which experienced an overrun, projects constructed before the GFC experienced cost overruns of the same size, on average, as those constructed after that point.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Election: 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Projects which were announced as election promises are 36% more likely to experience a cost overrun prior to a formal commitment being made.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they’re also 12% less likely to experience a cost overrun between the first proper funding commitment and construction. 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those that experience a cost overrun, the average magnitude of cost overruns for election promises is higher than non-election promises: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23% of initial project costs higher over the full time period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of initial project costs higher before a final funding commitment is made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18% of initial construction costs higher during the construction period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32% of initial committed costs lower between the first funding commitment and the commencement of construction.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States: 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NSW is the base state. All conclusions should be interpreted relative to NSW. 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upshot is that QLD and VIC performed better than NSW, WA and the smaller states.</a:t>
          </a:r>
          <a:endParaRPr lang="en-A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Queensland: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 a lower probability of cost overruns than NSW projects, given the characteristics of its infrastructure projects. 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QLD projects were: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14% less likely to experience an overrun over the full time period than NSW projects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6% less likely to experience an overrun prior to commitment than NSW projects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17% less likely to experience an overrun during construction than NSW projects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projects which experienced an overrun, the average size of cost overruns on QLD projects was no different from that of NSW’s projects.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Victoria: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 a lower probability of cost overruns than NSW, given the characteristics of its infrastructure projects. 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 projects were: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20% less likely to experience an overrun over the full time period than NSW projects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9% less likely to experience an overrun prior to commitment than NSW projects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19% less likely to experience an overrun during construction than NSW projects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projects which experienced an overrun, the average size of cost overruns on VIC projects was no different from that of NSW’s projects.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Western Australia: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 a 12% lower probability of cost overruns than NSW during construction. 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Of the projects which experienced an overrun, the average size of cost overruns on WA projects was larger than that of NSW’s projects. On average, they were: 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23% larger than NSW overall, as a percentage of the initial project cost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26% larger than NSW between the funding commitment to the commencement of construction, as a percentage of the first funding commitment</a:t>
          </a:r>
        </a:p>
        <a:p>
          <a:pPr lvl="1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no different from NSW prior to the first funding commitment, or during construction.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 states:</a:t>
          </a:r>
        </a:p>
        <a:p>
          <a:pPr lvl="0"/>
          <a: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…are no different on average from NSW.</a:t>
          </a:r>
        </a:p>
        <a:p>
          <a:endParaRPr lang="en-AU" sz="1200"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h%20Parsonage\AppData\Local\Microsoft\Windows\INetCache\Content.Outlook\QRM3IFT6\Summary%20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danks\Dropbox%20(Grattan%20Institute)\Transport%20Program\Project%20-%20Project-level%20Study\Analysis\Spreadsheets\Deloitte%20pipeline%20analysis%20outputs\Regressions_second_rou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ample size X status"/>
      <sheetName val="Mode X initial status, complete"/>
      <sheetName val="Mode X initial status, deleted"/>
      <sheetName val="Mode X state, comp pdt"/>
      <sheetName val="Mode X initial status, coall"/>
      <sheetName val="Dep vars"/>
      <sheetName val="CW election variables"/>
      <sheetName val="State election variables"/>
      <sheetName val="CO cat X Mode"/>
      <sheetName val="CO cat X State"/>
      <sheetName val="Project size X state"/>
      <sheetName val="Key CO figures"/>
      <sheetName val="Premature announcement stats"/>
      <sheetName val="Contingency_analysis"/>
    </sheetNames>
    <sheetDataSet>
      <sheetData sheetId="0">
        <row r="15">
          <cell r="B15">
            <v>0.77675276752767497</v>
          </cell>
        </row>
        <row r="16">
          <cell r="B16">
            <v>0.31365313653136501</v>
          </cell>
        </row>
        <row r="17">
          <cell r="B17">
            <v>4.5873163588335899</v>
          </cell>
        </row>
        <row r="19">
          <cell r="B19">
            <v>6.8265682656826573E-2</v>
          </cell>
        </row>
        <row r="20">
          <cell r="B20">
            <v>0.24723247232472326</v>
          </cell>
        </row>
        <row r="22">
          <cell r="B22">
            <v>0.17712177121771217</v>
          </cell>
        </row>
        <row r="23">
          <cell r="B23">
            <v>0.15498154981549817</v>
          </cell>
        </row>
        <row r="24">
          <cell r="B24">
            <v>0.13837638376383754</v>
          </cell>
        </row>
      </sheetData>
      <sheetData sheetId="1"/>
      <sheetData sheetId="2">
        <row r="4">
          <cell r="B4">
            <v>33</v>
          </cell>
          <cell r="C4">
            <v>143</v>
          </cell>
          <cell r="D4">
            <v>142</v>
          </cell>
          <cell r="E4">
            <v>224</v>
          </cell>
        </row>
      </sheetData>
      <sheetData sheetId="3"/>
      <sheetData sheetId="4"/>
      <sheetData sheetId="5"/>
      <sheetData sheetId="6">
        <row r="5">
          <cell r="B5">
            <v>3.2760010436368399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t all"/>
      <sheetName val="Logit t1"/>
      <sheetName val="Logit t2"/>
      <sheetName val="Logit t3"/>
      <sheetName val="lL project all"/>
      <sheetName val="lL project t1"/>
      <sheetName val="lL project t2"/>
      <sheetName val="lL project t3"/>
      <sheetName val="Goodness of fit"/>
    </sheetNames>
    <sheetDataSet>
      <sheetData sheetId="0">
        <row r="1">
          <cell r="A1" t="str">
            <v>V1</v>
          </cell>
          <cell r="B1" t="str">
            <v>dF/dx</v>
          </cell>
          <cell r="C1" t="str">
            <v>Std. Err.</v>
          </cell>
          <cell r="D1" t="str">
            <v>z</v>
          </cell>
          <cell r="E1" t="str">
            <v>P&gt;|z|</v>
          </cell>
        </row>
        <row r="2">
          <cell r="A2" t="str">
            <v>premature_announcement</v>
          </cell>
          <cell r="B2">
            <v>0.12780544780188799</v>
          </cell>
          <cell r="C2">
            <v>6.6491936535574697E-2</v>
          </cell>
          <cell r="D2">
            <v>1.9221194999112301</v>
          </cell>
          <cell r="E2">
            <v>5.4590722953168198E-2</v>
          </cell>
        </row>
        <row r="3">
          <cell r="A3" t="str">
            <v>log_Total_days_pre_construction</v>
          </cell>
          <cell r="B3">
            <v>4.4253614932150902E-2</v>
          </cell>
          <cell r="C3">
            <v>1.05660322395844E-2</v>
          </cell>
          <cell r="D3">
            <v>4.1882907347528304</v>
          </cell>
          <cell r="E3">
            <v>2.81063309603765E-5</v>
          </cell>
        </row>
        <row r="4">
          <cell r="A4" t="str">
            <v>big_statesQueensland</v>
          </cell>
          <cell r="B4">
            <v>-0.12955150454018699</v>
          </cell>
          <cell r="C4">
            <v>5.5384485805603199E-2</v>
          </cell>
          <cell r="D4">
            <v>-2.3391298602086299</v>
          </cell>
          <cell r="E4">
            <v>1.9328713714907499E-2</v>
          </cell>
        </row>
        <row r="5">
          <cell r="A5" t="str">
            <v>big_statesSmaller states</v>
          </cell>
          <cell r="B5">
            <v>-4.6093202479206598E-3</v>
          </cell>
          <cell r="C5">
            <v>6.5926308489577201E-2</v>
          </cell>
          <cell r="D5">
            <v>-6.9916249726759402E-2</v>
          </cell>
          <cell r="E5">
            <v>0.94426031936817501</v>
          </cell>
        </row>
        <row r="6">
          <cell r="A6" t="str">
            <v>big_statesVictoria</v>
          </cell>
          <cell r="B6">
            <v>-0.18559744026993399</v>
          </cell>
          <cell r="C6">
            <v>5.3019670054672501E-2</v>
          </cell>
          <cell r="D6">
            <v>-3.5005393296214602</v>
          </cell>
          <cell r="E6">
            <v>4.6431771875263597E-4</v>
          </cell>
        </row>
        <row r="7">
          <cell r="A7" t="str">
            <v>big_statesWestern Australia</v>
          </cell>
          <cell r="B7">
            <v>-6.4599716943024202E-2</v>
          </cell>
          <cell r="C7">
            <v>6.5298793488994894E-2</v>
          </cell>
          <cell r="D7">
            <v>-0.98929418893339105</v>
          </cell>
          <cell r="E7">
            <v>0.32251922637984998</v>
          </cell>
        </row>
        <row r="8">
          <cell r="A8" t="str">
            <v>`Sub-industry`Road</v>
          </cell>
          <cell r="B8">
            <v>4.5354079317968303E-2</v>
          </cell>
          <cell r="C8">
            <v>5.00348316487303E-2</v>
          </cell>
          <cell r="D8">
            <v>0.90645012331362895</v>
          </cell>
          <cell r="E8">
            <v>0.364697653004037</v>
          </cell>
        </row>
        <row r="9">
          <cell r="A9" t="str">
            <v>Constructed_post_GFC</v>
          </cell>
          <cell r="B9">
            <v>-0.20974089117959899</v>
          </cell>
          <cell r="C9">
            <v>4.3564626532175098E-2</v>
          </cell>
          <cell r="D9">
            <v>-4.8144769707756403</v>
          </cell>
          <cell r="E9">
            <v>1.4758592143711899E-6</v>
          </cell>
        </row>
        <row r="10">
          <cell r="A10" t="str">
            <v>log(First_cost_when_under_construction_real)</v>
          </cell>
          <cell r="B10">
            <v>5.7853282763152797E-2</v>
          </cell>
          <cell r="C10">
            <v>2.04282547261713E-2</v>
          </cell>
          <cell r="D10">
            <v>2.8320227811255498</v>
          </cell>
          <cell r="E10">
            <v>4.6254553089713603E-3</v>
          </cell>
        </row>
        <row r="11">
          <cell r="A11" t="str">
            <v>election_180_days</v>
          </cell>
          <cell r="B11">
            <v>-1.86502982676141E-2</v>
          </cell>
          <cell r="C11">
            <v>8.2303832141365801E-2</v>
          </cell>
          <cell r="D11">
            <v>-0.22660303636385001</v>
          </cell>
          <cell r="E11">
            <v>0.820732431032409</v>
          </cell>
        </row>
      </sheetData>
      <sheetData sheetId="1">
        <row r="1">
          <cell r="A1" t="str">
            <v>V1</v>
          </cell>
          <cell r="B1" t="str">
            <v>dF/dx</v>
          </cell>
          <cell r="C1" t="str">
            <v>Std. Err.</v>
          </cell>
          <cell r="D1" t="str">
            <v>z</v>
          </cell>
          <cell r="E1" t="str">
            <v>P&gt;|z|</v>
          </cell>
        </row>
        <row r="2">
          <cell r="A2" t="str">
            <v>log_Total_days_pre_construction</v>
          </cell>
          <cell r="B2">
            <v>0.113154636653504</v>
          </cell>
          <cell r="C2">
            <v>3.09807583482275E-2</v>
          </cell>
          <cell r="D2">
            <v>3.6524166187809799</v>
          </cell>
          <cell r="E2">
            <v>2.5978396197364899E-4</v>
          </cell>
        </row>
        <row r="3">
          <cell r="A3" t="str">
            <v>big_statesQueensland</v>
          </cell>
          <cell r="B3">
            <v>-6.5084235568084001E-2</v>
          </cell>
          <cell r="C3">
            <v>3.4273005668634803E-2</v>
          </cell>
          <cell r="D3">
            <v>-1.89899410041082</v>
          </cell>
          <cell r="E3">
            <v>5.7565251677754899E-2</v>
          </cell>
        </row>
        <row r="4">
          <cell r="A4" t="str">
            <v>big_statesSmaller states</v>
          </cell>
          <cell r="B4">
            <v>0.15415853985733</v>
          </cell>
          <cell r="C4">
            <v>0.128823181045157</v>
          </cell>
          <cell r="D4">
            <v>1.1966677006935</v>
          </cell>
          <cell r="E4">
            <v>0.23143610114753899</v>
          </cell>
        </row>
        <row r="5">
          <cell r="A5" t="str">
            <v>big_statesVictoria</v>
          </cell>
          <cell r="B5">
            <v>-8.9067846912826307E-2</v>
          </cell>
          <cell r="C5">
            <v>3.2832474730293798E-2</v>
          </cell>
          <cell r="D5">
            <v>-2.7127972425010398</v>
          </cell>
          <cell r="E5">
            <v>6.6717915258573601E-3</v>
          </cell>
        </row>
        <row r="6">
          <cell r="A6" t="str">
            <v>big_statesWestern Australia</v>
          </cell>
          <cell r="B6">
            <v>-2.27617954984475E-2</v>
          </cell>
          <cell r="C6">
            <v>4.8801787325544903E-2</v>
          </cell>
          <cell r="D6">
            <v>-0.46641315299804598</v>
          </cell>
          <cell r="E6">
            <v>0.64091979851116299</v>
          </cell>
        </row>
        <row r="7">
          <cell r="A7" t="str">
            <v>`Sub-industry`Road</v>
          </cell>
          <cell r="B7">
            <v>-9.4827146152264605E-2</v>
          </cell>
          <cell r="C7">
            <v>6.90945556748295E-2</v>
          </cell>
          <cell r="D7">
            <v>-1.3724257320437401</v>
          </cell>
          <cell r="E7">
            <v>0.169930944162798</v>
          </cell>
        </row>
        <row r="8">
          <cell r="A8" t="str">
            <v>Constructed_post_GFC</v>
          </cell>
          <cell r="B8">
            <v>-3.9417764153464499E-2</v>
          </cell>
          <cell r="C8">
            <v>3.5491460705104103E-2</v>
          </cell>
          <cell r="D8">
            <v>-1.1106267076743801</v>
          </cell>
          <cell r="E8">
            <v>0.26672906184692202</v>
          </cell>
        </row>
        <row r="9">
          <cell r="A9" t="str">
            <v>log(First_cost_when_under_construction_real)</v>
          </cell>
          <cell r="B9">
            <v>6.7065252337110803E-2</v>
          </cell>
          <cell r="C9">
            <v>1.9715107222778399E-2</v>
          </cell>
          <cell r="D9">
            <v>3.4017188737185799</v>
          </cell>
          <cell r="E9">
            <v>6.6963482918777303E-4</v>
          </cell>
        </row>
        <row r="10">
          <cell r="A10" t="str">
            <v>election_180_days</v>
          </cell>
          <cell r="B10">
            <v>0.367112947649685</v>
          </cell>
          <cell r="C10">
            <v>0.20176926679093099</v>
          </cell>
          <cell r="D10">
            <v>1.81946910690853</v>
          </cell>
          <cell r="E10">
            <v>6.8839891835133005E-2</v>
          </cell>
        </row>
      </sheetData>
      <sheetData sheetId="2">
        <row r="1">
          <cell r="A1" t="str">
            <v>V1</v>
          </cell>
          <cell r="B1" t="str">
            <v>dF/dx</v>
          </cell>
          <cell r="C1" t="str">
            <v>Std. Err.</v>
          </cell>
          <cell r="D1" t="str">
            <v>z</v>
          </cell>
          <cell r="E1" t="str">
            <v>P&gt;|z|</v>
          </cell>
        </row>
        <row r="2">
          <cell r="A2" t="str">
            <v>premature_announcement</v>
          </cell>
          <cell r="B2">
            <v>2.0922738840847499E-2</v>
          </cell>
          <cell r="C2" t="str">
            <v>0.0766715554045056</v>
          </cell>
          <cell r="D2" t="str">
            <v>0.272887888219598</v>
          </cell>
          <cell r="E2">
            <v>0.78493939710184701</v>
          </cell>
        </row>
        <row r="3">
          <cell r="A3" t="str">
            <v>log_Total_days_pre_construction</v>
          </cell>
          <cell r="B3">
            <v>8.4050461066832297E-2</v>
          </cell>
          <cell r="C3" t="str">
            <v>0.0455836585594931</v>
          </cell>
          <cell r="D3" t="str">
            <v>1.84387264477981</v>
          </cell>
          <cell r="E3">
            <v>6.5201702583757501E-2</v>
          </cell>
        </row>
        <row r="4">
          <cell r="A4" t="str">
            <v>big_statesQueensland</v>
          </cell>
          <cell r="B4">
            <v>4.9285349204336297E-2</v>
          </cell>
          <cell r="C4" t="str">
            <v>0.0750161331955864</v>
          </cell>
          <cell r="D4" t="str">
            <v>0.656996663315566</v>
          </cell>
          <cell r="E4">
            <v>0.51118306194184504</v>
          </cell>
        </row>
        <row r="5">
          <cell r="A5" t="str">
            <v>big_statesSmaller states</v>
          </cell>
          <cell r="B5">
            <v>0.15602593831020101</v>
          </cell>
          <cell r="C5" t="str">
            <v>0.0956859597064635</v>
          </cell>
          <cell r="D5" t="str">
            <v>1.63060431006641</v>
          </cell>
          <cell r="E5">
            <v>0.10297383914328199</v>
          </cell>
        </row>
        <row r="6">
          <cell r="A6" t="str">
            <v>big_statesVictoria</v>
          </cell>
          <cell r="B6">
            <v>-5.6424135350006802E-2</v>
          </cell>
          <cell r="C6" t="str">
            <v>0.063308279964288</v>
          </cell>
          <cell r="D6" t="str">
            <v>-0.891259964444389</v>
          </cell>
          <cell r="E6">
            <v>0.37278972147817102</v>
          </cell>
        </row>
        <row r="7">
          <cell r="A7" t="str">
            <v>big_statesWestern Australia</v>
          </cell>
          <cell r="B7">
            <v>0.123998264083826</v>
          </cell>
          <cell r="C7" t="str">
            <v>0.0913747986476119</v>
          </cell>
          <cell r="D7" t="str">
            <v>1.35702913625043</v>
          </cell>
          <cell r="E7">
            <v>0.17477195289137101</v>
          </cell>
        </row>
        <row r="8">
          <cell r="A8" t="str">
            <v>`Sub-industry`Road</v>
          </cell>
          <cell r="B8">
            <v>-3.7201892447231197E-2</v>
          </cell>
          <cell r="C8" t="str">
            <v>0.0585501122323163</v>
          </cell>
          <cell r="D8" t="str">
            <v>-0.635385501903409</v>
          </cell>
          <cell r="E8">
            <v>0.52517702139308997</v>
          </cell>
        </row>
        <row r="9">
          <cell r="A9" t="str">
            <v>Constructed_post_GFC</v>
          </cell>
          <cell r="B9">
            <v>-0.170593635092537</v>
          </cell>
          <cell r="C9" t="str">
            <v>0.0424927554378003</v>
          </cell>
          <cell r="D9" t="str">
            <v>-4.01465222330068</v>
          </cell>
          <cell r="E9">
            <v>5.9533511316496197E-5</v>
          </cell>
        </row>
        <row r="10">
          <cell r="A10" t="str">
            <v>log(First_cost_when_under_construction_real)</v>
          </cell>
          <cell r="B10">
            <v>3.0282920265119299E-2</v>
          </cell>
          <cell r="C10" t="str">
            <v>0.019633470984929</v>
          </cell>
          <cell r="D10" t="str">
            <v>1.54241296856602</v>
          </cell>
          <cell r="E10">
            <v>0.122973272126598</v>
          </cell>
        </row>
        <row r="11">
          <cell r="A11" t="str">
            <v>election_180_days</v>
          </cell>
          <cell r="B11" t="str">
            <v>-0.122836878781957</v>
          </cell>
          <cell r="C11" t="str">
            <v>0.0497002722412449</v>
          </cell>
          <cell r="D11" t="str">
            <v>-2.47155343909802</v>
          </cell>
          <cell r="E11">
            <v>1.34527443348772E-2</v>
          </cell>
        </row>
      </sheetData>
      <sheetData sheetId="3">
        <row r="1">
          <cell r="A1" t="str">
            <v>V1</v>
          </cell>
          <cell r="B1" t="str">
            <v>dF/dx</v>
          </cell>
          <cell r="C1" t="str">
            <v>Std. Err.</v>
          </cell>
          <cell r="D1" t="str">
            <v>z</v>
          </cell>
          <cell r="E1" t="str">
            <v>P&gt;|z|</v>
          </cell>
        </row>
        <row r="2">
          <cell r="A2" t="str">
            <v>premature_announcement</v>
          </cell>
          <cell r="B2">
            <v>0.112919551141551</v>
          </cell>
          <cell r="C2" t="str">
            <v>0.0648641517630304</v>
          </cell>
          <cell r="D2" t="str">
            <v>1.74086221853455</v>
          </cell>
          <cell r="E2">
            <v>8.1707732689696097E-2</v>
          </cell>
        </row>
        <row r="3">
          <cell r="A3" t="str">
            <v>log_Total_days_pre_construction</v>
          </cell>
          <cell r="B3">
            <v>-2.3565214163852599E-2</v>
          </cell>
          <cell r="C3" t="str">
            <v>0.0271050071314177</v>
          </cell>
          <cell r="D3" t="str">
            <v>-0.869404462784217</v>
          </cell>
          <cell r="E3">
            <v>0.38462594296969399</v>
          </cell>
        </row>
        <row r="4">
          <cell r="A4" t="str">
            <v>big_statesQueensland</v>
          </cell>
          <cell r="B4">
            <v>-0.16550843918496899</v>
          </cell>
          <cell r="C4" t="str">
            <v>0.0603350581267343</v>
          </cell>
          <cell r="D4" t="str">
            <v>-2.74315537804433</v>
          </cell>
          <cell r="E4">
            <v>6.0851884278872101E-3</v>
          </cell>
        </row>
        <row r="5">
          <cell r="A5" t="str">
            <v>big_statesSmaller states</v>
          </cell>
          <cell r="B5">
            <v>-9.5402437315250093E-3</v>
          </cell>
          <cell r="C5" t="str">
            <v>0.0804011640955076</v>
          </cell>
          <cell r="D5" t="str">
            <v>-0.118658029878675</v>
          </cell>
          <cell r="E5">
            <v>0.90554628885939803</v>
          </cell>
        </row>
        <row r="6">
          <cell r="A6" t="str">
            <v>big_statesVictoria</v>
          </cell>
          <cell r="B6">
            <v>-0.191693449898134</v>
          </cell>
          <cell r="C6" t="str">
            <v>0.0611752681198462</v>
          </cell>
          <cell r="D6" t="str">
            <v>-3.13351221481522</v>
          </cell>
          <cell r="E6">
            <v>1.7272772920817201E-3</v>
          </cell>
        </row>
        <row r="7">
          <cell r="A7" t="str">
            <v>big_statesWestern Australia</v>
          </cell>
          <cell r="B7">
            <v>-0.124263500546584</v>
          </cell>
          <cell r="C7" t="str">
            <v>0.0698752518555981</v>
          </cell>
          <cell r="D7" t="str">
            <v>-1.77836211314676</v>
          </cell>
          <cell r="E7">
            <v>7.5344400974585599E-2</v>
          </cell>
        </row>
        <row r="8">
          <cell r="A8" t="str">
            <v>`Sub-industry`Road</v>
          </cell>
          <cell r="B8">
            <v>3.2396054187366199E-2</v>
          </cell>
          <cell r="C8" t="str">
            <v>0.0658638305659534</v>
          </cell>
          <cell r="D8" t="str">
            <v>0.491864106733453</v>
          </cell>
          <cell r="E8">
            <v>0.62281541380599803</v>
          </cell>
        </row>
        <row r="9">
          <cell r="A9" t="str">
            <v>Constructed_post_GFC</v>
          </cell>
          <cell r="B9">
            <v>-0.13624690660608699</v>
          </cell>
          <cell r="C9" t="str">
            <v>0.0585267955557126</v>
          </cell>
          <cell r="D9" t="str">
            <v>-2.32794065201112</v>
          </cell>
          <cell r="E9">
            <v>1.99152552476233E-2</v>
          </cell>
        </row>
        <row r="10">
          <cell r="A10" t="str">
            <v>log(First_cost_when_under_construction_real)</v>
          </cell>
          <cell r="B10">
            <v>1.2080951080796201E-2</v>
          </cell>
          <cell r="C10" t="str">
            <v>0.0231795956790457</v>
          </cell>
          <cell r="D10" t="str">
            <v>0.521189034013969</v>
          </cell>
          <cell r="E10">
            <v>0.60223509253743102</v>
          </cell>
        </row>
        <row r="11">
          <cell r="A11" t="str">
            <v>election_180_days</v>
          </cell>
          <cell r="B11">
            <v>3.0286661151763501E-2</v>
          </cell>
          <cell r="C11" t="str">
            <v>0.0804414291739833</v>
          </cell>
          <cell r="D11" t="str">
            <v>0.376505756582939</v>
          </cell>
          <cell r="E11">
            <v>0.70654093667260498</v>
          </cell>
        </row>
      </sheetData>
      <sheetData sheetId="4">
        <row r="1">
          <cell r="A1" t="str">
            <v>term</v>
          </cell>
          <cell r="B1" t="str">
            <v>estimate</v>
          </cell>
          <cell r="C1" t="str">
            <v>std.error</v>
          </cell>
          <cell r="D1" t="str">
            <v>statistic</v>
          </cell>
          <cell r="E1" t="str">
            <v>p.value</v>
          </cell>
        </row>
        <row r="2">
          <cell r="A2" t="str">
            <v>(Intercept)</v>
          </cell>
          <cell r="B2">
            <v>6.6666487313273598E-2</v>
          </cell>
          <cell r="C2">
            <v>0.14292776155262801</v>
          </cell>
          <cell r="D2">
            <v>0.46643483805436797</v>
          </cell>
          <cell r="E2">
            <v>0.64149794193517495</v>
          </cell>
        </row>
        <row r="3">
          <cell r="A3" t="str">
            <v>premature_announcement</v>
          </cell>
          <cell r="B3">
            <v>0.142235526938816</v>
          </cell>
          <cell r="C3">
            <v>7.9041886454312094E-2</v>
          </cell>
          <cell r="D3">
            <v>1.7994956006146401</v>
          </cell>
          <cell r="E3">
            <v>7.3703395093697804E-2</v>
          </cell>
        </row>
        <row r="4">
          <cell r="A4" t="str">
            <v>log_Total_days_pre_construction</v>
          </cell>
          <cell r="B4">
            <v>2.58507511225058E-3</v>
          </cell>
          <cell r="C4">
            <v>1.44491900925498E-2</v>
          </cell>
          <cell r="D4">
            <v>0.17890795924842001</v>
          </cell>
          <cell r="E4">
            <v>0.858221769707325</v>
          </cell>
        </row>
        <row r="5">
          <cell r="A5" t="str">
            <v>big_statesQueensland</v>
          </cell>
          <cell r="B5">
            <v>4.4115226273034797E-2</v>
          </cell>
          <cell r="C5">
            <v>7.8580550009384006E-2</v>
          </cell>
          <cell r="D5">
            <v>0.56140134254299101</v>
          </cell>
          <cell r="E5">
            <v>0.57525896104561802</v>
          </cell>
        </row>
        <row r="6">
          <cell r="A6" t="str">
            <v>big_statesSmaller states</v>
          </cell>
          <cell r="B6">
            <v>8.8732243917689801E-2</v>
          </cell>
          <cell r="C6">
            <v>8.7981691922427593E-2</v>
          </cell>
          <cell r="D6">
            <v>1.00853077474259</v>
          </cell>
          <cell r="E6">
            <v>0.31462467409235001</v>
          </cell>
        </row>
        <row r="7">
          <cell r="A7" t="str">
            <v>big_statesVictoria</v>
          </cell>
          <cell r="B7">
            <v>-4.7437914501102102E-2</v>
          </cell>
          <cell r="C7">
            <v>9.4914645578217396E-2</v>
          </cell>
          <cell r="D7">
            <v>-0.49979551851151699</v>
          </cell>
          <cell r="E7">
            <v>0.61786157374039996</v>
          </cell>
        </row>
        <row r="8">
          <cell r="A8" t="str">
            <v>big_statesWestern Australia</v>
          </cell>
          <cell r="B8">
            <v>0.229595570879435</v>
          </cell>
          <cell r="C8">
            <v>8.6387134628540099E-2</v>
          </cell>
          <cell r="D8">
            <v>2.65775189635219</v>
          </cell>
          <cell r="E8">
            <v>8.6123005029664808E-3</v>
          </cell>
        </row>
        <row r="9">
          <cell r="A9" t="str">
            <v>`Sub-industry`Road</v>
          </cell>
          <cell r="B9">
            <v>0.19018392325785199</v>
          </cell>
          <cell r="C9">
            <v>6.7247135302495306E-2</v>
          </cell>
          <cell r="D9">
            <v>2.8281342008452102</v>
          </cell>
          <cell r="E9">
            <v>5.2414623864610998E-3</v>
          </cell>
        </row>
        <row r="10">
          <cell r="A10" t="str">
            <v>Constructed_post_GFC</v>
          </cell>
          <cell r="B10">
            <v>-2.45326372594948E-2</v>
          </cell>
          <cell r="C10">
            <v>7.0113628446870899E-2</v>
          </cell>
          <cell r="D10">
            <v>-0.34989826946532299</v>
          </cell>
          <cell r="E10">
            <v>0.72684561932575698</v>
          </cell>
        </row>
        <row r="11">
          <cell r="A11" t="str">
            <v>log(First_cost_when_under_construction_real)</v>
          </cell>
          <cell r="B11">
            <v>3.0668973451803701E-2</v>
          </cell>
          <cell r="C11">
            <v>2.45675623835096E-2</v>
          </cell>
          <cell r="D11">
            <v>1.2483523181115199</v>
          </cell>
          <cell r="E11">
            <v>0.21360856596118</v>
          </cell>
        </row>
        <row r="12">
          <cell r="A12" t="str">
            <v>election_180_days</v>
          </cell>
          <cell r="B12">
            <v>0.22649976668427901</v>
          </cell>
          <cell r="C12">
            <v>9.8657717952204294E-2</v>
          </cell>
          <cell r="D12">
            <v>2.2958139655531999</v>
          </cell>
          <cell r="E12">
            <v>2.2900402012108301E-2</v>
          </cell>
        </row>
      </sheetData>
      <sheetData sheetId="5">
        <row r="1">
          <cell r="A1" t="str">
            <v>term</v>
          </cell>
          <cell r="B1" t="str">
            <v>estimate</v>
          </cell>
          <cell r="C1" t="str">
            <v>std.error</v>
          </cell>
          <cell r="D1" t="str">
            <v>statistic</v>
          </cell>
          <cell r="E1" t="str">
            <v>p.value</v>
          </cell>
        </row>
        <row r="2">
          <cell r="A2" t="str">
            <v>(Intercept)</v>
          </cell>
          <cell r="B2">
            <v>-0.78064835978551395</v>
          </cell>
          <cell r="C2">
            <v>0.31321595623451498</v>
          </cell>
          <cell r="D2">
            <v>-2.49236459460902</v>
          </cell>
          <cell r="E2">
            <v>1.4728966681638899E-2</v>
          </cell>
        </row>
        <row r="3">
          <cell r="A3" t="str">
            <v>log_Total_days_pre_construction</v>
          </cell>
          <cell r="B3">
            <v>7.9300414032418304E-2</v>
          </cell>
          <cell r="C3">
            <v>4.6814570899699003E-2</v>
          </cell>
          <cell r="D3">
            <v>1.6939258976082601</v>
          </cell>
          <cell r="E3">
            <v>9.4121576505398305E-2</v>
          </cell>
        </row>
        <row r="4">
          <cell r="A4" t="str">
            <v>big_statesQueensland</v>
          </cell>
          <cell r="B4">
            <v>-5.99616803628608E-2</v>
          </cell>
          <cell r="C4">
            <v>0.10749934060093599</v>
          </cell>
          <cell r="D4">
            <v>-0.55778649457444796</v>
          </cell>
          <cell r="E4">
            <v>0.57852856107419004</v>
          </cell>
        </row>
        <row r="5">
          <cell r="A5" t="str">
            <v>big_statesSmaller states</v>
          </cell>
          <cell r="B5">
            <v>0.115758204334157</v>
          </cell>
          <cell r="C5">
            <v>0.109638969452861</v>
          </cell>
          <cell r="D5">
            <v>1.0558125902845801</v>
          </cell>
          <cell r="E5">
            <v>0.29419280718318103</v>
          </cell>
        </row>
        <row r="6">
          <cell r="A6" t="str">
            <v>big_statesVictoria</v>
          </cell>
          <cell r="B6">
            <v>-8.7553640276768804E-2</v>
          </cell>
          <cell r="C6">
            <v>0.15014703969190901</v>
          </cell>
          <cell r="D6">
            <v>-0.58311932394020305</v>
          </cell>
          <cell r="E6">
            <v>0.56143300500452997</v>
          </cell>
        </row>
        <row r="7">
          <cell r="A7" t="str">
            <v>big_statesWestern Australia</v>
          </cell>
          <cell r="B7">
            <v>8.7463523281695696E-2</v>
          </cell>
          <cell r="C7">
            <v>0.116376462494768</v>
          </cell>
          <cell r="D7">
            <v>0.75155681317970702</v>
          </cell>
          <cell r="E7">
            <v>0.45449579849620297</v>
          </cell>
        </row>
        <row r="8">
          <cell r="A8" t="str">
            <v>`Sub-industry`Road</v>
          </cell>
          <cell r="B8">
            <v>1.7194677293063301E-2</v>
          </cell>
          <cell r="C8">
            <v>8.8205724345533101E-2</v>
          </cell>
          <cell r="D8">
            <v>0.19493833785328499</v>
          </cell>
          <cell r="E8">
            <v>0.845929354549389</v>
          </cell>
        </row>
        <row r="9">
          <cell r="A9" t="str">
            <v>Constructed_post_GFC</v>
          </cell>
          <cell r="B9">
            <v>0.116388890700709</v>
          </cell>
          <cell r="C9">
            <v>9.1060517077247494E-2</v>
          </cell>
          <cell r="D9">
            <v>1.27814880078021</v>
          </cell>
          <cell r="E9">
            <v>0.20484756108708199</v>
          </cell>
        </row>
        <row r="10">
          <cell r="A10" t="str">
            <v>log(First_cost_when_under_construction_real)</v>
          </cell>
          <cell r="B10">
            <v>6.8245856892317103E-2</v>
          </cell>
          <cell r="C10">
            <v>3.2865418342614E-2</v>
          </cell>
          <cell r="D10">
            <v>2.0765248195191299</v>
          </cell>
          <cell r="E10">
            <v>4.1015823353610301E-2</v>
          </cell>
        </row>
        <row r="11">
          <cell r="A11" t="str">
            <v>election_180_days</v>
          </cell>
          <cell r="B11">
            <v>0.50302975264114602</v>
          </cell>
          <cell r="C11">
            <v>0.118077445351307</v>
          </cell>
          <cell r="D11">
            <v>4.2601679867354703</v>
          </cell>
          <cell r="E11">
            <v>5.4721355975738002E-5</v>
          </cell>
        </row>
      </sheetData>
      <sheetData sheetId="6">
        <row r="1">
          <cell r="A1" t="str">
            <v>term</v>
          </cell>
          <cell r="B1" t="str">
            <v>estimate</v>
          </cell>
          <cell r="C1" t="str">
            <v>std.error</v>
          </cell>
          <cell r="D1" t="str">
            <v>statistic</v>
          </cell>
          <cell r="E1" t="str">
            <v>p.value</v>
          </cell>
        </row>
        <row r="2">
          <cell r="A2" t="str">
            <v>(Intercept)</v>
          </cell>
          <cell r="B2">
            <v>-0.89630690214119302</v>
          </cell>
          <cell r="C2">
            <v>0.180648294719125</v>
          </cell>
          <cell r="D2">
            <v>-4.9616128595887599</v>
          </cell>
          <cell r="E2">
            <v>2.1299898269808299E-6</v>
          </cell>
        </row>
        <row r="3">
          <cell r="A3" t="str">
            <v>premature_announcement</v>
          </cell>
          <cell r="B3">
            <v>-0.125944728666329</v>
          </cell>
          <cell r="C3">
            <v>7.0450193843713496E-2</v>
          </cell>
          <cell r="D3">
            <v>-1.78771301816038</v>
          </cell>
          <cell r="E3">
            <v>7.6134247826263504E-2</v>
          </cell>
        </row>
        <row r="4">
          <cell r="A4" t="str">
            <v>log_Total_days_pre_construction</v>
          </cell>
          <cell r="B4">
            <v>0.13032846074364601</v>
          </cell>
          <cell r="C4">
            <v>2.9371964990700099E-2</v>
          </cell>
          <cell r="D4">
            <v>4.4371720034703603</v>
          </cell>
          <cell r="E4">
            <v>1.9137811325441E-5</v>
          </cell>
        </row>
        <row r="5">
          <cell r="A5" t="str">
            <v>big_statesQueensland</v>
          </cell>
          <cell r="B5">
            <v>5.4107318637639498E-2</v>
          </cell>
          <cell r="C5">
            <v>7.9962248357875895E-2</v>
          </cell>
          <cell r="D5">
            <v>0.67666079617319996</v>
          </cell>
          <cell r="E5">
            <v>0.499814242422288</v>
          </cell>
        </row>
        <row r="6">
          <cell r="A6" t="str">
            <v>big_statesSmaller states</v>
          </cell>
          <cell r="B6">
            <v>5.8370177159781003E-2</v>
          </cell>
          <cell r="C6">
            <v>7.8948083125936999E-2</v>
          </cell>
          <cell r="D6">
            <v>0.73934888408461596</v>
          </cell>
          <cell r="E6">
            <v>0.46101795376001198</v>
          </cell>
        </row>
        <row r="7">
          <cell r="A7" t="str">
            <v>big_statesVictoria</v>
          </cell>
          <cell r="B7">
            <v>-3.2182727141809399E-2</v>
          </cell>
          <cell r="C7">
            <v>8.7369472261801001E-2</v>
          </cell>
          <cell r="D7">
            <v>-0.36835208349862197</v>
          </cell>
          <cell r="E7">
            <v>0.71320528709651099</v>
          </cell>
        </row>
        <row r="8">
          <cell r="A8" t="str">
            <v>big_statesWestern Australia</v>
          </cell>
          <cell r="B8">
            <v>0.26718738687707899</v>
          </cell>
          <cell r="C8">
            <v>8.2681208908468695E-2</v>
          </cell>
          <cell r="D8">
            <v>3.2315370131182601</v>
          </cell>
          <cell r="E8">
            <v>1.5573936680859401E-3</v>
          </cell>
        </row>
        <row r="9">
          <cell r="A9" t="str">
            <v>`Sub-industry`Road</v>
          </cell>
          <cell r="B9">
            <v>7.3559412476906103E-2</v>
          </cell>
          <cell r="C9">
            <v>6.1186381064964802E-2</v>
          </cell>
          <cell r="D9">
            <v>1.2022187159394899</v>
          </cell>
          <cell r="E9">
            <v>0.23144743589251901</v>
          </cell>
        </row>
        <row r="10">
          <cell r="A10" t="str">
            <v>Constructed_post_GFC</v>
          </cell>
          <cell r="B10">
            <v>-5.22216863917246E-2</v>
          </cell>
          <cell r="C10">
            <v>6.6750052003659299E-2</v>
          </cell>
          <cell r="D10">
            <v>-0.78234675216225602</v>
          </cell>
          <cell r="E10">
            <v>0.43542268813269702</v>
          </cell>
        </row>
        <row r="11">
          <cell r="A11" t="str">
            <v>log(First_cost_when_under_construction_real)</v>
          </cell>
          <cell r="B11">
            <v>5.7555528000101497E-2</v>
          </cell>
          <cell r="C11">
            <v>2.3675550434981901E-2</v>
          </cell>
          <cell r="D11">
            <v>2.4310111884478101</v>
          </cell>
          <cell r="E11">
            <v>1.6409546511058901E-2</v>
          </cell>
        </row>
        <row r="12">
          <cell r="A12" t="str">
            <v>election_180_days</v>
          </cell>
          <cell r="B12">
            <v>-0.32306089801556098</v>
          </cell>
          <cell r="C12">
            <v>8.4582262699579205E-2</v>
          </cell>
          <cell r="D12">
            <v>-3.8194875344375001</v>
          </cell>
          <cell r="E12">
            <v>2.0555259209278299E-4</v>
          </cell>
        </row>
      </sheetData>
      <sheetData sheetId="7">
        <row r="1">
          <cell r="A1" t="str">
            <v>row.names(as.data.frame.matrix(coeftest(fit_logistic_co_all_v4_t3,</v>
          </cell>
          <cell r="B1" t="str">
            <v>Estimate</v>
          </cell>
          <cell r="C1" t="str">
            <v>Std. Error</v>
          </cell>
          <cell r="D1" t="str">
            <v>t value</v>
          </cell>
          <cell r="E1" t="str">
            <v>Pr(&gt;|t|)</v>
          </cell>
        </row>
        <row r="2">
          <cell r="A2" t="str">
            <v>(Intercept)</v>
          </cell>
          <cell r="B2">
            <v>0.76304836167034495</v>
          </cell>
          <cell r="C2">
            <v>0.114478501635013</v>
          </cell>
          <cell r="D2">
            <v>6.6654293231679604</v>
          </cell>
          <cell r="E2">
            <v>3.4857077443576202E-10</v>
          </cell>
        </row>
        <row r="3">
          <cell r="A3" t="str">
            <v>premature_announcement</v>
          </cell>
          <cell r="B3">
            <v>4.9935758020144598E-2</v>
          </cell>
          <cell r="C3">
            <v>6.3308881559462502E-2</v>
          </cell>
          <cell r="D3">
            <v>0.78876386361750395</v>
          </cell>
          <cell r="E3">
            <v>0.43134221304063203</v>
          </cell>
        </row>
        <row r="4">
          <cell r="A4" t="str">
            <v>log_Total_days_pre_construction</v>
          </cell>
          <cell r="B4">
            <v>-4.8311673769133402E-2</v>
          </cell>
          <cell r="C4">
            <v>1.15731304658087E-2</v>
          </cell>
          <cell r="D4">
            <v>-4.1744689487311799</v>
          </cell>
          <cell r="E4">
            <v>4.7477450149661097E-5</v>
          </cell>
        </row>
        <row r="5">
          <cell r="A5" t="str">
            <v>big_statesQueensland</v>
          </cell>
          <cell r="B5">
            <v>9.8523330276313395E-3</v>
          </cell>
          <cell r="C5">
            <v>6.2939372484449502E-2</v>
          </cell>
          <cell r="D5">
            <v>0.15653688047280101</v>
          </cell>
          <cell r="E5">
            <v>0.87579450904100897</v>
          </cell>
        </row>
        <row r="6">
          <cell r="A6" t="str">
            <v>big_statesSmaller states</v>
          </cell>
          <cell r="B6">
            <v>2.4243521841940299E-2</v>
          </cell>
          <cell r="C6">
            <v>7.0469250712249701E-2</v>
          </cell>
          <cell r="D6">
            <v>0.34402979451186499</v>
          </cell>
          <cell r="E6">
            <v>0.73124655635672398</v>
          </cell>
        </row>
        <row r="7">
          <cell r="A7" t="str">
            <v>big_statesVictoria</v>
          </cell>
          <cell r="B7">
            <v>3.8532395104088199E-3</v>
          </cell>
          <cell r="C7">
            <v>7.6022224730719498E-2</v>
          </cell>
          <cell r="D7">
            <v>5.0685697821360703E-2</v>
          </cell>
          <cell r="E7">
            <v>0.959635130380878</v>
          </cell>
        </row>
        <row r="8">
          <cell r="A8" t="str">
            <v>big_statesWestern Australia</v>
          </cell>
          <cell r="B8">
            <v>-2.7028873521847602E-2</v>
          </cell>
          <cell r="C8">
            <v>6.9192084346580293E-2</v>
          </cell>
          <cell r="D8">
            <v>-0.39063534184721399</v>
          </cell>
          <cell r="E8">
            <v>0.69655302080156001</v>
          </cell>
        </row>
        <row r="9">
          <cell r="A9" t="str">
            <v>`Sub-industry`Road</v>
          </cell>
          <cell r="B9">
            <v>5.6330240727721997E-2</v>
          </cell>
          <cell r="C9">
            <v>5.3861833453831602E-2</v>
          </cell>
          <cell r="D9">
            <v>1.0458285044456599</v>
          </cell>
          <cell r="E9">
            <v>0.29711630034175301</v>
          </cell>
        </row>
        <row r="10">
          <cell r="A10" t="str">
            <v>Constructed_post_GFC</v>
          </cell>
          <cell r="B10">
            <v>-6.0717077570364403E-2</v>
          </cell>
          <cell r="C10">
            <v>5.61577613865889E-2</v>
          </cell>
          <cell r="D10">
            <v>-1.08118764123073</v>
          </cell>
          <cell r="E10">
            <v>0.28113607496715398</v>
          </cell>
        </row>
        <row r="11">
          <cell r="A11" t="str">
            <v>log(First_cost_when_under_construction_real)</v>
          </cell>
          <cell r="B11">
            <v>-6.8845478299049606E-2</v>
          </cell>
          <cell r="C11">
            <v>1.9677476929163901E-2</v>
          </cell>
          <cell r="D11">
            <v>-3.49869439801066</v>
          </cell>
          <cell r="E11">
            <v>5.9605257431466204E-4</v>
          </cell>
        </row>
        <row r="12">
          <cell r="A12" t="str">
            <v>election_180_days</v>
          </cell>
          <cell r="B12">
            <v>0.174102372742093</v>
          </cell>
          <cell r="C12">
            <v>7.9020251931527799E-2</v>
          </cell>
          <cell r="D12">
            <v>2.2032626888225502</v>
          </cell>
          <cell r="E12">
            <v>2.8912815360455601E-2</v>
          </cell>
        </row>
      </sheetData>
      <sheetData sheetId="8">
        <row r="1">
          <cell r="A1" t="str">
            <v>Model</v>
          </cell>
          <cell r="B1" t="str">
            <v>logLikelihood</v>
          </cell>
          <cell r="C1" t="str">
            <v>AIC</v>
          </cell>
          <cell r="D1" t="str">
            <v>BIC</v>
          </cell>
          <cell r="E1" t="str">
            <v>R_sq</v>
          </cell>
          <cell r="F1" t="str">
            <v>Adj_R_sq</v>
          </cell>
        </row>
        <row r="2">
          <cell r="A2" t="str">
            <v>Logit_all</v>
          </cell>
          <cell r="B2">
            <v>-277.78402250861899</v>
          </cell>
          <cell r="C2">
            <v>577.56804501723798</v>
          </cell>
          <cell r="D2">
            <v>624.25388092453898</v>
          </cell>
          <cell r="E2" t="str">
            <v>NA</v>
          </cell>
          <cell r="F2" t="str">
            <v>NA</v>
          </cell>
        </row>
        <row r="3">
          <cell r="A3" t="str">
            <v>Loglogistic_project_level_all</v>
          </cell>
          <cell r="B3">
            <v>-75.117929934469402</v>
          </cell>
          <cell r="C3">
            <v>174.235859868939</v>
          </cell>
          <cell r="D3">
            <v>212.68394011385999</v>
          </cell>
          <cell r="E3" t="str">
            <v>0.164744427822671</v>
          </cell>
          <cell r="F3" t="str">
            <v>0.115899072724581</v>
          </cell>
        </row>
        <row r="4">
          <cell r="A4" t="str">
            <v>Logit_t1</v>
          </cell>
          <cell r="B4">
            <v>-48.122679086629901</v>
          </cell>
          <cell r="C4">
            <v>116.24535817326</v>
          </cell>
          <cell r="D4">
            <v>146.549737387184</v>
          </cell>
          <cell r="E4" t="str">
            <v>NA</v>
          </cell>
          <cell r="F4" t="str">
            <v>NA</v>
          </cell>
        </row>
        <row r="5">
          <cell r="A5" t="str">
            <v>Loglogistic_project_level_t1</v>
          </cell>
          <cell r="B5">
            <v>-29.8699756810874</v>
          </cell>
          <cell r="C5">
            <v>81.739951362174907</v>
          </cell>
          <cell r="D5">
            <v>109.35940593386</v>
          </cell>
          <cell r="E5" t="str">
            <v>0.319972044602515</v>
          </cell>
          <cell r="F5" t="str">
            <v>0.244413382891683</v>
          </cell>
        </row>
        <row r="6">
          <cell r="A6" t="str">
            <v>Logit_t2</v>
          </cell>
          <cell r="B6">
            <v>-140.81087422429201</v>
          </cell>
          <cell r="C6">
            <v>303.62174844858498</v>
          </cell>
          <cell r="D6">
            <v>344.028304387471</v>
          </cell>
          <cell r="E6" t="str">
            <v>NA</v>
          </cell>
          <cell r="F6" t="str">
            <v>NA</v>
          </cell>
        </row>
        <row r="7">
          <cell r="A7" t="str">
            <v>Loglogistic_project_level_t2</v>
          </cell>
          <cell r="B7">
            <v>-32.383252316895799</v>
          </cell>
          <cell r="C7">
            <v>88.766504633791598</v>
          </cell>
          <cell r="D7">
            <v>124.23642932500699</v>
          </cell>
          <cell r="E7" t="str">
            <v>0.330239585540253</v>
          </cell>
          <cell r="F7" t="str">
            <v>0.279112836344852</v>
          </cell>
        </row>
        <row r="8">
          <cell r="A8" t="str">
            <v>Logit_t3</v>
          </cell>
          <cell r="B8">
            <v>-270.44973848989201</v>
          </cell>
          <cell r="C8">
            <v>562.89947697978403</v>
          </cell>
          <cell r="D8">
            <v>609.58531288708605</v>
          </cell>
          <cell r="E8" t="str">
            <v>NA</v>
          </cell>
          <cell r="F8" t="str">
            <v>NA</v>
          </cell>
        </row>
        <row r="9">
          <cell r="A9" t="str">
            <v>Loglogistic_project_level_t3</v>
          </cell>
          <cell r="B9">
            <v>-34.722612802351399</v>
          </cell>
          <cell r="C9">
            <v>93.445225604702898</v>
          </cell>
          <cell r="D9">
            <v>131.893305849624</v>
          </cell>
          <cell r="E9" t="str">
            <v>0.232891688203935</v>
          </cell>
          <cell r="F9" t="str">
            <v>0.188031553011182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2" sqref="A12"/>
    </sheetView>
  </sheetViews>
  <sheetFormatPr defaultRowHeight="15" x14ac:dyDescent="0.25"/>
  <cols>
    <col min="1" max="1" width="36.875" bestFit="1" customWidth="1"/>
    <col min="2" max="2" width="12.5" bestFit="1" customWidth="1"/>
    <col min="3" max="3" width="11.375" bestFit="1" customWidth="1"/>
    <col min="4" max="4" width="12.5" bestFit="1" customWidth="1"/>
    <col min="5" max="5" width="11.375" bestFit="1" customWidth="1"/>
    <col min="6" max="6" width="18.25" bestFit="1" customWidth="1"/>
    <col min="7" max="7" width="11.375" bestFit="1" customWidth="1"/>
    <col min="8" max="8" width="12.5" bestFit="1" customWidth="1"/>
    <col min="9" max="9" width="11.375" bestFit="1" customWidth="1"/>
  </cols>
  <sheetData>
    <row r="1" spans="1:9" x14ac:dyDescent="0.25">
      <c r="A1" t="s">
        <v>34</v>
      </c>
      <c r="B1" t="s">
        <v>33</v>
      </c>
      <c r="C1" t="s">
        <v>38</v>
      </c>
      <c r="D1" t="s">
        <v>35</v>
      </c>
      <c r="E1" t="s">
        <v>39</v>
      </c>
      <c r="F1" t="s">
        <v>36</v>
      </c>
      <c r="G1" t="s">
        <v>40</v>
      </c>
      <c r="H1" t="s">
        <v>37</v>
      </c>
      <c r="I1" t="s">
        <v>41</v>
      </c>
    </row>
    <row r="2" spans="1:9" x14ac:dyDescent="0.25">
      <c r="A2" t="s">
        <v>44</v>
      </c>
      <c r="B2">
        <v>0.12780544780188799</v>
      </c>
      <c r="C2" t="s">
        <v>20</v>
      </c>
      <c r="D2" t="s">
        <v>8</v>
      </c>
      <c r="F2">
        <v>2.0922738840847499E-2</v>
      </c>
      <c r="G2" t="s">
        <v>21</v>
      </c>
      <c r="H2">
        <v>0.112919551141551</v>
      </c>
      <c r="I2" t="s">
        <v>20</v>
      </c>
    </row>
    <row r="3" spans="1:9" x14ac:dyDescent="0.25">
      <c r="A3" t="s">
        <v>45</v>
      </c>
      <c r="B3">
        <v>4.4253614932150902E-2</v>
      </c>
      <c r="C3" t="s">
        <v>23</v>
      </c>
      <c r="D3">
        <v>0.113154636653504</v>
      </c>
      <c r="E3" t="s">
        <v>23</v>
      </c>
      <c r="F3">
        <v>8.4050461066832297E-2</v>
      </c>
      <c r="G3" t="s">
        <v>20</v>
      </c>
      <c r="H3">
        <v>-2.3565214163852599E-2</v>
      </c>
      <c r="I3" t="s">
        <v>21</v>
      </c>
    </row>
    <row r="4" spans="1:9" x14ac:dyDescent="0.25">
      <c r="A4" t="s">
        <v>46</v>
      </c>
      <c r="B4">
        <v>-0.12955150454018699</v>
      </c>
      <c r="C4" t="s">
        <v>25</v>
      </c>
      <c r="D4">
        <v>-6.5084235568084001E-2</v>
      </c>
      <c r="E4" t="s">
        <v>20</v>
      </c>
      <c r="F4">
        <v>4.9285349204336297E-2</v>
      </c>
      <c r="G4" t="s">
        <v>21</v>
      </c>
      <c r="H4">
        <v>-0.16550843918496899</v>
      </c>
      <c r="I4" t="s">
        <v>23</v>
      </c>
    </row>
    <row r="5" spans="1:9" x14ac:dyDescent="0.25">
      <c r="A5" t="s">
        <v>47</v>
      </c>
      <c r="B5">
        <v>-4.6093202479206598E-3</v>
      </c>
      <c r="C5" t="s">
        <v>21</v>
      </c>
      <c r="D5">
        <v>0.15415853985733</v>
      </c>
      <c r="E5" t="s">
        <v>21</v>
      </c>
      <c r="F5">
        <v>0.15602593831020101</v>
      </c>
      <c r="G5" t="s">
        <v>21</v>
      </c>
      <c r="H5">
        <v>-9.5402437315250093E-3</v>
      </c>
      <c r="I5" t="s">
        <v>21</v>
      </c>
    </row>
    <row r="6" spans="1:9" x14ac:dyDescent="0.25">
      <c r="A6" t="s">
        <v>48</v>
      </c>
      <c r="B6">
        <v>-0.18559744026993399</v>
      </c>
      <c r="C6" t="s">
        <v>23</v>
      </c>
      <c r="D6">
        <v>-8.9067846912826307E-2</v>
      </c>
      <c r="E6" t="s">
        <v>23</v>
      </c>
      <c r="F6">
        <v>-5.6424135350006802E-2</v>
      </c>
      <c r="G6" t="s">
        <v>21</v>
      </c>
      <c r="H6">
        <v>-0.191693449898134</v>
      </c>
      <c r="I6" t="s">
        <v>23</v>
      </c>
    </row>
    <row r="7" spans="1:9" x14ac:dyDescent="0.25">
      <c r="A7" t="s">
        <v>49</v>
      </c>
      <c r="B7">
        <v>-6.4599716943024202E-2</v>
      </c>
      <c r="C7" t="s">
        <v>21</v>
      </c>
      <c r="D7">
        <v>-2.27617954984475E-2</v>
      </c>
      <c r="E7" t="s">
        <v>21</v>
      </c>
      <c r="F7">
        <v>0.123998264083826</v>
      </c>
      <c r="G7" t="s">
        <v>21</v>
      </c>
      <c r="H7">
        <v>-0.124263500546584</v>
      </c>
      <c r="I7" t="s">
        <v>20</v>
      </c>
    </row>
    <row r="8" spans="1:9" x14ac:dyDescent="0.25">
      <c r="A8" t="s">
        <v>50</v>
      </c>
      <c r="B8">
        <v>4.5354079317968303E-2</v>
      </c>
      <c r="C8" t="s">
        <v>21</v>
      </c>
      <c r="D8">
        <v>-9.4827146152264605E-2</v>
      </c>
      <c r="E8" t="s">
        <v>21</v>
      </c>
      <c r="F8">
        <v>-3.7201892447231197E-2</v>
      </c>
      <c r="G8" t="s">
        <v>21</v>
      </c>
      <c r="H8">
        <v>3.2396054187366199E-2</v>
      </c>
      <c r="I8" t="s">
        <v>21</v>
      </c>
    </row>
    <row r="9" spans="1:9" x14ac:dyDescent="0.25">
      <c r="A9" t="s">
        <v>51</v>
      </c>
      <c r="B9">
        <v>-0.20974089117959899</v>
      </c>
      <c r="C9" t="s">
        <v>23</v>
      </c>
      <c r="D9">
        <v>-3.9417764153464499E-2</v>
      </c>
      <c r="E9" t="s">
        <v>21</v>
      </c>
      <c r="F9">
        <v>-0.170593635092537</v>
      </c>
      <c r="G9" t="s">
        <v>23</v>
      </c>
      <c r="H9">
        <v>-0.13624690660608699</v>
      </c>
      <c r="I9" t="s">
        <v>25</v>
      </c>
    </row>
    <row r="10" spans="1:9" x14ac:dyDescent="0.25">
      <c r="A10" t="s">
        <v>52</v>
      </c>
      <c r="B10">
        <v>5.7853282763152797E-2</v>
      </c>
      <c r="C10" t="s">
        <v>23</v>
      </c>
      <c r="D10">
        <v>6.7065252337110803E-2</v>
      </c>
      <c r="E10" t="s">
        <v>23</v>
      </c>
      <c r="F10">
        <v>3.0282920265119299E-2</v>
      </c>
      <c r="G10" t="s">
        <v>21</v>
      </c>
      <c r="H10">
        <v>1.2080951080796201E-2</v>
      </c>
      <c r="I10" t="s">
        <v>21</v>
      </c>
    </row>
    <row r="11" spans="1:9" x14ac:dyDescent="0.25">
      <c r="A11" t="s">
        <v>53</v>
      </c>
      <c r="B11">
        <v>-1.86502982676141E-2</v>
      </c>
      <c r="C11" t="s">
        <v>21</v>
      </c>
      <c r="D11">
        <v>0.367112947649685</v>
      </c>
      <c r="E11" t="s">
        <v>20</v>
      </c>
      <c r="F11" s="46">
        <v>-0.122836878781957</v>
      </c>
      <c r="G11" t="s">
        <v>25</v>
      </c>
      <c r="H11">
        <v>3.0286661151763501E-2</v>
      </c>
      <c r="I1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1" sqref="A11:E12"/>
    </sheetView>
  </sheetViews>
  <sheetFormatPr defaultRowHeight="15" x14ac:dyDescent="0.25"/>
  <sheetData>
    <row r="1" spans="1:5" x14ac:dyDescent="0.25">
      <c r="A1" t="str">
        <f>'[2]lL project t2'!A1</f>
        <v>term</v>
      </c>
      <c r="B1" t="str">
        <f>'[2]lL project t2'!B1</f>
        <v>estimate</v>
      </c>
      <c r="C1" t="str">
        <f>'[2]lL project t2'!C1</f>
        <v>std.error</v>
      </c>
      <c r="D1" t="str">
        <f>'[2]lL project t2'!D1</f>
        <v>statistic</v>
      </c>
      <c r="E1" t="str">
        <f>'[2]lL project t2'!E1</f>
        <v>p.value</v>
      </c>
    </row>
    <row r="2" spans="1:5" x14ac:dyDescent="0.25">
      <c r="A2" t="str">
        <f>'[2]lL project t2'!A2</f>
        <v>(Intercept)</v>
      </c>
      <c r="B2">
        <f>'[2]lL project t2'!B2</f>
        <v>-0.89630690214119302</v>
      </c>
      <c r="C2">
        <f>'[2]lL project t2'!C2</f>
        <v>0.180648294719125</v>
      </c>
      <c r="D2">
        <f>'[2]lL project t2'!D2</f>
        <v>-4.9616128595887599</v>
      </c>
      <c r="E2">
        <f>'[2]lL project t2'!E2</f>
        <v>2.1299898269808299E-6</v>
      </c>
    </row>
    <row r="3" spans="1:5" x14ac:dyDescent="0.25">
      <c r="A3" t="str">
        <f>'[2]lL project t2'!A3</f>
        <v>premature_announcement</v>
      </c>
      <c r="B3">
        <f>'[2]lL project t2'!B3</f>
        <v>-0.125944728666329</v>
      </c>
      <c r="C3">
        <f>'[2]lL project t2'!C3</f>
        <v>7.0450193843713496E-2</v>
      </c>
      <c r="D3">
        <f>'[2]lL project t2'!D3</f>
        <v>-1.78771301816038</v>
      </c>
      <c r="E3">
        <f>'[2]lL project t2'!E3</f>
        <v>7.6134247826263504E-2</v>
      </c>
    </row>
    <row r="4" spans="1:5" x14ac:dyDescent="0.25">
      <c r="A4" t="str">
        <f>'[2]lL project t2'!A4</f>
        <v>log_Total_days_pre_construction</v>
      </c>
      <c r="B4">
        <f>'[2]lL project t2'!B4</f>
        <v>0.13032846074364601</v>
      </c>
      <c r="C4">
        <f>'[2]lL project t2'!C4</f>
        <v>2.9371964990700099E-2</v>
      </c>
      <c r="D4">
        <f>'[2]lL project t2'!D4</f>
        <v>4.4371720034703603</v>
      </c>
      <c r="E4">
        <f>'[2]lL project t2'!E4</f>
        <v>1.9137811325441E-5</v>
      </c>
    </row>
    <row r="5" spans="1:5" x14ac:dyDescent="0.25">
      <c r="A5" t="str">
        <f>'[2]lL project t2'!A5</f>
        <v>big_statesQueensland</v>
      </c>
      <c r="B5">
        <f>'[2]lL project t2'!B5</f>
        <v>5.4107318637639498E-2</v>
      </c>
      <c r="C5">
        <f>'[2]lL project t2'!C5</f>
        <v>7.9962248357875895E-2</v>
      </c>
      <c r="D5">
        <f>'[2]lL project t2'!D5</f>
        <v>0.67666079617319996</v>
      </c>
      <c r="E5">
        <f>'[2]lL project t2'!E5</f>
        <v>0.499814242422288</v>
      </c>
    </row>
    <row r="6" spans="1:5" x14ac:dyDescent="0.25">
      <c r="A6" t="str">
        <f>'[2]lL project t2'!A6</f>
        <v>big_statesSmaller states</v>
      </c>
      <c r="B6">
        <f>'[2]lL project t2'!B6</f>
        <v>5.8370177159781003E-2</v>
      </c>
      <c r="C6">
        <f>'[2]lL project t2'!C6</f>
        <v>7.8948083125936999E-2</v>
      </c>
      <c r="D6">
        <f>'[2]lL project t2'!D6</f>
        <v>0.73934888408461596</v>
      </c>
      <c r="E6">
        <f>'[2]lL project t2'!E6</f>
        <v>0.46101795376001198</v>
      </c>
    </row>
    <row r="7" spans="1:5" x14ac:dyDescent="0.25">
      <c r="A7" t="str">
        <f>'[2]lL project t2'!A7</f>
        <v>big_statesVictoria</v>
      </c>
      <c r="B7">
        <f>'[2]lL project t2'!B7</f>
        <v>-3.2182727141809399E-2</v>
      </c>
      <c r="C7">
        <f>'[2]lL project t2'!C7</f>
        <v>8.7369472261801001E-2</v>
      </c>
      <c r="D7">
        <f>'[2]lL project t2'!D7</f>
        <v>-0.36835208349862197</v>
      </c>
      <c r="E7">
        <f>'[2]lL project t2'!E7</f>
        <v>0.71320528709651099</v>
      </c>
    </row>
    <row r="8" spans="1:5" x14ac:dyDescent="0.25">
      <c r="A8" t="str">
        <f>'[2]lL project t2'!A8</f>
        <v>big_statesWestern Australia</v>
      </c>
      <c r="B8">
        <f>'[2]lL project t2'!B8</f>
        <v>0.26718738687707899</v>
      </c>
      <c r="C8">
        <f>'[2]lL project t2'!C8</f>
        <v>8.2681208908468695E-2</v>
      </c>
      <c r="D8">
        <f>'[2]lL project t2'!D8</f>
        <v>3.2315370131182601</v>
      </c>
      <c r="E8">
        <f>'[2]lL project t2'!E8</f>
        <v>1.5573936680859401E-3</v>
      </c>
    </row>
    <row r="9" spans="1:5" x14ac:dyDescent="0.25">
      <c r="A9" t="str">
        <f>'[2]lL project t2'!A9</f>
        <v>`Sub-industry`Road</v>
      </c>
      <c r="B9">
        <f>'[2]lL project t2'!B9</f>
        <v>7.3559412476906103E-2</v>
      </c>
      <c r="C9">
        <f>'[2]lL project t2'!C9</f>
        <v>6.1186381064964802E-2</v>
      </c>
      <c r="D9">
        <f>'[2]lL project t2'!D9</f>
        <v>1.2022187159394899</v>
      </c>
      <c r="E9">
        <f>'[2]lL project t2'!E9</f>
        <v>0.23144743589251901</v>
      </c>
    </row>
    <row r="10" spans="1:5" x14ac:dyDescent="0.25">
      <c r="A10" t="str">
        <f>'[2]lL project t2'!A10</f>
        <v>Constructed_post_GFC</v>
      </c>
      <c r="B10">
        <f>'[2]lL project t2'!B10</f>
        <v>-5.22216863917246E-2</v>
      </c>
      <c r="C10">
        <f>'[2]lL project t2'!C10</f>
        <v>6.6750052003659299E-2</v>
      </c>
      <c r="D10">
        <f>'[2]lL project t2'!D10</f>
        <v>-0.78234675216225602</v>
      </c>
      <c r="E10">
        <f>'[2]lL project t2'!E10</f>
        <v>0.43542268813269702</v>
      </c>
    </row>
    <row r="11" spans="1:5" x14ac:dyDescent="0.25">
      <c r="A11" t="str">
        <f>'[2]lL project t2'!A11</f>
        <v>log(First_cost_when_under_construction_real)</v>
      </c>
      <c r="B11">
        <f>'[2]lL project t2'!B11</f>
        <v>5.7555528000101497E-2</v>
      </c>
      <c r="C11">
        <f>'[2]lL project t2'!C11</f>
        <v>2.3675550434981901E-2</v>
      </c>
      <c r="D11">
        <f>'[2]lL project t2'!D11</f>
        <v>2.4310111884478101</v>
      </c>
      <c r="E11">
        <f>'[2]lL project t2'!E11</f>
        <v>1.6409546511058901E-2</v>
      </c>
    </row>
    <row r="12" spans="1:5" x14ac:dyDescent="0.25">
      <c r="A12" t="str">
        <f>'[2]lL project t2'!A12</f>
        <v>election_180_days</v>
      </c>
      <c r="B12">
        <f>'[2]lL project t2'!B12</f>
        <v>-0.32306089801556098</v>
      </c>
      <c r="C12">
        <f>'[2]lL project t2'!C12</f>
        <v>8.4582262699579205E-2</v>
      </c>
      <c r="D12">
        <f>'[2]lL project t2'!D12</f>
        <v>-3.8194875344375001</v>
      </c>
      <c r="E12">
        <f>'[2]lL project t2'!E12</f>
        <v>2.0555259209278299E-4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2" sqref="H12"/>
    </sheetView>
  </sheetViews>
  <sheetFormatPr defaultRowHeight="15" x14ac:dyDescent="0.25"/>
  <sheetData>
    <row r="1" spans="1:5" x14ac:dyDescent="0.25">
      <c r="A1" t="str">
        <f>'[2]lL project t3'!A1</f>
        <v>row.names(as.data.frame.matrix(coeftest(fit_logistic_co_all_v4_t3,</v>
      </c>
      <c r="B1" t="str">
        <f>'[2]lL project t3'!B1</f>
        <v>Estimate</v>
      </c>
      <c r="C1" t="str">
        <f>'[2]lL project t3'!C1</f>
        <v>Std. Error</v>
      </c>
      <c r="D1" t="str">
        <f>'[2]lL project t3'!D1</f>
        <v>t value</v>
      </c>
      <c r="E1" t="str">
        <f>'[2]lL project t3'!E1</f>
        <v>Pr(&gt;|t|)</v>
      </c>
    </row>
    <row r="2" spans="1:5" x14ac:dyDescent="0.25">
      <c r="A2" t="str">
        <f>'[2]lL project t3'!A2</f>
        <v>(Intercept)</v>
      </c>
      <c r="B2">
        <f>'[2]lL project t3'!B2</f>
        <v>0.76304836167034495</v>
      </c>
      <c r="C2">
        <f>'[2]lL project t3'!C2</f>
        <v>0.114478501635013</v>
      </c>
      <c r="D2">
        <f>'[2]lL project t3'!D2</f>
        <v>6.6654293231679604</v>
      </c>
      <c r="E2">
        <f>'[2]lL project t3'!E2</f>
        <v>3.4857077443576202E-10</v>
      </c>
    </row>
    <row r="3" spans="1:5" x14ac:dyDescent="0.25">
      <c r="A3" t="str">
        <f>'[2]lL project t3'!A3</f>
        <v>premature_announcement</v>
      </c>
      <c r="B3">
        <f>'[2]lL project t3'!B3</f>
        <v>4.9935758020144598E-2</v>
      </c>
      <c r="C3">
        <f>'[2]lL project t3'!C3</f>
        <v>6.3308881559462502E-2</v>
      </c>
      <c r="D3">
        <f>'[2]lL project t3'!D3</f>
        <v>0.78876386361750395</v>
      </c>
      <c r="E3">
        <f>'[2]lL project t3'!E3</f>
        <v>0.43134221304063203</v>
      </c>
    </row>
    <row r="4" spans="1:5" x14ac:dyDescent="0.25">
      <c r="A4" t="str">
        <f>'[2]lL project t3'!A4</f>
        <v>log_Total_days_pre_construction</v>
      </c>
      <c r="B4">
        <f>'[2]lL project t3'!B4</f>
        <v>-4.8311673769133402E-2</v>
      </c>
      <c r="C4">
        <f>'[2]lL project t3'!C4</f>
        <v>1.15731304658087E-2</v>
      </c>
      <c r="D4">
        <f>'[2]lL project t3'!D4</f>
        <v>-4.1744689487311799</v>
      </c>
      <c r="E4">
        <f>'[2]lL project t3'!E4</f>
        <v>4.7477450149661097E-5</v>
      </c>
    </row>
    <row r="5" spans="1:5" x14ac:dyDescent="0.25">
      <c r="A5" t="str">
        <f>'[2]lL project t3'!A5</f>
        <v>big_statesQueensland</v>
      </c>
      <c r="B5">
        <f>'[2]lL project t3'!B5</f>
        <v>9.8523330276313395E-3</v>
      </c>
      <c r="C5">
        <f>'[2]lL project t3'!C5</f>
        <v>6.2939372484449502E-2</v>
      </c>
      <c r="D5">
        <f>'[2]lL project t3'!D5</f>
        <v>0.15653688047280101</v>
      </c>
      <c r="E5">
        <f>'[2]lL project t3'!E5</f>
        <v>0.87579450904100897</v>
      </c>
    </row>
    <row r="6" spans="1:5" x14ac:dyDescent="0.25">
      <c r="A6" t="str">
        <f>'[2]lL project t3'!A6</f>
        <v>big_statesSmaller states</v>
      </c>
      <c r="B6">
        <f>'[2]lL project t3'!B6</f>
        <v>2.4243521841940299E-2</v>
      </c>
      <c r="C6">
        <f>'[2]lL project t3'!C6</f>
        <v>7.0469250712249701E-2</v>
      </c>
      <c r="D6">
        <f>'[2]lL project t3'!D6</f>
        <v>0.34402979451186499</v>
      </c>
      <c r="E6">
        <f>'[2]lL project t3'!E6</f>
        <v>0.73124655635672398</v>
      </c>
    </row>
    <row r="7" spans="1:5" x14ac:dyDescent="0.25">
      <c r="A7" t="str">
        <f>'[2]lL project t3'!A7</f>
        <v>big_statesVictoria</v>
      </c>
      <c r="B7">
        <f>'[2]lL project t3'!B7</f>
        <v>3.8532395104088199E-3</v>
      </c>
      <c r="C7">
        <f>'[2]lL project t3'!C7</f>
        <v>7.6022224730719498E-2</v>
      </c>
      <c r="D7">
        <f>'[2]lL project t3'!D7</f>
        <v>5.0685697821360703E-2</v>
      </c>
      <c r="E7">
        <f>'[2]lL project t3'!E7</f>
        <v>0.959635130380878</v>
      </c>
    </row>
    <row r="8" spans="1:5" x14ac:dyDescent="0.25">
      <c r="A8" t="str">
        <f>'[2]lL project t3'!A8</f>
        <v>big_statesWestern Australia</v>
      </c>
      <c r="B8">
        <f>'[2]lL project t3'!B8</f>
        <v>-2.7028873521847602E-2</v>
      </c>
      <c r="C8">
        <f>'[2]lL project t3'!C8</f>
        <v>6.9192084346580293E-2</v>
      </c>
      <c r="D8">
        <f>'[2]lL project t3'!D8</f>
        <v>-0.39063534184721399</v>
      </c>
      <c r="E8">
        <f>'[2]lL project t3'!E8</f>
        <v>0.69655302080156001</v>
      </c>
    </row>
    <row r="9" spans="1:5" x14ac:dyDescent="0.25">
      <c r="A9" t="str">
        <f>'[2]lL project t3'!A9</f>
        <v>`Sub-industry`Road</v>
      </c>
      <c r="B9">
        <f>'[2]lL project t3'!B9</f>
        <v>5.6330240727721997E-2</v>
      </c>
      <c r="C9">
        <f>'[2]lL project t3'!C9</f>
        <v>5.3861833453831602E-2</v>
      </c>
      <c r="D9">
        <f>'[2]lL project t3'!D9</f>
        <v>1.0458285044456599</v>
      </c>
      <c r="E9">
        <f>'[2]lL project t3'!E9</f>
        <v>0.29711630034175301</v>
      </c>
    </row>
    <row r="10" spans="1:5" x14ac:dyDescent="0.25">
      <c r="A10" t="str">
        <f>'[2]lL project t3'!A10</f>
        <v>Constructed_post_GFC</v>
      </c>
      <c r="B10">
        <f>'[2]lL project t3'!B10</f>
        <v>-6.0717077570364403E-2</v>
      </c>
      <c r="C10">
        <f>'[2]lL project t3'!C10</f>
        <v>5.61577613865889E-2</v>
      </c>
      <c r="D10">
        <f>'[2]lL project t3'!D10</f>
        <v>-1.08118764123073</v>
      </c>
      <c r="E10">
        <f>'[2]lL project t3'!E10</f>
        <v>0.28113607496715398</v>
      </c>
    </row>
    <row r="11" spans="1:5" x14ac:dyDescent="0.25">
      <c r="A11" t="str">
        <f>'[2]lL project t3'!A11</f>
        <v>log(First_cost_when_under_construction_real)</v>
      </c>
      <c r="B11">
        <f>'[2]lL project t3'!B11</f>
        <v>-6.8845478299049606E-2</v>
      </c>
      <c r="C11">
        <f>'[2]lL project t3'!C11</f>
        <v>1.9677476929163901E-2</v>
      </c>
      <c r="D11">
        <f>'[2]lL project t3'!D11</f>
        <v>-3.49869439801066</v>
      </c>
      <c r="E11">
        <f>'[2]lL project t3'!E11</f>
        <v>5.9605257431466204E-4</v>
      </c>
    </row>
    <row r="12" spans="1:5" x14ac:dyDescent="0.25">
      <c r="A12" t="str">
        <f>'[2]lL project t3'!A12</f>
        <v>election_180_days</v>
      </c>
      <c r="B12">
        <f>'[2]lL project t3'!B12</f>
        <v>0.174102372742093</v>
      </c>
      <c r="C12">
        <f>'[2]lL project t3'!C12</f>
        <v>7.9020251931527799E-2</v>
      </c>
      <c r="D12">
        <f>'[2]lL project t3'!D12</f>
        <v>2.2032626888225502</v>
      </c>
      <c r="E12">
        <f>'[2]lL project t3'!E12</f>
        <v>2.8912815360455601E-2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11" sqref="J11"/>
    </sheetView>
  </sheetViews>
  <sheetFormatPr defaultRowHeight="15" x14ac:dyDescent="0.25"/>
  <cols>
    <col min="1" max="1" width="28.25" bestFit="1" customWidth="1"/>
  </cols>
  <sheetData>
    <row r="1" spans="1:6" x14ac:dyDescent="0.25">
      <c r="A1" t="str">
        <f>'[2]Goodness of fit'!A1</f>
        <v>Model</v>
      </c>
      <c r="B1" t="str">
        <f>'[2]Goodness of fit'!B1</f>
        <v>logLikelihood</v>
      </c>
      <c r="C1" t="str">
        <f>'[2]Goodness of fit'!C1</f>
        <v>AIC</v>
      </c>
      <c r="D1" t="str">
        <f>'[2]Goodness of fit'!D1</f>
        <v>BIC</v>
      </c>
      <c r="E1" t="str">
        <f>'[2]Goodness of fit'!E1</f>
        <v>R_sq</v>
      </c>
      <c r="F1" t="str">
        <f>'[2]Goodness of fit'!F1</f>
        <v>Adj_R_sq</v>
      </c>
    </row>
    <row r="2" spans="1:6" x14ac:dyDescent="0.25">
      <c r="A2" t="str">
        <f>'[2]Goodness of fit'!A2</f>
        <v>Logit_all</v>
      </c>
      <c r="B2">
        <f>'[2]Goodness of fit'!B2</f>
        <v>-277.78402250861899</v>
      </c>
      <c r="C2">
        <f>'[2]Goodness of fit'!C2</f>
        <v>577.56804501723798</v>
      </c>
      <c r="D2">
        <f>'[2]Goodness of fit'!D2</f>
        <v>624.25388092453898</v>
      </c>
      <c r="E2" t="str">
        <f>'[2]Goodness of fit'!E2</f>
        <v>NA</v>
      </c>
      <c r="F2" t="str">
        <f>'[2]Goodness of fit'!F2</f>
        <v>NA</v>
      </c>
    </row>
    <row r="3" spans="1:6" x14ac:dyDescent="0.25">
      <c r="A3" t="str">
        <f>'[2]Goodness of fit'!A3</f>
        <v>Loglogistic_project_level_all</v>
      </c>
      <c r="B3">
        <f>'[2]Goodness of fit'!B3</f>
        <v>-75.117929934469402</v>
      </c>
      <c r="C3">
        <f>'[2]Goodness of fit'!C3</f>
        <v>174.235859868939</v>
      </c>
      <c r="D3">
        <f>'[2]Goodness of fit'!D3</f>
        <v>212.68394011385999</v>
      </c>
      <c r="E3" t="str">
        <f>'[2]Goodness of fit'!E3</f>
        <v>0.164744427822671</v>
      </c>
      <c r="F3" t="str">
        <f>'[2]Goodness of fit'!F3</f>
        <v>0.115899072724581</v>
      </c>
    </row>
    <row r="4" spans="1:6" x14ac:dyDescent="0.25">
      <c r="A4" t="str">
        <f>'[2]Goodness of fit'!A4</f>
        <v>Logit_t1</v>
      </c>
      <c r="B4">
        <f>'[2]Goodness of fit'!B4</f>
        <v>-48.122679086629901</v>
      </c>
      <c r="C4">
        <f>'[2]Goodness of fit'!C4</f>
        <v>116.24535817326</v>
      </c>
      <c r="D4">
        <f>'[2]Goodness of fit'!D4</f>
        <v>146.549737387184</v>
      </c>
      <c r="E4" t="str">
        <f>'[2]Goodness of fit'!E4</f>
        <v>NA</v>
      </c>
      <c r="F4" t="str">
        <f>'[2]Goodness of fit'!F4</f>
        <v>NA</v>
      </c>
    </row>
    <row r="5" spans="1:6" x14ac:dyDescent="0.25">
      <c r="A5" t="str">
        <f>'[2]Goodness of fit'!A5</f>
        <v>Loglogistic_project_level_t1</v>
      </c>
      <c r="B5">
        <f>'[2]Goodness of fit'!B5</f>
        <v>-29.8699756810874</v>
      </c>
      <c r="C5">
        <f>'[2]Goodness of fit'!C5</f>
        <v>81.739951362174907</v>
      </c>
      <c r="D5">
        <f>'[2]Goodness of fit'!D5</f>
        <v>109.35940593386</v>
      </c>
      <c r="E5" t="str">
        <f>'[2]Goodness of fit'!E5</f>
        <v>0.319972044602515</v>
      </c>
      <c r="F5" t="str">
        <f>'[2]Goodness of fit'!F5</f>
        <v>0.244413382891683</v>
      </c>
    </row>
    <row r="6" spans="1:6" x14ac:dyDescent="0.25">
      <c r="A6" t="str">
        <f>'[2]Goodness of fit'!A6</f>
        <v>Logit_t2</v>
      </c>
      <c r="B6">
        <f>'[2]Goodness of fit'!B6</f>
        <v>-140.81087422429201</v>
      </c>
      <c r="C6">
        <f>'[2]Goodness of fit'!C6</f>
        <v>303.62174844858498</v>
      </c>
      <c r="D6">
        <f>'[2]Goodness of fit'!D6</f>
        <v>344.028304387471</v>
      </c>
      <c r="E6" t="str">
        <f>'[2]Goodness of fit'!E6</f>
        <v>NA</v>
      </c>
      <c r="F6" t="str">
        <f>'[2]Goodness of fit'!F6</f>
        <v>NA</v>
      </c>
    </row>
    <row r="7" spans="1:6" x14ac:dyDescent="0.25">
      <c r="A7" t="str">
        <f>'[2]Goodness of fit'!A7</f>
        <v>Loglogistic_project_level_t2</v>
      </c>
      <c r="B7">
        <f>'[2]Goodness of fit'!B7</f>
        <v>-32.383252316895799</v>
      </c>
      <c r="C7">
        <f>'[2]Goodness of fit'!C7</f>
        <v>88.766504633791598</v>
      </c>
      <c r="D7">
        <f>'[2]Goodness of fit'!D7</f>
        <v>124.23642932500699</v>
      </c>
      <c r="E7" t="str">
        <f>'[2]Goodness of fit'!E7</f>
        <v>0.330239585540253</v>
      </c>
      <c r="F7" t="str">
        <f>'[2]Goodness of fit'!F7</f>
        <v>0.279112836344852</v>
      </c>
    </row>
    <row r="8" spans="1:6" x14ac:dyDescent="0.25">
      <c r="A8" t="str">
        <f>'[2]Goodness of fit'!A8</f>
        <v>Logit_t3</v>
      </c>
      <c r="B8">
        <f>'[2]Goodness of fit'!B8</f>
        <v>-270.44973848989201</v>
      </c>
      <c r="C8">
        <f>'[2]Goodness of fit'!C8</f>
        <v>562.89947697978403</v>
      </c>
      <c r="D8">
        <f>'[2]Goodness of fit'!D8</f>
        <v>609.58531288708605</v>
      </c>
      <c r="E8" t="str">
        <f>'[2]Goodness of fit'!E8</f>
        <v>NA</v>
      </c>
      <c r="F8" t="str">
        <f>'[2]Goodness of fit'!F8</f>
        <v>NA</v>
      </c>
    </row>
    <row r="9" spans="1:6" x14ac:dyDescent="0.25">
      <c r="A9" t="str">
        <f>'[2]Goodness of fit'!A9</f>
        <v>Loglogistic_project_level_t3</v>
      </c>
      <c r="B9">
        <f>'[2]Goodness of fit'!B9</f>
        <v>-34.722612802351399</v>
      </c>
      <c r="C9">
        <f>'[2]Goodness of fit'!C9</f>
        <v>93.445225604702898</v>
      </c>
      <c r="D9">
        <f>'[2]Goodness of fit'!D9</f>
        <v>131.893305849624</v>
      </c>
      <c r="E9" t="str">
        <f>'[2]Goodness of fit'!E9</f>
        <v>0.232891688203935</v>
      </c>
      <c r="F9" t="str">
        <f>'[2]Goodness of fit'!F9</f>
        <v>0.188031553011182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"/>
    </sheetView>
  </sheetViews>
  <sheetFormatPr defaultRowHeight="15" x14ac:dyDescent="0.25"/>
  <sheetData>
    <row r="1" spans="1:9" x14ac:dyDescent="0.25">
      <c r="A1" t="s">
        <v>34</v>
      </c>
      <c r="B1" t="s">
        <v>33</v>
      </c>
      <c r="C1" t="s">
        <v>38</v>
      </c>
      <c r="D1" t="s">
        <v>35</v>
      </c>
      <c r="E1" t="s">
        <v>39</v>
      </c>
      <c r="F1" t="s">
        <v>36</v>
      </c>
      <c r="G1" t="s">
        <v>40</v>
      </c>
      <c r="H1" t="s">
        <v>37</v>
      </c>
      <c r="I1" t="s">
        <v>41</v>
      </c>
    </row>
    <row r="2" spans="1:9" x14ac:dyDescent="0.25">
      <c r="A2" t="s">
        <v>42</v>
      </c>
      <c r="B2">
        <v>6.6666487313273598E-2</v>
      </c>
      <c r="C2" t="s">
        <v>43</v>
      </c>
      <c r="D2">
        <v>-0.78064835978551395</v>
      </c>
      <c r="E2" t="s">
        <v>25</v>
      </c>
      <c r="F2">
        <v>-0.89630690214119302</v>
      </c>
      <c r="G2" t="s">
        <v>23</v>
      </c>
      <c r="H2">
        <v>0.76304836167034495</v>
      </c>
      <c r="I2" t="s">
        <v>23</v>
      </c>
    </row>
    <row r="3" spans="1:9" x14ac:dyDescent="0.25">
      <c r="A3" t="s">
        <v>19</v>
      </c>
      <c r="B3">
        <v>0.142235526938816</v>
      </c>
      <c r="C3" t="s">
        <v>20</v>
      </c>
      <c r="D3" t="s">
        <v>8</v>
      </c>
      <c r="F3">
        <v>-0.125944728666329</v>
      </c>
      <c r="G3" t="s">
        <v>20</v>
      </c>
      <c r="H3">
        <v>4.9935758020144598E-2</v>
      </c>
      <c r="I3" t="s">
        <v>43</v>
      </c>
    </row>
    <row r="4" spans="1:9" x14ac:dyDescent="0.25">
      <c r="A4" t="s">
        <v>22</v>
      </c>
      <c r="B4">
        <v>2.58507511225058E-3</v>
      </c>
      <c r="C4" t="s">
        <v>43</v>
      </c>
      <c r="D4">
        <v>7.9300414032418304E-2</v>
      </c>
      <c r="E4" t="s">
        <v>20</v>
      </c>
      <c r="F4">
        <v>0.13032846074364601</v>
      </c>
      <c r="G4" t="s">
        <v>23</v>
      </c>
      <c r="H4">
        <v>-4.8311673769133402E-2</v>
      </c>
      <c r="I4" t="s">
        <v>23</v>
      </c>
    </row>
    <row r="5" spans="1:9" x14ac:dyDescent="0.25">
      <c r="A5" t="s">
        <v>24</v>
      </c>
      <c r="B5">
        <v>4.4115226273034797E-2</v>
      </c>
      <c r="C5" t="s">
        <v>43</v>
      </c>
      <c r="D5">
        <v>-5.99616803628608E-2</v>
      </c>
      <c r="E5" t="s">
        <v>43</v>
      </c>
      <c r="F5">
        <v>5.4107318637639498E-2</v>
      </c>
      <c r="G5" t="s">
        <v>43</v>
      </c>
      <c r="H5">
        <v>9.8523330276313395E-3</v>
      </c>
      <c r="I5" t="s">
        <v>43</v>
      </c>
    </row>
    <row r="6" spans="1:9" x14ac:dyDescent="0.25">
      <c r="A6" t="s">
        <v>26</v>
      </c>
      <c r="B6">
        <v>8.8732243917689801E-2</v>
      </c>
      <c r="C6" t="s">
        <v>43</v>
      </c>
      <c r="D6">
        <v>0.115758204334157</v>
      </c>
      <c r="E6" t="s">
        <v>43</v>
      </c>
      <c r="F6">
        <v>5.8370177159781003E-2</v>
      </c>
      <c r="G6" t="s">
        <v>43</v>
      </c>
      <c r="H6">
        <v>2.4243521841940299E-2</v>
      </c>
      <c r="I6" t="s">
        <v>43</v>
      </c>
    </row>
    <row r="7" spans="1:9" x14ac:dyDescent="0.25">
      <c r="A7" t="s">
        <v>27</v>
      </c>
      <c r="B7">
        <v>-4.7437914501102102E-2</v>
      </c>
      <c r="C7" t="s">
        <v>43</v>
      </c>
      <c r="D7">
        <v>-8.7553640276768804E-2</v>
      </c>
      <c r="E7" t="s">
        <v>43</v>
      </c>
      <c r="F7">
        <v>-3.2182727141809399E-2</v>
      </c>
      <c r="G7" t="s">
        <v>43</v>
      </c>
      <c r="H7">
        <v>3.8532395104088199E-3</v>
      </c>
      <c r="I7" t="s">
        <v>43</v>
      </c>
    </row>
    <row r="8" spans="1:9" x14ac:dyDescent="0.25">
      <c r="A8" t="s">
        <v>28</v>
      </c>
      <c r="B8">
        <v>0.229595570879435</v>
      </c>
      <c r="C8" t="s">
        <v>23</v>
      </c>
      <c r="D8">
        <v>8.7463523281695696E-2</v>
      </c>
      <c r="E8" t="s">
        <v>43</v>
      </c>
      <c r="F8">
        <v>0.26718738687707899</v>
      </c>
      <c r="G8" t="s">
        <v>23</v>
      </c>
      <c r="H8">
        <v>-2.7028873521847602E-2</v>
      </c>
      <c r="I8" t="s">
        <v>43</v>
      </c>
    </row>
    <row r="9" spans="1:9" x14ac:dyDescent="0.25">
      <c r="A9" t="s">
        <v>29</v>
      </c>
      <c r="B9">
        <v>0.19018392325785199</v>
      </c>
      <c r="C9" t="s">
        <v>23</v>
      </c>
      <c r="D9">
        <v>1.7194677293063301E-2</v>
      </c>
      <c r="E9" t="s">
        <v>43</v>
      </c>
      <c r="F9">
        <v>7.3559412476906103E-2</v>
      </c>
      <c r="G9" t="s">
        <v>43</v>
      </c>
      <c r="H9">
        <v>5.6330240727721997E-2</v>
      </c>
      <c r="I9" t="s">
        <v>43</v>
      </c>
    </row>
    <row r="10" spans="1:9" x14ac:dyDescent="0.25">
      <c r="A10" t="s">
        <v>30</v>
      </c>
      <c r="B10">
        <v>-2.45326372594948E-2</v>
      </c>
      <c r="C10" t="s">
        <v>43</v>
      </c>
      <c r="D10">
        <v>0.116388890700709</v>
      </c>
      <c r="E10" t="s">
        <v>43</v>
      </c>
      <c r="F10">
        <v>-5.22216863917246E-2</v>
      </c>
      <c r="G10" t="s">
        <v>43</v>
      </c>
      <c r="H10">
        <v>-6.0717077570364403E-2</v>
      </c>
      <c r="I10" t="s">
        <v>43</v>
      </c>
    </row>
    <row r="11" spans="1:9" x14ac:dyDescent="0.25">
      <c r="A11" t="s">
        <v>31</v>
      </c>
      <c r="B11">
        <v>3.0668973451803701E-2</v>
      </c>
      <c r="C11" t="s">
        <v>43</v>
      </c>
      <c r="D11">
        <v>6.8245856892317103E-2</v>
      </c>
      <c r="E11" t="s">
        <v>25</v>
      </c>
      <c r="F11">
        <v>5.7555528000101497E-2</v>
      </c>
      <c r="G11" t="s">
        <v>25</v>
      </c>
      <c r="H11">
        <v>-6.8845478299049606E-2</v>
      </c>
      <c r="I11" t="s">
        <v>23</v>
      </c>
    </row>
    <row r="12" spans="1:9" x14ac:dyDescent="0.25">
      <c r="A12" t="s">
        <v>32</v>
      </c>
      <c r="B12">
        <v>0.22649976668427901</v>
      </c>
      <c r="C12" t="s">
        <v>25</v>
      </c>
      <c r="D12">
        <v>0.50302975264114602</v>
      </c>
      <c r="E12" t="s">
        <v>23</v>
      </c>
      <c r="F12">
        <v>-0.32306089801556098</v>
      </c>
      <c r="G12" t="s">
        <v>23</v>
      </c>
      <c r="H12">
        <v>0.174102372742093</v>
      </c>
      <c r="I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zoomScale="85" zoomScaleNormal="85" workbookViewId="0">
      <selection activeCell="A19" sqref="A19:I29"/>
    </sheetView>
  </sheetViews>
  <sheetFormatPr defaultRowHeight="15" x14ac:dyDescent="0.25"/>
  <cols>
    <col min="1" max="1" width="56.375" bestFit="1" customWidth="1"/>
    <col min="2" max="2" width="10.875" bestFit="1" customWidth="1"/>
    <col min="3" max="3" width="11.625" bestFit="1" customWidth="1"/>
    <col min="4" max="4" width="10.875" bestFit="1" customWidth="1"/>
    <col min="5" max="5" width="11.625" bestFit="1" customWidth="1"/>
    <col min="6" max="6" width="10.875" bestFit="1" customWidth="1"/>
    <col min="7" max="7" width="11.625" bestFit="1" customWidth="1"/>
    <col min="8" max="8" width="10.875" bestFit="1" customWidth="1"/>
    <col min="9" max="9" width="16" bestFit="1" customWidth="1"/>
    <col min="12" max="12" width="21.125" customWidth="1"/>
    <col min="13" max="13" width="20.75" bestFit="1" customWidth="1"/>
    <col min="14" max="14" width="20.875" bestFit="1" customWidth="1"/>
    <col min="15" max="15" width="21.875" bestFit="1" customWidth="1"/>
  </cols>
  <sheetData>
    <row r="1" spans="1:15" ht="15.75" thickBot="1" x14ac:dyDescent="0.3"/>
    <row r="2" spans="1:15" ht="15.75" thickBot="1" x14ac:dyDescent="0.3">
      <c r="A2" s="3" t="s">
        <v>0</v>
      </c>
      <c r="B2" s="6"/>
      <c r="C2" s="6"/>
      <c r="D2" s="6"/>
      <c r="E2" s="6"/>
      <c r="F2" s="6"/>
      <c r="G2" s="6"/>
      <c r="H2" s="6"/>
      <c r="I2" s="7"/>
      <c r="L2" s="28" t="s">
        <v>15</v>
      </c>
      <c r="M2" s="29"/>
      <c r="N2" s="29"/>
      <c r="O2" s="30"/>
    </row>
    <row r="3" spans="1:15" ht="15.75" thickBot="1" x14ac:dyDescent="0.3">
      <c r="A3" s="12"/>
      <c r="B3" s="44" t="s">
        <v>1</v>
      </c>
      <c r="C3" s="45"/>
      <c r="D3" s="44" t="s">
        <v>2</v>
      </c>
      <c r="E3" s="45"/>
      <c r="F3" s="44" t="s">
        <v>3</v>
      </c>
      <c r="G3" s="45"/>
      <c r="H3" s="44" t="s">
        <v>4</v>
      </c>
      <c r="I3" s="45"/>
      <c r="L3" s="41" t="s">
        <v>11</v>
      </c>
      <c r="M3" s="39" t="s">
        <v>16</v>
      </c>
      <c r="N3" s="39"/>
      <c r="O3" s="40"/>
    </row>
    <row r="4" spans="1:15" ht="15.75" thickBot="1" x14ac:dyDescent="0.3">
      <c r="A4" s="1"/>
      <c r="B4" s="10" t="s">
        <v>5</v>
      </c>
      <c r="C4" s="33" t="s">
        <v>6</v>
      </c>
      <c r="D4" s="34" t="s">
        <v>5</v>
      </c>
      <c r="E4" s="35" t="s">
        <v>6</v>
      </c>
      <c r="F4" s="10" t="s">
        <v>5</v>
      </c>
      <c r="G4" s="11" t="s">
        <v>6</v>
      </c>
      <c r="H4" s="10" t="s">
        <v>5</v>
      </c>
      <c r="I4" s="11" t="s">
        <v>6</v>
      </c>
      <c r="J4" s="13" t="s">
        <v>7</v>
      </c>
      <c r="L4" s="42"/>
      <c r="M4" s="31" t="s">
        <v>18</v>
      </c>
      <c r="N4" s="31" t="s">
        <v>14</v>
      </c>
      <c r="O4" s="32" t="s">
        <v>13</v>
      </c>
    </row>
    <row r="5" spans="1:15" x14ac:dyDescent="0.25">
      <c r="A5" s="10" t="str">
        <f>'Logit all'!A2</f>
        <v>premature_announcement</v>
      </c>
      <c r="B5" s="1">
        <f>'Logit all'!B2</f>
        <v>0.12780544780188799</v>
      </c>
      <c r="C5" t="str">
        <f>IF('Logit all'!E2&gt;0.1," ", IF('Logit all'!E2&gt;0.05,"*",IF('Logit all'!E2&gt;0.01,"**","***")))</f>
        <v>*</v>
      </c>
      <c r="D5" s="1" t="s">
        <v>8</v>
      </c>
      <c r="E5" s="2"/>
      <c r="F5" s="1">
        <f>'Logit t2'!B2</f>
        <v>2.0922738840847499E-2</v>
      </c>
      <c r="G5" t="str">
        <f>IF('Logit t2'!E2&gt;0.1," ",IF('Logit t2'!E2&gt;0.05,"*",IF('Logit t2'!E2&gt;0.01,"**","***")))</f>
        <v xml:space="preserve"> </v>
      </c>
      <c r="H5" s="1">
        <f>'Logit t3'!B2</f>
        <v>0.112919551141551</v>
      </c>
      <c r="I5" s="2" t="str">
        <f>IF('Logit t3'!E2&gt;0.1," ",IF('Logit t3'!E2&gt;0.05,"*",IF('Logit t3'!E2&gt;0.01,"**","***")))</f>
        <v>*</v>
      </c>
      <c r="L5" s="1">
        <f>SUM('[1]Mode X initial status, complete'!$B$4:$C$4)/SUM('[1]Mode X initial status, complete'!$B$4:$E$4)</f>
        <v>0.32472324723247231</v>
      </c>
      <c r="M5" s="24">
        <f>$L$5*$B$5</f>
        <v>4.1501400024229307E-2</v>
      </c>
      <c r="N5" s="24">
        <f>$L$5*$B$5</f>
        <v>4.1501400024229307E-2</v>
      </c>
      <c r="O5" s="2">
        <f>$L$5*$B$5</f>
        <v>4.1501400024229307E-2</v>
      </c>
    </row>
    <row r="6" spans="1:15" x14ac:dyDescent="0.25">
      <c r="A6" s="10" t="str">
        <f>'Logit all'!A3</f>
        <v>log_Total_days_pre_construction</v>
      </c>
      <c r="B6" s="1">
        <f>'Logit all'!B3</f>
        <v>4.4253614932150902E-2</v>
      </c>
      <c r="C6" t="str">
        <f>IF('Logit all'!E3&gt;0.1," ", IF('Logit all'!E3&gt;0.05,"*",IF('Logit all'!E3&gt;0.01,"**","***")))</f>
        <v>***</v>
      </c>
      <c r="D6" s="20">
        <f>'Logit t1'!B3</f>
        <v>0.113154636653504</v>
      </c>
      <c r="E6" s="2" t="str">
        <f>IF('Logit t1'!E3&gt;0.1," ", IF('Logit t1'!E3&gt;0.05,"*",IF('Logit t1'!E3&gt;0.01,"**","***")))</f>
        <v>***</v>
      </c>
      <c r="F6" s="1">
        <f>'Logit t2'!B3</f>
        <v>8.4050461066832297E-2</v>
      </c>
      <c r="G6" t="str">
        <f>IF('Logit t2'!E3&gt;0.1," ",IF('Logit t2'!E3&gt;0.05,"*",IF('Logit t2'!E3&gt;0.01,"**","***")))</f>
        <v>*</v>
      </c>
      <c r="H6" s="1">
        <f>'Logit t3'!B3</f>
        <v>-2.3565214163852599E-2</v>
      </c>
      <c r="I6" s="2" t="str">
        <f>IF('Logit t3'!E3&gt;0.1," ",IF('Logit t3'!E3&gt;0.05,"*",IF('Logit t3'!E3&gt;0.01,"**","***")))</f>
        <v xml:space="preserve"> </v>
      </c>
      <c r="L6" s="1">
        <f>'[1]Dep vars'!$B$5</f>
        <v>3.2760010436368399</v>
      </c>
      <c r="M6" s="24">
        <f>$L$6*$B$6</f>
        <v>0.14497488870242919</v>
      </c>
      <c r="N6" s="24">
        <f>$L$6*$B$6</f>
        <v>0.14497488870242919</v>
      </c>
      <c r="O6" s="2">
        <f>$L$6*$B$6</f>
        <v>0.14497488870242919</v>
      </c>
    </row>
    <row r="7" spans="1:15" x14ac:dyDescent="0.25">
      <c r="A7" s="10" t="str">
        <f>'Logit all'!A4</f>
        <v>big_statesQueensland</v>
      </c>
      <c r="B7" s="1">
        <f>'Logit all'!B4</f>
        <v>-0.12955150454018699</v>
      </c>
      <c r="C7" t="str">
        <f>IF('Logit all'!E4&gt;0.1," ", IF('Logit all'!E4&gt;0.05,"*",IF('Logit all'!E4&gt;0.01,"**","***")))</f>
        <v>**</v>
      </c>
      <c r="D7" s="20">
        <f>'Logit t1'!B4</f>
        <v>-6.5084235568084001E-2</v>
      </c>
      <c r="E7" s="2" t="str">
        <f>IF('Logit t1'!E4&gt;0.1," ", IF('Logit t1'!E4&gt;0.05,"*",IF('Logit t1'!E4&gt;0.01,"**","***")))</f>
        <v>*</v>
      </c>
      <c r="F7" s="1">
        <f>'Logit t2'!B4</f>
        <v>4.9285349204336297E-2</v>
      </c>
      <c r="G7" t="str">
        <f>IF('Logit t2'!E4&gt;0.1," ",IF('Logit t2'!E4&gt;0.05,"*",IF('Logit t2'!E4&gt;0.01,"**","***")))</f>
        <v xml:space="preserve"> </v>
      </c>
      <c r="H7" s="1">
        <f>'Logit t3'!B4</f>
        <v>-0.16550843918496899</v>
      </c>
      <c r="I7" s="2" t="str">
        <f>IF('Logit t3'!E4&gt;0.1," ",IF('Logit t3'!E4&gt;0.05,"*",IF('Logit t3'!E4&gt;0.01,"**","***")))</f>
        <v>***</v>
      </c>
      <c r="L7" s="1">
        <f>[1]Analysis!$B$20</f>
        <v>0.24723247232472326</v>
      </c>
      <c r="M7" s="24">
        <f>$L$7*$B$7</f>
        <v>-3.2029338760858041E-2</v>
      </c>
      <c r="N7" s="24">
        <f>$L$7*$B$7</f>
        <v>-3.2029338760858041E-2</v>
      </c>
      <c r="O7" s="2">
        <f>$L$7*$B$7</f>
        <v>-3.2029338760858041E-2</v>
      </c>
    </row>
    <row r="8" spans="1:15" x14ac:dyDescent="0.25">
      <c r="A8" s="10" t="str">
        <f>'Logit all'!A5</f>
        <v>big_statesSmaller states</v>
      </c>
      <c r="B8" s="1">
        <f>'Logit all'!B5</f>
        <v>-4.6093202479206598E-3</v>
      </c>
      <c r="C8" t="str">
        <f>IF('Logit all'!E5&gt;0.1," ", IF('Logit all'!E5&gt;0.05,"*",IF('Logit all'!E5&gt;0.01,"**","***")))</f>
        <v xml:space="preserve"> </v>
      </c>
      <c r="D8" s="20">
        <f>'Logit t1'!B5</f>
        <v>0.15415853985733</v>
      </c>
      <c r="E8" s="2" t="str">
        <f>IF('Logit t1'!E5&gt;0.1," ", IF('Logit t1'!E5&gt;0.05,"*",IF('Logit t1'!E5&gt;0.01,"**","***")))</f>
        <v xml:space="preserve"> </v>
      </c>
      <c r="F8" s="1">
        <f>'Logit t2'!B5</f>
        <v>0.15602593831020101</v>
      </c>
      <c r="G8" t="str">
        <f>IF('Logit t2'!E5&gt;0.1," ",IF('Logit t2'!E5&gt;0.05,"*",IF('Logit t2'!E5&gt;0.01,"**","***")))</f>
        <v xml:space="preserve"> </v>
      </c>
      <c r="H8" s="1">
        <f>'Logit t3'!B5</f>
        <v>-9.5402437315250093E-3</v>
      </c>
      <c r="I8" s="2" t="str">
        <f>IF('Logit t3'!E5&gt;0.1," ",IF('Logit t3'!E5&gt;0.05,"*",IF('Logit t3'!E5&gt;0.01,"**","***")))</f>
        <v xml:space="preserve"> </v>
      </c>
      <c r="L8" s="1">
        <f>[1]Analysis!$B$24</f>
        <v>0.13837638376383754</v>
      </c>
      <c r="M8" s="24">
        <f>$L$8*$B$8</f>
        <v>-6.3782106751669601E-4</v>
      </c>
      <c r="N8" s="24">
        <f>$L$8*$B$8</f>
        <v>-6.3782106751669601E-4</v>
      </c>
      <c r="O8" s="2">
        <f>$L$8*$B$8</f>
        <v>-6.3782106751669601E-4</v>
      </c>
    </row>
    <row r="9" spans="1:15" x14ac:dyDescent="0.25">
      <c r="A9" s="10" t="str">
        <f>'Logit all'!A6</f>
        <v>big_statesVictoria</v>
      </c>
      <c r="B9" s="1">
        <f>'Logit all'!B6</f>
        <v>-0.18559744026993399</v>
      </c>
      <c r="C9" t="str">
        <f>IF('Logit all'!E6&gt;0.1," ", IF('Logit all'!E6&gt;0.05,"*",IF('Logit all'!E6&gt;0.01,"**","***")))</f>
        <v>***</v>
      </c>
      <c r="D9" s="20">
        <f>'Logit t1'!B6</f>
        <v>-8.9067846912826307E-2</v>
      </c>
      <c r="E9" s="2" t="str">
        <f>IF('Logit t1'!E6&gt;0.1," ", IF('Logit t1'!E6&gt;0.05,"*",IF('Logit t1'!E6&gt;0.01,"**","***")))</f>
        <v>***</v>
      </c>
      <c r="F9" s="1">
        <f>'Logit t2'!B6</f>
        <v>-5.6424135350006802E-2</v>
      </c>
      <c r="G9" t="str">
        <f>IF('Logit t2'!E6&gt;0.1," ",IF('Logit t2'!E6&gt;0.05,"*",IF('Logit t2'!E6&gt;0.01,"**","***")))</f>
        <v xml:space="preserve"> </v>
      </c>
      <c r="H9" s="1">
        <f>'Logit t3'!B6</f>
        <v>-0.191693449898134</v>
      </c>
      <c r="I9" s="2" t="str">
        <f>IF('Logit t3'!E6&gt;0.1," ",IF('Logit t3'!E6&gt;0.05,"*",IF('Logit t3'!E6&gt;0.01,"**","***")))</f>
        <v>***</v>
      </c>
      <c r="L9" s="1">
        <f>[1]Analysis!$B$22</f>
        <v>0.17712177121771217</v>
      </c>
      <c r="M9" s="24">
        <f>$L$9*$B$9</f>
        <v>-3.2873347354084245E-2</v>
      </c>
      <c r="N9" s="24">
        <f>$L$9*$B$9</f>
        <v>-3.2873347354084245E-2</v>
      </c>
      <c r="O9" s="2">
        <f>$L$9*$B$9</f>
        <v>-3.2873347354084245E-2</v>
      </c>
    </row>
    <row r="10" spans="1:15" x14ac:dyDescent="0.25">
      <c r="A10" s="10" t="str">
        <f>'Logit all'!A7</f>
        <v>big_statesWestern Australia</v>
      </c>
      <c r="B10" s="1">
        <f>'Logit all'!B7</f>
        <v>-6.4599716943024202E-2</v>
      </c>
      <c r="C10" t="str">
        <f>IF('Logit all'!E7&gt;0.1," ", IF('Logit all'!E7&gt;0.05,"*",IF('Logit all'!E7&gt;0.01,"**","***")))</f>
        <v xml:space="preserve"> </v>
      </c>
      <c r="D10" s="20">
        <f>'Logit t1'!B7</f>
        <v>-2.27617954984475E-2</v>
      </c>
      <c r="E10" s="2" t="str">
        <f>IF('Logit t1'!E7&gt;0.1," ", IF('Logit t1'!E7&gt;0.05,"*",IF('Logit t1'!E7&gt;0.01,"**","***")))</f>
        <v xml:space="preserve"> </v>
      </c>
      <c r="F10" s="1">
        <f>'Logit t2'!B7</f>
        <v>0.123998264083826</v>
      </c>
      <c r="G10" t="str">
        <f>IF('Logit t2'!E7&gt;0.1," ",IF('Logit t2'!E7&gt;0.05,"*",IF('Logit t2'!E7&gt;0.01,"**","***")))</f>
        <v xml:space="preserve"> </v>
      </c>
      <c r="H10" s="1">
        <f>'Logit t3'!B7</f>
        <v>-0.124263500546584</v>
      </c>
      <c r="I10" s="2" t="str">
        <f>IF('Logit t3'!E7&gt;0.1," ",IF('Logit t3'!E7&gt;0.05,"*",IF('Logit t3'!E7&gt;0.01,"**","***")))</f>
        <v>*</v>
      </c>
      <c r="L10" s="1">
        <f>[1]Analysis!$B$23</f>
        <v>0.15498154981549817</v>
      </c>
      <c r="M10" s="24">
        <f>$L$10*$B$10</f>
        <v>-1.0011764249472387E-2</v>
      </c>
      <c r="N10" s="24">
        <f>$L$10*$B$10</f>
        <v>-1.0011764249472387E-2</v>
      </c>
      <c r="O10" s="2">
        <f>$L$10*$B$10</f>
        <v>-1.0011764249472387E-2</v>
      </c>
    </row>
    <row r="11" spans="1:15" x14ac:dyDescent="0.25">
      <c r="A11" s="10" t="str">
        <f>'Logit all'!A8</f>
        <v>`Sub-industry`Road</v>
      </c>
      <c r="B11" s="1">
        <f>'Logit all'!B8</f>
        <v>4.5354079317968303E-2</v>
      </c>
      <c r="C11" t="str">
        <f>IF('Logit all'!E8&gt;0.1," ", IF('Logit all'!E8&gt;0.05,"*",IF('Logit all'!E8&gt;0.01,"**","***")))</f>
        <v xml:space="preserve"> </v>
      </c>
      <c r="D11" s="20">
        <f>'Logit t1'!B8</f>
        <v>-9.4827146152264605E-2</v>
      </c>
      <c r="E11" s="2" t="str">
        <f>IF('Logit t1'!E8&gt;0.1," ", IF('Logit t1'!E8&gt;0.05,"*",IF('Logit t1'!E8&gt;0.01,"**","***")))</f>
        <v xml:space="preserve"> </v>
      </c>
      <c r="F11" s="1">
        <f>'Logit t2'!B8</f>
        <v>-3.7201892447231197E-2</v>
      </c>
      <c r="G11" t="str">
        <f>IF('Logit t2'!E8&gt;0.1," ",IF('Logit t2'!E8&gt;0.05,"*",IF('Logit t2'!E8&gt;0.01,"**","***")))</f>
        <v xml:space="preserve"> </v>
      </c>
      <c r="H11" s="1">
        <f>'Logit t3'!B8</f>
        <v>3.2396054187366199E-2</v>
      </c>
      <c r="I11" s="2" t="str">
        <f>IF('Logit t3'!E8&gt;0.1," ",IF('Logit t3'!E8&gt;0.05,"*",IF('Logit t3'!E8&gt;0.01,"**","***")))</f>
        <v xml:space="preserve"> </v>
      </c>
      <c r="L11" s="1">
        <f>[1]Analysis!$B$15</f>
        <v>0.77675276752767497</v>
      </c>
      <c r="M11" s="24">
        <f>$L$11*$B$11</f>
        <v>3.5228906628901567E-2</v>
      </c>
      <c r="N11" s="24">
        <f>$L$11*$B$11</f>
        <v>3.5228906628901567E-2</v>
      </c>
      <c r="O11" s="2">
        <f>$L$11*$B$11</f>
        <v>3.5228906628901567E-2</v>
      </c>
    </row>
    <row r="12" spans="1:15" x14ac:dyDescent="0.25">
      <c r="A12" s="10" t="str">
        <f>'Logit all'!A9</f>
        <v>Constructed_post_GFC</v>
      </c>
      <c r="B12" s="20">
        <f>'Logit all'!B9</f>
        <v>-0.20974089117959899</v>
      </c>
      <c r="C12" t="str">
        <f>IF('Logit all'!E9&gt;0.1," ", IF('Logit all'!E9&gt;0.05,"*",IF('Logit all'!E9&gt;0.01,"**","***")))</f>
        <v>***</v>
      </c>
      <c r="D12" s="20">
        <f>'Logit t1'!B9</f>
        <v>-3.9417764153464499E-2</v>
      </c>
      <c r="E12" s="2" t="str">
        <f>IF('Logit t1'!E9&gt;0.1," ", IF('Logit t1'!E9&gt;0.05,"*",IF('Logit t1'!E9&gt;0.01,"**","***")))</f>
        <v xml:space="preserve"> </v>
      </c>
      <c r="F12" s="20">
        <f>'Logit t2'!B9</f>
        <v>-0.170593635092537</v>
      </c>
      <c r="G12" t="str">
        <f>IF('Logit t2'!E9&gt;0.1," ",IF('Logit t2'!E9&gt;0.05,"*",IF('Logit t2'!E9&gt;0.01,"**","***")))</f>
        <v>***</v>
      </c>
      <c r="H12" s="1">
        <f>'Logit t3'!B9</f>
        <v>-0.13624690660608699</v>
      </c>
      <c r="I12" s="2" t="str">
        <f>IF('Logit t3'!E9&gt;0.1," ",IF('Logit t3'!E9&gt;0.05,"*",IF('Logit t3'!E9&gt;0.01,"**","***")))</f>
        <v>**</v>
      </c>
      <c r="L12" s="1">
        <f>[1]Analysis!$B$16</f>
        <v>0.31365313653136501</v>
      </c>
      <c r="M12" s="24">
        <f>$L$12*$B$12</f>
        <v>-6.5785888377364932E-2</v>
      </c>
      <c r="N12" s="24">
        <f>0*B12</f>
        <v>0</v>
      </c>
      <c r="O12" s="2">
        <f>1*B12</f>
        <v>-0.20974089117959899</v>
      </c>
    </row>
    <row r="13" spans="1:15" x14ac:dyDescent="0.25">
      <c r="A13" s="10" t="str">
        <f>'Logit all'!A10</f>
        <v>log(First_cost_when_under_construction_real)</v>
      </c>
      <c r="B13" s="1">
        <f>'Logit all'!B10</f>
        <v>5.7853282763152797E-2</v>
      </c>
      <c r="C13" t="str">
        <f>IF('Logit all'!E10&gt;0.1," ", IF('Logit all'!E10&gt;0.05,"*",IF('Logit all'!E10&gt;0.01,"**","***")))</f>
        <v>***</v>
      </c>
      <c r="D13" s="20">
        <f>'Logit t1'!B10</f>
        <v>6.7065252337110803E-2</v>
      </c>
      <c r="E13" s="2" t="str">
        <f>IF('Logit t1'!E10&gt;0.1," ", IF('Logit t1'!E10&gt;0.05,"*",IF('Logit t1'!E10&gt;0.01,"**","***")))</f>
        <v>***</v>
      </c>
      <c r="F13" s="1">
        <f>'Logit t2'!B10</f>
        <v>3.0282920265119299E-2</v>
      </c>
      <c r="G13" t="str">
        <f>IF('Logit t2'!E10&gt;0.1," ",IF('Logit t2'!E10&gt;0.05,"*",IF('Logit t2'!E10&gt;0.01,"**","***")))</f>
        <v xml:space="preserve"> </v>
      </c>
      <c r="H13" s="1">
        <f>'Logit t3'!B10</f>
        <v>1.2080951080796201E-2</v>
      </c>
      <c r="I13" s="2" t="str">
        <f>IF('Logit t3'!E10&gt;0.1," ",IF('Logit t3'!E10&gt;0.05,"*",IF('Logit t3'!E10&gt;0.01,"**","***")))</f>
        <v xml:space="preserve"> </v>
      </c>
      <c r="L13" s="1">
        <f>[1]Analysis!$B$17</f>
        <v>4.5873163588335899</v>
      </c>
      <c r="M13" s="24">
        <f>$L$13*$B$13</f>
        <v>0.26539131043163616</v>
      </c>
      <c r="N13" s="24">
        <f>$L$13*$B$13</f>
        <v>0.26539131043163616</v>
      </c>
      <c r="O13" s="2">
        <f>$L$13*$B$13</f>
        <v>0.26539131043163616</v>
      </c>
    </row>
    <row r="14" spans="1:15" ht="15.75" thickBot="1" x14ac:dyDescent="0.3">
      <c r="A14" s="10" t="str">
        <f>'Logit all'!A11</f>
        <v>election_180_days</v>
      </c>
      <c r="B14" s="1">
        <f>'Logit all'!B11</f>
        <v>-1.86502982676141E-2</v>
      </c>
      <c r="C14" t="str">
        <f>IF('Logit all'!E11&gt;0.1," ", IF('Logit all'!E11&gt;0.05,"*",IF('Logit all'!E11&gt;0.01,"**","***")))</f>
        <v xml:space="preserve"> </v>
      </c>
      <c r="D14" s="20">
        <f>'Logit t1'!B11</f>
        <v>0.367112947649685</v>
      </c>
      <c r="E14" s="2" t="str">
        <f>IF('Logit t1'!E11&gt;0.1," ", IF('Logit t1'!E11&gt;0.05,"*",IF('Logit t1'!E11&gt;0.01,"**","***")))</f>
        <v>*</v>
      </c>
      <c r="F14" s="1" t="str">
        <f>'Logit t2'!B11</f>
        <v>-0.122836878781957</v>
      </c>
      <c r="G14" t="str">
        <f>IF('Logit t2'!E11&gt;0.1," ",IF('Logit t2'!E11&gt;0.05,"*",IF('Logit t2'!E11&gt;0.01,"**","***")))</f>
        <v>**</v>
      </c>
      <c r="H14" s="1">
        <f>'Logit t3'!B11</f>
        <v>3.0286661151763501E-2</v>
      </c>
      <c r="I14" s="2" t="str">
        <f>IF('Logit t3'!E11&gt;0.1," ",IF('Logit t3'!E11&gt;0.05,"*",IF('Logit t3'!E11&gt;0.01,"**","***")))</f>
        <v xml:space="preserve"> </v>
      </c>
      <c r="L14" s="25">
        <f>[1]Analysis!$B$19</f>
        <v>6.8265682656826573E-2</v>
      </c>
      <c r="M14" s="26">
        <f>$L$14*$B$14</f>
        <v>-1.2731753429921066E-3</v>
      </c>
      <c r="N14" s="26">
        <f>$L$14*$B$14</f>
        <v>-1.2731753429921066E-3</v>
      </c>
      <c r="O14" s="27">
        <f>$L$14*$B$14</f>
        <v>-1.2731753429921066E-3</v>
      </c>
    </row>
    <row r="15" spans="1:15" ht="16.5" thickTop="1" thickBot="1" x14ac:dyDescent="0.3">
      <c r="A15" s="1"/>
      <c r="B15" s="1"/>
      <c r="C15" s="24"/>
      <c r="D15" s="17"/>
      <c r="E15" s="18"/>
      <c r="F15" s="1"/>
      <c r="G15" s="2"/>
      <c r="H15" s="1"/>
      <c r="I15" s="2"/>
      <c r="L15" s="36" t="s">
        <v>17</v>
      </c>
      <c r="M15" s="37">
        <f>SUM(M5:M14)</f>
        <v>0.34448517063490786</v>
      </c>
      <c r="N15" s="37">
        <f t="shared" ref="N15:O15" si="0">SUM(N5:N14)</f>
        <v>0.41027105901227279</v>
      </c>
      <c r="O15" s="38">
        <f t="shared" si="0"/>
        <v>0.2005301678326738</v>
      </c>
    </row>
    <row r="16" spans="1:15" ht="15.75" thickBot="1" x14ac:dyDescent="0.3">
      <c r="A16" s="3" t="s">
        <v>9</v>
      </c>
      <c r="B16" s="4"/>
      <c r="C16" s="4"/>
      <c r="D16" s="4"/>
      <c r="E16" s="4"/>
      <c r="F16" s="4"/>
      <c r="G16" s="4"/>
      <c r="H16" s="4"/>
      <c r="I16" s="5"/>
    </row>
    <row r="17" spans="1:9" ht="15.75" thickBot="1" x14ac:dyDescent="0.3">
      <c r="A17" s="12"/>
      <c r="B17" s="44" t="s">
        <v>1</v>
      </c>
      <c r="C17" s="45"/>
      <c r="D17" s="44" t="s">
        <v>2</v>
      </c>
      <c r="E17" s="45"/>
      <c r="F17" s="44" t="s">
        <v>3</v>
      </c>
      <c r="G17" s="45"/>
      <c r="H17" s="44" t="s">
        <v>4</v>
      </c>
      <c r="I17" s="45"/>
    </row>
    <row r="18" spans="1:9" x14ac:dyDescent="0.25">
      <c r="A18" s="1"/>
      <c r="B18" s="10" t="s">
        <v>5</v>
      </c>
      <c r="C18" s="11" t="s">
        <v>6</v>
      </c>
      <c r="D18" s="10" t="s">
        <v>5</v>
      </c>
      <c r="E18" s="11" t="s">
        <v>6</v>
      </c>
      <c r="F18" s="10" t="s">
        <v>5</v>
      </c>
      <c r="G18" s="11" t="s">
        <v>6</v>
      </c>
      <c r="H18" s="10" t="s">
        <v>5</v>
      </c>
      <c r="I18" s="11" t="s">
        <v>6</v>
      </c>
    </row>
    <row r="19" spans="1:9" x14ac:dyDescent="0.25">
      <c r="A19" s="10" t="str">
        <f>'lL project all'!A2</f>
        <v>(Intercept)</v>
      </c>
      <c r="B19" s="1">
        <f>'lL project all'!B2</f>
        <v>6.6666487313273598E-2</v>
      </c>
      <c r="C19" s="2" t="str">
        <f>IF('lL project all'!E2&lt;0.01,"***",IF('lL project all'!E2&lt;0.05,"**",IF('lL project all'!E2&lt;0.1,"*","")))</f>
        <v/>
      </c>
      <c r="D19" s="1">
        <f>'lL project t1'!B2</f>
        <v>-0.78064835978551395</v>
      </c>
      <c r="E19" s="2" t="str">
        <f>IF('lL project t1'!E2&lt;0.01,"***",IF('lL project t1'!E2&lt;0.05,"**",IF('lL project t1'!E2&lt;0.1,"*","")))</f>
        <v>**</v>
      </c>
      <c r="F19" s="1">
        <f>'lL project t2'!B2</f>
        <v>-0.89630690214119302</v>
      </c>
      <c r="G19" s="2" t="str">
        <f>IF('lL project t2'!E2&lt;0.01,"***",IF('lL project t2'!E2&lt;0.05,"**",IF('lL project t2'!E2&lt;0.1,"*","")))</f>
        <v>***</v>
      </c>
      <c r="H19" s="1">
        <f>'lL project t3'!B2</f>
        <v>0.76304836167034495</v>
      </c>
      <c r="I19" s="2" t="str">
        <f>IF('lL project t3'!E2&lt;0.01,"***",IF('lL project t3'!E2&lt;0.05,"**",IF('lL project t3'!E2&lt;0.1,"*","")))</f>
        <v>***</v>
      </c>
    </row>
    <row r="20" spans="1:9" x14ac:dyDescent="0.25">
      <c r="A20" s="10" t="str">
        <f>'lL project all'!A3</f>
        <v>premature_announcement</v>
      </c>
      <c r="B20" s="1">
        <f>'lL project all'!B3</f>
        <v>0.142235526938816</v>
      </c>
      <c r="C20" s="2" t="str">
        <f>IF('lL project all'!E3&lt;0.01,"***",IF('lL project all'!E3&lt;0.05,"**",IF('lL project all'!E3&lt;0.1,"*","")))</f>
        <v>*</v>
      </c>
      <c r="D20" t="s">
        <v>8</v>
      </c>
      <c r="F20" s="1">
        <f>'lL project t2'!B3</f>
        <v>-0.125944728666329</v>
      </c>
      <c r="G20" s="2" t="str">
        <f>IF('lL project t2'!E3&lt;0.01,"***",IF('lL project t2'!E3&lt;0.05,"**",IF('lL project t2'!E3&lt;0.1,"*","")))</f>
        <v>*</v>
      </c>
      <c r="H20" s="1">
        <f>'lL project t3'!B3</f>
        <v>4.9935758020144598E-2</v>
      </c>
      <c r="I20" s="2" t="str">
        <f>IF('lL project t3'!E3&lt;0.01,"***",IF('lL project t3'!E3&lt;0.05,"**",IF('lL project t3'!E3&lt;0.1,"*","")))</f>
        <v/>
      </c>
    </row>
    <row r="21" spans="1:9" x14ac:dyDescent="0.25">
      <c r="A21" s="10" t="str">
        <f>'lL project all'!A4</f>
        <v>log_Total_days_pre_construction</v>
      </c>
      <c r="B21" s="1">
        <f>'lL project all'!B4</f>
        <v>2.58507511225058E-3</v>
      </c>
      <c r="C21" s="2" t="str">
        <f>IF('lL project all'!E4&lt;0.01,"***",IF('lL project all'!E4&lt;0.05,"**",IF('lL project all'!E4&lt;0.1,"*","")))</f>
        <v/>
      </c>
      <c r="D21" s="20">
        <f>'lL project t1'!B3</f>
        <v>7.9300414032418304E-2</v>
      </c>
      <c r="E21" s="21" t="str">
        <f>IF('lL project t1'!E3&lt;0.01,"***",IF('lL project t1'!E3&lt;0.05,"**",IF('lL project t1'!E3&lt;0.1,"*","")))</f>
        <v>*</v>
      </c>
      <c r="F21" s="1">
        <f>'lL project t2'!B4</f>
        <v>0.13032846074364601</v>
      </c>
      <c r="G21" s="2" t="str">
        <f>IF('lL project t2'!E4&lt;0.01,"***",IF('lL project t2'!E4&lt;0.05,"**",IF('lL project t2'!E4&lt;0.1,"*","")))</f>
        <v>***</v>
      </c>
      <c r="H21" s="1">
        <f>'lL project t3'!B4</f>
        <v>-4.8311673769133402E-2</v>
      </c>
      <c r="I21" s="2" t="str">
        <f>IF('lL project t3'!E4&lt;0.01,"***",IF('lL project t3'!E4&lt;0.05,"**",IF('lL project t3'!E4&lt;0.1,"*","")))</f>
        <v>***</v>
      </c>
    </row>
    <row r="22" spans="1:9" x14ac:dyDescent="0.25">
      <c r="A22" s="10" t="str">
        <f>'lL project all'!A5</f>
        <v>big_statesQueensland</v>
      </c>
      <c r="B22" s="1">
        <f>'lL project all'!B5</f>
        <v>4.4115226273034797E-2</v>
      </c>
      <c r="C22" s="2" t="str">
        <f>IF('lL project all'!E5&lt;0.01,"***",IF('lL project all'!E5&lt;0.05,"**",IF('lL project all'!E5&lt;0.1,"*","")))</f>
        <v/>
      </c>
      <c r="D22" s="1">
        <f>'lL project t1'!B4</f>
        <v>-5.99616803628608E-2</v>
      </c>
      <c r="E22" s="2" t="str">
        <f>IF('lL project t1'!E4&lt;0.01,"***",IF('lL project t1'!E4&lt;0.05,"**",IF('lL project t1'!E4&lt;0.1,"*","")))</f>
        <v/>
      </c>
      <c r="F22" s="1">
        <f>'lL project t2'!B5</f>
        <v>5.4107318637639498E-2</v>
      </c>
      <c r="G22" s="2" t="str">
        <f>IF('lL project t2'!E5&lt;0.01,"***",IF('lL project t2'!E5&lt;0.05,"**",IF('lL project t2'!E5&lt;0.1,"*","")))</f>
        <v/>
      </c>
      <c r="H22" s="1">
        <f>'lL project t3'!B5</f>
        <v>9.8523330276313395E-3</v>
      </c>
      <c r="I22" s="2" t="str">
        <f>IF('lL project t3'!E5&lt;0.01,"***",IF('lL project t3'!E5&lt;0.05,"**",IF('lL project t3'!E5&lt;0.1,"*","")))</f>
        <v/>
      </c>
    </row>
    <row r="23" spans="1:9" x14ac:dyDescent="0.25">
      <c r="A23" s="10" t="str">
        <f>'lL project all'!A6</f>
        <v>big_statesSmaller states</v>
      </c>
      <c r="B23" s="1">
        <f>'lL project all'!B6</f>
        <v>8.8732243917689801E-2</v>
      </c>
      <c r="C23" s="2" t="str">
        <f>IF('lL project all'!E6&lt;0.01,"***",IF('lL project all'!E6&lt;0.05,"**",IF('lL project all'!E6&lt;0.1,"*","")))</f>
        <v/>
      </c>
      <c r="D23" s="1">
        <f>'lL project t1'!B5</f>
        <v>0.115758204334157</v>
      </c>
      <c r="E23" s="2" t="str">
        <f>IF('lL project t1'!E5&lt;0.01,"***",IF('lL project t1'!E5&lt;0.05,"**",IF('lL project t1'!E5&lt;0.1,"*","")))</f>
        <v/>
      </c>
      <c r="F23" s="1">
        <f>'lL project t2'!B6</f>
        <v>5.8370177159781003E-2</v>
      </c>
      <c r="G23" s="2" t="str">
        <f>IF('lL project t2'!E6&lt;0.01,"***",IF('lL project t2'!E6&lt;0.05,"**",IF('lL project t2'!E6&lt;0.1,"*","")))</f>
        <v/>
      </c>
      <c r="H23" s="1">
        <f>'lL project t3'!B6</f>
        <v>2.4243521841940299E-2</v>
      </c>
      <c r="I23" s="2" t="str">
        <f>IF('lL project t3'!E6&lt;0.01,"***",IF('lL project t3'!E6&lt;0.05,"**",IF('lL project t3'!E6&lt;0.1,"*","")))</f>
        <v/>
      </c>
    </row>
    <row r="24" spans="1:9" x14ac:dyDescent="0.25">
      <c r="A24" s="10" t="str">
        <f>'lL project all'!A7</f>
        <v>big_statesVictoria</v>
      </c>
      <c r="B24" s="1">
        <f>'lL project all'!B7</f>
        <v>-4.7437914501102102E-2</v>
      </c>
      <c r="C24" s="2" t="str">
        <f>IF('lL project all'!E7&lt;0.01,"***",IF('lL project all'!E7&lt;0.05,"**",IF('lL project all'!E7&lt;0.1,"*","")))</f>
        <v/>
      </c>
      <c r="D24" s="1">
        <f>'lL project t1'!B6</f>
        <v>-8.7553640276768804E-2</v>
      </c>
      <c r="E24" s="2" t="str">
        <f>IF('lL project t1'!E6&lt;0.01,"***",IF('lL project t1'!E6&lt;0.05,"**",IF('lL project t1'!E6&lt;0.1,"*","")))</f>
        <v/>
      </c>
      <c r="F24" s="20">
        <f>'lL project t2'!B7</f>
        <v>-3.2182727141809399E-2</v>
      </c>
      <c r="G24" s="19" t="str">
        <f>IF('lL project t2'!E7&lt;0.01,"***",IF('lL project t2'!E7&lt;0.05,"**",IF('lL project t2'!E7&lt;0.1,"*","")))</f>
        <v/>
      </c>
      <c r="H24" s="1">
        <f>'lL project t3'!B7</f>
        <v>3.8532395104088199E-3</v>
      </c>
      <c r="I24" s="2" t="str">
        <f>IF('lL project t3'!E7&lt;0.01,"***",IF('lL project t3'!E7&lt;0.05,"**",IF('lL project t3'!E7&lt;0.1,"*","")))</f>
        <v/>
      </c>
    </row>
    <row r="25" spans="1:9" x14ac:dyDescent="0.25">
      <c r="A25" s="10" t="str">
        <f>'lL project all'!A8</f>
        <v>big_statesWestern Australia</v>
      </c>
      <c r="B25" s="1">
        <f>'lL project all'!B8</f>
        <v>0.229595570879435</v>
      </c>
      <c r="C25" s="2" t="str">
        <f>IF('lL project all'!E8&lt;0.01,"***",IF('lL project all'!E8&lt;0.05,"**",IF('lL project all'!E8&lt;0.1,"*","")))</f>
        <v>***</v>
      </c>
      <c r="D25" s="1">
        <f>'lL project t1'!B7</f>
        <v>8.7463523281695696E-2</v>
      </c>
      <c r="E25" s="2" t="str">
        <f>IF('lL project t1'!E7&lt;0.01,"***",IF('lL project t1'!E7&lt;0.05,"**",IF('lL project t1'!E7&lt;0.1,"*","")))</f>
        <v/>
      </c>
      <c r="F25" s="1">
        <f>'lL project t2'!B8</f>
        <v>0.26718738687707899</v>
      </c>
      <c r="G25" s="2" t="str">
        <f>IF('lL project t2'!E8&lt;0.01,"***",IF('lL project t2'!E8&lt;0.05,"**",IF('lL project t2'!E8&lt;0.1,"*","")))</f>
        <v>***</v>
      </c>
      <c r="H25" s="1">
        <f>'lL project t3'!B8</f>
        <v>-2.7028873521847602E-2</v>
      </c>
      <c r="I25" s="2" t="str">
        <f>IF('lL project t3'!E8&lt;0.01,"***",IF('lL project t3'!E8&lt;0.05,"**",IF('lL project t3'!E8&lt;0.1,"*","")))</f>
        <v/>
      </c>
    </row>
    <row r="26" spans="1:9" x14ac:dyDescent="0.25">
      <c r="A26" s="10" t="str">
        <f>'lL project all'!A9</f>
        <v>`Sub-industry`Road</v>
      </c>
      <c r="B26" s="1">
        <f>'lL project all'!B9</f>
        <v>0.19018392325785199</v>
      </c>
      <c r="C26" s="2" t="str">
        <f>IF('lL project all'!E9&lt;0.01,"***",IF('lL project all'!E9&lt;0.05,"**",IF('lL project all'!E9&lt;0.1,"*","")))</f>
        <v>***</v>
      </c>
      <c r="D26" s="1">
        <f>'lL project t1'!B8</f>
        <v>1.7194677293063301E-2</v>
      </c>
      <c r="E26" s="2" t="str">
        <f>IF('lL project t1'!E8&lt;0.01,"***",IF('lL project t1'!E8&lt;0.05,"**",IF('lL project t1'!E8&lt;0.1,"*","")))</f>
        <v/>
      </c>
      <c r="F26" s="1">
        <f>'lL project t2'!B9</f>
        <v>7.3559412476906103E-2</v>
      </c>
      <c r="G26" s="2" t="str">
        <f>IF('lL project t2'!E9&lt;0.01,"***",IF('lL project t2'!E9&lt;0.05,"**",IF('lL project t2'!E9&lt;0.1,"*","")))</f>
        <v/>
      </c>
      <c r="H26" s="1">
        <f>'lL project t3'!B9</f>
        <v>5.6330240727721997E-2</v>
      </c>
      <c r="I26" s="2" t="str">
        <f>IF('lL project t3'!E9&lt;0.01,"***",IF('lL project t3'!E9&lt;0.05,"**",IF('lL project t3'!E9&lt;0.1,"*","")))</f>
        <v/>
      </c>
    </row>
    <row r="27" spans="1:9" x14ac:dyDescent="0.25">
      <c r="A27" s="10" t="str">
        <f>'lL project all'!A10</f>
        <v>Constructed_post_GFC</v>
      </c>
      <c r="B27" s="20">
        <f>'lL project all'!B10</f>
        <v>-2.45326372594948E-2</v>
      </c>
      <c r="C27" s="21" t="str">
        <f>IF('lL project all'!E10&lt;0.01,"***",IF('lL project all'!E10&lt;0.05,"**",IF('lL project all'!E10&lt;0.1,"*","")))</f>
        <v/>
      </c>
      <c r="D27" s="20">
        <f>'lL project t1'!B9</f>
        <v>0.116388890700709</v>
      </c>
      <c r="E27" s="21" t="str">
        <f>IF('lL project t1'!E9&lt;0.01,"***",IF('lL project t1'!E9&lt;0.05,"**",IF('lL project t1'!E9&lt;0.1,"*","")))</f>
        <v/>
      </c>
      <c r="F27" s="20">
        <f>'lL project t2'!B10</f>
        <v>-5.22216863917246E-2</v>
      </c>
      <c r="G27" s="19" t="str">
        <f>IF('lL project t2'!E10&lt;0.01,"***",IF('lL project t2'!E10&lt;0.05,"**",IF('lL project t2'!E10&lt;0.1,"*","")))</f>
        <v/>
      </c>
      <c r="H27" s="1">
        <f>'lL project t3'!B10</f>
        <v>-6.0717077570364403E-2</v>
      </c>
      <c r="I27" s="2" t="str">
        <f>IF('lL project t3'!E10&lt;0.01,"***",IF('lL project t3'!E10&lt;0.05,"**",IF('lL project t3'!E10&lt;0.1,"*","")))</f>
        <v/>
      </c>
    </row>
    <row r="28" spans="1:9" x14ac:dyDescent="0.25">
      <c r="A28" s="10" t="str">
        <f>'lL project all'!A11</f>
        <v>log(First_cost_when_under_construction_real)</v>
      </c>
      <c r="B28" s="1">
        <f>'lL project all'!B11</f>
        <v>3.0668973451803701E-2</v>
      </c>
      <c r="C28" s="2" t="str">
        <f>IF('lL project all'!E11&lt;0.01,"***",IF('lL project all'!E11&lt;0.05,"**",IF('lL project all'!E11&lt;0.1,"*","")))</f>
        <v/>
      </c>
      <c r="D28" s="20">
        <f>'lL project t1'!B10</f>
        <v>6.8245856892317103E-2</v>
      </c>
      <c r="E28" s="21" t="str">
        <f>IF('lL project t1'!E10&lt;0.01,"***",IF('lL project t1'!E10&lt;0.05,"**",IF('lL project t1'!E10&lt;0.1,"*","")))</f>
        <v>**</v>
      </c>
      <c r="F28" s="1">
        <f>'lL project t2'!B11</f>
        <v>5.7555528000101497E-2</v>
      </c>
      <c r="G28" s="2" t="str">
        <f>IF('lL project t2'!E11&lt;0.01,"***",IF('lL project t2'!E11&lt;0.05,"**",IF('lL project t2'!E11&lt;0.1,"*","")))</f>
        <v>**</v>
      </c>
      <c r="H28" s="1">
        <f>'lL project t3'!B11</f>
        <v>-6.8845478299049606E-2</v>
      </c>
      <c r="I28" s="2" t="str">
        <f>IF('lL project t3'!E11&lt;0.01,"***",IF('lL project t3'!E11&lt;0.05,"**",IF('lL project t3'!E11&lt;0.1,"*","")))</f>
        <v>***</v>
      </c>
    </row>
    <row r="29" spans="1:9" x14ac:dyDescent="0.25">
      <c r="A29" s="10" t="str">
        <f>'lL project all'!A12</f>
        <v>election_180_days</v>
      </c>
      <c r="B29" s="1">
        <f>'lL project all'!B12</f>
        <v>0.22649976668427901</v>
      </c>
      <c r="C29" s="2" t="str">
        <f>IF('lL project all'!E12&lt;0.01,"***",IF('lL project all'!E12&lt;0.05,"**",IF('lL project all'!E12&lt;0.1,"*","")))</f>
        <v>**</v>
      </c>
      <c r="D29" s="1">
        <f>'lL project t1'!B11</f>
        <v>0.50302975264114602</v>
      </c>
      <c r="E29" s="2" t="str">
        <f>IF('lL project t1'!E11&lt;0.01,"***",IF('lL project t1'!E11&lt;0.05,"**",IF('lL project t1'!E11&lt;0.1,"*","")))</f>
        <v>***</v>
      </c>
      <c r="F29" s="20">
        <f>'lL project t2'!B12</f>
        <v>-0.32306089801556098</v>
      </c>
      <c r="G29" s="2" t="str">
        <f>IF('lL project t2'!E12&lt;0.01,"***",IF('lL project t2'!E12&lt;0.05,"**",IF('lL project t2'!E12&lt;0.1,"*","")))</f>
        <v>***</v>
      </c>
      <c r="H29" s="1">
        <f>'lL project t3'!B12</f>
        <v>0.174102372742093</v>
      </c>
      <c r="I29" s="2" t="str">
        <f>IF('lL project t3'!E12&lt;0.01,"***",IF('lL project t3'!E12&lt;0.05,"**",IF('lL project t3'!E12&lt;0.1,"*","")))</f>
        <v>**</v>
      </c>
    </row>
    <row r="30" spans="1:9" ht="15.75" thickBot="1" x14ac:dyDescent="0.3">
      <c r="A30" s="17"/>
      <c r="B30" s="17"/>
      <c r="C30" s="18"/>
      <c r="D30" s="17"/>
      <c r="E30" s="18"/>
      <c r="F30" s="17"/>
      <c r="G30" s="18"/>
      <c r="H30" s="17"/>
      <c r="I30" s="18"/>
    </row>
    <row r="31" spans="1:9" x14ac:dyDescent="0.25">
      <c r="A31" s="22" t="s">
        <v>10</v>
      </c>
      <c r="B31" s="14"/>
      <c r="C31" s="14"/>
      <c r="D31" s="14"/>
      <c r="E31" s="14"/>
      <c r="F31" s="14"/>
      <c r="G31" s="14"/>
      <c r="H31" s="14"/>
      <c r="I31" s="14"/>
    </row>
    <row r="32" spans="1:9" x14ac:dyDescent="0.25">
      <c r="A32" s="15"/>
      <c r="B32" s="43"/>
      <c r="C32" s="43"/>
      <c r="D32" s="43"/>
      <c r="E32" s="43"/>
      <c r="F32" s="43"/>
      <c r="G32" s="43"/>
      <c r="H32" s="43"/>
      <c r="I32" s="43"/>
    </row>
    <row r="33" spans="1:11" x14ac:dyDescent="0.25">
      <c r="A33" s="15"/>
      <c r="B33" s="16"/>
      <c r="C33" s="16"/>
      <c r="D33" s="16"/>
      <c r="E33" s="16"/>
      <c r="F33" s="16"/>
      <c r="G33" s="16"/>
      <c r="H33" s="16"/>
      <c r="I33" s="16"/>
    </row>
    <row r="34" spans="1:11" x14ac:dyDescent="0.25">
      <c r="A34" s="16"/>
      <c r="B34" s="15"/>
      <c r="C34" s="15"/>
      <c r="D34" s="15"/>
      <c r="E34" s="15"/>
      <c r="F34" s="15"/>
      <c r="G34" s="15"/>
      <c r="H34" s="15"/>
      <c r="I34" s="15"/>
    </row>
    <row r="35" spans="1:11" x14ac:dyDescent="0.25">
      <c r="A35" s="16"/>
      <c r="B35" s="15"/>
      <c r="C35" s="15"/>
      <c r="D35" s="15"/>
      <c r="E35" s="15"/>
      <c r="F35" s="15"/>
      <c r="G35" s="15"/>
      <c r="H35" s="15"/>
      <c r="I35" s="15"/>
    </row>
    <row r="36" spans="1:11" x14ac:dyDescent="0.25">
      <c r="A36" s="16"/>
      <c r="B36" s="15"/>
      <c r="C36" s="15"/>
      <c r="D36" s="15"/>
      <c r="E36" s="15"/>
      <c r="F36" s="15"/>
      <c r="G36" s="15"/>
      <c r="H36" s="15"/>
      <c r="I36" s="15"/>
    </row>
    <row r="37" spans="1:11" x14ac:dyDescent="0.25">
      <c r="A37" s="16"/>
      <c r="B37" s="15"/>
      <c r="C37" s="15"/>
      <c r="D37" s="15"/>
      <c r="E37" s="15"/>
      <c r="F37" s="15"/>
      <c r="G37" s="15"/>
      <c r="H37" s="15"/>
      <c r="I37" s="15"/>
    </row>
    <row r="38" spans="1:11" x14ac:dyDescent="0.25">
      <c r="A38" s="16"/>
      <c r="B38" s="15"/>
      <c r="C38" s="15"/>
      <c r="D38" s="15"/>
      <c r="E38" s="15"/>
      <c r="F38" s="15"/>
      <c r="G38" s="15"/>
      <c r="H38" s="15"/>
      <c r="I38" s="15"/>
    </row>
    <row r="39" spans="1:11" x14ac:dyDescent="0.25">
      <c r="A39" s="16"/>
      <c r="B39" s="15"/>
      <c r="C39" s="15"/>
      <c r="D39" s="15"/>
      <c r="E39" s="15"/>
      <c r="F39" s="15"/>
      <c r="G39" s="15"/>
      <c r="H39" s="15"/>
      <c r="I39" s="15"/>
    </row>
    <row r="40" spans="1:11" x14ac:dyDescent="0.25">
      <c r="A40" s="16"/>
      <c r="B40" s="15"/>
      <c r="C40" s="15"/>
      <c r="D40" s="15"/>
      <c r="E40" s="15"/>
      <c r="F40" s="15"/>
      <c r="G40" s="15"/>
      <c r="H40" s="15"/>
      <c r="I40" s="15"/>
    </row>
    <row r="41" spans="1:11" x14ac:dyDescent="0.25">
      <c r="A41" s="16"/>
      <c r="B41" s="15"/>
      <c r="C41" s="15"/>
      <c r="D41" s="15"/>
      <c r="E41" s="15"/>
      <c r="F41" s="15"/>
      <c r="G41" s="15"/>
      <c r="H41" s="15"/>
      <c r="I41" s="15"/>
    </row>
    <row r="42" spans="1:11" x14ac:dyDescent="0.25">
      <c r="A42" s="16"/>
      <c r="B42" s="15"/>
      <c r="C42" s="15"/>
      <c r="D42" s="15"/>
      <c r="E42" s="15"/>
      <c r="F42" s="15"/>
      <c r="G42" s="15"/>
      <c r="H42" s="15"/>
      <c r="I42" s="15"/>
    </row>
    <row r="43" spans="1:11" x14ac:dyDescent="0.25">
      <c r="A43" s="16"/>
      <c r="B43" s="15"/>
      <c r="C43" s="15"/>
      <c r="D43" s="15"/>
      <c r="E43" s="15"/>
      <c r="F43" s="15"/>
      <c r="G43" s="15"/>
      <c r="H43" s="15"/>
      <c r="I43" s="15"/>
    </row>
    <row r="44" spans="1:11" x14ac:dyDescent="0.25">
      <c r="A44" s="16"/>
      <c r="B44" s="15"/>
      <c r="C44" s="15"/>
      <c r="D44" s="15"/>
      <c r="E44" s="15"/>
      <c r="F44" s="15"/>
      <c r="G44" s="15"/>
      <c r="H44" s="15"/>
      <c r="I44" s="15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5"/>
      <c r="K45" s="15"/>
    </row>
    <row r="46" spans="1:1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5"/>
      <c r="K55" s="15"/>
    </row>
    <row r="56" spans="1:1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3"/>
    </row>
    <row r="65" spans="1:1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5"/>
      <c r="K66" s="15"/>
    </row>
    <row r="67" spans="1:1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</sheetData>
  <mergeCells count="14">
    <mergeCell ref="M3:O3"/>
    <mergeCell ref="L3:L4"/>
    <mergeCell ref="B32:C32"/>
    <mergeCell ref="D32:E32"/>
    <mergeCell ref="F32:G32"/>
    <mergeCell ref="H32:I32"/>
    <mergeCell ref="B3:C3"/>
    <mergeCell ref="D3:E3"/>
    <mergeCell ref="F3:G3"/>
    <mergeCell ref="H3:I3"/>
    <mergeCell ref="B17:C17"/>
    <mergeCell ref="D17:E17"/>
    <mergeCell ref="F17:G17"/>
    <mergeCell ref="H17:I17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H20" sqref="H20"/>
    </sheetView>
  </sheetViews>
  <sheetFormatPr defaultRowHeight="15" x14ac:dyDescent="0.25"/>
  <sheetData>
    <row r="1" spans="1:8" x14ac:dyDescent="0.25">
      <c r="A1" t="str">
        <f>'[2]Logit all'!A1</f>
        <v>V1</v>
      </c>
      <c r="B1" t="str">
        <f>'[2]Logit all'!B1</f>
        <v>dF/dx</v>
      </c>
      <c r="C1" t="str">
        <f>'[2]Logit all'!C1</f>
        <v>Std. Err.</v>
      </c>
      <c r="D1" t="str">
        <f>'[2]Logit all'!D1</f>
        <v>z</v>
      </c>
      <c r="E1" t="s">
        <v>12</v>
      </c>
      <c r="F1" t="str">
        <f>'[2]Logit all'!E1</f>
        <v>P&gt;|z|</v>
      </c>
    </row>
    <row r="2" spans="1:8" x14ac:dyDescent="0.25">
      <c r="A2" t="str">
        <f>'[2]Logit all'!A2</f>
        <v>premature_announcement</v>
      </c>
      <c r="B2">
        <f>'[2]Logit all'!B2</f>
        <v>0.12780544780188799</v>
      </c>
      <c r="C2">
        <f>'[2]Logit all'!C2</f>
        <v>6.6491936535574697E-2</v>
      </c>
      <c r="D2">
        <f>'[2]Logit all'!D2</f>
        <v>1.9221194999112301</v>
      </c>
      <c r="E2">
        <v>5.45907229531684E-2</v>
      </c>
      <c r="F2" s="23">
        <f>'[2]Logit all'!E2</f>
        <v>5.4590722953168198E-2</v>
      </c>
      <c r="H2" t="str">
        <f>IF('Logit all'!F2&gt;0.1,"A ", IF('Logit all'!F2&gt;0.05,"*",IF('Logit all'!F2&gt;0.01,"**","***")))</f>
        <v>*</v>
      </c>
    </row>
    <row r="3" spans="1:8" x14ac:dyDescent="0.25">
      <c r="A3" t="str">
        <f>'[2]Logit all'!A3</f>
        <v>log_Total_days_pre_construction</v>
      </c>
      <c r="B3">
        <f>'[2]Logit all'!B3</f>
        <v>4.4253614932150902E-2</v>
      </c>
      <c r="C3">
        <f>'[2]Logit all'!C3</f>
        <v>1.05660322395844E-2</v>
      </c>
      <c r="D3">
        <f>'[2]Logit all'!D3</f>
        <v>4.1882907347528304</v>
      </c>
      <c r="E3" s="8">
        <v>2.8106330960377801E-5</v>
      </c>
      <c r="F3" s="23">
        <f>'[2]Logit all'!E3</f>
        <v>2.81063309603765E-5</v>
      </c>
      <c r="H3" t="str">
        <f>IF(F2&gt;0.1, " ", IF(F2&gt;0.05, "*", IF(F2&gt;0.01, "**","***")))</f>
        <v>*</v>
      </c>
    </row>
    <row r="4" spans="1:8" x14ac:dyDescent="0.25">
      <c r="A4" t="str">
        <f>'[2]Logit all'!A4</f>
        <v>big_statesQueensland</v>
      </c>
      <c r="B4">
        <f>'[2]Logit all'!B4</f>
        <v>-0.12955150454018699</v>
      </c>
      <c r="C4">
        <f>'[2]Logit all'!C4</f>
        <v>5.5384485805603199E-2</v>
      </c>
      <c r="D4">
        <f>'[2]Logit all'!D4</f>
        <v>-2.3391298602086299</v>
      </c>
      <c r="E4">
        <v>1.93287137149078E-2</v>
      </c>
      <c r="F4" s="23">
        <f>'[2]Logit all'!E4</f>
        <v>1.9328713714907499E-2</v>
      </c>
    </row>
    <row r="5" spans="1:8" x14ac:dyDescent="0.25">
      <c r="A5" t="str">
        <f>'[2]Logit all'!A5</f>
        <v>big_statesSmaller states</v>
      </c>
      <c r="B5">
        <f>'[2]Logit all'!B5</f>
        <v>-4.6093202479206598E-3</v>
      </c>
      <c r="C5">
        <f>'[2]Logit all'!C5</f>
        <v>6.5926308489577201E-2</v>
      </c>
      <c r="D5">
        <f>'[2]Logit all'!D5</f>
        <v>-6.9916249726759402E-2</v>
      </c>
      <c r="E5">
        <v>0.94426031936817501</v>
      </c>
      <c r="F5" s="23">
        <f>'[2]Logit all'!E5</f>
        <v>0.94426031936817501</v>
      </c>
    </row>
    <row r="6" spans="1:8" x14ac:dyDescent="0.25">
      <c r="A6" t="str">
        <f>'[2]Logit all'!A6</f>
        <v>big_statesVictoria</v>
      </c>
      <c r="B6">
        <f>'[2]Logit all'!B6</f>
        <v>-0.18559744026993399</v>
      </c>
      <c r="C6">
        <f>'[2]Logit all'!C6</f>
        <v>5.3019670054672501E-2</v>
      </c>
      <c r="D6">
        <f>'[2]Logit all'!D6</f>
        <v>-3.5005393296214602</v>
      </c>
      <c r="E6">
        <v>4.6431771875263299E-4</v>
      </c>
      <c r="F6" s="23">
        <f>'[2]Logit all'!E6</f>
        <v>4.6431771875263597E-4</v>
      </c>
    </row>
    <row r="7" spans="1:8" x14ac:dyDescent="0.25">
      <c r="A7" t="str">
        <f>'[2]Logit all'!A7</f>
        <v>big_statesWestern Australia</v>
      </c>
      <c r="B7">
        <f>'[2]Logit all'!B7</f>
        <v>-6.4599716943024202E-2</v>
      </c>
      <c r="C7">
        <f>'[2]Logit all'!C7</f>
        <v>6.5298793488994894E-2</v>
      </c>
      <c r="D7">
        <f>'[2]Logit all'!D7</f>
        <v>-0.98929418893339105</v>
      </c>
      <c r="E7">
        <v>0.32251922637984998</v>
      </c>
      <c r="F7" s="23">
        <f>'[2]Logit all'!E7</f>
        <v>0.32251922637984998</v>
      </c>
    </row>
    <row r="8" spans="1:8" x14ac:dyDescent="0.25">
      <c r="A8" t="str">
        <f>'[2]Logit all'!A8</f>
        <v>`Sub-industry`Road</v>
      </c>
      <c r="B8">
        <f>'[2]Logit all'!B8</f>
        <v>4.5354079317968303E-2</v>
      </c>
      <c r="C8">
        <f>'[2]Logit all'!C8</f>
        <v>5.00348316487303E-2</v>
      </c>
      <c r="D8">
        <f>'[2]Logit all'!D8</f>
        <v>0.90645012331362895</v>
      </c>
      <c r="E8">
        <v>0.364697653004039</v>
      </c>
      <c r="F8" s="23">
        <f>'[2]Logit all'!E8</f>
        <v>0.364697653004037</v>
      </c>
    </row>
    <row r="9" spans="1:8" x14ac:dyDescent="0.25">
      <c r="A9" t="str">
        <f>'[2]Logit all'!A9</f>
        <v>Constructed_post_GFC</v>
      </c>
      <c r="B9">
        <f>'[2]Logit all'!B9</f>
        <v>-0.20974089117959899</v>
      </c>
      <c r="C9">
        <f>'[2]Logit all'!C9</f>
        <v>4.3564626532175098E-2</v>
      </c>
      <c r="D9">
        <f>'[2]Logit all'!D9</f>
        <v>-4.8144769707756403</v>
      </c>
      <c r="E9" s="8">
        <v>1.47585921437118E-6</v>
      </c>
      <c r="F9" s="23">
        <f>'[2]Logit all'!E9</f>
        <v>1.4758592143711899E-6</v>
      </c>
    </row>
    <row r="10" spans="1:8" x14ac:dyDescent="0.25">
      <c r="A10" t="str">
        <f>'[2]Logit all'!A10</f>
        <v>log(First_cost_when_under_construction_real)</v>
      </c>
      <c r="B10">
        <f>'[2]Logit all'!B10</f>
        <v>5.7853282763152797E-2</v>
      </c>
      <c r="C10">
        <f>'[2]Logit all'!C10</f>
        <v>2.04282547261713E-2</v>
      </c>
      <c r="D10">
        <f>'[2]Logit all'!D10</f>
        <v>2.8320227811255498</v>
      </c>
      <c r="E10" s="8">
        <v>4.6254553089708902E-3</v>
      </c>
      <c r="F10" s="23">
        <f>'[2]Logit all'!E10</f>
        <v>4.6254553089713603E-3</v>
      </c>
    </row>
    <row r="11" spans="1:8" x14ac:dyDescent="0.25">
      <c r="A11" t="str">
        <f>'[2]Logit all'!A11</f>
        <v>election_180_days</v>
      </c>
      <c r="B11">
        <f>'[2]Logit all'!B11</f>
        <v>-1.86502982676141E-2</v>
      </c>
      <c r="C11">
        <f>'[2]Logit all'!C11</f>
        <v>8.2303832141365801E-2</v>
      </c>
      <c r="D11">
        <f>'[2]Logit all'!D11</f>
        <v>-0.22660303636385001</v>
      </c>
      <c r="E11">
        <v>0.82073243103240801</v>
      </c>
      <c r="F11" s="23">
        <f>'[2]Logit all'!E11</f>
        <v>0.820732431032409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B11" sqref="B11"/>
    </sheetView>
  </sheetViews>
  <sheetFormatPr defaultRowHeight="15" x14ac:dyDescent="0.25"/>
  <sheetData>
    <row r="1" spans="1:8" x14ac:dyDescent="0.25">
      <c r="A1" t="str">
        <f>'[2]Logit t1'!A1</f>
        <v>V1</v>
      </c>
      <c r="B1" t="str">
        <f>'[2]Logit t1'!B1</f>
        <v>dF/dx</v>
      </c>
      <c r="C1" t="str">
        <f>'[2]Logit t1'!C1</f>
        <v>Std. Err.</v>
      </c>
      <c r="D1" t="str">
        <f>'[2]Logit t1'!D1</f>
        <v>z</v>
      </c>
      <c r="E1" t="s">
        <v>12</v>
      </c>
      <c r="F1" t="str">
        <f>'[2]Logit t1'!E1</f>
        <v>P&gt;|z|</v>
      </c>
    </row>
    <row r="2" spans="1:8" x14ac:dyDescent="0.25">
      <c r="H2" t="str">
        <f>IF(F4&lt;0.3, "*", "")</f>
        <v>*</v>
      </c>
    </row>
    <row r="3" spans="1:8" x14ac:dyDescent="0.25">
      <c r="A3" t="str">
        <f>'[2]Logit t1'!A2</f>
        <v>log_Total_days_pre_construction</v>
      </c>
      <c r="B3">
        <f>'[2]Logit t1'!B2</f>
        <v>0.113154636653504</v>
      </c>
      <c r="C3">
        <f>'[2]Logit t1'!C2</f>
        <v>3.09807583482275E-2</v>
      </c>
      <c r="D3">
        <f>'[2]Logit t1'!D2</f>
        <v>3.6524166187809799</v>
      </c>
      <c r="E3">
        <f>'[2]Logit t1'!E2</f>
        <v>2.5978396197364899E-4</v>
      </c>
      <c r="F3">
        <f>'[2]Logit t1'!E2</f>
        <v>2.5978396197364899E-4</v>
      </c>
    </row>
    <row r="4" spans="1:8" x14ac:dyDescent="0.25">
      <c r="A4" t="str">
        <f>'[2]Logit t1'!A3</f>
        <v>big_statesQueensland</v>
      </c>
      <c r="B4">
        <f>'[2]Logit t1'!B3</f>
        <v>-6.5084235568084001E-2</v>
      </c>
      <c r="C4">
        <f>'[2]Logit t1'!C3</f>
        <v>3.4273005668634803E-2</v>
      </c>
      <c r="D4">
        <f>'[2]Logit t1'!D3</f>
        <v>-1.89899410041082</v>
      </c>
      <c r="E4">
        <v>5.7565251677761803E-2</v>
      </c>
      <c r="F4">
        <f>'[2]Logit t1'!E3</f>
        <v>5.7565251677754899E-2</v>
      </c>
    </row>
    <row r="5" spans="1:8" x14ac:dyDescent="0.25">
      <c r="A5" t="str">
        <f>'[2]Logit t1'!A4</f>
        <v>big_statesSmaller states</v>
      </c>
      <c r="B5">
        <f>'[2]Logit t1'!B4</f>
        <v>0.15415853985733</v>
      </c>
      <c r="C5">
        <f>'[2]Logit t1'!C4</f>
        <v>0.128823181045157</v>
      </c>
      <c r="D5">
        <f>'[2]Logit t1'!D4</f>
        <v>1.1966677006935</v>
      </c>
      <c r="E5">
        <v>0.23143610114753299</v>
      </c>
      <c r="F5">
        <f>'[2]Logit t1'!E4</f>
        <v>0.23143610114753899</v>
      </c>
    </row>
    <row r="6" spans="1:8" x14ac:dyDescent="0.25">
      <c r="A6" t="str">
        <f>'[2]Logit t1'!A5</f>
        <v>big_statesVictoria</v>
      </c>
      <c r="B6">
        <f>'[2]Logit t1'!B5</f>
        <v>-8.9067846912826307E-2</v>
      </c>
      <c r="C6">
        <f>'[2]Logit t1'!C5</f>
        <v>3.2832474730293798E-2</v>
      </c>
      <c r="D6">
        <f>'[2]Logit t1'!D5</f>
        <v>-2.7127972425010398</v>
      </c>
      <c r="E6">
        <v>6.6717915258623604E-3</v>
      </c>
      <c r="F6">
        <f>'[2]Logit t1'!E5</f>
        <v>6.6717915258573601E-3</v>
      </c>
    </row>
    <row r="7" spans="1:8" x14ac:dyDescent="0.25">
      <c r="A7" t="str">
        <f>'[2]Logit t1'!A6</f>
        <v>big_statesWestern Australia</v>
      </c>
      <c r="B7">
        <f>'[2]Logit t1'!B6</f>
        <v>-2.27617954984475E-2</v>
      </c>
      <c r="C7">
        <f>'[2]Logit t1'!C6</f>
        <v>4.8801787325544903E-2</v>
      </c>
      <c r="D7">
        <f>'[2]Logit t1'!D6</f>
        <v>-0.46641315299804598</v>
      </c>
      <c r="E7">
        <v>0.64091979851115999</v>
      </c>
      <c r="F7">
        <f>'[2]Logit t1'!E6</f>
        <v>0.64091979851116299</v>
      </c>
    </row>
    <row r="8" spans="1:8" x14ac:dyDescent="0.25">
      <c r="A8" t="str">
        <f>'[2]Logit t1'!A7</f>
        <v>`Sub-industry`Road</v>
      </c>
      <c r="B8">
        <f>'[2]Logit t1'!B7</f>
        <v>-9.4827146152264605E-2</v>
      </c>
      <c r="C8">
        <f>'[2]Logit t1'!C7</f>
        <v>6.90945556748295E-2</v>
      </c>
      <c r="D8">
        <f>'[2]Logit t1'!D7</f>
        <v>-1.3724257320437401</v>
      </c>
      <c r="E8">
        <v>0.16993094416280899</v>
      </c>
      <c r="F8">
        <f>'[2]Logit t1'!E7</f>
        <v>0.169930944162798</v>
      </c>
    </row>
    <row r="9" spans="1:8" x14ac:dyDescent="0.25">
      <c r="A9" t="str">
        <f>'[2]Logit t1'!A8</f>
        <v>Constructed_post_GFC</v>
      </c>
      <c r="B9">
        <f>'[2]Logit t1'!B8</f>
        <v>-3.9417764153464499E-2</v>
      </c>
      <c r="C9">
        <f>'[2]Logit t1'!C8</f>
        <v>3.5491460705104103E-2</v>
      </c>
      <c r="D9">
        <f>'[2]Logit t1'!D8</f>
        <v>-1.1106267076743801</v>
      </c>
      <c r="E9">
        <v>0.26672906184691098</v>
      </c>
      <c r="F9">
        <f>'[2]Logit t1'!E8</f>
        <v>0.26672906184692202</v>
      </c>
    </row>
    <row r="10" spans="1:8" x14ac:dyDescent="0.25">
      <c r="A10" t="str">
        <f>'[2]Logit t1'!A9</f>
        <v>log(First_cost_when_under_construction_real)</v>
      </c>
      <c r="B10">
        <f>'[2]Logit t1'!B9</f>
        <v>6.7065252337110803E-2</v>
      </c>
      <c r="C10">
        <f>'[2]Logit t1'!C9</f>
        <v>1.9715107222778399E-2</v>
      </c>
      <c r="D10">
        <f>'[2]Logit t1'!D9</f>
        <v>3.4017188737185799</v>
      </c>
      <c r="E10">
        <v>6.6963482918856601E-4</v>
      </c>
      <c r="F10">
        <f>'[2]Logit t1'!E9</f>
        <v>6.6963482918777303E-4</v>
      </c>
    </row>
    <row r="11" spans="1:8" x14ac:dyDescent="0.25">
      <c r="A11" t="str">
        <f>'[2]Logit t1'!A10</f>
        <v>election_180_days</v>
      </c>
      <c r="B11">
        <f>'[2]Logit t1'!B10</f>
        <v>0.367112947649685</v>
      </c>
      <c r="C11">
        <f>'[2]Logit t1'!C10</f>
        <v>0.20176926679093099</v>
      </c>
      <c r="D11">
        <f>'[2]Logit t1'!D10</f>
        <v>1.81946910690853</v>
      </c>
      <c r="E11">
        <v>6.8839891835131506E-2</v>
      </c>
      <c r="F11">
        <f>'[2]Logit t1'!E10</f>
        <v>6.8839891835133005E-2</v>
      </c>
    </row>
    <row r="22" spans="5:5" x14ac:dyDescent="0.25">
      <c r="E22" s="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H14" sqref="H14"/>
    </sheetView>
  </sheetViews>
  <sheetFormatPr defaultRowHeight="15" x14ac:dyDescent="0.25"/>
  <sheetData>
    <row r="1" spans="1:6" x14ac:dyDescent="0.25">
      <c r="A1" t="str">
        <f>'[2]Logit t2'!A1</f>
        <v>V1</v>
      </c>
      <c r="B1" t="str">
        <f>'[2]Logit t2'!B1</f>
        <v>dF/dx</v>
      </c>
      <c r="C1" t="str">
        <f>'[2]Logit t2'!C1</f>
        <v>Std. Err.</v>
      </c>
      <c r="D1" t="str">
        <f>'[2]Logit t2'!D1</f>
        <v>z</v>
      </c>
      <c r="E1" t="s">
        <v>12</v>
      </c>
      <c r="F1" t="str">
        <f>'[2]Logit t2'!E1</f>
        <v>P&gt;|z|</v>
      </c>
    </row>
    <row r="2" spans="1:6" x14ac:dyDescent="0.25">
      <c r="A2" t="str">
        <f>'[2]Logit t2'!A2</f>
        <v>premature_announcement</v>
      </c>
      <c r="B2">
        <f>'[2]Logit t2'!B2</f>
        <v>2.0922738840847499E-2</v>
      </c>
      <c r="C2" t="str">
        <f>'[2]Logit t2'!C2</f>
        <v>0.0766715554045056</v>
      </c>
      <c r="D2" t="str">
        <f>'[2]Logit t2'!D2</f>
        <v>0.272887888219598</v>
      </c>
      <c r="E2">
        <v>0.78493939710184701</v>
      </c>
      <c r="F2">
        <f>'[2]Logit t2'!E2</f>
        <v>0.78493939710184701</v>
      </c>
    </row>
    <row r="3" spans="1:6" x14ac:dyDescent="0.25">
      <c r="A3" t="str">
        <f>'[2]Logit t2'!A3</f>
        <v>log_Total_days_pre_construction</v>
      </c>
      <c r="B3">
        <f>'[2]Logit t2'!B3</f>
        <v>8.4050461066832297E-2</v>
      </c>
      <c r="C3" t="str">
        <f>'[2]Logit t2'!C3</f>
        <v>0.0455836585594931</v>
      </c>
      <c r="D3" t="str">
        <f>'[2]Logit t2'!D3</f>
        <v>1.84387264477981</v>
      </c>
      <c r="E3">
        <v>6.52017025837556E-2</v>
      </c>
      <c r="F3">
        <f>'[2]Logit t2'!E3</f>
        <v>6.5201702583757501E-2</v>
      </c>
    </row>
    <row r="4" spans="1:6" x14ac:dyDescent="0.25">
      <c r="A4" t="str">
        <f>'[2]Logit t2'!A4</f>
        <v>big_statesQueensland</v>
      </c>
      <c r="B4">
        <f>'[2]Logit t2'!B4</f>
        <v>4.9285349204336297E-2</v>
      </c>
      <c r="C4" t="str">
        <f>'[2]Logit t2'!C4</f>
        <v>0.0750161331955864</v>
      </c>
      <c r="D4" t="str">
        <f>'[2]Logit t2'!D4</f>
        <v>0.656996663315566</v>
      </c>
      <c r="E4">
        <v>0.51118306194184504</v>
      </c>
      <c r="F4">
        <f>'[2]Logit t2'!E4</f>
        <v>0.51118306194184504</v>
      </c>
    </row>
    <row r="5" spans="1:6" x14ac:dyDescent="0.25">
      <c r="A5" t="str">
        <f>'[2]Logit t2'!A5</f>
        <v>big_statesSmaller states</v>
      </c>
      <c r="B5">
        <f>'[2]Logit t2'!B5</f>
        <v>0.15602593831020101</v>
      </c>
      <c r="C5" t="str">
        <f>'[2]Logit t2'!C5</f>
        <v>0.0956859597064635</v>
      </c>
      <c r="D5" t="str">
        <f>'[2]Logit t2'!D5</f>
        <v>1.63060431006641</v>
      </c>
      <c r="E5">
        <v>0.102973839143281</v>
      </c>
      <c r="F5">
        <f>'[2]Logit t2'!E5</f>
        <v>0.10297383914328199</v>
      </c>
    </row>
    <row r="6" spans="1:6" x14ac:dyDescent="0.25">
      <c r="A6" t="str">
        <f>'[2]Logit t2'!A6</f>
        <v>big_statesVictoria</v>
      </c>
      <c r="B6">
        <f>'[2]Logit t2'!B6</f>
        <v>-5.6424135350006802E-2</v>
      </c>
      <c r="C6" t="str">
        <f>'[2]Logit t2'!C6</f>
        <v>0.063308279964288</v>
      </c>
      <c r="D6" t="str">
        <f>'[2]Logit t2'!D6</f>
        <v>-0.891259964444389</v>
      </c>
      <c r="E6">
        <v>0.37278972147817102</v>
      </c>
      <c r="F6">
        <f>'[2]Logit t2'!E6</f>
        <v>0.37278972147817102</v>
      </c>
    </row>
    <row r="7" spans="1:6" x14ac:dyDescent="0.25">
      <c r="A7" t="str">
        <f>'[2]Logit t2'!A7</f>
        <v>big_statesWestern Australia</v>
      </c>
      <c r="B7">
        <f>'[2]Logit t2'!B7</f>
        <v>0.123998264083826</v>
      </c>
      <c r="C7" t="str">
        <f>'[2]Logit t2'!C7</f>
        <v>0.0913747986476119</v>
      </c>
      <c r="D7" t="str">
        <f>'[2]Logit t2'!D7</f>
        <v>1.35702913625043</v>
      </c>
      <c r="E7">
        <v>0.17477195289137001</v>
      </c>
      <c r="F7">
        <f>'[2]Logit t2'!E7</f>
        <v>0.17477195289137101</v>
      </c>
    </row>
    <row r="8" spans="1:6" x14ac:dyDescent="0.25">
      <c r="A8" t="str">
        <f>'[2]Logit t2'!A8</f>
        <v>`Sub-industry`Road</v>
      </c>
      <c r="B8">
        <f>'[2]Logit t2'!B8</f>
        <v>-3.7201892447231197E-2</v>
      </c>
      <c r="C8" t="str">
        <f>'[2]Logit t2'!C8</f>
        <v>0.0585501122323163</v>
      </c>
      <c r="D8" t="str">
        <f>'[2]Logit t2'!D8</f>
        <v>-0.635385501903409</v>
      </c>
      <c r="E8">
        <v>0.52517702139308897</v>
      </c>
      <c r="F8">
        <f>'[2]Logit t2'!E8</f>
        <v>0.52517702139308997</v>
      </c>
    </row>
    <row r="9" spans="1:6" x14ac:dyDescent="0.25">
      <c r="A9" t="str">
        <f>'[2]Logit t2'!A9</f>
        <v>Constructed_post_GFC</v>
      </c>
      <c r="B9">
        <f>'[2]Logit t2'!B9</f>
        <v>-0.170593635092537</v>
      </c>
      <c r="C9" t="str">
        <f>'[2]Logit t2'!C9</f>
        <v>0.0424927554378003</v>
      </c>
      <c r="D9" t="str">
        <f>'[2]Logit t2'!D9</f>
        <v>-4.01465222330068</v>
      </c>
      <c r="E9" s="8">
        <v>5.9533511316493697E-5</v>
      </c>
      <c r="F9">
        <f>'[2]Logit t2'!E9</f>
        <v>5.9533511316496197E-5</v>
      </c>
    </row>
    <row r="10" spans="1:6" x14ac:dyDescent="0.25">
      <c r="A10" t="str">
        <f>'[2]Logit t2'!A10</f>
        <v>log(First_cost_when_under_construction_real)</v>
      </c>
      <c r="B10">
        <f>'[2]Logit t2'!B10</f>
        <v>3.0282920265119299E-2</v>
      </c>
      <c r="C10" t="str">
        <f>'[2]Logit t2'!C10</f>
        <v>0.019633470984929</v>
      </c>
      <c r="D10" t="str">
        <f>'[2]Logit t2'!D10</f>
        <v>1.54241296856602</v>
      </c>
      <c r="E10">
        <v>0.12297327212659299</v>
      </c>
      <c r="F10">
        <f>'[2]Logit t2'!E10</f>
        <v>0.122973272126598</v>
      </c>
    </row>
    <row r="11" spans="1:6" x14ac:dyDescent="0.25">
      <c r="A11" t="str">
        <f>'[2]Logit t2'!A11</f>
        <v>election_180_days</v>
      </c>
      <c r="B11" t="str">
        <f>'[2]Logit t2'!B11</f>
        <v>-0.122836878781957</v>
      </c>
      <c r="C11" t="str">
        <f>'[2]Logit t2'!C11</f>
        <v>0.0497002722412449</v>
      </c>
      <c r="D11" t="str">
        <f>'[2]Logit t2'!D11</f>
        <v>-2.47155343909802</v>
      </c>
      <c r="E11">
        <v>1.3452744334877E-2</v>
      </c>
      <c r="F11">
        <f>'[2]Logit t2'!E11</f>
        <v>1.34527443348772E-2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K14" sqref="K14"/>
    </sheetView>
  </sheetViews>
  <sheetFormatPr defaultRowHeight="15" x14ac:dyDescent="0.25"/>
  <sheetData>
    <row r="1" spans="1:6" x14ac:dyDescent="0.25">
      <c r="A1" t="str">
        <f>'[2]Logit t3'!A1</f>
        <v>V1</v>
      </c>
      <c r="B1" t="str">
        <f>'[2]Logit t3'!B1</f>
        <v>dF/dx</v>
      </c>
      <c r="C1" t="str">
        <f>'[2]Logit t3'!C1</f>
        <v>Std. Err.</v>
      </c>
      <c r="D1" t="str">
        <f>'[2]Logit t3'!D1</f>
        <v>z</v>
      </c>
      <c r="E1" t="s">
        <v>12</v>
      </c>
      <c r="F1" t="str">
        <f>'[2]Logit t3'!E1</f>
        <v>P&gt;|z|</v>
      </c>
    </row>
    <row r="2" spans="1:6" x14ac:dyDescent="0.25">
      <c r="A2" t="str">
        <f>'[2]Logit t3'!A2</f>
        <v>premature_announcement</v>
      </c>
      <c r="B2">
        <f>'[2]Logit t3'!B2</f>
        <v>0.112919551141551</v>
      </c>
      <c r="C2" t="str">
        <f>'[2]Logit t3'!C2</f>
        <v>0.0648641517630304</v>
      </c>
      <c r="D2" t="str">
        <f>'[2]Logit t3'!D2</f>
        <v>1.74086221853455</v>
      </c>
      <c r="E2">
        <v>8.1707732689696402E-2</v>
      </c>
      <c r="F2">
        <f>'[2]Logit t3'!E2</f>
        <v>8.1707732689696097E-2</v>
      </c>
    </row>
    <row r="3" spans="1:6" x14ac:dyDescent="0.25">
      <c r="A3" t="str">
        <f>'[2]Logit t3'!A3</f>
        <v>log_Total_days_pre_construction</v>
      </c>
      <c r="B3">
        <f>'[2]Logit t3'!B3</f>
        <v>-2.3565214163852599E-2</v>
      </c>
      <c r="C3" t="str">
        <f>'[2]Logit t3'!C3</f>
        <v>0.0271050071314177</v>
      </c>
      <c r="D3" t="str">
        <f>'[2]Logit t3'!D3</f>
        <v>-0.869404462784217</v>
      </c>
      <c r="E3">
        <v>0.38462594296968899</v>
      </c>
      <c r="F3">
        <f>'[2]Logit t3'!E3</f>
        <v>0.38462594296969399</v>
      </c>
    </row>
    <row r="4" spans="1:6" x14ac:dyDescent="0.25">
      <c r="A4" t="str">
        <f>'[2]Logit t3'!A4</f>
        <v>big_statesQueensland</v>
      </c>
      <c r="B4">
        <f>'[2]Logit t3'!B4</f>
        <v>-0.16550843918496899</v>
      </c>
      <c r="C4" t="str">
        <f>'[2]Logit t3'!C4</f>
        <v>0.0603350581267343</v>
      </c>
      <c r="D4" t="str">
        <f>'[2]Logit t3'!D4</f>
        <v>-2.74315537804433</v>
      </c>
      <c r="E4">
        <v>6.0851884278871502E-3</v>
      </c>
      <c r="F4">
        <f>'[2]Logit t3'!E4</f>
        <v>6.0851884278872101E-3</v>
      </c>
    </row>
    <row r="5" spans="1:6" x14ac:dyDescent="0.25">
      <c r="A5" t="str">
        <f>'[2]Logit t3'!A5</f>
        <v>big_statesSmaller states</v>
      </c>
      <c r="B5">
        <f>'[2]Logit t3'!B5</f>
        <v>-9.5402437315250093E-3</v>
      </c>
      <c r="C5" t="str">
        <f>'[2]Logit t3'!C5</f>
        <v>0.0804011640955076</v>
      </c>
      <c r="D5" t="str">
        <f>'[2]Logit t3'!D5</f>
        <v>-0.118658029878675</v>
      </c>
      <c r="E5">
        <v>0.90554628885939803</v>
      </c>
      <c r="F5">
        <f>'[2]Logit t3'!E5</f>
        <v>0.90554628885939803</v>
      </c>
    </row>
    <row r="6" spans="1:6" x14ac:dyDescent="0.25">
      <c r="A6" t="str">
        <f>'[2]Logit t3'!A6</f>
        <v>big_statesVictoria</v>
      </c>
      <c r="B6">
        <f>'[2]Logit t3'!B6</f>
        <v>-0.191693449898134</v>
      </c>
      <c r="C6" t="str">
        <f>'[2]Logit t3'!C6</f>
        <v>0.0611752681198462</v>
      </c>
      <c r="D6" t="str">
        <f>'[2]Logit t3'!D6</f>
        <v>-3.13351221481522</v>
      </c>
      <c r="E6">
        <v>1.72727729208173E-3</v>
      </c>
      <c r="F6">
        <f>'[2]Logit t3'!E6</f>
        <v>1.7272772920817201E-3</v>
      </c>
    </row>
    <row r="7" spans="1:6" x14ac:dyDescent="0.25">
      <c r="A7" t="str">
        <f>'[2]Logit t3'!A7</f>
        <v>big_statesWestern Australia</v>
      </c>
      <c r="B7">
        <f>'[2]Logit t3'!B7</f>
        <v>-0.124263500546584</v>
      </c>
      <c r="C7" t="str">
        <f>'[2]Logit t3'!C7</f>
        <v>0.0698752518555981</v>
      </c>
      <c r="D7" t="str">
        <f>'[2]Logit t3'!D7</f>
        <v>-1.77836211314676</v>
      </c>
      <c r="E7">
        <v>7.5344400974585904E-2</v>
      </c>
      <c r="F7">
        <f>'[2]Logit t3'!E7</f>
        <v>7.5344400974585599E-2</v>
      </c>
    </row>
    <row r="8" spans="1:6" x14ac:dyDescent="0.25">
      <c r="A8" t="str">
        <f>'[2]Logit t3'!A8</f>
        <v>`Sub-industry`Road</v>
      </c>
      <c r="B8">
        <f>'[2]Logit t3'!B8</f>
        <v>3.2396054187366199E-2</v>
      </c>
      <c r="C8" t="str">
        <f>'[2]Logit t3'!C8</f>
        <v>0.0658638305659534</v>
      </c>
      <c r="D8" t="str">
        <f>'[2]Logit t3'!D8</f>
        <v>0.491864106733453</v>
      </c>
      <c r="E8">
        <v>0.62281541380599803</v>
      </c>
      <c r="F8">
        <f>'[2]Logit t3'!E8</f>
        <v>0.62281541380599803</v>
      </c>
    </row>
    <row r="9" spans="1:6" x14ac:dyDescent="0.25">
      <c r="A9" t="str">
        <f>'[2]Logit t3'!A9</f>
        <v>Constructed_post_GFC</v>
      </c>
      <c r="B9">
        <f>'[2]Logit t3'!B9</f>
        <v>-0.13624690660608699</v>
      </c>
      <c r="C9" t="str">
        <f>'[2]Logit t3'!C9</f>
        <v>0.0585267955557126</v>
      </c>
      <c r="D9" t="str">
        <f>'[2]Logit t3'!D9</f>
        <v>-2.32794065201112</v>
      </c>
      <c r="E9">
        <v>1.9915255247623501E-2</v>
      </c>
      <c r="F9">
        <f>'[2]Logit t3'!E9</f>
        <v>1.99152552476233E-2</v>
      </c>
    </row>
    <row r="10" spans="1:6" x14ac:dyDescent="0.25">
      <c r="A10" t="str">
        <f>'[2]Logit t3'!A10</f>
        <v>log(First_cost_when_under_construction_real)</v>
      </c>
      <c r="B10">
        <f>'[2]Logit t3'!B10</f>
        <v>1.2080951080796201E-2</v>
      </c>
      <c r="C10" t="str">
        <f>'[2]Logit t3'!C10</f>
        <v>0.0231795956790457</v>
      </c>
      <c r="D10" t="str">
        <f>'[2]Logit t3'!D10</f>
        <v>0.521189034013969</v>
      </c>
      <c r="E10">
        <v>0.60223509253742802</v>
      </c>
      <c r="F10">
        <f>'[2]Logit t3'!E10</f>
        <v>0.60223509253743102</v>
      </c>
    </row>
    <row r="11" spans="1:6" x14ac:dyDescent="0.25">
      <c r="A11" t="str">
        <f>'[2]Logit t3'!A11</f>
        <v>election_180_days</v>
      </c>
      <c r="B11">
        <f>'[2]Logit t3'!B11</f>
        <v>3.0286661151763501E-2</v>
      </c>
      <c r="C11" t="str">
        <f>'[2]Logit t3'!C11</f>
        <v>0.0804414291739833</v>
      </c>
      <c r="D11" t="str">
        <f>'[2]Logit t3'!D11</f>
        <v>0.376505756582939</v>
      </c>
      <c r="E11">
        <v>0.70654093667260498</v>
      </c>
      <c r="F11">
        <f>'[2]Logit t3'!E11</f>
        <v>0.70654093667260498</v>
      </c>
    </row>
    <row r="13" spans="1:6" x14ac:dyDescent="0.25">
      <c r="A13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30" sqref="F30"/>
    </sheetView>
  </sheetViews>
  <sheetFormatPr defaultRowHeight="15" x14ac:dyDescent="0.25"/>
  <sheetData>
    <row r="1" spans="1:5" x14ac:dyDescent="0.25">
      <c r="A1" t="str">
        <f>'[2]lL project all'!A1</f>
        <v>term</v>
      </c>
      <c r="B1" t="str">
        <f>'[2]lL project all'!B1</f>
        <v>estimate</v>
      </c>
      <c r="C1" t="str">
        <f>'[2]lL project all'!C1</f>
        <v>std.error</v>
      </c>
      <c r="D1" t="str">
        <f>'[2]lL project all'!D1</f>
        <v>statistic</v>
      </c>
      <c r="E1" t="str">
        <f>'[2]lL project all'!E1</f>
        <v>p.value</v>
      </c>
    </row>
    <row r="2" spans="1:5" x14ac:dyDescent="0.25">
      <c r="A2" t="str">
        <f>'[2]lL project all'!A2</f>
        <v>(Intercept)</v>
      </c>
      <c r="B2">
        <f>'[2]lL project all'!B2</f>
        <v>6.6666487313273598E-2</v>
      </c>
      <c r="C2">
        <f>'[2]lL project all'!C2</f>
        <v>0.14292776155262801</v>
      </c>
      <c r="D2">
        <f>'[2]lL project all'!D2</f>
        <v>0.46643483805436797</v>
      </c>
      <c r="E2">
        <f>'[2]lL project all'!E2</f>
        <v>0.64149794193517495</v>
      </c>
    </row>
    <row r="3" spans="1:5" x14ac:dyDescent="0.25">
      <c r="A3" t="str">
        <f>'[2]lL project all'!A3</f>
        <v>premature_announcement</v>
      </c>
      <c r="B3">
        <f>'[2]lL project all'!B3</f>
        <v>0.142235526938816</v>
      </c>
      <c r="C3">
        <f>'[2]lL project all'!C3</f>
        <v>7.9041886454312094E-2</v>
      </c>
      <c r="D3">
        <f>'[2]lL project all'!D3</f>
        <v>1.7994956006146401</v>
      </c>
      <c r="E3">
        <f>'[2]lL project all'!E3</f>
        <v>7.3703395093697804E-2</v>
      </c>
    </row>
    <row r="4" spans="1:5" x14ac:dyDescent="0.25">
      <c r="A4" t="str">
        <f>'[2]lL project all'!A4</f>
        <v>log_Total_days_pre_construction</v>
      </c>
      <c r="B4">
        <f>'[2]lL project all'!B4</f>
        <v>2.58507511225058E-3</v>
      </c>
      <c r="C4">
        <f>'[2]lL project all'!C4</f>
        <v>1.44491900925498E-2</v>
      </c>
      <c r="D4">
        <f>'[2]lL project all'!D4</f>
        <v>0.17890795924842001</v>
      </c>
      <c r="E4">
        <f>'[2]lL project all'!E4</f>
        <v>0.858221769707325</v>
      </c>
    </row>
    <row r="5" spans="1:5" x14ac:dyDescent="0.25">
      <c r="A5" t="str">
        <f>'[2]lL project all'!A5</f>
        <v>big_statesQueensland</v>
      </c>
      <c r="B5">
        <f>'[2]lL project all'!B5</f>
        <v>4.4115226273034797E-2</v>
      </c>
      <c r="C5">
        <f>'[2]lL project all'!C5</f>
        <v>7.8580550009384006E-2</v>
      </c>
      <c r="D5">
        <f>'[2]lL project all'!D5</f>
        <v>0.56140134254299101</v>
      </c>
      <c r="E5">
        <f>'[2]lL project all'!E5</f>
        <v>0.57525896104561802</v>
      </c>
    </row>
    <row r="6" spans="1:5" x14ac:dyDescent="0.25">
      <c r="A6" t="str">
        <f>'[2]lL project all'!A6</f>
        <v>big_statesSmaller states</v>
      </c>
      <c r="B6">
        <f>'[2]lL project all'!B6</f>
        <v>8.8732243917689801E-2</v>
      </c>
      <c r="C6">
        <f>'[2]lL project all'!C6</f>
        <v>8.7981691922427593E-2</v>
      </c>
      <c r="D6">
        <f>'[2]lL project all'!D6</f>
        <v>1.00853077474259</v>
      </c>
      <c r="E6">
        <f>'[2]lL project all'!E6</f>
        <v>0.31462467409235001</v>
      </c>
    </row>
    <row r="7" spans="1:5" x14ac:dyDescent="0.25">
      <c r="A7" t="str">
        <f>'[2]lL project all'!A7</f>
        <v>big_statesVictoria</v>
      </c>
      <c r="B7">
        <f>'[2]lL project all'!B7</f>
        <v>-4.7437914501102102E-2</v>
      </c>
      <c r="C7">
        <f>'[2]lL project all'!C7</f>
        <v>9.4914645578217396E-2</v>
      </c>
      <c r="D7">
        <f>'[2]lL project all'!D7</f>
        <v>-0.49979551851151699</v>
      </c>
      <c r="E7">
        <f>'[2]lL project all'!E7</f>
        <v>0.61786157374039996</v>
      </c>
    </row>
    <row r="8" spans="1:5" x14ac:dyDescent="0.25">
      <c r="A8" t="str">
        <f>'[2]lL project all'!A8</f>
        <v>big_statesWestern Australia</v>
      </c>
      <c r="B8">
        <f>'[2]lL project all'!B8</f>
        <v>0.229595570879435</v>
      </c>
      <c r="C8">
        <f>'[2]lL project all'!C8</f>
        <v>8.6387134628540099E-2</v>
      </c>
      <c r="D8">
        <f>'[2]lL project all'!D8</f>
        <v>2.65775189635219</v>
      </c>
      <c r="E8">
        <f>'[2]lL project all'!E8</f>
        <v>8.6123005029664808E-3</v>
      </c>
    </row>
    <row r="9" spans="1:5" x14ac:dyDescent="0.25">
      <c r="A9" t="str">
        <f>'[2]lL project all'!A9</f>
        <v>`Sub-industry`Road</v>
      </c>
      <c r="B9">
        <f>'[2]lL project all'!B9</f>
        <v>0.19018392325785199</v>
      </c>
      <c r="C9">
        <f>'[2]lL project all'!C9</f>
        <v>6.7247135302495306E-2</v>
      </c>
      <c r="D9">
        <f>'[2]lL project all'!D9</f>
        <v>2.8281342008452102</v>
      </c>
      <c r="E9">
        <f>'[2]lL project all'!E9</f>
        <v>5.2414623864610998E-3</v>
      </c>
    </row>
    <row r="10" spans="1:5" x14ac:dyDescent="0.25">
      <c r="A10" t="str">
        <f>'[2]lL project all'!A10</f>
        <v>Constructed_post_GFC</v>
      </c>
      <c r="B10">
        <f>'[2]lL project all'!B10</f>
        <v>-2.45326372594948E-2</v>
      </c>
      <c r="C10">
        <f>'[2]lL project all'!C10</f>
        <v>7.0113628446870899E-2</v>
      </c>
      <c r="D10">
        <f>'[2]lL project all'!D10</f>
        <v>-0.34989826946532299</v>
      </c>
      <c r="E10">
        <f>'[2]lL project all'!E10</f>
        <v>0.72684561932575698</v>
      </c>
    </row>
    <row r="11" spans="1:5" x14ac:dyDescent="0.25">
      <c r="A11" t="str">
        <f>'[2]lL project all'!A11</f>
        <v>log(First_cost_when_under_construction_real)</v>
      </c>
      <c r="B11">
        <f>'[2]lL project all'!B11</f>
        <v>3.0668973451803701E-2</v>
      </c>
      <c r="C11">
        <f>'[2]lL project all'!C11</f>
        <v>2.45675623835096E-2</v>
      </c>
      <c r="D11">
        <f>'[2]lL project all'!D11</f>
        <v>1.2483523181115199</v>
      </c>
      <c r="E11">
        <f>'[2]lL project all'!E11</f>
        <v>0.21360856596118</v>
      </c>
    </row>
    <row r="12" spans="1:5" x14ac:dyDescent="0.25">
      <c r="A12" t="str">
        <f>'[2]lL project all'!A12</f>
        <v>election_180_days</v>
      </c>
      <c r="B12">
        <f>'[2]lL project all'!B12</f>
        <v>0.22649976668427901</v>
      </c>
      <c r="C12">
        <f>'[2]lL project all'!C12</f>
        <v>9.8657717952204294E-2</v>
      </c>
      <c r="D12">
        <f>'[2]lL project all'!D12</f>
        <v>2.2958139655531999</v>
      </c>
      <c r="E12">
        <f>'[2]lL project all'!E12</f>
        <v>2.2900402012108301E-2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1" sqref="A11:E12"/>
    </sheetView>
  </sheetViews>
  <sheetFormatPr defaultRowHeight="15" x14ac:dyDescent="0.25"/>
  <sheetData>
    <row r="1" spans="1:5" x14ac:dyDescent="0.25">
      <c r="A1" t="str">
        <f>'[2]lL project t1'!A1</f>
        <v>term</v>
      </c>
      <c r="B1" t="str">
        <f>'[2]lL project t1'!B1</f>
        <v>estimate</v>
      </c>
      <c r="C1" t="str">
        <f>'[2]lL project t1'!C1</f>
        <v>std.error</v>
      </c>
      <c r="D1" t="str">
        <f>'[2]lL project t1'!D1</f>
        <v>statistic</v>
      </c>
      <c r="E1" t="str">
        <f>'[2]lL project t1'!E1</f>
        <v>p.value</v>
      </c>
    </row>
    <row r="2" spans="1:5" x14ac:dyDescent="0.25">
      <c r="A2" t="str">
        <f>'[2]lL project t1'!A2</f>
        <v>(Intercept)</v>
      </c>
      <c r="B2">
        <f>'[2]lL project t1'!B2</f>
        <v>-0.78064835978551395</v>
      </c>
      <c r="C2">
        <f>'[2]lL project t1'!C2</f>
        <v>0.31321595623451498</v>
      </c>
      <c r="D2">
        <f>'[2]lL project t1'!D2</f>
        <v>-2.49236459460902</v>
      </c>
      <c r="E2">
        <f>'[2]lL project t1'!E2</f>
        <v>1.4728966681638899E-2</v>
      </c>
    </row>
    <row r="3" spans="1:5" x14ac:dyDescent="0.25">
      <c r="A3" t="str">
        <f>'[2]lL project t1'!A3</f>
        <v>log_Total_days_pre_construction</v>
      </c>
      <c r="B3">
        <f>'[2]lL project t1'!B3</f>
        <v>7.9300414032418304E-2</v>
      </c>
      <c r="C3">
        <f>'[2]lL project t1'!C3</f>
        <v>4.6814570899699003E-2</v>
      </c>
      <c r="D3">
        <f>'[2]lL project t1'!D3</f>
        <v>1.6939258976082601</v>
      </c>
      <c r="E3">
        <f>'[2]lL project t1'!E3</f>
        <v>9.4121576505398305E-2</v>
      </c>
    </row>
    <row r="4" spans="1:5" x14ac:dyDescent="0.25">
      <c r="A4" t="str">
        <f>'[2]lL project t1'!A4</f>
        <v>big_statesQueensland</v>
      </c>
      <c r="B4">
        <f>'[2]lL project t1'!B4</f>
        <v>-5.99616803628608E-2</v>
      </c>
      <c r="C4">
        <f>'[2]lL project t1'!C4</f>
        <v>0.10749934060093599</v>
      </c>
      <c r="D4">
        <f>'[2]lL project t1'!D4</f>
        <v>-0.55778649457444796</v>
      </c>
      <c r="E4">
        <f>'[2]lL project t1'!E4</f>
        <v>0.57852856107419004</v>
      </c>
    </row>
    <row r="5" spans="1:5" x14ac:dyDescent="0.25">
      <c r="A5" t="str">
        <f>'[2]lL project t1'!A5</f>
        <v>big_statesSmaller states</v>
      </c>
      <c r="B5">
        <f>'[2]lL project t1'!B5</f>
        <v>0.115758204334157</v>
      </c>
      <c r="C5">
        <f>'[2]lL project t1'!C5</f>
        <v>0.109638969452861</v>
      </c>
      <c r="D5">
        <f>'[2]lL project t1'!D5</f>
        <v>1.0558125902845801</v>
      </c>
      <c r="E5">
        <f>'[2]lL project t1'!E5</f>
        <v>0.29419280718318103</v>
      </c>
    </row>
    <row r="6" spans="1:5" x14ac:dyDescent="0.25">
      <c r="A6" t="str">
        <f>'[2]lL project t1'!A6</f>
        <v>big_statesVictoria</v>
      </c>
      <c r="B6">
        <f>'[2]lL project t1'!B6</f>
        <v>-8.7553640276768804E-2</v>
      </c>
      <c r="C6">
        <f>'[2]lL project t1'!C6</f>
        <v>0.15014703969190901</v>
      </c>
      <c r="D6">
        <f>'[2]lL project t1'!D6</f>
        <v>-0.58311932394020305</v>
      </c>
      <c r="E6">
        <f>'[2]lL project t1'!E6</f>
        <v>0.56143300500452997</v>
      </c>
    </row>
    <row r="7" spans="1:5" x14ac:dyDescent="0.25">
      <c r="A7" t="str">
        <f>'[2]lL project t1'!A7</f>
        <v>big_statesWestern Australia</v>
      </c>
      <c r="B7">
        <f>'[2]lL project t1'!B7</f>
        <v>8.7463523281695696E-2</v>
      </c>
      <c r="C7">
        <f>'[2]lL project t1'!C7</f>
        <v>0.116376462494768</v>
      </c>
      <c r="D7">
        <f>'[2]lL project t1'!D7</f>
        <v>0.75155681317970702</v>
      </c>
      <c r="E7">
        <f>'[2]lL project t1'!E7</f>
        <v>0.45449579849620297</v>
      </c>
    </row>
    <row r="8" spans="1:5" x14ac:dyDescent="0.25">
      <c r="A8" t="str">
        <f>'[2]lL project t1'!A8</f>
        <v>`Sub-industry`Road</v>
      </c>
      <c r="B8">
        <f>'[2]lL project t1'!B8</f>
        <v>1.7194677293063301E-2</v>
      </c>
      <c r="C8">
        <f>'[2]lL project t1'!C8</f>
        <v>8.8205724345533101E-2</v>
      </c>
      <c r="D8">
        <f>'[2]lL project t1'!D8</f>
        <v>0.19493833785328499</v>
      </c>
      <c r="E8">
        <f>'[2]lL project t1'!E8</f>
        <v>0.845929354549389</v>
      </c>
    </row>
    <row r="9" spans="1:5" x14ac:dyDescent="0.25">
      <c r="A9" t="str">
        <f>'[2]lL project t1'!A9</f>
        <v>Constructed_post_GFC</v>
      </c>
      <c r="B9">
        <f>'[2]lL project t1'!B9</f>
        <v>0.116388890700709</v>
      </c>
      <c r="C9">
        <f>'[2]lL project t1'!C9</f>
        <v>9.1060517077247494E-2</v>
      </c>
      <c r="D9">
        <f>'[2]lL project t1'!D9</f>
        <v>1.27814880078021</v>
      </c>
      <c r="E9">
        <f>'[2]lL project t1'!E9</f>
        <v>0.20484756108708199</v>
      </c>
    </row>
    <row r="10" spans="1:5" x14ac:dyDescent="0.25">
      <c r="A10" t="str">
        <f>'[2]lL project t1'!A10</f>
        <v>log(First_cost_when_under_construction_real)</v>
      </c>
      <c r="B10">
        <f>'[2]lL project t1'!B10</f>
        <v>6.8245856892317103E-2</v>
      </c>
      <c r="C10">
        <f>'[2]lL project t1'!C10</f>
        <v>3.2865418342614E-2</v>
      </c>
      <c r="D10">
        <f>'[2]lL project t1'!D10</f>
        <v>2.0765248195191299</v>
      </c>
      <c r="E10">
        <f>'[2]lL project t1'!E10</f>
        <v>4.1015823353610301E-2</v>
      </c>
    </row>
    <row r="11" spans="1:5" x14ac:dyDescent="0.25">
      <c r="A11" t="str">
        <f>'[2]lL project t1'!A11</f>
        <v>election_180_days</v>
      </c>
      <c r="B11">
        <f>'[2]lL project t1'!B11</f>
        <v>0.50302975264114602</v>
      </c>
      <c r="C11">
        <f>'[2]lL project t1'!C11</f>
        <v>0.118077445351307</v>
      </c>
      <c r="D11">
        <f>'[2]lL project t1'!D11</f>
        <v>4.2601679867354703</v>
      </c>
      <c r="E11">
        <f>'[2]lL project t1'!E11</f>
        <v>5.4721355975738002E-5</v>
      </c>
    </row>
    <row r="12" spans="1:5" x14ac:dyDescent="0.25">
      <c r="A12">
        <f>'[2]lL project t1'!A12</f>
        <v>0</v>
      </c>
      <c r="B12">
        <f>'[2]lL project t1'!B12</f>
        <v>0</v>
      </c>
      <c r="C12">
        <f>'[2]lL project t1'!C12</f>
        <v>0</v>
      </c>
      <c r="D12">
        <f>'[2]lL project t1'!D12</f>
        <v>0</v>
      </c>
      <c r="E12">
        <f>'[2]lL project t1'!E12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xtable</vt:lpstr>
      <vt:lpstr>xtable_normal</vt:lpstr>
      <vt:lpstr>Analysis</vt:lpstr>
      <vt:lpstr>Logit all</vt:lpstr>
      <vt:lpstr>Logit t1</vt:lpstr>
      <vt:lpstr>Logit t2</vt:lpstr>
      <vt:lpstr>Logit t3</vt:lpstr>
      <vt:lpstr>lL project all</vt:lpstr>
      <vt:lpstr>lL project t1</vt:lpstr>
      <vt:lpstr>lL project t2</vt:lpstr>
      <vt:lpstr>lL project t3</vt:lpstr>
      <vt:lpstr>Goodness of fit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Lucille Danks</dc:creator>
  <cp:lastModifiedBy>Hugh Parsonage</cp:lastModifiedBy>
  <cp:lastPrinted>2016-09-15T04:29:37Z</cp:lastPrinted>
  <dcterms:created xsi:type="dcterms:W3CDTF">2016-07-21T06:51:08Z</dcterms:created>
  <dcterms:modified xsi:type="dcterms:W3CDTF">2016-10-22T15:23:55Z</dcterms:modified>
</cp:coreProperties>
</file>