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arsonage\Negative_gearing\Negative_gearing\Grattan_gathering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6" i="1"/>
  <c r="G7" i="1"/>
  <c r="G8" i="1" s="1"/>
  <c r="G9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5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6" i="1"/>
  <c r="F6" i="1" s="1"/>
  <c r="F5" i="1"/>
  <c r="G5" i="1" s="1"/>
  <c r="H5" i="1" l="1"/>
  <c r="F7" i="1"/>
  <c r="H6" i="1" l="1"/>
  <c r="F8" i="1"/>
  <c r="H7" i="1" l="1"/>
  <c r="F9" i="1"/>
  <c r="H8" i="1" l="1"/>
  <c r="F10" i="1"/>
  <c r="H9" i="1" l="1"/>
  <c r="F11" i="1"/>
  <c r="H10" i="1" l="1"/>
  <c r="F12" i="1"/>
  <c r="H11" i="1" l="1"/>
  <c r="F13" i="1"/>
  <c r="H12" i="1" l="1"/>
  <c r="F14" i="1"/>
  <c r="H13" i="1" l="1"/>
  <c r="F15" i="1"/>
  <c r="H14" i="1" l="1"/>
  <c r="F16" i="1"/>
  <c r="H15" i="1" l="1"/>
  <c r="F17" i="1"/>
  <c r="H16" i="1" l="1"/>
  <c r="F18" i="1"/>
  <c r="H17" i="1" l="1"/>
  <c r="F19" i="1"/>
  <c r="H18" i="1" l="1"/>
  <c r="F20" i="1"/>
  <c r="H19" i="1" l="1"/>
  <c r="F21" i="1"/>
  <c r="H20" i="1" l="1"/>
  <c r="F22" i="1"/>
  <c r="H21" i="1" l="1"/>
  <c r="F23" i="1"/>
  <c r="H22" i="1" l="1"/>
  <c r="F24" i="1"/>
  <c r="H23" i="1" l="1"/>
  <c r="F25" i="1"/>
  <c r="H24" i="1" l="1"/>
  <c r="F26" i="1"/>
  <c r="H25" i="1" l="1"/>
  <c r="F27" i="1"/>
  <c r="H26" i="1" l="1"/>
  <c r="F28" i="1"/>
  <c r="H27" i="1" l="1"/>
  <c r="F29" i="1"/>
  <c r="H28" i="1" l="1"/>
  <c r="F30" i="1"/>
  <c r="H29" i="1" l="1"/>
  <c r="F31" i="1"/>
  <c r="H30" i="1" l="1"/>
  <c r="F32" i="1"/>
  <c r="H31" i="1" l="1"/>
  <c r="F33" i="1"/>
  <c r="H32" i="1" l="1"/>
  <c r="F34" i="1"/>
  <c r="H33" i="1" l="1"/>
  <c r="F35" i="1"/>
  <c r="H34" i="1" l="1"/>
  <c r="F36" i="1"/>
  <c r="H35" i="1" l="1"/>
  <c r="F37" i="1"/>
  <c r="H36" i="1" l="1"/>
  <c r="F38" i="1"/>
  <c r="H37" i="1" l="1"/>
  <c r="F39" i="1"/>
  <c r="H38" i="1" l="1"/>
  <c r="F40" i="1"/>
  <c r="H39" i="1" l="1"/>
  <c r="F41" i="1" l="1"/>
  <c r="H40" i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3" i="1" l="1"/>
  <c r="H82" i="1"/>
</calcChain>
</file>

<file path=xl/sharedStrings.xml><?xml version="1.0" encoding="utf-8"?>
<sst xmlns="http://schemas.openxmlformats.org/spreadsheetml/2006/main" count="15" uniqueCount="15">
  <si>
    <t>SG</t>
  </si>
  <si>
    <t>Super_balance</t>
  </si>
  <si>
    <t>Age</t>
  </si>
  <si>
    <t>Super_balance_real</t>
  </si>
  <si>
    <t>Salary in contemporaneous dollars</t>
  </si>
  <si>
    <t>CPI</t>
  </si>
  <si>
    <t>Earnings tax (effective)</t>
  </si>
  <si>
    <t>Contributions_tax</t>
  </si>
  <si>
    <t>Year</t>
  </si>
  <si>
    <t>SG_rate</t>
  </si>
  <si>
    <t>Super_withdrawal</t>
  </si>
  <si>
    <t>Retd</t>
  </si>
  <si>
    <t>annuity_rate</t>
  </si>
  <si>
    <t>RoR (accumulation)</t>
  </si>
  <si>
    <t>RoR (retd)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</si>
</sst>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G13" sqref="G13"/>
    </sheetView>
  </sheetViews>
  <sheetFormatPr defaultRowHeight="15" x14ac:dyDescent="0.25"/>
  <cols>
    <col min="3" max="3" width="6.140625" bestFit="1" customWidth="1"/>
    <col min="5" max="5" width="32.140625" bestFit="1" customWidth="1"/>
    <col min="6" max="6" width="11.5703125" bestFit="1" customWidth="1"/>
    <col min="7" max="7" width="21.85546875" bestFit="1" customWidth="1"/>
    <col min="8" max="8" width="18.7109375" bestFit="1" customWidth="1"/>
    <col min="9" max="9" width="10.5703125" bestFit="1" customWidth="1"/>
  </cols>
  <sheetData>
    <row r="1" spans="1:9" x14ac:dyDescent="0.25">
      <c r="C1" t="s">
        <v>14</v>
      </c>
      <c r="D1" t="s">
        <v>13</v>
      </c>
      <c r="F1" t="s">
        <v>5</v>
      </c>
      <c r="G1" t="s">
        <v>6</v>
      </c>
      <c r="H1" t="s">
        <v>7</v>
      </c>
      <c r="I1" t="s">
        <v>12</v>
      </c>
    </row>
    <row r="2" spans="1:9" x14ac:dyDescent="0.25">
      <c r="C2">
        <v>0.04</v>
      </c>
      <c r="D2">
        <v>7.0000000000000007E-2</v>
      </c>
      <c r="E2">
        <v>2.5000000000000001E-2</v>
      </c>
      <c r="F2">
        <v>1.4999999999999999E-2</v>
      </c>
      <c r="G2">
        <v>0.115</v>
      </c>
      <c r="H2">
        <v>0.15</v>
      </c>
      <c r="I2">
        <v>0.04</v>
      </c>
    </row>
    <row r="4" spans="1:9" x14ac:dyDescent="0.25">
      <c r="A4" t="s">
        <v>8</v>
      </c>
      <c r="B4" t="s">
        <v>9</v>
      </c>
      <c r="C4" t="s">
        <v>11</v>
      </c>
      <c r="D4" s="2" t="s">
        <v>2</v>
      </c>
      <c r="E4" s="2" t="s">
        <v>4</v>
      </c>
      <c r="F4" s="2" t="s">
        <v>0</v>
      </c>
      <c r="G4" s="2" t="s">
        <v>1</v>
      </c>
      <c r="H4" s="2" t="s">
        <v>3</v>
      </c>
      <c r="I4" s="2" t="s">
        <v>10</v>
      </c>
    </row>
    <row r="5" spans="1:9" x14ac:dyDescent="0.25">
      <c r="A5">
        <v>2015</v>
      </c>
      <c r="B5">
        <v>9.5000000000000001E-2</v>
      </c>
      <c r="C5" t="b">
        <f>D5&gt;67</f>
        <v>0</v>
      </c>
      <c r="D5">
        <v>32</v>
      </c>
      <c r="E5" s="1">
        <v>38402</v>
      </c>
      <c r="F5" s="1">
        <f>E5*B5*(1 - $H$2)</f>
        <v>3100.9614999999999</v>
      </c>
      <c r="G5" s="1">
        <f>SUM($F$5:F5)</f>
        <v>3100.9614999999999</v>
      </c>
      <c r="H5" s="1">
        <f>G5/(1+$F$2+$E$2)^(D5-$D$5)</f>
        <v>3100.9614999999999</v>
      </c>
    </row>
    <row r="6" spans="1:9" x14ac:dyDescent="0.25">
      <c r="A6">
        <v>2016</v>
      </c>
      <c r="B6">
        <v>9.5000000000000001E-2</v>
      </c>
      <c r="C6" t="b">
        <f t="shared" ref="C6:C69" si="0">D6&gt;67</f>
        <v>0</v>
      </c>
      <c r="D6">
        <v>33</v>
      </c>
      <c r="E6" s="1">
        <f>E5*(1+$E$2+$F$2)*(--D6&lt;68)</f>
        <v>39938.079999999994</v>
      </c>
      <c r="F6" s="1">
        <f>E6*B6*(1 - $H$2)</f>
        <v>3224.9999599999996</v>
      </c>
      <c r="G6" s="1">
        <f t="shared" ref="G6:G69" si="1">G5+G5*IF(C6,$C$2,$D$2)*(1 - $G$2) +F6</f>
        <v>6518.0660249249995</v>
      </c>
      <c r="H6" s="1">
        <f>G6/(1+$F$2+$E$2)^(D6-$D$5)</f>
        <v>6267.3711778125007</v>
      </c>
    </row>
    <row r="7" spans="1:9" x14ac:dyDescent="0.25">
      <c r="A7">
        <v>2017</v>
      </c>
      <c r="B7">
        <v>9.5000000000000001E-2</v>
      </c>
      <c r="C7" t="b">
        <f t="shared" si="0"/>
        <v>0</v>
      </c>
      <c r="D7">
        <v>34</v>
      </c>
      <c r="E7" s="1">
        <f t="shared" ref="E7:E70" si="2">E6*(1+$E$2+$F$2)*(--D7&lt;68)</f>
        <v>41535.603199999983</v>
      </c>
      <c r="F7" s="1">
        <f>E7*B7*(1 - $H$2)</f>
        <v>3353.9999583999984</v>
      </c>
      <c r="G7" s="1">
        <f t="shared" si="1"/>
        <v>10275.860173569101</v>
      </c>
      <c r="H7" s="1">
        <f>G7/(1+$F$2+$E$2)^(D7-$D$5)</f>
        <v>9500.6103675749855</v>
      </c>
    </row>
    <row r="8" spans="1:9" x14ac:dyDescent="0.25">
      <c r="A8">
        <v>2018</v>
      </c>
      <c r="B8">
        <v>9.5000000000000001E-2</v>
      </c>
      <c r="C8" t="b">
        <f t="shared" si="0"/>
        <v>0</v>
      </c>
      <c r="D8">
        <v>35</v>
      </c>
      <c r="E8" s="1">
        <f t="shared" si="2"/>
        <v>43197.027327999975</v>
      </c>
      <c r="F8" s="1">
        <f>E8*B8*(1 - $H$2)</f>
        <v>3488.1599567359981</v>
      </c>
      <c r="G8" s="1">
        <f t="shared" si="1"/>
        <v>14400.609668057707</v>
      </c>
      <c r="H8" s="1">
        <f>G8/(1+$F$2+$E$2)^(D8-$D$5)</f>
        <v>12802.089557544479</v>
      </c>
    </row>
    <row r="9" spans="1:9" x14ac:dyDescent="0.25">
      <c r="A9">
        <v>2019</v>
      </c>
      <c r="B9">
        <v>9.5000000000000001E-2</v>
      </c>
      <c r="C9" t="b">
        <f t="shared" si="0"/>
        <v>0</v>
      </c>
      <c r="D9">
        <v>36</v>
      </c>
      <c r="E9" s="1">
        <f t="shared" si="2"/>
        <v>44924.908421119966</v>
      </c>
      <c r="F9" s="1">
        <f>E9*B9*(1 - $H$2)</f>
        <v>3627.6863550054372</v>
      </c>
      <c r="G9" s="1">
        <f>G8+G8*IF(C9,$C$2,$D$2)*(1 - $G$2) +F9</f>
        <v>18920.413791999319</v>
      </c>
      <c r="H9" s="1">
        <f>G9/(1+$F$2+$E$2)^(D9-$D$5)</f>
        <v>16173.249005417654</v>
      </c>
    </row>
    <row r="10" spans="1:9" x14ac:dyDescent="0.25">
      <c r="A10">
        <v>2020</v>
      </c>
      <c r="B10">
        <v>9.5000000000000001E-2</v>
      </c>
      <c r="C10" t="b">
        <f t="shared" si="0"/>
        <v>0</v>
      </c>
      <c r="D10">
        <v>37</v>
      </c>
      <c r="E10" s="1">
        <f t="shared" si="2"/>
        <v>46721.904757964759</v>
      </c>
      <c r="F10" s="1">
        <f>E10*B10*(1 - $H$2)</f>
        <v>3772.7938092056543</v>
      </c>
      <c r="G10" s="1">
        <f t="shared" si="1"/>
        <v>23865.32723561933</v>
      </c>
      <c r="H10" s="1">
        <f>G10/(1+$F$2+$E$2)^(D10-$D$5)</f>
        <v>19615.559366637772</v>
      </c>
    </row>
    <row r="11" spans="1:9" x14ac:dyDescent="0.25">
      <c r="A11">
        <v>2021</v>
      </c>
      <c r="B11">
        <v>0.1</v>
      </c>
      <c r="C11" t="b">
        <f t="shared" si="0"/>
        <v>0</v>
      </c>
      <c r="D11">
        <v>38</v>
      </c>
      <c r="E11" s="1">
        <f t="shared" si="2"/>
        <v>48590.78094828334</v>
      </c>
      <c r="F11" s="1">
        <f>E11*B11*(1 - $H$2)</f>
        <v>4130.2163806040844</v>
      </c>
      <c r="G11" s="1">
        <f t="shared" si="1"/>
        <v>29474.000638470032</v>
      </c>
      <c r="H11" s="1">
        <f>G11/(1+$F$2+$E$2)^(D11-$D$5)</f>
        <v>23293.730835962484</v>
      </c>
    </row>
    <row r="12" spans="1:9" x14ac:dyDescent="0.25">
      <c r="A12">
        <v>2022</v>
      </c>
      <c r="B12">
        <v>0.105</v>
      </c>
      <c r="C12" t="b">
        <f t="shared" si="0"/>
        <v>0</v>
      </c>
      <c r="D12">
        <v>39</v>
      </c>
      <c r="E12" s="1">
        <f t="shared" si="2"/>
        <v>50534.412186214664</v>
      </c>
      <c r="F12" s="1">
        <f>E12*B12*(1 - $H$2)</f>
        <v>4510.1962876196585</v>
      </c>
      <c r="G12" s="1">
        <f t="shared" si="1"/>
        <v>35810.11126564291</v>
      </c>
      <c r="H12" s="1">
        <f>G12/(1+$F$2+$E$2)^(D12-$D$5)</f>
        <v>27212.741443509967</v>
      </c>
    </row>
    <row r="13" spans="1:9" x14ac:dyDescent="0.25">
      <c r="A13">
        <v>2023</v>
      </c>
      <c r="B13">
        <v>0.11</v>
      </c>
      <c r="C13" t="b">
        <f t="shared" si="0"/>
        <v>0</v>
      </c>
      <c r="D13">
        <v>40</v>
      </c>
      <c r="E13" s="1">
        <f t="shared" si="2"/>
        <v>52555.788673663243</v>
      </c>
      <c r="F13" s="1">
        <f>E13*B13*(1 - $H$2)</f>
        <v>4913.9662409875127</v>
      </c>
      <c r="G13" s="1">
        <f t="shared" si="1"/>
        <v>42942.513899537007</v>
      </c>
      <c r="H13" s="1">
        <f>G13/(1+$F$2+$E$2)^(D13-$D$5)</f>
        <v>31377.674284553279</v>
      </c>
    </row>
    <row r="14" spans="1:9" x14ac:dyDescent="0.25">
      <c r="A14">
        <v>2024</v>
      </c>
      <c r="B14">
        <v>0.115</v>
      </c>
      <c r="C14" t="b">
        <f t="shared" si="0"/>
        <v>0</v>
      </c>
      <c r="D14">
        <v>41</v>
      </c>
      <c r="E14" s="1">
        <f t="shared" si="2"/>
        <v>54658.02022060976</v>
      </c>
      <c r="F14" s="1">
        <f>E14*B14*(1 - $H$2)</f>
        <v>5342.8214765646044</v>
      </c>
      <c r="G14" s="1">
        <f t="shared" si="1"/>
        <v>50945.624112177931</v>
      </c>
      <c r="H14" s="1">
        <f>G14/(1+$F$2+$E$2)^(D14-$D$5)</f>
        <v>35793.719737001309</v>
      </c>
    </row>
    <row r="15" spans="1:9" x14ac:dyDescent="0.25">
      <c r="A15">
        <v>2025</v>
      </c>
      <c r="B15">
        <v>0.12</v>
      </c>
      <c r="C15" t="b">
        <f t="shared" si="0"/>
        <v>0</v>
      </c>
      <c r="D15">
        <v>42</v>
      </c>
      <c r="E15" s="1">
        <f t="shared" si="2"/>
        <v>56844.341029434137</v>
      </c>
      <c r="F15" s="1">
        <f>E15*B15*(1 - $H$2)</f>
        <v>5798.1227850022815</v>
      </c>
      <c r="G15" s="1">
        <f t="shared" si="1"/>
        <v>59899.828310929639</v>
      </c>
      <c r="H15" s="1">
        <f>G15/(1+$F$2+$E$2)^(D15-$D$5)</f>
        <v>40466.177725681293</v>
      </c>
    </row>
    <row r="16" spans="1:9" x14ac:dyDescent="0.25">
      <c r="A16">
        <v>2026</v>
      </c>
      <c r="B16">
        <v>0.12</v>
      </c>
      <c r="C16" t="b">
        <f t="shared" si="0"/>
        <v>0</v>
      </c>
      <c r="D16">
        <v>43</v>
      </c>
      <c r="E16" s="1">
        <f t="shared" si="2"/>
        <v>59118.114670611496</v>
      </c>
      <c r="F16" s="1">
        <f>E16*B16*(1 - $H$2)</f>
        <v>6030.0476964023719</v>
      </c>
      <c r="G16" s="1">
        <f t="shared" si="1"/>
        <v>69640.670371194108</v>
      </c>
      <c r="H16" s="1">
        <f>G16/(1+$F$2+$E$2)^(D16-$D$5)</f>
        <v>45237.251534410832</v>
      </c>
    </row>
    <row r="17" spans="1:8" x14ac:dyDescent="0.25">
      <c r="A17">
        <v>2027</v>
      </c>
      <c r="B17">
        <v>0.12</v>
      </c>
      <c r="C17" t="b">
        <f t="shared" si="0"/>
        <v>0</v>
      </c>
      <c r="D17">
        <v>44</v>
      </c>
      <c r="E17" s="1">
        <f t="shared" si="2"/>
        <v>61482.839257435946</v>
      </c>
      <c r="F17" s="1">
        <f>E17*B17*(1 - $H$2)</f>
        <v>6271.2496042584662</v>
      </c>
      <c r="G17" s="1">
        <f t="shared" si="1"/>
        <v>80226.159504948053</v>
      </c>
      <c r="H17" s="1">
        <f>G17/(1+$F$2+$E$2)^(D17-$D$5)</f>
        <v>50109.022525930362</v>
      </c>
    </row>
    <row r="18" spans="1:8" x14ac:dyDescent="0.25">
      <c r="A18">
        <v>2028</v>
      </c>
      <c r="B18">
        <v>0.12</v>
      </c>
      <c r="C18" t="b">
        <f t="shared" si="0"/>
        <v>0</v>
      </c>
      <c r="D18">
        <v>45</v>
      </c>
      <c r="E18" s="1">
        <f t="shared" si="2"/>
        <v>63942.152827733371</v>
      </c>
      <c r="F18" s="1">
        <f>E18*B18*(1 - $H$2)</f>
        <v>6522.0995884288031</v>
      </c>
      <c r="G18" s="1">
        <f t="shared" si="1"/>
        <v>91718.269674708383</v>
      </c>
      <c r="H18" s="1">
        <f>G18/(1+$F$2+$E$2)^(D18-$D$5)</f>
        <v>55083.615991742074</v>
      </c>
    </row>
    <row r="19" spans="1:8" x14ac:dyDescent="0.25">
      <c r="A19">
        <v>2029</v>
      </c>
      <c r="B19">
        <v>0.12</v>
      </c>
      <c r="C19" t="b">
        <f t="shared" si="0"/>
        <v>0</v>
      </c>
      <c r="D19">
        <v>46</v>
      </c>
      <c r="E19" s="1">
        <f t="shared" si="2"/>
        <v>66499.838940842688</v>
      </c>
      <c r="F19" s="1">
        <f>E19*B19*(1 - $H$2)</f>
        <v>6782.9835719659541</v>
      </c>
      <c r="G19" s="1">
        <f t="shared" si="1"/>
        <v>104183.20005302253</v>
      </c>
      <c r="H19" s="1">
        <f>G19/(1+$F$2+$E$2)^(D19-$D$5)</f>
        <v>60163.202079260111</v>
      </c>
    </row>
    <row r="20" spans="1:8" x14ac:dyDescent="0.25">
      <c r="A20">
        <v>2030</v>
      </c>
      <c r="B20">
        <v>0.12</v>
      </c>
      <c r="C20" t="b">
        <f t="shared" si="0"/>
        <v>0</v>
      </c>
      <c r="D20">
        <v>47</v>
      </c>
      <c r="E20" s="1">
        <f t="shared" si="2"/>
        <v>69159.832498476389</v>
      </c>
      <c r="F20" s="1">
        <f>E20*B20*(1 - $H$2)</f>
        <v>7054.3029148445921</v>
      </c>
      <c r="G20" s="1">
        <f t="shared" si="1"/>
        <v>117691.65221115187</v>
      </c>
      <c r="H20" s="1">
        <f>G20/(1+$F$2+$E$2)^(D20-$D$5)</f>
        <v>65349.996738529117</v>
      </c>
    </row>
    <row r="21" spans="1:8" x14ac:dyDescent="0.25">
      <c r="A21">
        <v>2031</v>
      </c>
      <c r="B21">
        <v>0.12</v>
      </c>
      <c r="C21" t="b">
        <f t="shared" si="0"/>
        <v>0</v>
      </c>
      <c r="D21">
        <v>48</v>
      </c>
      <c r="E21" s="1">
        <f t="shared" si="2"/>
        <v>71926.225798415428</v>
      </c>
      <c r="F21" s="1">
        <f>E21*B21*(1 - $H$2)</f>
        <v>7336.4750314383728</v>
      </c>
      <c r="G21" s="1">
        <f t="shared" si="1"/>
        <v>132319.12509707111</v>
      </c>
      <c r="H21" s="1">
        <f>G21/(1+$F$2+$E$2)^(D21-$D$5)</f>
        <v>70646.262688924035</v>
      </c>
    </row>
    <row r="22" spans="1:8" x14ac:dyDescent="0.25">
      <c r="A22">
        <v>2032</v>
      </c>
      <c r="B22">
        <v>0.12</v>
      </c>
      <c r="C22" t="b">
        <f t="shared" si="0"/>
        <v>0</v>
      </c>
      <c r="D22">
        <v>49</v>
      </c>
      <c r="E22" s="1">
        <f t="shared" si="2"/>
        <v>74803.274830352035</v>
      </c>
      <c r="F22" s="1">
        <f>E22*B22*(1 - $H$2)</f>
        <v>7629.9340326959064</v>
      </c>
      <c r="G22" s="1">
        <f t="shared" si="1"/>
        <v>148146.2289295306</v>
      </c>
      <c r="H22" s="1">
        <f>G22/(1+$F$2+$E$2)^(D22-$D$5)</f>
        <v>76054.310406252785</v>
      </c>
    </row>
    <row r="23" spans="1:8" x14ac:dyDescent="0.25">
      <c r="A23">
        <v>2033</v>
      </c>
      <c r="B23">
        <v>0.12</v>
      </c>
      <c r="C23" t="b">
        <f t="shared" si="0"/>
        <v>0</v>
      </c>
      <c r="D23">
        <v>50</v>
      </c>
      <c r="E23" s="1">
        <f t="shared" si="2"/>
        <v>77795.405823566107</v>
      </c>
      <c r="F23" s="1">
        <f>E23*B23*(1 - $H$2)</f>
        <v>7935.1313940037426</v>
      </c>
      <c r="G23" s="1">
        <f t="shared" si="1"/>
        <v>165259.01920571877</v>
      </c>
      <c r="H23" s="1">
        <f>G23/(1+$F$2+$E$2)^(D23-$D$5)</f>
        <v>81576.499130692464</v>
      </c>
    </row>
    <row r="24" spans="1:8" x14ac:dyDescent="0.25">
      <c r="A24">
        <v>2034</v>
      </c>
      <c r="B24">
        <v>0.12</v>
      </c>
      <c r="C24" t="b">
        <f t="shared" si="0"/>
        <v>0</v>
      </c>
      <c r="D24">
        <v>51</v>
      </c>
      <c r="E24" s="1">
        <f t="shared" si="2"/>
        <v>80907.222056508734</v>
      </c>
      <c r="F24" s="1">
        <f>E24*B24*(1 - $H$2)</f>
        <v>8252.5366497638897</v>
      </c>
      <c r="G24" s="1">
        <f t="shared" si="1"/>
        <v>183749.35209527693</v>
      </c>
      <c r="H24" s="1">
        <f>G24/(1+$F$2+$E$2)^(D24-$D$5)</f>
        <v>87215.237895998915</v>
      </c>
    </row>
    <row r="25" spans="1:8" x14ac:dyDescent="0.25">
      <c r="A25">
        <v>2035</v>
      </c>
      <c r="B25">
        <v>0.12</v>
      </c>
      <c r="C25" t="b">
        <f t="shared" si="0"/>
        <v>0</v>
      </c>
      <c r="D25">
        <v>52</v>
      </c>
      <c r="E25" s="1">
        <f t="shared" si="2"/>
        <v>84143.510938769061</v>
      </c>
      <c r="F25" s="1">
        <f>E25*B25*(1 - $H$2)</f>
        <v>8582.6381157544438</v>
      </c>
      <c r="G25" s="1">
        <f t="shared" si="1"/>
        <v>203715.26257333378</v>
      </c>
      <c r="H25" s="1">
        <f>G25/(1+$F$2+$E$2)^(D25-$D$5)</f>
        <v>92972.986580438504</v>
      </c>
    </row>
    <row r="26" spans="1:8" x14ac:dyDescent="0.25">
      <c r="A26">
        <v>2036</v>
      </c>
      <c r="B26">
        <v>0.12</v>
      </c>
      <c r="C26" t="b">
        <f t="shared" si="0"/>
        <v>0</v>
      </c>
      <c r="D26">
        <v>53</v>
      </c>
      <c r="E26" s="1">
        <f t="shared" si="2"/>
        <v>87509.251376319808</v>
      </c>
      <c r="F26" s="1">
        <f>E26*B26*(1 - $H$2)</f>
        <v>8925.9436403846194</v>
      </c>
      <c r="G26" s="1">
        <f t="shared" si="1"/>
        <v>225261.36673013642</v>
      </c>
      <c r="H26" s="1">
        <f>G26/(1+$F$2+$E$2)^(D26-$D$5)</f>
        <v>98852.25697990066</v>
      </c>
    </row>
    <row r="27" spans="1:8" x14ac:dyDescent="0.25">
      <c r="A27">
        <v>2037</v>
      </c>
      <c r="B27">
        <v>0.12</v>
      </c>
      <c r="C27" t="b">
        <f t="shared" si="0"/>
        <v>0</v>
      </c>
      <c r="D27">
        <v>54</v>
      </c>
      <c r="E27" s="1">
        <f t="shared" si="2"/>
        <v>91009.62143137258</v>
      </c>
      <c r="F27" s="1">
        <f>E27*B27*(1 - $H$2)</f>
        <v>9282.9813860000031</v>
      </c>
      <c r="G27" s="1">
        <f t="shared" si="1"/>
        <v>248499.28978506837</v>
      </c>
      <c r="H27" s="1">
        <f>G27/(1+$F$2+$E$2)^(D27-$D$5)</f>
        <v>104855.61390365915</v>
      </c>
    </row>
    <row r="28" spans="1:8" x14ac:dyDescent="0.25">
      <c r="A28">
        <v>2038</v>
      </c>
      <c r="B28">
        <v>0.12</v>
      </c>
      <c r="C28" t="b">
        <f t="shared" si="0"/>
        <v>0</v>
      </c>
      <c r="D28">
        <v>55</v>
      </c>
      <c r="E28" s="1">
        <f t="shared" si="2"/>
        <v>94650.006288627468</v>
      </c>
      <c r="F28" s="1">
        <f>E28*B28*(1 - $H$2)</f>
        <v>9654.3006414400006</v>
      </c>
      <c r="G28" s="1">
        <f t="shared" si="1"/>
        <v>273548.1214286933</v>
      </c>
      <c r="H28" s="1">
        <f>G28/(1+$F$2+$E$2)^(D28-$D$5)</f>
        <v>110985.67629326042</v>
      </c>
    </row>
    <row r="29" spans="1:8" x14ac:dyDescent="0.25">
      <c r="A29">
        <v>2039</v>
      </c>
      <c r="B29">
        <v>0.12</v>
      </c>
      <c r="C29" t="b">
        <f t="shared" si="0"/>
        <v>0</v>
      </c>
      <c r="D29">
        <v>56</v>
      </c>
      <c r="E29" s="1">
        <f t="shared" si="2"/>
        <v>98436.006540172544</v>
      </c>
      <c r="F29" s="1">
        <f>E29*B29*(1 - $H$2)</f>
        <v>10040.4726670976</v>
      </c>
      <c r="G29" s="1">
        <f t="shared" si="1"/>
        <v>300534.90021829843</v>
      </c>
      <c r="H29" s="1">
        <f>G29/(1+$F$2+$E$2)^(D29-$D$5)</f>
        <v>117245.11836502681</v>
      </c>
    </row>
    <row r="30" spans="1:8" x14ac:dyDescent="0.25">
      <c r="A30">
        <v>2040</v>
      </c>
      <c r="B30">
        <v>0.12</v>
      </c>
      <c r="C30" t="b">
        <f t="shared" si="0"/>
        <v>0</v>
      </c>
      <c r="D30">
        <v>57</v>
      </c>
      <c r="E30" s="1">
        <f t="shared" si="2"/>
        <v>102373.44680177943</v>
      </c>
      <c r="F30" s="1">
        <f>E30*B30*(1 - $H$2)</f>
        <v>10442.091573781501</v>
      </c>
      <c r="G30" s="1">
        <f t="shared" si="1"/>
        <v>329595.12886060349</v>
      </c>
      <c r="H30" s="1">
        <f>G30/(1+$F$2+$E$2)^(D30-$D$5)</f>
        <v>123636.6707766733</v>
      </c>
    </row>
    <row r="31" spans="1:8" x14ac:dyDescent="0.25">
      <c r="A31">
        <v>2041</v>
      </c>
      <c r="B31">
        <v>0.12</v>
      </c>
      <c r="C31" t="b">
        <f t="shared" si="0"/>
        <v>0</v>
      </c>
      <c r="D31">
        <v>58</v>
      </c>
      <c r="E31" s="1">
        <f t="shared" si="2"/>
        <v>106468.38467385058</v>
      </c>
      <c r="F31" s="1">
        <f>E31*B31*(1 - $H$2)</f>
        <v>10859.775236732759</v>
      </c>
      <c r="G31" s="1">
        <f t="shared" si="1"/>
        <v>360873.32233025064</v>
      </c>
      <c r="H31" s="1">
        <f>G31/(1+$F$2+$E$2)^(D31-$D$5)</f>
        <v>130163.12181854635</v>
      </c>
    </row>
    <row r="32" spans="1:8" x14ac:dyDescent="0.25">
      <c r="A32">
        <v>2042</v>
      </c>
      <c r="B32">
        <v>0.12</v>
      </c>
      <c r="C32" t="b">
        <f t="shared" si="0"/>
        <v>0</v>
      </c>
      <c r="D32">
        <v>59</v>
      </c>
      <c r="E32" s="1">
        <f t="shared" si="2"/>
        <v>110727.12006080459</v>
      </c>
      <c r="F32" s="1">
        <f>E32*B32*(1 - $H$2)</f>
        <v>11294.166246202067</v>
      </c>
      <c r="G32" s="1">
        <f t="shared" si="1"/>
        <v>394523.59089481173</v>
      </c>
      <c r="H32" s="1">
        <f>G32/(1+$F$2+$E$2)^(D32-$D$5)</f>
        <v>136827.31863000515</v>
      </c>
    </row>
    <row r="33" spans="1:9" x14ac:dyDescent="0.25">
      <c r="A33">
        <v>2043</v>
      </c>
      <c r="B33">
        <v>0.12</v>
      </c>
      <c r="C33" t="b">
        <f t="shared" si="0"/>
        <v>0</v>
      </c>
      <c r="D33">
        <v>60</v>
      </c>
      <c r="E33" s="1">
        <f t="shared" si="2"/>
        <v>115156.20486323675</v>
      </c>
      <c r="F33" s="1">
        <f>E33*B33*(1 - $H$2)</f>
        <v>11745.932896050148</v>
      </c>
      <c r="G33" s="1">
        <f t="shared" si="1"/>
        <v>430710.26024679549</v>
      </c>
      <c r="H33" s="1">
        <f>G33/(1+$F$2+$E$2)^(D33-$D$5)</f>
        <v>143632.16844147493</v>
      </c>
    </row>
    <row r="34" spans="1:9" x14ac:dyDescent="0.25">
      <c r="A34">
        <v>2044</v>
      </c>
      <c r="B34">
        <v>0.12</v>
      </c>
      <c r="C34" t="b">
        <f t="shared" si="0"/>
        <v>0</v>
      </c>
      <c r="D34">
        <v>61</v>
      </c>
      <c r="E34" s="1">
        <f t="shared" si="2"/>
        <v>119762.45305776619</v>
      </c>
      <c r="F34" s="1">
        <f>E34*B34*(1 - $H$2)</f>
        <v>12215.77021189215</v>
      </c>
      <c r="G34" s="1">
        <f t="shared" si="1"/>
        <v>469608.53108097659</v>
      </c>
      <c r="H34" s="1">
        <f>G34/(1+$F$2+$E$2)^(D34-$D$5)</f>
        <v>150580.63984271573</v>
      </c>
    </row>
    <row r="35" spans="1:9" x14ac:dyDescent="0.25">
      <c r="A35">
        <v>2045</v>
      </c>
      <c r="B35">
        <v>0.12</v>
      </c>
      <c r="C35" t="b">
        <f t="shared" si="0"/>
        <v>0</v>
      </c>
      <c r="D35">
        <v>62</v>
      </c>
      <c r="E35" s="1">
        <f t="shared" si="2"/>
        <v>124552.95118007682</v>
      </c>
      <c r="F35" s="1">
        <f>E35*B35*(1 - $H$2)</f>
        <v>12704.401020367835</v>
      </c>
      <c r="G35" s="1">
        <f t="shared" si="1"/>
        <v>511405.18060181098</v>
      </c>
      <c r="H35" s="1">
        <f>G35/(1+$F$2+$E$2)^(D35-$D$5)</f>
        <v>157675.76407785769</v>
      </c>
    </row>
    <row r="36" spans="1:9" x14ac:dyDescent="0.25">
      <c r="A36">
        <v>2046</v>
      </c>
      <c r="B36">
        <v>0.12</v>
      </c>
      <c r="C36" t="b">
        <f t="shared" si="0"/>
        <v>0</v>
      </c>
      <c r="D36">
        <v>63</v>
      </c>
      <c r="E36" s="1">
        <f t="shared" si="2"/>
        <v>129535.06922727988</v>
      </c>
      <c r="F36" s="1">
        <f>E36*B36*(1 - $H$2)</f>
        <v>13212.577061182546</v>
      </c>
      <c r="G36" s="1">
        <f t="shared" si="1"/>
        <v>556299.30860127578</v>
      </c>
      <c r="H36" s="1">
        <f>G36/(1+$F$2+$E$2)^(D36-$D$5)</f>
        <v>164920.6363677702</v>
      </c>
    </row>
    <row r="37" spans="1:9" x14ac:dyDescent="0.25">
      <c r="A37">
        <v>2047</v>
      </c>
      <c r="B37">
        <v>0.12</v>
      </c>
      <c r="C37" t="b">
        <f t="shared" si="0"/>
        <v>0</v>
      </c>
      <c r="D37">
        <v>64</v>
      </c>
      <c r="E37" s="1">
        <f t="shared" si="2"/>
        <v>134716.47199637105</v>
      </c>
      <c r="F37" s="1">
        <f>E37*B37*(1 - $H$2)</f>
        <v>13741.080143629846</v>
      </c>
      <c r="G37" s="1">
        <f t="shared" si="1"/>
        <v>604503.13091275468</v>
      </c>
      <c r="H37" s="1">
        <f>G37/(1+$F$2+$E$2)^(D37-$D$5)</f>
        <v>172318.41726033998</v>
      </c>
    </row>
    <row r="38" spans="1:9" x14ac:dyDescent="0.25">
      <c r="A38">
        <v>2048</v>
      </c>
      <c r="B38">
        <v>0.12</v>
      </c>
      <c r="C38" t="b">
        <f t="shared" si="0"/>
        <v>0</v>
      </c>
      <c r="D38">
        <v>65</v>
      </c>
      <c r="E38" s="1">
        <f t="shared" si="2"/>
        <v>140105.13087622586</v>
      </c>
      <c r="F38" s="1">
        <f>E38*B38*(1 - $H$2)</f>
        <v>14290.723349375035</v>
      </c>
      <c r="G38" s="1">
        <f t="shared" si="1"/>
        <v>656242.82322217489</v>
      </c>
      <c r="H38" s="1">
        <f>G38/(1+$F$2+$E$2)^(D38-$D$5)</f>
        <v>179872.33400924812</v>
      </c>
    </row>
    <row r="39" spans="1:9" x14ac:dyDescent="0.25">
      <c r="A39">
        <v>2049</v>
      </c>
      <c r="B39">
        <v>0.12</v>
      </c>
      <c r="C39" t="b">
        <f t="shared" si="0"/>
        <v>0</v>
      </c>
      <c r="D39">
        <v>66</v>
      </c>
      <c r="E39" s="1">
        <f t="shared" si="2"/>
        <v>145709.33611127487</v>
      </c>
      <c r="F39" s="1">
        <f>E39*B39*(1 - $H$2)</f>
        <v>14862.352283350037</v>
      </c>
      <c r="G39" s="1">
        <f t="shared" si="1"/>
        <v>711759.41840413876</v>
      </c>
      <c r="H39" s="1">
        <f>G39/(1+$F$2+$E$2)^(D39-$D$5)</f>
        <v>187585.68198184721</v>
      </c>
    </row>
    <row r="40" spans="1:9" x14ac:dyDescent="0.25">
      <c r="A40">
        <v>2050</v>
      </c>
      <c r="B40">
        <v>0.12</v>
      </c>
      <c r="C40" t="b">
        <f t="shared" si="0"/>
        <v>0</v>
      </c>
      <c r="D40">
        <v>67</v>
      </c>
      <c r="E40" s="1">
        <f t="shared" si="2"/>
        <v>151537.70955572583</v>
      </c>
      <c r="F40" s="1">
        <f>E40*B40*(1 - $H$2)</f>
        <v>15456.846374684033</v>
      </c>
      <c r="G40" s="1">
        <f t="shared" si="1"/>
        <v>771309.76074895915</v>
      </c>
      <c r="H40" s="1">
        <f>G40/(1+$F$2+$E$2)^(D40-$D$5)</f>
        <v>195461.82609675254</v>
      </c>
      <c r="I40" s="3"/>
    </row>
    <row r="41" spans="1:9" x14ac:dyDescent="0.25">
      <c r="A41">
        <v>2051</v>
      </c>
      <c r="B41">
        <v>0.12</v>
      </c>
      <c r="C41" t="b">
        <f t="shared" si="0"/>
        <v>1</v>
      </c>
      <c r="D41">
        <v>68</v>
      </c>
      <c r="E41" s="1">
        <f t="shared" si="2"/>
        <v>0</v>
      </c>
      <c r="F41" s="1">
        <f>E41*B41*(1 - $H$2)</f>
        <v>0</v>
      </c>
      <c r="G41" s="1">
        <f t="shared" si="1"/>
        <v>798614.12627947226</v>
      </c>
      <c r="H41" s="1">
        <f>G41/(1+$F$2+$E$2)^(D41-$D$5)</f>
        <v>194597.28340440156</v>
      </c>
    </row>
    <row r="42" spans="1:9" x14ac:dyDescent="0.25">
      <c r="A42">
        <v>2052</v>
      </c>
      <c r="B42">
        <v>0.12</v>
      </c>
      <c r="C42" t="b">
        <f t="shared" si="0"/>
        <v>1</v>
      </c>
      <c r="D42">
        <v>69</v>
      </c>
      <c r="E42" s="1">
        <f t="shared" si="2"/>
        <v>0</v>
      </c>
      <c r="G42" s="1">
        <f t="shared" si="1"/>
        <v>826885.06634976552</v>
      </c>
      <c r="H42" s="1">
        <f t="shared" ref="H42:H83" si="3">G42/(1+$F$2+$E$2)^(D42-$D$5)</f>
        <v>193736.56465088212</v>
      </c>
    </row>
    <row r="43" spans="1:9" x14ac:dyDescent="0.25">
      <c r="A43">
        <v>2053</v>
      </c>
      <c r="B43">
        <v>0.12</v>
      </c>
      <c r="C43" t="b">
        <f t="shared" si="0"/>
        <v>1</v>
      </c>
      <c r="D43">
        <v>70</v>
      </c>
      <c r="E43" s="1">
        <f t="shared" si="2"/>
        <v>0</v>
      </c>
      <c r="G43" s="1">
        <f t="shared" si="1"/>
        <v>856156.79769854725</v>
      </c>
      <c r="H43" s="1">
        <f t="shared" si="3"/>
        <v>192879.65292261864</v>
      </c>
    </row>
    <row r="44" spans="1:9" x14ac:dyDescent="0.25">
      <c r="A44">
        <v>2054</v>
      </c>
      <c r="B44">
        <v>0.12</v>
      </c>
      <c r="C44" t="b">
        <f t="shared" si="0"/>
        <v>1</v>
      </c>
      <c r="D44">
        <v>71</v>
      </c>
      <c r="E44" s="1">
        <f t="shared" si="2"/>
        <v>0</v>
      </c>
      <c r="G44" s="1">
        <f t="shared" si="1"/>
        <v>886464.74833707581</v>
      </c>
      <c r="H44" s="1">
        <f t="shared" si="3"/>
        <v>192026.53138084555</v>
      </c>
    </row>
    <row r="45" spans="1:9" x14ac:dyDescent="0.25">
      <c r="A45">
        <v>2055</v>
      </c>
      <c r="B45">
        <v>0.12</v>
      </c>
      <c r="C45" t="b">
        <f t="shared" si="0"/>
        <v>1</v>
      </c>
      <c r="D45">
        <v>72</v>
      </c>
      <c r="E45" s="1">
        <f t="shared" si="2"/>
        <v>0</v>
      </c>
      <c r="G45" s="1">
        <f t="shared" si="1"/>
        <v>917845.60042820824</v>
      </c>
      <c r="H45" s="1">
        <f t="shared" si="3"/>
        <v>191177.1832612764</v>
      </c>
    </row>
    <row r="46" spans="1:9" x14ac:dyDescent="0.25">
      <c r="A46">
        <v>2056</v>
      </c>
      <c r="B46">
        <v>0.12</v>
      </c>
      <c r="C46" t="b">
        <f t="shared" si="0"/>
        <v>1</v>
      </c>
      <c r="D46">
        <v>73</v>
      </c>
      <c r="E46" s="1">
        <f t="shared" si="2"/>
        <v>0</v>
      </c>
      <c r="G46" s="1">
        <f t="shared" si="1"/>
        <v>950337.33468336682</v>
      </c>
      <c r="H46" s="1">
        <f t="shared" si="3"/>
        <v>190331.59187377463</v>
      </c>
    </row>
    <row r="47" spans="1:9" x14ac:dyDescent="0.25">
      <c r="A47">
        <v>2057</v>
      </c>
      <c r="B47">
        <v>0.12</v>
      </c>
      <c r="C47" t="b">
        <f t="shared" si="0"/>
        <v>1</v>
      </c>
      <c r="D47">
        <v>74</v>
      </c>
      <c r="E47" s="1">
        <f t="shared" si="2"/>
        <v>0</v>
      </c>
      <c r="G47" s="1">
        <f t="shared" si="1"/>
        <v>983979.27633115801</v>
      </c>
      <c r="H47" s="1">
        <f t="shared" si="3"/>
        <v>189489.74060202527</v>
      </c>
    </row>
    <row r="48" spans="1:9" x14ac:dyDescent="0.25">
      <c r="A48">
        <v>2058</v>
      </c>
      <c r="B48">
        <v>0.12</v>
      </c>
      <c r="C48" t="b">
        <f t="shared" si="0"/>
        <v>1</v>
      </c>
      <c r="D48">
        <v>75</v>
      </c>
      <c r="E48" s="1">
        <f t="shared" si="2"/>
        <v>0</v>
      </c>
      <c r="G48" s="1">
        <f t="shared" si="1"/>
        <v>1018812.142713281</v>
      </c>
      <c r="H48" s="1">
        <f t="shared" si="3"/>
        <v>188651.61290320865</v>
      </c>
    </row>
    <row r="49" spans="1:8" x14ac:dyDescent="0.25">
      <c r="A49">
        <v>2059</v>
      </c>
      <c r="B49">
        <v>0.12</v>
      </c>
      <c r="C49" t="b">
        <f t="shared" si="0"/>
        <v>1</v>
      </c>
      <c r="D49">
        <v>76</v>
      </c>
      <c r="E49" s="1">
        <f t="shared" si="2"/>
        <v>0</v>
      </c>
      <c r="G49" s="1">
        <f t="shared" si="1"/>
        <v>1054878.0925653311</v>
      </c>
      <c r="H49" s="1">
        <f t="shared" si="3"/>
        <v>187817.19230767523</v>
      </c>
    </row>
    <row r="50" spans="1:8" x14ac:dyDescent="0.25">
      <c r="A50">
        <v>2060</v>
      </c>
      <c r="B50">
        <v>0.12</v>
      </c>
      <c r="C50" t="b">
        <f t="shared" si="0"/>
        <v>1</v>
      </c>
      <c r="D50">
        <v>77</v>
      </c>
      <c r="E50" s="1">
        <f t="shared" si="2"/>
        <v>0</v>
      </c>
      <c r="G50" s="1">
        <f t="shared" si="1"/>
        <v>1092220.777042144</v>
      </c>
      <c r="H50" s="1">
        <f t="shared" si="3"/>
        <v>186986.46241862213</v>
      </c>
    </row>
    <row r="51" spans="1:8" x14ac:dyDescent="0.25">
      <c r="A51">
        <v>2061</v>
      </c>
      <c r="B51">
        <v>0.12</v>
      </c>
      <c r="C51" t="b">
        <f t="shared" si="0"/>
        <v>1</v>
      </c>
      <c r="D51">
        <v>78</v>
      </c>
      <c r="E51" s="1">
        <f t="shared" si="2"/>
        <v>0</v>
      </c>
      <c r="G51" s="1">
        <f t="shared" si="1"/>
        <v>1130885.3925494358</v>
      </c>
      <c r="H51" s="1">
        <f t="shared" si="3"/>
        <v>186159.40691177055</v>
      </c>
    </row>
    <row r="52" spans="1:8" x14ac:dyDescent="0.25">
      <c r="A52">
        <v>2062</v>
      </c>
      <c r="B52">
        <v>0.12</v>
      </c>
      <c r="C52" t="b">
        <f t="shared" si="0"/>
        <v>1</v>
      </c>
      <c r="D52">
        <v>79</v>
      </c>
      <c r="E52" s="1">
        <f t="shared" si="2"/>
        <v>0</v>
      </c>
      <c r="G52" s="1">
        <f t="shared" si="1"/>
        <v>1170918.7354456859</v>
      </c>
      <c r="H52" s="1">
        <f t="shared" si="3"/>
        <v>185336.00953504548</v>
      </c>
    </row>
    <row r="53" spans="1:8" x14ac:dyDescent="0.25">
      <c r="A53">
        <v>2063</v>
      </c>
      <c r="B53">
        <v>0.12</v>
      </c>
      <c r="C53" t="b">
        <f t="shared" si="0"/>
        <v>1</v>
      </c>
      <c r="D53">
        <v>80</v>
      </c>
      <c r="E53" s="1">
        <f t="shared" si="2"/>
        <v>0</v>
      </c>
      <c r="G53" s="1">
        <f t="shared" si="1"/>
        <v>1212369.2586804633</v>
      </c>
      <c r="H53" s="1">
        <f t="shared" si="3"/>
        <v>184516.25410825585</v>
      </c>
    </row>
    <row r="54" spans="1:8" x14ac:dyDescent="0.25">
      <c r="A54">
        <v>2064</v>
      </c>
      <c r="B54">
        <v>0.12</v>
      </c>
      <c r="C54" t="b">
        <f t="shared" si="0"/>
        <v>1</v>
      </c>
      <c r="D54">
        <v>81</v>
      </c>
      <c r="E54" s="1">
        <f t="shared" si="2"/>
        <v>0</v>
      </c>
      <c r="G54" s="1">
        <f t="shared" si="1"/>
        <v>1255287.1304377518</v>
      </c>
      <c r="H54" s="1">
        <f t="shared" si="3"/>
        <v>183700.12452277707</v>
      </c>
    </row>
    <row r="55" spans="1:8" x14ac:dyDescent="0.25">
      <c r="A55">
        <v>2065</v>
      </c>
      <c r="B55">
        <v>0.12</v>
      </c>
      <c r="C55" t="b">
        <f t="shared" si="0"/>
        <v>1</v>
      </c>
      <c r="D55">
        <v>82</v>
      </c>
      <c r="E55" s="1">
        <f t="shared" si="2"/>
        <v>0</v>
      </c>
      <c r="G55" s="1">
        <f t="shared" si="1"/>
        <v>1299724.2948552482</v>
      </c>
      <c r="H55" s="1">
        <f t="shared" si="3"/>
        <v>182887.60474123404</v>
      </c>
    </row>
    <row r="56" spans="1:8" x14ac:dyDescent="0.25">
      <c r="A56">
        <v>2066</v>
      </c>
      <c r="B56">
        <v>0.12</v>
      </c>
      <c r="C56" t="b">
        <f t="shared" si="0"/>
        <v>1</v>
      </c>
      <c r="D56">
        <v>83</v>
      </c>
      <c r="E56" s="1">
        <f t="shared" si="2"/>
        <v>0</v>
      </c>
      <c r="G56" s="1">
        <f t="shared" si="1"/>
        <v>1345734.5348931239</v>
      </c>
      <c r="H56" s="1">
        <f t="shared" si="3"/>
        <v>182078.67879718629</v>
      </c>
    </row>
    <row r="57" spans="1:8" x14ac:dyDescent="0.25">
      <c r="A57">
        <v>2067</v>
      </c>
      <c r="B57">
        <v>0.12</v>
      </c>
      <c r="C57" t="b">
        <f t="shared" si="0"/>
        <v>1</v>
      </c>
      <c r="D57">
        <v>84</v>
      </c>
      <c r="E57" s="1">
        <f t="shared" si="2"/>
        <v>0</v>
      </c>
      <c r="G57" s="1">
        <f t="shared" si="1"/>
        <v>1393373.5374283404</v>
      </c>
      <c r="H57" s="1">
        <f t="shared" si="3"/>
        <v>181273.33079481413</v>
      </c>
    </row>
    <row r="58" spans="1:8" x14ac:dyDescent="0.25">
      <c r="A58">
        <v>2068</v>
      </c>
      <c r="B58">
        <v>0.12</v>
      </c>
      <c r="C58" t="b">
        <f t="shared" si="0"/>
        <v>1</v>
      </c>
      <c r="D58">
        <v>85</v>
      </c>
      <c r="E58" s="1">
        <f t="shared" si="2"/>
        <v>0</v>
      </c>
      <c r="G58" s="1">
        <f t="shared" si="1"/>
        <v>1442698.9606533037</v>
      </c>
      <c r="H58" s="1">
        <f t="shared" si="3"/>
        <v>180471.54490860633</v>
      </c>
    </row>
    <row r="59" spans="1:8" x14ac:dyDescent="0.25">
      <c r="A59">
        <v>2069</v>
      </c>
      <c r="B59">
        <v>0.12</v>
      </c>
      <c r="C59" t="b">
        <f t="shared" si="0"/>
        <v>1</v>
      </c>
      <c r="D59">
        <v>86</v>
      </c>
      <c r="E59" s="1">
        <f t="shared" si="2"/>
        <v>0</v>
      </c>
      <c r="G59" s="1">
        <f t="shared" si="1"/>
        <v>1493770.5038604306</v>
      </c>
      <c r="H59" s="1">
        <f t="shared" si="3"/>
        <v>179673.30538304907</v>
      </c>
    </row>
    <row r="60" spans="1:8" x14ac:dyDescent="0.25">
      <c r="A60">
        <v>2070</v>
      </c>
      <c r="B60">
        <v>0.12</v>
      </c>
      <c r="C60" t="b">
        <f t="shared" si="0"/>
        <v>1</v>
      </c>
      <c r="D60">
        <v>87</v>
      </c>
      <c r="E60" s="1">
        <f t="shared" si="2"/>
        <v>0</v>
      </c>
      <c r="G60" s="1">
        <f t="shared" si="1"/>
        <v>1546649.9796970899</v>
      </c>
      <c r="H60" s="1">
        <f t="shared" si="3"/>
        <v>178878.59653231635</v>
      </c>
    </row>
    <row r="61" spans="1:8" x14ac:dyDescent="0.25">
      <c r="A61">
        <v>2071</v>
      </c>
      <c r="B61">
        <v>0.12</v>
      </c>
      <c r="C61" t="b">
        <f t="shared" si="0"/>
        <v>1</v>
      </c>
      <c r="D61">
        <v>88</v>
      </c>
      <c r="E61" s="1">
        <f t="shared" si="2"/>
        <v>0</v>
      </c>
      <c r="G61" s="1">
        <f t="shared" si="1"/>
        <v>1601401.3889783667</v>
      </c>
      <c r="H61" s="1">
        <f t="shared" si="3"/>
        <v>178087.40273996186</v>
      </c>
    </row>
    <row r="62" spans="1:8" x14ac:dyDescent="0.25">
      <c r="A62">
        <v>2072</v>
      </c>
      <c r="B62">
        <v>0.12</v>
      </c>
      <c r="C62" t="b">
        <f t="shared" si="0"/>
        <v>1</v>
      </c>
      <c r="D62">
        <v>89</v>
      </c>
      <c r="E62" s="1">
        <f t="shared" si="2"/>
        <v>0</v>
      </c>
      <c r="G62" s="1">
        <f t="shared" si="1"/>
        <v>1658090.998148201</v>
      </c>
      <c r="H62" s="1">
        <f t="shared" si="3"/>
        <v>177299.70845861212</v>
      </c>
    </row>
    <row r="63" spans="1:8" x14ac:dyDescent="0.25">
      <c r="A63">
        <v>2073</v>
      </c>
      <c r="B63">
        <v>0.12</v>
      </c>
      <c r="C63" t="b">
        <f t="shared" si="0"/>
        <v>1</v>
      </c>
      <c r="D63">
        <v>90</v>
      </c>
      <c r="E63" s="1">
        <f t="shared" si="2"/>
        <v>0</v>
      </c>
      <c r="G63" s="1">
        <f t="shared" si="1"/>
        <v>1716787.4194826474</v>
      </c>
      <c r="H63" s="1">
        <f t="shared" si="3"/>
        <v>176515.49820966055</v>
      </c>
    </row>
    <row r="64" spans="1:8" x14ac:dyDescent="0.25">
      <c r="A64">
        <v>2074</v>
      </c>
      <c r="B64">
        <v>0.12</v>
      </c>
      <c r="C64" t="b">
        <f t="shared" si="0"/>
        <v>1</v>
      </c>
      <c r="D64">
        <v>91</v>
      </c>
      <c r="E64" s="1">
        <f t="shared" si="2"/>
        <v>0</v>
      </c>
      <c r="G64" s="1">
        <f t="shared" si="1"/>
        <v>1777561.6941323332</v>
      </c>
      <c r="H64" s="1">
        <f t="shared" si="3"/>
        <v>175734.75658296407</v>
      </c>
    </row>
    <row r="65" spans="1:8" x14ac:dyDescent="0.25">
      <c r="A65">
        <v>2075</v>
      </c>
      <c r="B65">
        <v>0.12</v>
      </c>
      <c r="C65" t="b">
        <f t="shared" si="0"/>
        <v>1</v>
      </c>
      <c r="D65">
        <v>92</v>
      </c>
      <c r="E65" s="1">
        <f t="shared" si="2"/>
        <v>0</v>
      </c>
      <c r="G65" s="1">
        <f t="shared" si="1"/>
        <v>1840487.3781046178</v>
      </c>
      <c r="H65" s="1">
        <f t="shared" si="3"/>
        <v>174957.46823653937</v>
      </c>
    </row>
    <row r="66" spans="1:8" x14ac:dyDescent="0.25">
      <c r="A66">
        <v>2076</v>
      </c>
      <c r="B66">
        <v>0.12</v>
      </c>
      <c r="C66" t="b">
        <f t="shared" si="0"/>
        <v>1</v>
      </c>
      <c r="D66">
        <v>93</v>
      </c>
      <c r="E66" s="1">
        <f t="shared" si="2"/>
        <v>0</v>
      </c>
      <c r="G66" s="1">
        <f t="shared" si="1"/>
        <v>1905640.6312895212</v>
      </c>
      <c r="H66" s="1">
        <f t="shared" si="3"/>
        <v>174183.61789626244</v>
      </c>
    </row>
    <row r="67" spans="1:8" x14ac:dyDescent="0.25">
      <c r="A67">
        <v>2077</v>
      </c>
      <c r="B67">
        <v>0.12</v>
      </c>
      <c r="C67" t="b">
        <f t="shared" si="0"/>
        <v>1</v>
      </c>
      <c r="D67">
        <v>94</v>
      </c>
      <c r="E67" s="1">
        <f t="shared" si="2"/>
        <v>0</v>
      </c>
      <c r="G67" s="1">
        <f t="shared" si="1"/>
        <v>1973100.3096371703</v>
      </c>
      <c r="H67" s="1">
        <f t="shared" si="3"/>
        <v>173413.19035556747</v>
      </c>
    </row>
    <row r="68" spans="1:8" x14ac:dyDescent="0.25">
      <c r="A68">
        <v>2078</v>
      </c>
      <c r="B68">
        <v>0.12</v>
      </c>
      <c r="C68" t="b">
        <f t="shared" si="0"/>
        <v>1</v>
      </c>
      <c r="D68">
        <v>95</v>
      </c>
      <c r="E68" s="1">
        <f t="shared" si="2"/>
        <v>0</v>
      </c>
      <c r="G68" s="1">
        <f t="shared" si="1"/>
        <v>2042948.0605983261</v>
      </c>
      <c r="H68" s="1">
        <f t="shared" si="3"/>
        <v>172646.17047514862</v>
      </c>
    </row>
    <row r="69" spans="1:8" x14ac:dyDescent="0.25">
      <c r="A69">
        <v>2079</v>
      </c>
      <c r="B69">
        <v>0.12</v>
      </c>
      <c r="C69" t="b">
        <f t="shared" si="0"/>
        <v>1</v>
      </c>
      <c r="D69">
        <v>96</v>
      </c>
      <c r="E69" s="1">
        <f t="shared" si="2"/>
        <v>0</v>
      </c>
      <c r="G69" s="1">
        <f t="shared" si="1"/>
        <v>2115268.4219435067</v>
      </c>
      <c r="H69" s="1">
        <f t="shared" si="3"/>
        <v>171882.5431826624</v>
      </c>
    </row>
    <row r="70" spans="1:8" x14ac:dyDescent="0.25">
      <c r="A70">
        <v>2080</v>
      </c>
      <c r="B70">
        <v>0.12</v>
      </c>
      <c r="C70" t="b">
        <f t="shared" ref="C70:C83" si="4">D70&gt;67</f>
        <v>1</v>
      </c>
      <c r="D70">
        <v>97</v>
      </c>
      <c r="E70" s="1">
        <f t="shared" si="2"/>
        <v>0</v>
      </c>
      <c r="G70" s="1">
        <f t="shared" ref="G70:G83" si="5">G69+G69*IF(C70,$C$2,$D$2)*(1 - $G$2) +F70</f>
        <v>2190148.9240803067</v>
      </c>
      <c r="H70" s="1">
        <f t="shared" si="3"/>
        <v>171122.2934724314</v>
      </c>
    </row>
    <row r="71" spans="1:8" x14ac:dyDescent="0.25">
      <c r="A71">
        <v>2081</v>
      </c>
      <c r="B71">
        <v>0.12</v>
      </c>
      <c r="C71" t="b">
        <f t="shared" si="4"/>
        <v>1</v>
      </c>
      <c r="D71">
        <v>98</v>
      </c>
      <c r="E71" s="1">
        <f t="shared" ref="E71:E83" si="6">E70*(1+$E$2+$F$2)*(--D71&lt;68)</f>
        <v>0</v>
      </c>
      <c r="G71" s="1">
        <f t="shared" si="5"/>
        <v>2267680.1959927497</v>
      </c>
      <c r="H71" s="1">
        <f t="shared" si="3"/>
        <v>170365.40640514952</v>
      </c>
    </row>
    <row r="72" spans="1:8" x14ac:dyDescent="0.25">
      <c r="A72">
        <v>2082</v>
      </c>
      <c r="B72">
        <v>0.12</v>
      </c>
      <c r="C72" t="b">
        <f t="shared" si="4"/>
        <v>1</v>
      </c>
      <c r="D72">
        <v>99</v>
      </c>
      <c r="E72" s="1">
        <f t="shared" si="6"/>
        <v>0</v>
      </c>
      <c r="G72" s="1">
        <f t="shared" si="5"/>
        <v>2347956.0749308928</v>
      </c>
      <c r="H72" s="1">
        <f t="shared" si="3"/>
        <v>169611.8671075883</v>
      </c>
    </row>
    <row r="73" spans="1:8" x14ac:dyDescent="0.25">
      <c r="A73">
        <v>2083</v>
      </c>
      <c r="B73">
        <v>0.12</v>
      </c>
      <c r="C73" t="b">
        <f t="shared" si="4"/>
        <v>1</v>
      </c>
      <c r="D73">
        <v>100</v>
      </c>
      <c r="E73" s="1">
        <f t="shared" si="6"/>
        <v>0</v>
      </c>
      <c r="G73" s="1">
        <f t="shared" si="5"/>
        <v>2431073.7199834464</v>
      </c>
      <c r="H73" s="1">
        <f t="shared" si="3"/>
        <v>168861.66077230475</v>
      </c>
    </row>
    <row r="74" spans="1:8" x14ac:dyDescent="0.25">
      <c r="A74">
        <v>2084</v>
      </c>
      <c r="B74">
        <v>0.12</v>
      </c>
      <c r="C74" t="b">
        <f t="shared" si="4"/>
        <v>1</v>
      </c>
      <c r="D74">
        <v>101</v>
      </c>
      <c r="E74" s="1">
        <f t="shared" si="6"/>
        <v>0</v>
      </c>
      <c r="G74" s="1">
        <f t="shared" si="5"/>
        <v>2517133.7296708603</v>
      </c>
      <c r="H74" s="1">
        <f t="shared" si="3"/>
        <v>168114.77265735038</v>
      </c>
    </row>
    <row r="75" spans="1:8" x14ac:dyDescent="0.25">
      <c r="A75">
        <v>2085</v>
      </c>
      <c r="B75">
        <v>0.12</v>
      </c>
      <c r="C75" t="b">
        <f t="shared" si="4"/>
        <v>1</v>
      </c>
      <c r="D75">
        <v>102</v>
      </c>
      <c r="E75" s="1">
        <f t="shared" si="6"/>
        <v>0</v>
      </c>
      <c r="G75" s="1">
        <f t="shared" si="5"/>
        <v>2606240.2637012089</v>
      </c>
      <c r="H75" s="1">
        <f t="shared" si="3"/>
        <v>167371.18808598135</v>
      </c>
    </row>
    <row r="76" spans="1:8" x14ac:dyDescent="0.25">
      <c r="A76">
        <v>2086</v>
      </c>
      <c r="B76">
        <v>0.12</v>
      </c>
      <c r="C76" t="b">
        <f t="shared" si="4"/>
        <v>1</v>
      </c>
      <c r="D76">
        <v>103</v>
      </c>
      <c r="E76" s="1">
        <f t="shared" si="6"/>
        <v>0</v>
      </c>
      <c r="G76" s="1">
        <f t="shared" si="5"/>
        <v>2698501.1690362315</v>
      </c>
      <c r="H76" s="1">
        <f t="shared" si="3"/>
        <v>166630.89244637027</v>
      </c>
    </row>
    <row r="77" spans="1:8" x14ac:dyDescent="0.25">
      <c r="A77">
        <v>2087</v>
      </c>
      <c r="B77">
        <v>0.12</v>
      </c>
      <c r="C77" t="b">
        <f t="shared" si="4"/>
        <v>1</v>
      </c>
      <c r="D77">
        <v>104</v>
      </c>
      <c r="E77" s="1">
        <f t="shared" si="6"/>
        <v>0</v>
      </c>
      <c r="G77" s="1">
        <f t="shared" si="5"/>
        <v>2794028.1104201139</v>
      </c>
      <c r="H77" s="1">
        <f t="shared" si="3"/>
        <v>165893.87119131899</v>
      </c>
    </row>
    <row r="78" spans="1:8" x14ac:dyDescent="0.25">
      <c r="A78">
        <v>2088</v>
      </c>
      <c r="B78">
        <v>0.12</v>
      </c>
      <c r="C78" t="b">
        <f t="shared" si="4"/>
        <v>1</v>
      </c>
      <c r="D78">
        <v>105</v>
      </c>
      <c r="E78" s="1">
        <f t="shared" si="6"/>
        <v>0</v>
      </c>
      <c r="G78" s="1">
        <f t="shared" si="5"/>
        <v>2892936.7055289857</v>
      </c>
      <c r="H78" s="1">
        <f t="shared" si="3"/>
        <v>165160.10983797282</v>
      </c>
    </row>
    <row r="79" spans="1:8" x14ac:dyDescent="0.25">
      <c r="A79">
        <v>2089</v>
      </c>
      <c r="B79">
        <v>0.12</v>
      </c>
      <c r="C79" t="b">
        <f t="shared" si="4"/>
        <v>1</v>
      </c>
      <c r="D79">
        <v>106</v>
      </c>
      <c r="E79" s="1">
        <f t="shared" si="6"/>
        <v>0</v>
      </c>
      <c r="G79" s="1">
        <f t="shared" si="5"/>
        <v>2995346.6649047118</v>
      </c>
      <c r="H79" s="1">
        <f t="shared" si="3"/>
        <v>164429.59396753565</v>
      </c>
    </row>
    <row r="80" spans="1:8" x14ac:dyDescent="0.25">
      <c r="A80">
        <v>2090</v>
      </c>
      <c r="B80">
        <v>0.12</v>
      </c>
      <c r="C80" t="b">
        <f t="shared" si="4"/>
        <v>1</v>
      </c>
      <c r="D80">
        <v>107</v>
      </c>
      <c r="E80" s="1">
        <f t="shared" si="6"/>
        <v>0</v>
      </c>
      <c r="G80" s="1">
        <f t="shared" si="5"/>
        <v>3101381.9368423386</v>
      </c>
      <c r="H80" s="1">
        <f t="shared" si="3"/>
        <v>163702.30922498697</v>
      </c>
    </row>
    <row r="81" spans="1:8" x14ac:dyDescent="0.25">
      <c r="A81">
        <v>2091</v>
      </c>
      <c r="B81">
        <v>0.12</v>
      </c>
      <c r="C81" t="b">
        <f t="shared" si="4"/>
        <v>1</v>
      </c>
      <c r="D81">
        <v>108</v>
      </c>
      <c r="E81" s="1">
        <f t="shared" si="6"/>
        <v>0</v>
      </c>
      <c r="G81" s="1">
        <f t="shared" si="5"/>
        <v>3211170.8574065575</v>
      </c>
      <c r="H81" s="1">
        <f t="shared" si="3"/>
        <v>162978.24131879956</v>
      </c>
    </row>
    <row r="82" spans="1:8" x14ac:dyDescent="0.25">
      <c r="A82">
        <v>2092</v>
      </c>
      <c r="B82">
        <v>0.12</v>
      </c>
      <c r="C82" t="b">
        <f t="shared" si="4"/>
        <v>1</v>
      </c>
      <c r="D82">
        <v>109</v>
      </c>
      <c r="E82" s="1">
        <f t="shared" si="6"/>
        <v>0</v>
      </c>
      <c r="G82" s="1">
        <f t="shared" si="5"/>
        <v>3324846.3057587496</v>
      </c>
      <c r="H82" s="1">
        <f t="shared" si="3"/>
        <v>162257.37602065873</v>
      </c>
    </row>
    <row r="83" spans="1:8" x14ac:dyDescent="0.25">
      <c r="A83">
        <v>2093</v>
      </c>
      <c r="B83">
        <v>0.12</v>
      </c>
      <c r="C83" t="b">
        <f t="shared" si="4"/>
        <v>1</v>
      </c>
      <c r="D83">
        <v>110</v>
      </c>
      <c r="E83" s="1">
        <f t="shared" si="6"/>
        <v>0</v>
      </c>
      <c r="G83" s="1">
        <f t="shared" si="5"/>
        <v>3442545.8649826092</v>
      </c>
      <c r="H83" s="1">
        <f t="shared" si="3"/>
        <v>161539.69916518277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2016-01-14T03:17:09Z</dcterms:created>
  <dcterms:modified xsi:type="dcterms:W3CDTF">2016-01-15T05:29:00Z</dcterms:modified>
</cp:coreProperties>
</file>