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rials" sheetId="2" state="visible" r:id="rId2"/>
    <sheet xmlns:r="http://schemas.openxmlformats.org/officeDocument/2006/relationships" name="Raw f1" sheetId="3" state="visible" r:id="rId3"/>
    <sheet xmlns:r="http://schemas.openxmlformats.org/officeDocument/2006/relationships" name="Raw f2" sheetId="4" state="visible" r:id="rId4"/>
    <sheet xmlns:r="http://schemas.openxmlformats.org/officeDocument/2006/relationships" name="Processed" sheetId="5" state="visible" r:id="rId5"/>
    <sheet xmlns:r="http://schemas.openxmlformats.org/officeDocument/2006/relationships" name="Curves" sheetId="6" state="visible" r:id="rId6"/>
    <sheet xmlns:r="http://schemas.openxmlformats.org/officeDocument/2006/relationships" name="Fits" sheetId="7" state="visible" r:id="rId7"/>
    <sheet xmlns:r="http://schemas.openxmlformats.org/officeDocument/2006/relationships" name="Sample calc" sheetId="8" state="visible" r:id="rId8"/>
    <sheet xmlns:r="http://schemas.openxmlformats.org/officeDocument/2006/relationships" name="Windows" sheetId="9" state="visible" r:id="rId9"/>
    <sheet xmlns:r="http://schemas.openxmlformats.org/officeDocument/2006/relationships" name="Infinity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E+00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f2 against d, each window (normal coordinates)</a:t>
            </a:r>
          </a:p>
        </rich>
      </tx>
    </title>
    <plotArea>
      <scatterChart>
        <ser>
          <idx val="0"/>
          <order val="0"/>
          <tx>
            <v>rect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'Windows'!$E$3:$E$10</f>
              </numRef>
            </minus>
            <plus>
              <numRef>
                <f>'Windows'!$E$3:$E$10</f>
              </numRef>
            </plus>
          </errBars>
          <xVal>
            <numRef>
              <f>'Windows'!$A$3:$A$10</f>
            </numRef>
          </xVal>
          <yVal>
            <numRef>
              <f>'Windows'!$D$3:$D$10</f>
            </numRef>
          </yVal>
        </ser>
        <ser>
          <idx val="1"/>
          <order val="1"/>
          <tx>
            <v>hann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'Windows'!$K$3:$K$10</f>
              </numRef>
            </minus>
            <plus>
              <numRef>
                <f>'Windows'!$K$3:$K$10</f>
              </numRef>
            </plus>
          </errBars>
          <xVal>
            <numRef>
              <f>'Windows'!$A$3:$A$10</f>
            </numRef>
          </xVal>
          <yVal>
            <numRef>
              <f>'Windows'!$J$3:$J$10</f>
            </numRef>
          </yVal>
        </ser>
        <ser>
          <idx val="2"/>
          <order val="2"/>
          <tx>
            <v>hamming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'Windows'!$Q$3:$Q$10</f>
              </numRef>
            </minus>
            <plus>
              <numRef>
                <f>'Windows'!$Q$3:$Q$10</f>
              </numRef>
            </plus>
          </errBars>
          <xVal>
            <numRef>
              <f>'Windows'!$A$3:$A$10</f>
            </numRef>
          </xVal>
          <yVal>
            <numRef>
              <f>'Windows'!$P$3:$P$10</f>
            </numRef>
          </yVal>
        </ser>
        <ser>
          <idx val="3"/>
          <order val="3"/>
          <tx>
            <v>blackman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'Windows'!$W$3:$W$10</f>
              </numRef>
            </minus>
            <plus>
              <numRef>
                <f>'Windows'!$W$3:$W$10</f>
              </numRef>
            </plus>
          </errBars>
          <xVal>
            <numRef>
              <f>'Windows'!$A$3:$A$10</f>
            </numRef>
          </xVal>
          <yVal>
            <numRef>
              <f>'Windows'!$V$3:$V$10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f2 against d, each window (FFT of xA alone)</a:t>
            </a:r>
          </a:p>
        </rich>
      </tx>
    </title>
    <plotArea>
      <scatterChart>
        <ser>
          <idx val="0"/>
          <order val="0"/>
          <tx>
            <v>rect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'Windows'!$E$22:$E$29</f>
              </numRef>
            </minus>
            <plus>
              <numRef>
                <f>'Windows'!$E$22:$E$29</f>
              </numRef>
            </plus>
          </errBars>
          <xVal>
            <numRef>
              <f>'Windows'!$A$22:$A$29</f>
            </numRef>
          </xVal>
          <yVal>
            <numRef>
              <f>'Windows'!$D$22:$D$29</f>
            </numRef>
          </yVal>
        </ser>
        <ser>
          <idx val="1"/>
          <order val="1"/>
          <tx>
            <v>hann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'Windows'!$K$22:$K$29</f>
              </numRef>
            </minus>
            <plus>
              <numRef>
                <f>'Windows'!$K$22:$K$29</f>
              </numRef>
            </plus>
          </errBars>
          <xVal>
            <numRef>
              <f>'Windows'!$A$22:$A$29</f>
            </numRef>
          </xVal>
          <yVal>
            <numRef>
              <f>'Windows'!$J$22:$J$29</f>
            </numRef>
          </yVal>
        </ser>
        <ser>
          <idx val="2"/>
          <order val="2"/>
          <tx>
            <v>hamming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'Windows'!$Q$22:$Q$29</f>
              </numRef>
            </minus>
            <plus>
              <numRef>
                <f>'Windows'!$Q$22:$Q$29</f>
              </numRef>
            </plus>
          </errBars>
          <xVal>
            <numRef>
              <f>'Windows'!$A$22:$A$29</f>
            </numRef>
          </xVal>
          <yVal>
            <numRef>
              <f>'Windows'!$P$22:$P$29</f>
            </numRef>
          </yVal>
        </ser>
        <ser>
          <idx val="3"/>
          <order val="3"/>
          <tx>
            <v>blackman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'Windows'!$W$22:$W$29</f>
              </numRef>
            </minus>
            <plus>
              <numRef>
                <f>'Windows'!$W$22:$W$29</f>
              </numRef>
            </plus>
          </errBars>
          <xVal>
            <numRef>
              <f>'Windows'!$A$22:$A$29</f>
            </numRef>
          </xVal>
          <yVal>
            <numRef>
              <f>'Windows'!$V$22:$V$29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f1 and f2 against d</a:t>
            </a:r>
          </a:p>
        </rich>
      </tx>
    </title>
    <plotArea>
      <scatterChart>
        <ser>
          <idx val="0"/>
          <order val="0"/>
          <tx>
            <v>f2 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'Processed'!$F$2:$F$9</f>
              </numRef>
            </minus>
            <plus>
              <numRef>
                <f>'Processed'!$F$2:$F$9</f>
              </numRef>
            </plus>
          </errBars>
          <xVal>
            <numRef>
              <f>'Processed'!$A$2:$A$9</f>
            </numRef>
          </xVal>
          <yVal>
            <numRef>
              <f>'Processed'!$E$2:$E$9</f>
            </numRef>
          </yVal>
        </ser>
        <ser>
          <idx val="1"/>
          <order val="1"/>
          <tx>
            <v>f1 measured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B35900"/>
              </a:solidFill>
              <a:ln xmlns:a="http://schemas.openxmlformats.org/drawingml/2006/main">
                <a:solidFill>
                  <a:srgbClr val="B359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'Processed'!$D$2:$D$9</f>
              </numRef>
            </minus>
            <plus>
              <numRef>
                <f>'Processed'!$D$2:$D$9</f>
              </numRef>
            </plus>
          </errBars>
          <xVal>
            <numRef>
              <f>'Processed'!$A$2:$A$9</f>
            </numRef>
          </xVal>
          <yVal>
            <numRef>
              <f>'Processed'!$C$2:$C$9</f>
            </numRef>
          </yVal>
        </ser>
        <ser>
          <idx val="2"/>
          <order val="2"/>
          <tx>
            <v>f2 dipole model (C fitted, n = 5)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'Curves'!$B$2:$B$61</f>
            </numRef>
          </yVal>
          <smooth val="1"/>
        </ser>
        <ser>
          <idx val="3"/>
          <order val="3"/>
          <tx>
            <v>mean f1</v>
          </tx>
          <spPr>
            <a:ln xmlns:a="http://schemas.openxmlformats.org/drawingml/2006/main" w="15000">
              <a:solidFill>
                <a:srgbClr val="B359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'Curves'!$C$2:$C$61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ln(f2^2 - f1^2) against ln d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'Processed'!$P$2:$P$9</f>
              </numRef>
            </minus>
            <plus>
              <numRef>
                <f>'Processed'!$P$2:$P$9</f>
              </numRef>
            </plus>
          </errBars>
          <xVal>
            <numRef>
              <f>'Processed'!$M$2:$M$9</f>
            </numRef>
          </xVal>
          <yVal>
            <numRef>
              <f>'Processed'!$O$2:$O$9</f>
            </numRef>
          </yVal>
        </ser>
        <ser>
          <idx val="1"/>
          <order val="1"/>
          <tx>
            <v>best fit, gradient -4.27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'Curves'!$G$2:$G$31</f>
            </numRef>
          </yVal>
          <smooth val="0"/>
        </ser>
        <ser>
          <idx val="2"/>
          <order val="2"/>
          <tx>
            <v>max gradient -4.67</v>
          </tx>
          <spPr>
            <a:ln xmlns:a="http://schemas.openxmlformats.org/drawingml/2006/main" w="15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'Curves'!$H$2:$H$31</f>
            </numRef>
          </yVal>
          <smooth val="0"/>
        </ser>
        <ser>
          <idx val="3"/>
          <order val="3"/>
          <tx>
            <v>min gradient -3.82</v>
          </tx>
          <spPr>
            <a:ln xmlns:a="http://schemas.openxmlformats.org/drawingml/2006/main" w="15000">
              <a:solidFill>
                <a:srgbClr val="7F7F7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'Curves'!$I$2:$I$31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ln(d / 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ln[(f2^2 - f1^2) / Hz^2]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f_beat = f2 - f1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'Processed'!$J$2:$J$9</f>
              </numRef>
            </minus>
            <plus>
              <numRef>
                <f>'Processed'!$J$2:$J$9</f>
              </numRef>
            </plus>
          </errBars>
          <xVal>
            <numRef>
              <f>'Processed'!$A$2:$A$9</f>
            </numRef>
          </xVal>
          <yVal>
            <numRef>
              <f>'Processed'!$I$2:$I$9</f>
            </numRef>
          </yVal>
        </ser>
        <ser>
          <idx val="1"/>
          <order val="1"/>
          <tx>
            <v>dipole model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'Curves'!$D$2:$D$61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f_beat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(f2^2 - f1^2) d^5 against d  (flat = d^-5 law)</a:t>
            </a:r>
          </a:p>
        </rich>
      </tx>
    </title>
    <plotArea>
      <scatterChart>
        <ser>
          <idx val="0"/>
          <order val="0"/>
          <tx>
            <v>C_i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'Processed'!$R$2:$R$9</f>
              </numRef>
            </minus>
            <plus>
              <numRef>
                <f>'Processed'!$R$2:$R$9</f>
              </numRef>
            </plus>
          </errBars>
          <xVal>
            <numRef>
              <f>'Processed'!$A$2:$A$9</f>
            </numRef>
          </xVal>
          <yVal>
            <numRef>
              <f>'Processed'!$Q$2:$Q$9</f>
            </numRef>
          </yVal>
        </ser>
        <ser>
          <idx val="1"/>
          <order val="1"/>
          <tx>
            <v>C (fixed n = 5)</v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'Curves'!$J$2:$J$61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C_i / m^5 s^-2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f_avg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'Processed'!$H$2:$H$9</f>
              </numRef>
            </minus>
            <plus>
              <numRef>
                <f>'Processed'!$H$2:$H$9</f>
              </numRef>
            </plus>
          </errBars>
          <xVal>
            <numRef>
              <f>'Processed'!$A$2:$A$9</f>
            </numRef>
          </xVal>
          <yVal>
            <numRef>
              <f>'Processed'!$G$2:$G$9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f_avg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FFT peak-height ratio against d</a:t>
            </a:r>
          </a:p>
        </rich>
      </tx>
    </title>
    <plotArea>
      <scatterChart>
        <ser>
          <idx val="0"/>
          <order val="0"/>
          <tx>
            <v>mass 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35900"/>
              </a:solidFill>
              <a:ln xmlns:a="http://schemas.openxmlformats.org/drawingml/2006/main">
                <a:solidFill>
                  <a:srgbClr val="B35900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'Processed'!$U$2:$U$9</f>
            </numRef>
          </yVal>
        </ser>
        <ser>
          <idx val="1"/>
          <order val="1"/>
          <tx>
            <v>mass B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'Processed'!$V$2:$V$9</f>
            </numRef>
          </yVal>
        </ser>
        <ser>
          <idx val="2"/>
          <order val="2"/>
          <tx>
            <v>(f1/f2)^2 predicted</v>
          </tx>
          <spPr>
            <a:ln xmlns:a="http://schemas.openxmlformats.org/drawingml/2006/main" w="15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'Processed'!$T$2:$T$9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|X(f2)| / |X(f1)|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image" Target="/xl/media/image1.png" Id="rId7"/><Relationship Type="http://schemas.openxmlformats.org/officeDocument/2006/relationships/image" Target="/xl/media/image2.png" Id="rId8"/><Relationship Type="http://schemas.openxmlformats.org/officeDocument/2006/relationships/image" Target="/xl/media/image3.png" Id="rId9"/><Relationship Type="http://schemas.openxmlformats.org/officeDocument/2006/relationships/image" Target="/xl/media/image4.png" Id="rId10"/><Relationship Type="http://schemas.openxmlformats.org/officeDocument/2006/relationships/image" Target="/xl/media/image5.png" Id="rId11"/><Relationship Type="http://schemas.openxmlformats.org/officeDocument/2006/relationships/image" Target="/xl/media/image6.png" Id="rId12"/><Relationship Type="http://schemas.openxmlformats.org/officeDocument/2006/relationships/image" Target="/xl/media/image7.png" Id="rId13"/><Relationship Type="http://schemas.openxmlformats.org/officeDocument/2006/relationships/image" Target="/xl/media/image8.png" Id="rId14"/><Relationship Type="http://schemas.openxmlformats.org/officeDocument/2006/relationships/image" Target="/xl/media/image9.png" Id="rId15"/><Relationship Type="http://schemas.openxmlformats.org/officeDocument/2006/relationships/image" Target="/xl/media/image10.png" Id="rId16"/></Relationships>
</file>

<file path=xl/drawings/drawing1.xml><?xml version="1.0" encoding="utf-8"?>
<wsDr xmlns="http://schemas.openxmlformats.org/drawingml/2006/spreadsheetDrawing">
  <oneCellAnchor>
    <from>
      <col>26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26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0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21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42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42</row>
      <rowOff>0</rowOff>
    </from>
    <ext cx="648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63</row>
      <rowOff>0</rowOff>
    </from>
    <ext cx="5760720" cy="3520439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5760720" cy="3676459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8001000" cy="3200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8001000" cy="3200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5760720" cy="3200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2001500" cy="688086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8801100" cy="336042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8001000" cy="3200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8001000" cy="3200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8001000" cy="3200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Coupled magnetic-mechanical oscillator - data processing (generated by analyse_folder.py)</t>
        </is>
      </c>
    </row>
    <row r="2">
      <c r="A2" s="2" t="inlineStr"/>
    </row>
    <row r="3">
      <c r="A3" s="2" t="inlineStr">
        <is>
          <t>Input folder: /home/user/EE_essay/data_final/Tracker EE txt   (43 trials, 8 separations, 4 Infinity recordings)</t>
        </is>
      </c>
    </row>
    <row r="4">
      <c r="A4" s="2" t="inlineStr">
        <is>
          <t>Units: x converted from m to mm; frequencies in Hz; d in mm (uncertainty +-0.5 mm, ruler/vernier reading + magnet mounting)</t>
        </is>
      </c>
    </row>
    <row r="5">
      <c r="A5" s="2" t="inlineStr"/>
    </row>
    <row r="6">
      <c r="A6" s="1" t="inlineStr">
        <is>
          <t>METHOD PER TRIAL</t>
        </is>
      </c>
    </row>
    <row r="7">
      <c r="A7" s="2" t="inlineStr">
        <is>
          <t>1. Release detected automatically: the flat 'hold' segment is removed; the analysis starts when both masses are moving (column t_start).</t>
        </is>
      </c>
    </row>
    <row r="8">
      <c r="A8" s="2" t="inlineStr">
        <is>
          <t>2. Means removed (equilibrium positions); normal coordinates eta = xA + xB (in-phase) and xi = xB - xA (anti-phase) formed.</t>
        </is>
      </c>
    </row>
    <row r="9">
      <c r="A9" s="2" t="inlineStr">
        <is>
          <t>3. |FFT| of eta and xi (rect window, zero-padded to 2^18 points, parabolic peak interpolation): f1 = peak of eta, f2 = peak of xi.</t>
        </is>
      </c>
    </row>
    <row r="10">
      <c r="A10" s="2" t="inlineStr">
        <is>
          <t xml:space="preserve">   Each normal coordinate contains only ONE frequency, so the two peaks never overlap (columns eta_leak / xi_leak show the residual of the other mode; ~0 = identical springs).</t>
        </is>
      </c>
    </row>
    <row r="11">
      <c r="A11" s="2" t="inlineStr">
        <is>
          <t>4. Cross-checks: two-peak FFT of xA alone and xB alone (Hann); beat period from the envelope maxima; peak-height ratio vs (f1/f2)^2; decay time tau.</t>
        </is>
      </c>
    </row>
    <row r="12">
      <c r="A12" s="2" t="inlineStr"/>
    </row>
    <row r="13">
      <c r="A13" s="2" t="inlineStr">
        <is>
          <t>UNCERTAINTIES (international-essay / IB style)</t>
        </is>
      </c>
    </row>
    <row r="14">
      <c r="A14" s="2" t="inlineStr">
        <is>
          <t>- FFT resolution: one frequency bin = 1/T; reading uncertainty of a peak taken as half a bin = 1/(2T) (column halfbin).</t>
        </is>
      </c>
    </row>
    <row r="15">
      <c r="A15" s="2" t="inlineStr">
        <is>
          <t>- Random: half-range (max - min)/2 of the 5 trials (sample too small for a reliable standard deviation; the SD is listed for comparison).</t>
        </is>
      </c>
    </row>
    <row r="16">
      <c r="A16" s="2" t="inlineStr">
        <is>
          <t>- Adopted uncertainty of f1, f2 at each d: the larger of half-range and half-bin.</t>
        </is>
      </c>
    </row>
    <row r="17">
      <c r="A17" s="2" t="inlineStr">
        <is>
          <t>- Propagation (absolute uncertainties added): d(f_avg) = (df1 + df2)/2;  d(f_beat) = df1 + df2;  d(f2^2 - f1^2) = 2 f2 df2 + 2 f1 df1;  d(ln y) = dy / y;  d(ln d) = dd / d.</t>
        </is>
      </c>
    </row>
    <row r="18">
      <c r="A18" s="2" t="inlineStr">
        <is>
          <t>- Gradient of the ln-ln graph: best fit (least squares, = Excel LINEST) with the max/min gradient lines through the extreme error bars of the first and last points; dn = (n_max - n_min)/2.</t>
        </is>
      </c>
    </row>
    <row r="19">
      <c r="A19" s="2" t="inlineStr">
        <is>
          <t xml:space="preserve">  (steepest line: top-right corner of the first error box to the bottom-left corner of the last; shallowest: bottom-left of the first to top-right of the last)</t>
        </is>
      </c>
    </row>
    <row r="20">
      <c r="A20" s="2" t="inlineStr">
        <is>
          <t>- Separation on the x-axis: video-measured mean(xB) - mean(xA), uncertainty = max(half-range of the trials, 1.0 % calibration); Graph 8 compares both.</t>
        </is>
      </c>
    </row>
    <row r="21">
      <c r="A21" s="2" t="inlineStr">
        <is>
          <t>- Unequal springs: rA != rB gives fb^2 - fa^2 = (f2^2 - f1^2)(rB - rA)/(rB + rA) and the pure coupling K = (f2^2 - f1^2) 2 sqrt(rA rB)/(rA + rB) (Graph 9); a global fit of the unequal-spring model gives fa, fb, C, n.</t>
        </is>
      </c>
    </row>
    <row r="22">
      <c r="A22" s="2" t="inlineStr">
        <is>
          <t>- Amplitude dependence: f1, f2 from the first and last third of every record (Graph 10) compared with the first-order non-linear (point-dipole) prediction.</t>
        </is>
      </c>
    </row>
    <row r="23">
      <c r="A23" s="2" t="inlineStr"/>
    </row>
    <row r="24">
      <c r="A24" s="1" t="inlineStr">
        <is>
          <t>SHEETS</t>
        </is>
      </c>
    </row>
    <row r="25">
      <c r="A25" s="2" t="inlineStr">
        <is>
          <t>Trials: every file.  Raw f1 / Raw f2: trial values, mean +- uncertainty (Table 4 style).  Processed: derived quantities with uncertainties (Table 5 style).</t>
        </is>
      </c>
    </row>
    <row r="26">
      <c r="A26" s="2" t="inlineStr">
        <is>
          <t>Fits: gradient, C, f1 constancy, theory-vs-experiment comparison (Table 7 style).  Charts: native Excel charts (y error bars) + the matplotlib graphs (x and y error bars).</t>
        </is>
      </c>
    </row>
    <row r="27">
      <c r="A27" s="2" t="inlineStr">
        <is>
          <t>Windows: the whole analysis repeated with rectangular / Hann / Hamming / Blackman windows and with both extraction methods (normal coordinates; conventional two-peak FFT of mass A) -&gt; Graphs 6 and 7.</t>
        </is>
      </c>
    </row>
    <row r="28">
      <c r="A28" s="2" t="inlineStr">
        <is>
          <t>Sample calc: live Excel formulas reproducing the processing for the first separation.  Infinity: uncoupled recordings (fa, fb) if present.</t>
        </is>
      </c>
    </row>
    <row r="29">
      <c r="A29" s="2" t="inlineStr"/>
    </row>
    <row r="30">
      <c r="A30" s="1" t="inlineStr">
        <is>
          <t>WARNINGS PRINTED DURING THE RUN</t>
        </is>
      </c>
    </row>
    <row r="31">
      <c r="A31" s="2" t="inlineStr">
        <is>
          <t xml:space="preserve">      WARNING: mean(xB) - mean(xA) = 27.1 mm but folder says d = 24.5 mm: if both templates are centred on the magnets this IS d (check ruler value / calibration stick); if the templates sit on different features the offset is harmless</t>
        </is>
      </c>
    </row>
    <row r="32">
      <c r="A32" s="2" t="inlineStr">
        <is>
          <t xml:space="preserve">      WARNING: mass B was already swinging (+-2.8 mm) during 0.08-0.31 s while A was still held -&gt; f1, f2 unaffected (analysis starts at A's release), but the peak-height-ratio / beat-minimum tests do not apply to this trial (hold A, pull it slowly, wait until B is still, release)</t>
        </is>
      </c>
    </row>
    <row r="33">
      <c r="A33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4">
      <c r="A34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35">
      <c r="A3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36">
      <c r="A36" s="2" t="inlineStr">
        <is>
          <t xml:space="preserve">      WARNING: mean(xB) - mean(xA) = 27.0 mm but folder says d = 24.5 mm: if both templates are centred on the magnets this IS d (check ruler value / calibration stick); if the templates sit on different features the offset is harmless</t>
        </is>
      </c>
    </row>
    <row r="37">
      <c r="A37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8">
      <c r="A38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39">
      <c r="A39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40">
      <c r="A40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41">
      <c r="A4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2">
      <c r="A42" s="2" t="inlineStr">
        <is>
          <t xml:space="preserve">      WARNING: mean(xB) - mean(xA) = 29.0 mm but folder says d = 26.5 mm: if both templates are centred on the magnets this IS d (check ruler value / calibration stick); if the templates sit on different features the offset is harmless</t>
        </is>
      </c>
    </row>
    <row r="43">
      <c r="A43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4">
      <c r="A44" s="2" t="inlineStr">
        <is>
          <t xml:space="preserve">      WARNING: mean(xB) - mean(xA) = 29.0 mm but folder says d = 26.5 mm: if both templates are centred on the magnets this IS d (check ruler value / calibration stick); if the templates sit on different features the offset is harmless</t>
        </is>
      </c>
    </row>
    <row r="45">
      <c r="A4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6">
      <c r="A46" s="2" t="inlineStr">
        <is>
          <t xml:space="preserve">      WARNING: mean(xB) - mean(xA) = 28.6 mm but folder says d = 26.5 mm: if both templates are centred on the magnets this IS d (check ruler value / calibration stick); if the templates sit on different features the offset is harmless</t>
        </is>
      </c>
    </row>
    <row r="47">
      <c r="A4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8">
      <c r="A48" s="2" t="inlineStr">
        <is>
          <t xml:space="preserve">      WARNING: mean(xB) - mean(xA) = 28.7 mm but folder says d = 26.5 mm: if both templates are centred on the magnets this IS d (check ruler value / calibration stick); if the templates sit on different features the offset is harmless</t>
        </is>
      </c>
    </row>
    <row r="49">
      <c r="A49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0">
      <c r="A50" s="2" t="inlineStr">
        <is>
          <t xml:space="preserve">      WARNING: mean(xB) - mean(xA) = 28.8 mm but folder says d = 26.5 mm: if both templates are centred on the magnets this IS d (check ruler value / calibration stick); if the templates sit on different features the offset is harmless</t>
        </is>
      </c>
    </row>
    <row r="51">
      <c r="A5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52">
      <c r="A52" s="2" t="inlineStr">
        <is>
          <t xml:space="preserve">      WARNING: mean(xB) - mean(xA) = 30.6 mm but folder says d = 28.5 mm: if both templates are centred on the magnets this IS d (check ruler value / calibration stick); if the templates sit on different features the offset is harmless</t>
        </is>
      </c>
    </row>
    <row r="53">
      <c r="A53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4">
      <c r="A54" s="2" t="inlineStr">
        <is>
          <t xml:space="preserve">      WARNING: mean(xB) - mean(xA) = 30.6 mm but folder says d = 28.5 mm: if both templates are centred on the magnets this IS d (check ruler value / calibration stick); if the templates sit on different features the offset is harmless</t>
        </is>
      </c>
    </row>
    <row r="55">
      <c r="A55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6">
      <c r="A56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57">
      <c r="A57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8">
      <c r="A58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59">
      <c r="A59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0">
      <c r="A60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61">
      <c r="A6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2">
      <c r="A62" s="2" t="inlineStr">
        <is>
          <t xml:space="preserve">      WARNING: mean(xB) - mean(xA) = 32.0 mm but folder says d = 31.0 mm: if both templates are centred on the magnets this IS d (check ruler value / calibration stick); if the templates sit on different features the offset is harmless</t>
        </is>
      </c>
    </row>
    <row r="63">
      <c r="A63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4">
      <c r="A64" s="2" t="inlineStr">
        <is>
          <t xml:space="preserve">      WARNING: mean(xB) - mean(xA) = 32.2 mm but folder says d = 31.0 mm: if both templates are centred on the magnets this IS d (check ruler value / calibration stick); if the templates sit on different features the offset is harmless</t>
        </is>
      </c>
    </row>
    <row r="65">
      <c r="A6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6">
      <c r="A66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67">
      <c r="A6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8">
      <c r="A68" s="2" t="inlineStr">
        <is>
          <t xml:space="preserve">      WARNING: mean(xB) - mean(xA) = 32.2 mm but folder says d = 31.0 mm: if both templates are centred on the magnets this IS d (check ruler value / calibration stick); if the templates sit on different features the offset is harmless</t>
        </is>
      </c>
    </row>
    <row r="69">
      <c r="A69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0">
      <c r="A7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1">
      <c r="A7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2">
      <c r="A7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3">
      <c r="A73" s="2" t="inlineStr">
        <is>
          <t xml:space="preserve">      WARNING: mean(xB) - mean(xA) = 34.5 mm but folder says d = 33.5 mm: if both templates are centred on the magnets this IS d (check ruler value / calibration stick); if the templates sit on different features the offset is harmless</t>
        </is>
      </c>
    </row>
    <row r="74">
      <c r="A7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5">
      <c r="A75" s="2" t="inlineStr">
        <is>
          <t xml:space="preserve">      WARNING: mean(xB) - mean(xA) = 34.6 mm but folder says d = 33.5 mm: if both templates are centred on the magnets this IS d (check ruler value / calibration stick); if the templates sit on different features the offset is harmless</t>
        </is>
      </c>
    </row>
    <row r="76">
      <c r="A7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7">
      <c r="A77" s="2" t="inlineStr">
        <is>
          <t xml:space="preserve">      WARNING: mean(xB) - mean(xA) = 37.7 mm but folder says d = 36.0 mm: if both templates are centred on the magnets this IS d (check ruler value / calibration stick); if the templates sit on different features the offset is harmless</t>
        </is>
      </c>
    </row>
    <row r="78">
      <c r="A7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9">
      <c r="A79" s="2" t="inlineStr">
        <is>
          <t xml:space="preserve">      WARNING: mean(xB) - mean(xA) = 37.8 mm but folder says d = 36.0 mm: if both templates are centred on the magnets this IS d (check ruler value / calibration stick); if the templates sit on different features the offset is harmless</t>
        </is>
      </c>
    </row>
    <row r="80">
      <c r="A8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1">
      <c r="A81" s="2" t="inlineStr">
        <is>
          <t xml:space="preserve">      WARNING: mean(xB) - mean(xA) = 37.7 mm but folder says d = 36.0 mm: if both templates are centred on the magnets this IS d (check ruler value / calibration stick); if the templates sit on different features the offset is harmless</t>
        </is>
      </c>
    </row>
    <row r="82">
      <c r="A8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3">
      <c r="A83" s="2" t="inlineStr">
        <is>
          <t xml:space="preserve">      WARNING: mean(xB) - mean(xA) = 37.8 mm but folder says d = 36.0 mm: if both templates are centred on the magnets this IS d (check ruler value / calibration stick); if the templates sit on different features the offset is harmless</t>
        </is>
      </c>
    </row>
    <row r="84">
      <c r="A8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5">
      <c r="A85" s="2" t="inlineStr">
        <is>
          <t xml:space="preserve">      WARNING: mean(xB) - mean(xA) = 37.6 mm but folder says d = 36.0 mm: if both templates are centred on the magnets this IS d (check ruler value / calibration stick); if the templates sit on different features the offset is harmless</t>
        </is>
      </c>
    </row>
    <row r="86">
      <c r="A8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7">
      <c r="A87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88">
      <c r="A8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9">
      <c r="A89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90">
      <c r="A9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1">
      <c r="A91" s="2" t="inlineStr">
        <is>
          <t xml:space="preserve">      WARNING: mean(xB) - mean(xA) = 41.4 mm but folder says d = 39.0 mm: if both templates are centred on the magnets this IS d (check ruler value / calibration stick); if the templates sit on different features the offset is harmless</t>
        </is>
      </c>
    </row>
    <row r="92">
      <c r="A9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3">
      <c r="A93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94">
      <c r="A9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5">
      <c r="A95" s="2" t="inlineStr">
        <is>
          <t xml:space="preserve">      WARNING: mean(xB) - mean(xA) = 41.2 mm but folder says d = 39.0 mm: if both templates are centred on the magnets this IS d (check ruler value / calibration stick); if the templates sit on different features the offset is harmless</t>
        </is>
      </c>
    </row>
    <row r="96">
      <c r="A9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7">
      <c r="A97" s="2" t="inlineStr">
        <is>
          <t xml:space="preserve">      WARNING: mean(xB) - mean(xA) = 44.6 mm but folder says d = 42.0 mm: if both templates are centred on the magnets this IS d (check ruler value / calibration stick); if the templates sit on different features the offset is harmless</t>
        </is>
      </c>
    </row>
    <row r="98">
      <c r="A9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9">
      <c r="A99" s="2" t="inlineStr">
        <is>
          <t xml:space="preserve">      WARNING: mean(xB) - mean(xA) = 45.1 mm but folder says d = 42.0 mm: if both templates are centred on the magnets this IS d (check ruler value / calibration stick); if the templates sit on different features the offset is harmless</t>
        </is>
      </c>
    </row>
    <row r="100">
      <c r="A10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1">
      <c r="A101" s="2" t="inlineStr">
        <is>
          <t xml:space="preserve">      WARNING: mean(xB) - mean(xA) = 44.7 mm but folder says d = 42.0 mm: if both templates are centred on the magnets this IS d (check ruler value / calibration stick); if the templates sit on different features the offset is harmless</t>
        </is>
      </c>
    </row>
    <row r="102">
      <c r="A10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3">
      <c r="A103" s="2" t="inlineStr">
        <is>
          <t xml:space="preserve">      WARNING: mean(xB) - mean(xA) = 44.8 mm but folder says d = 42.0 mm: if both templates are centred on the magnets this IS d (check ruler value / calibration stick); if the templates sit on different features the offset is harmless</t>
        </is>
      </c>
    </row>
    <row r="104">
      <c r="A10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5">
      <c r="A10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6">
      <c r="A10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7">
      <c r="A10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8">
      <c r="A10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3" t="inlineStr">
        <is>
          <t>d_mm</t>
        </is>
      </c>
      <c r="B1" s="3" t="inlineStr">
        <is>
          <t>trial</t>
        </is>
      </c>
      <c r="C1" s="3" t="inlineStr">
        <is>
          <t>file</t>
        </is>
      </c>
      <c r="D1" s="3" t="inlineStr">
        <is>
          <t>fs</t>
        </is>
      </c>
      <c r="E1" s="3" t="inlineStr">
        <is>
          <t>T</t>
        </is>
      </c>
      <c r="F1" s="3" t="inlineStr">
        <is>
          <t>N</t>
        </is>
      </c>
      <c r="G1" s="3" t="inlineStr">
        <is>
          <t>t_start</t>
        </is>
      </c>
      <c r="H1" s="3" t="inlineStr">
        <is>
          <t>t_start_A</t>
        </is>
      </c>
      <c r="I1" s="3" t="inlineStr">
        <is>
          <t>t_start_B</t>
        </is>
      </c>
      <c r="J1" s="3" t="inlineStr">
        <is>
          <t>B_preswing_mm</t>
        </is>
      </c>
      <c r="K1" s="3" t="inlineStr">
        <is>
          <t>bin_Hz</t>
        </is>
      </c>
      <c r="L1" s="3" t="inlineStr">
        <is>
          <t>halfbin_Hz</t>
        </is>
      </c>
      <c r="M1" s="3" t="inlineStr">
        <is>
          <t>method</t>
        </is>
      </c>
      <c r="N1" s="3" t="inlineStr">
        <is>
          <t>f1</t>
        </is>
      </c>
      <c r="O1" s="3" t="inlineStr">
        <is>
          <t>f2</t>
        </is>
      </c>
      <c r="P1" s="3" t="inlineStr">
        <is>
          <t>f1_winspread</t>
        </is>
      </c>
      <c r="Q1" s="3" t="inlineStr">
        <is>
          <t>f2_winspread</t>
        </is>
      </c>
      <c r="R1" s="3" t="inlineStr">
        <is>
          <t>f1_A</t>
        </is>
      </c>
      <c r="S1" s="3" t="inlineStr">
        <is>
          <t>f2_A</t>
        </is>
      </c>
      <c r="T1" s="3" t="inlineStr">
        <is>
          <t>f1_B</t>
        </is>
      </c>
      <c r="U1" s="3" t="inlineStr">
        <is>
          <t>f2_B</t>
        </is>
      </c>
      <c r="V1" s="3" t="inlineStr">
        <is>
          <t>eta_leak</t>
        </is>
      </c>
      <c r="W1" s="3" t="inlineStr">
        <is>
          <t>xi_leak</t>
        </is>
      </c>
      <c r="X1" s="3" t="inlineStr">
        <is>
          <t>rA</t>
        </is>
      </c>
      <c r="Y1" s="3" t="inlineStr">
        <is>
          <t>rB</t>
        </is>
      </c>
      <c r="Z1" s="3" t="inlineStr">
        <is>
          <t>ratio_pred</t>
        </is>
      </c>
      <c r="AA1" s="3" t="inlineStr">
        <is>
          <t>T_beat_fft</t>
        </is>
      </c>
      <c r="AB1" s="3" t="inlineStr">
        <is>
          <t>T_beat_env</t>
        </is>
      </c>
      <c r="AC1" s="3" t="inlineStr">
        <is>
          <t>dT_beat_env</t>
        </is>
      </c>
      <c r="AD1" s="3" t="inlineStr">
        <is>
          <t>n_beats</t>
        </is>
      </c>
      <c r="AE1" s="3" t="inlineStr">
        <is>
          <t>env_minmax</t>
        </is>
      </c>
      <c r="AF1" s="3" t="inlineStr">
        <is>
          <t>tau_s</t>
        </is>
      </c>
      <c r="AG1" s="3" t="inlineStr">
        <is>
          <t>d_track_mm</t>
        </is>
      </c>
      <c r="AH1" s="3" t="inlineStr">
        <is>
          <t>A_mm</t>
        </is>
      </c>
      <c r="AI1" s="3" t="inlineStr">
        <is>
          <t>f1_early</t>
        </is>
      </c>
      <c r="AJ1" s="3" t="inlineStr">
        <is>
          <t>f1_late</t>
        </is>
      </c>
      <c r="AK1" s="3" t="inlineStr">
        <is>
          <t>f2_early</t>
        </is>
      </c>
      <c r="AL1" s="3" t="inlineStr">
        <is>
          <t>f2_late</t>
        </is>
      </c>
      <c r="AM1" s="3" t="inlineStr">
        <is>
          <t>a_xi_early</t>
        </is>
      </c>
      <c r="AN1" s="3" t="inlineStr">
        <is>
          <t>a_xi_late</t>
        </is>
      </c>
    </row>
    <row r="2">
      <c r="A2" t="n">
        <v>24.5</v>
      </c>
      <c r="B2" t="n">
        <v>1</v>
      </c>
      <c r="C2" t="inlineStr">
        <is>
          <t>24.5_1.txt</t>
        </is>
      </c>
      <c r="D2" t="n">
        <v>119.3852346537371</v>
      </c>
      <c r="E2" t="n">
        <v>10.6210789272031</v>
      </c>
      <c r="F2" t="n">
        <v>1269</v>
      </c>
      <c r="G2" t="n">
        <v>0.31</v>
      </c>
      <c r="H2" t="n">
        <v>0.31</v>
      </c>
      <c r="I2" t="n">
        <v>0.08400000000000001</v>
      </c>
      <c r="J2" t="n">
        <v>2.779999999999999</v>
      </c>
      <c r="K2" t="n">
        <v>0.09415239326004474</v>
      </c>
      <c r="L2" t="n">
        <v>0.04707619663002237</v>
      </c>
      <c r="M2" t="inlineStr">
        <is>
          <t>eta/xi</t>
        </is>
      </c>
      <c r="N2" t="n">
        <v>6.419406301627559</v>
      </c>
      <c r="O2" t="n">
        <v>8.540313099876714</v>
      </c>
      <c r="P2" t="n">
        <v>4.035220663478611e-05</v>
      </c>
      <c r="Q2" t="n">
        <v>7.297264044581198e-06</v>
      </c>
      <c r="R2" t="n">
        <v>6.419437644466647</v>
      </c>
      <c r="S2" t="n">
        <v>8.540319183634676</v>
      </c>
      <c r="T2" t="n">
        <v>6.41951670950622</v>
      </c>
      <c r="U2" t="n">
        <v>8.540281866568815</v>
      </c>
      <c r="V2" t="n">
        <v>0.0286134482616916</v>
      </c>
      <c r="W2" t="n">
        <v>0.03381317344508747</v>
      </c>
      <c r="X2" t="n">
        <v>0.4813090545224997</v>
      </c>
      <c r="Y2" t="n">
        <v>0.5274643316824766</v>
      </c>
      <c r="Z2" t="n">
        <v>0.5649917974845377</v>
      </c>
      <c r="AA2" t="n">
        <v>0.4714964376678489</v>
      </c>
      <c r="AB2" t="n">
        <v>0.4719122633488464</v>
      </c>
      <c r="AC2" t="n">
        <v>0.0004117584355112246</v>
      </c>
      <c r="AD2" t="n">
        <v>21</v>
      </c>
      <c r="AE2" t="n">
        <v>0.3281412574160636</v>
      </c>
      <c r="AF2" t="n">
        <v>26.19598087524681</v>
      </c>
      <c r="AG2" t="n">
        <v>27.11846336214867</v>
      </c>
      <c r="AH2" t="n">
        <v>2.804056601958317</v>
      </c>
      <c r="AI2" t="n">
        <v>6.418349013440523</v>
      </c>
      <c r="AJ2" t="n">
        <v>6.420476193780392</v>
      </c>
      <c r="AK2" t="n">
        <v>8.540702097462242</v>
      </c>
      <c r="AL2" t="n">
        <v>8.539726809059607</v>
      </c>
      <c r="AM2" t="n">
        <v>1.90272143733319</v>
      </c>
      <c r="AN2" t="n">
        <v>1.416887937557749</v>
      </c>
    </row>
    <row r="3">
      <c r="A3" t="n">
        <v>24.5</v>
      </c>
      <c r="B3" t="n">
        <v>2</v>
      </c>
      <c r="C3" t="inlineStr">
        <is>
          <t>24.5_2.txt</t>
        </is>
      </c>
      <c r="D3" t="n">
        <v>119.3799854967368</v>
      </c>
      <c r="E3" t="n">
        <v>10.90635079726651</v>
      </c>
      <c r="F3" t="n">
        <v>1303</v>
      </c>
      <c r="G3" t="n">
        <v>0.126</v>
      </c>
      <c r="H3" t="n">
        <v>0.08400000000000001</v>
      </c>
      <c r="I3" t="n">
        <v>0.126</v>
      </c>
      <c r="K3" t="n">
        <v>0.09168969700210197</v>
      </c>
      <c r="L3" t="n">
        <v>0.04584484850105099</v>
      </c>
      <c r="M3" t="inlineStr">
        <is>
          <t>eta/xi</t>
        </is>
      </c>
      <c r="N3" t="n">
        <v>6.419089493849206</v>
      </c>
      <c r="O3" t="n">
        <v>8.540947947676575</v>
      </c>
      <c r="P3" t="n">
        <v>8.810106658252437e-05</v>
      </c>
      <c r="Q3" t="n">
        <v>5.98134101226222e-05</v>
      </c>
      <c r="R3" t="n">
        <v>6.41894034949015</v>
      </c>
      <c r="S3" t="n">
        <v>8.540766509967577</v>
      </c>
      <c r="T3" t="n">
        <v>6.418889405095191</v>
      </c>
      <c r="U3" t="n">
        <v>8.540903220171998</v>
      </c>
      <c r="V3" t="n">
        <v>0.005760044465243229</v>
      </c>
      <c r="W3" t="n">
        <v>0.05600810185896267</v>
      </c>
      <c r="X3" t="n">
        <v>0.5013056503260872</v>
      </c>
      <c r="Y3" t="n">
        <v>0.5473966125155552</v>
      </c>
      <c r="Z3" t="n">
        <v>0.5648520522408975</v>
      </c>
      <c r="AA3" t="n">
        <v>0.4712849710574327</v>
      </c>
      <c r="AB3" t="n">
        <v>0.4687225142781684</v>
      </c>
      <c r="AC3" t="n">
        <v>0.001001167476249938</v>
      </c>
      <c r="AD3" t="n">
        <v>23</v>
      </c>
      <c r="AE3" t="n">
        <v>0.3365156614103268</v>
      </c>
      <c r="AF3" t="n">
        <v>31.57057843879503</v>
      </c>
      <c r="AG3" t="n">
        <v>27.17845670068623</v>
      </c>
      <c r="AH3" t="n">
        <v>3.11561245077723</v>
      </c>
      <c r="AI3" t="n">
        <v>6.418573730823029</v>
      </c>
      <c r="AJ3" t="n">
        <v>6.420037338463281</v>
      </c>
      <c r="AK3" t="n">
        <v>8.542925680842698</v>
      </c>
      <c r="AL3" t="n">
        <v>8.539883258563609</v>
      </c>
      <c r="AM3" t="n">
        <v>2.149413110187381</v>
      </c>
      <c r="AN3" t="n">
        <v>1.581295840344273</v>
      </c>
    </row>
    <row r="4">
      <c r="A4" t="n">
        <v>24.5</v>
      </c>
      <c r="B4" t="n">
        <v>3</v>
      </c>
      <c r="C4" t="inlineStr">
        <is>
          <t>24.5_3.txt</t>
        </is>
      </c>
      <c r="D4" t="n">
        <v>119.3852346537371</v>
      </c>
      <c r="E4" t="n">
        <v>10.83048505747126</v>
      </c>
      <c r="F4" t="n">
        <v>1294</v>
      </c>
      <c r="G4" t="n">
        <v>0.1</v>
      </c>
      <c r="H4" t="n">
        <v>0.067</v>
      </c>
      <c r="I4" t="n">
        <v>0.1</v>
      </c>
      <c r="K4" t="n">
        <v>0.09233196802299855</v>
      </c>
      <c r="L4" t="n">
        <v>0.04616598401149927</v>
      </c>
      <c r="M4" t="inlineStr">
        <is>
          <t>eta/xi</t>
        </is>
      </c>
      <c r="N4" t="n">
        <v>6.419869948836316</v>
      </c>
      <c r="O4" t="n">
        <v>8.54041543933724</v>
      </c>
      <c r="P4" t="n">
        <v>1.43084213517497e-05</v>
      </c>
      <c r="Q4" t="n">
        <v>5.485026912044333e-05</v>
      </c>
      <c r="R4" t="n">
        <v>6.419887545311017</v>
      </c>
      <c r="S4" t="n">
        <v>8.540313912942363</v>
      </c>
      <c r="T4" t="n">
        <v>6.419794029727765</v>
      </c>
      <c r="U4" t="n">
        <v>8.540324082945864</v>
      </c>
      <c r="V4" t="n">
        <v>0.01193767503755772</v>
      </c>
      <c r="W4" t="n">
        <v>0.04808440130511578</v>
      </c>
      <c r="X4" t="n">
        <v>0.4857103038194538</v>
      </c>
      <c r="Y4" t="n">
        <v>0.529830614257278</v>
      </c>
      <c r="Z4" t="n">
        <v>0.5650598720571246</v>
      </c>
      <c r="AA4" t="n">
        <v>0.4715767732781699</v>
      </c>
      <c r="AB4" t="n">
        <v>0.4685635152423787</v>
      </c>
      <c r="AC4" t="n">
        <v>0.001347502461581395</v>
      </c>
      <c r="AD4" t="n">
        <v>23</v>
      </c>
      <c r="AE4" t="n">
        <v>0.3574262718467934</v>
      </c>
      <c r="AF4" t="n">
        <v>28.81354102037044</v>
      </c>
      <c r="AG4" t="n">
        <v>26.96114661010597</v>
      </c>
      <c r="AH4" t="n">
        <v>2.826139573275857</v>
      </c>
      <c r="AI4" t="n">
        <v>6.418483935422992</v>
      </c>
      <c r="AJ4" t="n">
        <v>6.420754702588995</v>
      </c>
      <c r="AK4" t="n">
        <v>8.540978459228473</v>
      </c>
      <c r="AL4" t="n">
        <v>8.539082098503485</v>
      </c>
      <c r="AM4" t="n">
        <v>1.906525159192875</v>
      </c>
      <c r="AN4" t="n">
        <v>1.406633786333859</v>
      </c>
    </row>
    <row r="5">
      <c r="A5" t="n">
        <v>24.5</v>
      </c>
      <c r="B5" t="n">
        <v>4</v>
      </c>
      <c r="C5" t="inlineStr">
        <is>
          <t>24.5_4.txt</t>
        </is>
      </c>
      <c r="D5" t="n">
        <v>119.3852346537371</v>
      </c>
      <c r="E5" t="n">
        <v>10.77185134099617</v>
      </c>
      <c r="F5" t="n">
        <v>1287</v>
      </c>
      <c r="G5" t="n">
        <v>0.159</v>
      </c>
      <c r="H5" t="n">
        <v>0.08400000000000001</v>
      </c>
      <c r="I5" t="n">
        <v>0.159</v>
      </c>
      <c r="K5" t="n">
        <v>0.09283455260788266</v>
      </c>
      <c r="L5" t="n">
        <v>0.04641727630394133</v>
      </c>
      <c r="M5" t="inlineStr">
        <is>
          <t>eta/xi</t>
        </is>
      </c>
      <c r="N5" t="n">
        <v>6.418374081644254</v>
      </c>
      <c r="O5" t="n">
        <v>8.540954243350058</v>
      </c>
      <c r="P5" t="n">
        <v>7.264435024367799e-05</v>
      </c>
      <c r="Q5" t="n">
        <v>3.826104439763611e-05</v>
      </c>
      <c r="R5" t="n">
        <v>6.418557792653057</v>
      </c>
      <c r="S5" t="n">
        <v>8.540917430047514</v>
      </c>
      <c r="T5" t="n">
        <v>6.418400592666784</v>
      </c>
      <c r="U5" t="n">
        <v>8.541085300018054</v>
      </c>
      <c r="V5" t="n">
        <v>0.01884800860931062</v>
      </c>
      <c r="W5" t="n">
        <v>0.04372275681718447</v>
      </c>
      <c r="X5" t="n">
        <v>0.5135921759448762</v>
      </c>
      <c r="Y5" t="n">
        <v>0.5626169588808746</v>
      </c>
      <c r="Z5" t="n">
        <v>0.5647253203738518</v>
      </c>
      <c r="AA5" t="n">
        <v>0.4711247273678247</v>
      </c>
      <c r="AB5" t="n">
        <v>0.4683013023488255</v>
      </c>
      <c r="AC5" t="n">
        <v>0.001588535982607578</v>
      </c>
      <c r="AD5" t="n">
        <v>23</v>
      </c>
      <c r="AE5" t="n">
        <v>0.3234319402825226</v>
      </c>
      <c r="AF5" t="n">
        <v>27.99163849242908</v>
      </c>
      <c r="AG5" t="n">
        <v>27.19861728692763</v>
      </c>
      <c r="AH5" t="n">
        <v>3.118333964665817</v>
      </c>
      <c r="AI5" t="n">
        <v>6.416736750588672</v>
      </c>
      <c r="AJ5" t="n">
        <v>6.418136255055443</v>
      </c>
      <c r="AK5" t="n">
        <v>8.541966475958937</v>
      </c>
      <c r="AL5" t="n">
        <v>8.540093504379154</v>
      </c>
      <c r="AM5" t="n">
        <v>2.176642401350913</v>
      </c>
      <c r="AN5" t="n">
        <v>1.593686772190931</v>
      </c>
    </row>
    <row r="6">
      <c r="A6" t="n">
        <v>24.5</v>
      </c>
      <c r="B6" t="n">
        <v>5</v>
      </c>
      <c r="C6" t="inlineStr">
        <is>
          <t>24.5_5.txt</t>
        </is>
      </c>
      <c r="D6" t="n">
        <v>119.3825356229448</v>
      </c>
      <c r="E6" t="n">
        <v>10.79722417750574</v>
      </c>
      <c r="F6" t="n">
        <v>1290</v>
      </c>
      <c r="G6" t="n">
        <v>0.151</v>
      </c>
      <c r="H6" t="n">
        <v>0.109</v>
      </c>
      <c r="I6" t="n">
        <v>0.151</v>
      </c>
      <c r="K6" t="n">
        <v>0.09261639691461969</v>
      </c>
      <c r="L6" t="n">
        <v>0.04630819845730984</v>
      </c>
      <c r="M6" t="inlineStr">
        <is>
          <t>eta/xi</t>
        </is>
      </c>
      <c r="N6" t="n">
        <v>6.419029860116188</v>
      </c>
      <c r="O6" t="n">
        <v>8.541346442375042</v>
      </c>
      <c r="P6" t="n">
        <v>3.694808952792172e-05</v>
      </c>
      <c r="Q6" t="n">
        <v>2.128808852308595e-05</v>
      </c>
      <c r="R6" t="n">
        <v>6.419071838112837</v>
      </c>
      <c r="S6" t="n">
        <v>8.541237824830517</v>
      </c>
      <c r="T6" t="n">
        <v>6.418834927454003</v>
      </c>
      <c r="U6" t="n">
        <v>8.54136743923673</v>
      </c>
      <c r="V6" t="n">
        <v>0.01771949892853064</v>
      </c>
      <c r="W6" t="n">
        <v>0.04780595774150604</v>
      </c>
      <c r="X6" t="n">
        <v>0.4936815849000983</v>
      </c>
      <c r="Y6" t="n">
        <v>0.5425200156038908</v>
      </c>
      <c r="Z6" t="n">
        <v>0.5647888533740472</v>
      </c>
      <c r="AA6" t="n">
        <v>0.4711832383346248</v>
      </c>
      <c r="AB6" t="n">
        <v>0.4674997398622803</v>
      </c>
      <c r="AC6" t="n">
        <v>0.001341477116698067</v>
      </c>
      <c r="AD6" t="n">
        <v>23</v>
      </c>
      <c r="AE6" t="n">
        <v>0.3478425634834794</v>
      </c>
      <c r="AF6" t="n">
        <v>29.552956759002</v>
      </c>
      <c r="AG6" t="n">
        <v>27.18568884407482</v>
      </c>
      <c r="AH6" t="n">
        <v>3.236389677325077</v>
      </c>
      <c r="AI6" t="n">
        <v>6.41706960571543</v>
      </c>
      <c r="AJ6" t="n">
        <v>6.420492733863873</v>
      </c>
      <c r="AK6" t="n">
        <v>8.542528447396396</v>
      </c>
      <c r="AL6" t="n">
        <v>8.540082935492535</v>
      </c>
      <c r="AM6" t="n">
        <v>2.21700867200733</v>
      </c>
      <c r="AN6" t="n">
        <v>1.622115181842759</v>
      </c>
    </row>
    <row r="7">
      <c r="A7" t="n">
        <v>26.5</v>
      </c>
      <c r="B7" t="n">
        <v>1</v>
      </c>
      <c r="C7" t="inlineStr">
        <is>
          <t>26.5_1.txt</t>
        </is>
      </c>
      <c r="D7" t="n">
        <v>119.3784277879342</v>
      </c>
      <c r="E7" t="n">
        <v>10.77246554364472</v>
      </c>
      <c r="F7" t="n">
        <v>1287</v>
      </c>
      <c r="G7" t="n">
        <v>0.168</v>
      </c>
      <c r="H7" t="n">
        <v>0.117</v>
      </c>
      <c r="I7" t="n">
        <v>0.168</v>
      </c>
      <c r="K7" t="n">
        <v>0.09282925955515879</v>
      </c>
      <c r="L7" t="n">
        <v>0.0464146297775794</v>
      </c>
      <c r="M7" t="inlineStr">
        <is>
          <t>eta/xi</t>
        </is>
      </c>
      <c r="N7" t="n">
        <v>6.418635462274596</v>
      </c>
      <c r="O7" t="n">
        <v>8.147074316970494</v>
      </c>
      <c r="P7" t="n">
        <v>8.697219418429825e-06</v>
      </c>
      <c r="Q7" t="n">
        <v>8.37372105335632e-05</v>
      </c>
      <c r="R7" t="n">
        <v>6.418724186750919</v>
      </c>
      <c r="S7" t="n">
        <v>8.146953355831513</v>
      </c>
      <c r="T7" t="n">
        <v>6.418573793768847</v>
      </c>
      <c r="U7" t="n">
        <v>8.146928173994693</v>
      </c>
      <c r="V7" t="n">
        <v>0.02305730253177386</v>
      </c>
      <c r="W7" t="n">
        <v>0.05375249359071</v>
      </c>
      <c r="X7" t="n">
        <v>0.5452997290353125</v>
      </c>
      <c r="Y7" t="n">
        <v>0.6058796541310532</v>
      </c>
      <c r="Z7" t="n">
        <v>0.6207004590498586</v>
      </c>
      <c r="AA7" t="n">
        <v>0.5785567694704135</v>
      </c>
      <c r="AB7" t="n">
        <v>0.575172241476586</v>
      </c>
      <c r="AC7" t="n">
        <v>0.001649992085468962</v>
      </c>
      <c r="AD7" t="n">
        <v>18</v>
      </c>
      <c r="AE7" t="n">
        <v>0.2900452986834757</v>
      </c>
      <c r="AF7" t="n">
        <v>32.8487417644609</v>
      </c>
      <c r="AG7" t="n">
        <v>28.98551872929738</v>
      </c>
      <c r="AH7" t="n">
        <v>3.063296862557429</v>
      </c>
      <c r="AI7" t="n">
        <v>6.418189519994586</v>
      </c>
      <c r="AJ7" t="n">
        <v>6.417568686760622</v>
      </c>
      <c r="AK7" t="n">
        <v>8.148747303735117</v>
      </c>
      <c r="AL7" t="n">
        <v>8.145312779206886</v>
      </c>
      <c r="AM7" t="n">
        <v>2.235066697528149</v>
      </c>
      <c r="AN7" t="n">
        <v>1.619390335362743</v>
      </c>
    </row>
    <row r="8">
      <c r="A8" t="n">
        <v>26.5</v>
      </c>
      <c r="B8" t="n">
        <v>2</v>
      </c>
      <c r="C8" t="inlineStr">
        <is>
          <t>26.5_2.txt</t>
        </is>
      </c>
      <c r="D8" t="n">
        <v>119.3839424040827</v>
      </c>
      <c r="E8" t="n">
        <v>10.90598931297711</v>
      </c>
      <c r="F8" t="n">
        <v>1303</v>
      </c>
      <c r="G8" t="n">
        <v>0.067</v>
      </c>
      <c r="H8" t="n">
        <v>0.042</v>
      </c>
      <c r="I8" t="n">
        <v>0.067</v>
      </c>
      <c r="K8" t="n">
        <v>0.09169273610144599</v>
      </c>
      <c r="L8" t="n">
        <v>0.04584636805072299</v>
      </c>
      <c r="M8" t="inlineStr">
        <is>
          <t>eta/xi</t>
        </is>
      </c>
      <c r="N8" t="n">
        <v>6.419208247588814</v>
      </c>
      <c r="O8" t="n">
        <v>8.147770110913784</v>
      </c>
      <c r="P8" t="n">
        <v>6.46470892373685e-06</v>
      </c>
      <c r="Q8" t="n">
        <v>6.956210925590511e-05</v>
      </c>
      <c r="R8" t="n">
        <v>6.419180452641154</v>
      </c>
      <c r="S8" t="n">
        <v>8.147579336664986</v>
      </c>
      <c r="T8" t="n">
        <v>6.419211087640974</v>
      </c>
      <c r="U8" t="n">
        <v>8.14768191207337</v>
      </c>
      <c r="V8" t="n">
        <v>0.02226726358118794</v>
      </c>
      <c r="W8" t="n">
        <v>0.05223078856125712</v>
      </c>
      <c r="X8" t="n">
        <v>0.5321839903323046</v>
      </c>
      <c r="Y8" t="n">
        <v>0.5967962822887913</v>
      </c>
      <c r="Z8" t="n">
        <v>0.6207052178299152</v>
      </c>
      <c r="AA8" t="n">
        <v>0.5785155979760265</v>
      </c>
      <c r="AB8" t="n">
        <v>0.5725005142627566</v>
      </c>
      <c r="AC8" t="n">
        <v>0.002184278335306035</v>
      </c>
      <c r="AD8" t="n">
        <v>19</v>
      </c>
      <c r="AE8" t="n">
        <v>0.3091966175613948</v>
      </c>
      <c r="AF8" t="n">
        <v>25.62410716578928</v>
      </c>
      <c r="AG8" t="n">
        <v>28.99590858362691</v>
      </c>
      <c r="AH8" t="n">
        <v>3.086830098865573</v>
      </c>
      <c r="AI8" t="n">
        <v>6.419439499745232</v>
      </c>
      <c r="AJ8" t="n">
        <v>6.418707873322688</v>
      </c>
      <c r="AK8" t="n">
        <v>8.148711538281772</v>
      </c>
      <c r="AL8" t="n">
        <v>8.146559020568985</v>
      </c>
      <c r="AM8" t="n">
        <v>2.211390266375802</v>
      </c>
      <c r="AN8" t="n">
        <v>1.617167744844491</v>
      </c>
    </row>
    <row r="9">
      <c r="A9" t="n">
        <v>26.5</v>
      </c>
      <c r="B9" t="n">
        <v>3</v>
      </c>
      <c r="C9" t="inlineStr">
        <is>
          <t>26.5_3.txt</t>
        </is>
      </c>
      <c r="D9" t="n">
        <v>119.3825356229448</v>
      </c>
      <c r="E9" t="n">
        <v>10.78047130833972</v>
      </c>
      <c r="F9" t="n">
        <v>1288</v>
      </c>
      <c r="G9" t="n">
        <v>0.168</v>
      </c>
      <c r="H9" t="n">
        <v>0.101</v>
      </c>
      <c r="I9" t="n">
        <v>0.168</v>
      </c>
      <c r="K9" t="n">
        <v>0.09276032293935102</v>
      </c>
      <c r="L9" t="n">
        <v>0.04638016146967551</v>
      </c>
      <c r="M9" t="inlineStr">
        <is>
          <t>eta/xi</t>
        </is>
      </c>
      <c r="N9" t="n">
        <v>6.420139737277909</v>
      </c>
      <c r="O9" t="n">
        <v>8.14673284116088</v>
      </c>
      <c r="P9" t="n">
        <v>7.313188418223149e-05</v>
      </c>
      <c r="Q9" t="n">
        <v>0.0001425939805024257</v>
      </c>
      <c r="R9" t="n">
        <v>6.420024177860627</v>
      </c>
      <c r="S9" t="n">
        <v>8.14642047874778</v>
      </c>
      <c r="T9" t="n">
        <v>6.419991513810297</v>
      </c>
      <c r="U9" t="n">
        <v>8.146517934460016</v>
      </c>
      <c r="V9" t="n">
        <v>0.02126628838368354</v>
      </c>
      <c r="W9" t="n">
        <v>0.06067535697576202</v>
      </c>
      <c r="X9" t="n">
        <v>0.528364623563897</v>
      </c>
      <c r="Y9" t="n">
        <v>0.5905640231225451</v>
      </c>
      <c r="Z9" t="n">
        <v>0.6210434881978447</v>
      </c>
      <c r="AA9" t="n">
        <v>0.5791752542918649</v>
      </c>
      <c r="AB9" t="n">
        <v>0.5758578343333471</v>
      </c>
      <c r="AC9" t="n">
        <v>0.001757485146864012</v>
      </c>
      <c r="AD9" t="n">
        <v>18</v>
      </c>
      <c r="AE9" t="n">
        <v>0.3217284671375684</v>
      </c>
      <c r="AF9" t="n">
        <v>34.65650024984092</v>
      </c>
      <c r="AG9" t="n">
        <v>28.62547626604924</v>
      </c>
      <c r="AH9" t="n">
        <v>2.723615595458217</v>
      </c>
      <c r="AI9" t="n">
        <v>6.420957611903863</v>
      </c>
      <c r="AJ9" t="n">
        <v>6.419683896996979</v>
      </c>
      <c r="AK9" t="n">
        <v>8.148575178721524</v>
      </c>
      <c r="AL9" t="n">
        <v>8.14613551124558</v>
      </c>
      <c r="AM9" t="n">
        <v>1.920915012531915</v>
      </c>
      <c r="AN9" t="n">
        <v>1.423057390325451</v>
      </c>
    </row>
    <row r="10">
      <c r="A10" t="n">
        <v>26.5</v>
      </c>
      <c r="B10" t="n">
        <v>4</v>
      </c>
      <c r="C10" t="inlineStr">
        <is>
          <t>26.5_4.txt</t>
        </is>
      </c>
      <c r="D10" t="n">
        <v>119.3852346537371</v>
      </c>
      <c r="E10" t="n">
        <v>10.65458390804601</v>
      </c>
      <c r="F10" t="n">
        <v>1273</v>
      </c>
      <c r="G10" t="n">
        <v>0.276</v>
      </c>
      <c r="H10" t="n">
        <v>0.193</v>
      </c>
      <c r="I10" t="n">
        <v>0.276</v>
      </c>
      <c r="K10" t="n">
        <v>0.09385631655167979</v>
      </c>
      <c r="L10" t="n">
        <v>0.0469281582758399</v>
      </c>
      <c r="M10" t="inlineStr">
        <is>
          <t>eta/xi</t>
        </is>
      </c>
      <c r="N10" t="n">
        <v>6.419934090770328</v>
      </c>
      <c r="O10" t="n">
        <v>8.147557115722323</v>
      </c>
      <c r="P10" t="n">
        <v>2.79344745961474e-05</v>
      </c>
      <c r="Q10" t="n">
        <v>3.262528135739018e-05</v>
      </c>
      <c r="R10" t="n">
        <v>6.419856710687474</v>
      </c>
      <c r="S10" t="n">
        <v>8.147391846210532</v>
      </c>
      <c r="T10" t="n">
        <v>6.419901882365684</v>
      </c>
      <c r="U10" t="n">
        <v>8.147587796321428</v>
      </c>
      <c r="V10" t="n">
        <v>0.01856827834168238</v>
      </c>
      <c r="W10" t="n">
        <v>0.06250412453435947</v>
      </c>
      <c r="X10" t="n">
        <v>0.5409270730202667</v>
      </c>
      <c r="Y10" t="n">
        <v>0.6021656978000556</v>
      </c>
      <c r="Z10" t="n">
        <v>0.6208780575336132</v>
      </c>
      <c r="AA10" t="n">
        <v>0.5788299794324554</v>
      </c>
      <c r="AB10" t="n">
        <v>0.5768293916784317</v>
      </c>
      <c r="AC10" t="n">
        <v>0.001770146103701245</v>
      </c>
      <c r="AD10" t="n">
        <v>18</v>
      </c>
      <c r="AE10" t="n">
        <v>0.3156361016616943</v>
      </c>
      <c r="AF10" t="n">
        <v>32.18533956177443</v>
      </c>
      <c r="AG10" t="n">
        <v>28.6581046598538</v>
      </c>
      <c r="AH10" t="n">
        <v>2.879909712404249</v>
      </c>
      <c r="AI10" t="n">
        <v>6.419369730439334</v>
      </c>
      <c r="AJ10" t="n">
        <v>6.420917277332721</v>
      </c>
      <c r="AK10" t="n">
        <v>8.15030630554504</v>
      </c>
      <c r="AL10" t="n">
        <v>8.147211295944533</v>
      </c>
      <c r="AM10" t="n">
        <v>2.07968382968512</v>
      </c>
      <c r="AN10" t="n">
        <v>1.523302269781021</v>
      </c>
    </row>
    <row r="11">
      <c r="A11" t="n">
        <v>26.5</v>
      </c>
      <c r="B11" t="n">
        <v>5</v>
      </c>
      <c r="C11" t="inlineStr">
        <is>
          <t>26.5_5.txt</t>
        </is>
      </c>
      <c r="D11" t="n">
        <v>119.3825356229448</v>
      </c>
      <c r="E11" t="n">
        <v>10.57943687834733</v>
      </c>
      <c r="F11" t="n">
        <v>1264</v>
      </c>
      <c r="G11" t="n">
        <v>0.369</v>
      </c>
      <c r="H11" t="n">
        <v>0.302</v>
      </c>
      <c r="I11" t="n">
        <v>0.369</v>
      </c>
      <c r="K11" t="n">
        <v>0.09452298940850766</v>
      </c>
      <c r="L11" t="n">
        <v>0.04726149470425383</v>
      </c>
      <c r="M11" t="inlineStr">
        <is>
          <t>eta/xi</t>
        </is>
      </c>
      <c r="N11" t="n">
        <v>6.420076607543871</v>
      </c>
      <c r="O11" t="n">
        <v>8.146164705386596</v>
      </c>
      <c r="P11" t="n">
        <v>7.415059690085712e-05</v>
      </c>
      <c r="Q11" t="n">
        <v>4.788370609443149e-05</v>
      </c>
      <c r="R11" t="n">
        <v>6.419878496964896</v>
      </c>
      <c r="S11" t="n">
        <v>8.146006103910642</v>
      </c>
      <c r="T11" t="n">
        <v>6.41998017242385</v>
      </c>
      <c r="U11" t="n">
        <v>8.146131256400761</v>
      </c>
      <c r="V11" t="n">
        <v>0.006526753423477127</v>
      </c>
      <c r="W11" t="n">
        <v>0.06875134369153391</v>
      </c>
      <c r="X11" t="n">
        <v>0.512246272207578</v>
      </c>
      <c r="Y11" t="n">
        <v>0.5715624684044047</v>
      </c>
      <c r="Z11" t="n">
        <v>0.6211179025750018</v>
      </c>
      <c r="AA11" t="n">
        <v>0.5793447050876522</v>
      </c>
      <c r="AB11" t="n">
        <v>0.5775772077477536</v>
      </c>
      <c r="AC11" t="n">
        <v>0.001771620803066671</v>
      </c>
      <c r="AD11" t="n">
        <v>18</v>
      </c>
      <c r="AE11" t="n">
        <v>0.3333911441853528</v>
      </c>
      <c r="AF11" t="n">
        <v>34.29795300192722</v>
      </c>
      <c r="AG11" t="n">
        <v>28.75811838987703</v>
      </c>
      <c r="AH11" t="n">
        <v>2.757038610606354</v>
      </c>
      <c r="AI11" t="n">
        <v>6.420255994411448</v>
      </c>
      <c r="AJ11" t="n">
        <v>6.420407982044035</v>
      </c>
      <c r="AK11" t="n">
        <v>8.147299738548648</v>
      </c>
      <c r="AL11" t="n">
        <v>8.146118164367877</v>
      </c>
      <c r="AM11" t="n">
        <v>1.92269139257179</v>
      </c>
      <c r="AN11" t="n">
        <v>1.434668435807597</v>
      </c>
    </row>
    <row r="12">
      <c r="A12" t="n">
        <v>28.5</v>
      </c>
      <c r="B12" t="n">
        <v>1</v>
      </c>
      <c r="C12" t="inlineStr">
        <is>
          <t>28.5_1.txt</t>
        </is>
      </c>
      <c r="D12" t="n">
        <v>119.3866374589266</v>
      </c>
      <c r="E12" t="n">
        <v>10.66283486238535</v>
      </c>
      <c r="F12" t="n">
        <v>1274</v>
      </c>
      <c r="G12" t="n">
        <v>0.293</v>
      </c>
      <c r="H12" t="n">
        <v>0.243</v>
      </c>
      <c r="I12" t="n">
        <v>0.293</v>
      </c>
      <c r="K12" t="n">
        <v>0.09378369006985571</v>
      </c>
      <c r="L12" t="n">
        <v>0.04689184503492785</v>
      </c>
      <c r="M12" t="inlineStr">
        <is>
          <t>eta/xi</t>
        </is>
      </c>
      <c r="N12" t="n">
        <v>6.405934114375643</v>
      </c>
      <c r="O12" t="n">
        <v>7.789969525497994</v>
      </c>
      <c r="P12" t="n">
        <v>7.289798640375267e-05</v>
      </c>
      <c r="Q12" t="n">
        <v>2.257128391791596e-05</v>
      </c>
      <c r="R12" t="n">
        <v>6.406017180294723</v>
      </c>
      <c r="S12" t="n">
        <v>7.789875426671341</v>
      </c>
      <c r="T12" t="n">
        <v>6.406041870740352</v>
      </c>
      <c r="U12" t="n">
        <v>7.79005783713562</v>
      </c>
      <c r="V12" t="n">
        <v>0.03054176209303961</v>
      </c>
      <c r="W12" t="n">
        <v>0.07089735228179361</v>
      </c>
      <c r="X12" t="n">
        <v>0.5366318837075018</v>
      </c>
      <c r="Y12" t="n">
        <v>0.6358047079365374</v>
      </c>
      <c r="Z12" t="n">
        <v>0.6762284180771894</v>
      </c>
      <c r="AA12" t="n">
        <v>0.7225248660285891</v>
      </c>
      <c r="AB12" t="n">
        <v>0.7189127129751</v>
      </c>
      <c r="AC12" t="n">
        <v>0.002658593034508431</v>
      </c>
      <c r="AD12" t="n">
        <v>14</v>
      </c>
      <c r="AE12" t="n">
        <v>0.2699245972738386</v>
      </c>
      <c r="AF12" t="n">
        <v>27.73592170736466</v>
      </c>
      <c r="AG12" t="n">
        <v>30.62499011330911</v>
      </c>
      <c r="AH12" t="n">
        <v>2.798389661697258</v>
      </c>
      <c r="AI12" t="n">
        <v>6.404551502700317</v>
      </c>
      <c r="AJ12" t="n">
        <v>6.407599405823275</v>
      </c>
      <c r="AK12" t="n">
        <v>7.790285960298567</v>
      </c>
      <c r="AL12" t="n">
        <v>7.789757628850586</v>
      </c>
      <c r="AM12" t="n">
        <v>1.908898326370269</v>
      </c>
      <c r="AN12" t="n">
        <v>1.387615425033794</v>
      </c>
    </row>
    <row r="13">
      <c r="A13" t="n">
        <v>28.5</v>
      </c>
      <c r="B13" t="n">
        <v>2</v>
      </c>
      <c r="C13" t="inlineStr">
        <is>
          <t>28.5_2.txt</t>
        </is>
      </c>
      <c r="D13" t="n">
        <v>119.3866374589266</v>
      </c>
      <c r="E13" t="n">
        <v>10.72984403669724</v>
      </c>
      <c r="F13" t="n">
        <v>1282</v>
      </c>
      <c r="G13" t="n">
        <v>0.226</v>
      </c>
      <c r="H13" t="n">
        <v>0.159</v>
      </c>
      <c r="I13" t="n">
        <v>0.226</v>
      </c>
      <c r="K13" t="n">
        <v>0.0931979995776165</v>
      </c>
      <c r="L13" t="n">
        <v>0.04659899978880825</v>
      </c>
      <c r="M13" t="inlineStr">
        <is>
          <t>eta/xi</t>
        </is>
      </c>
      <c r="N13" t="n">
        <v>6.405847550953288</v>
      </c>
      <c r="O13" t="n">
        <v>7.791607409894092</v>
      </c>
      <c r="P13" t="n">
        <v>2.690870986699068e-05</v>
      </c>
      <c r="Q13" t="n">
        <v>6.108357027123645e-05</v>
      </c>
      <c r="R13" t="n">
        <v>6.405793628417857</v>
      </c>
      <c r="S13" t="n">
        <v>7.791389772542724</v>
      </c>
      <c r="T13" t="n">
        <v>6.405792254771949</v>
      </c>
      <c r="U13" t="n">
        <v>7.791609625554926</v>
      </c>
      <c r="V13" t="n">
        <v>0.03343533223782354</v>
      </c>
      <c r="W13" t="n">
        <v>0.07097240770500121</v>
      </c>
      <c r="X13" t="n">
        <v>0.5269661696702775</v>
      </c>
      <c r="Y13" t="n">
        <v>0.6238556217365985</v>
      </c>
      <c r="Z13" t="n">
        <v>0.6759258782166511</v>
      </c>
      <c r="AA13" t="n">
        <v>0.7216257517838214</v>
      </c>
      <c r="AB13" t="n">
        <v>0.7102849298434963</v>
      </c>
      <c r="AC13" t="n">
        <v>0.003096778214568848</v>
      </c>
      <c r="AD13" t="n">
        <v>15</v>
      </c>
      <c r="AE13" t="n">
        <v>0.3012391179002331</v>
      </c>
      <c r="AF13" t="n">
        <v>22.92996532706051</v>
      </c>
      <c r="AG13" t="n">
        <v>30.59106640462081</v>
      </c>
      <c r="AH13" t="n">
        <v>2.775380669278805</v>
      </c>
      <c r="AI13" t="n">
        <v>6.405601280497326</v>
      </c>
      <c r="AJ13" t="n">
        <v>6.408183093179821</v>
      </c>
      <c r="AK13" t="n">
        <v>7.79369933137947</v>
      </c>
      <c r="AL13" t="n">
        <v>7.791656435783525</v>
      </c>
      <c r="AM13" t="n">
        <v>1.976183253616954</v>
      </c>
      <c r="AN13" t="n">
        <v>1.433466459588714</v>
      </c>
    </row>
    <row r="14">
      <c r="A14" t="n">
        <v>28.5</v>
      </c>
      <c r="B14" t="n">
        <v>3</v>
      </c>
      <c r="C14" t="inlineStr">
        <is>
          <t>28.5_3.txt</t>
        </is>
      </c>
      <c r="D14" t="n">
        <v>119.3866374589266</v>
      </c>
      <c r="E14" t="n">
        <v>10.66283486238535</v>
      </c>
      <c r="F14" t="n">
        <v>1274</v>
      </c>
      <c r="G14" t="n">
        <v>0.293</v>
      </c>
      <c r="H14" t="n">
        <v>0.201</v>
      </c>
      <c r="I14" t="n">
        <v>0.293</v>
      </c>
      <c r="K14" t="n">
        <v>0.09378369006985571</v>
      </c>
      <c r="L14" t="n">
        <v>0.04689184503492785</v>
      </c>
      <c r="M14" t="inlineStr">
        <is>
          <t>eta/xi</t>
        </is>
      </c>
      <c r="N14" t="n">
        <v>6.406787881808524</v>
      </c>
      <c r="O14" t="n">
        <v>7.794130267109352</v>
      </c>
      <c r="P14" t="n">
        <v>3.850094521418157e-05</v>
      </c>
      <c r="Q14" t="n">
        <v>4.773552241754686e-05</v>
      </c>
      <c r="R14" t="n">
        <v>6.406696744141301</v>
      </c>
      <c r="S14" t="n">
        <v>7.793971294245526</v>
      </c>
      <c r="T14" t="n">
        <v>6.406725687114171</v>
      </c>
      <c r="U14" t="n">
        <v>7.794091895929307</v>
      </c>
      <c r="V14" t="n">
        <v>0.03501705670312403</v>
      </c>
      <c r="W14" t="n">
        <v>0.06401012408386386</v>
      </c>
      <c r="X14" t="n">
        <v>0.5531911895457842</v>
      </c>
      <c r="Y14" t="n">
        <v>0.6503550346455685</v>
      </c>
      <c r="Z14" t="n">
        <v>0.6756867003540472</v>
      </c>
      <c r="AA14" t="n">
        <v>0.7208026011424443</v>
      </c>
      <c r="AB14" t="n">
        <v>0.7164896133682848</v>
      </c>
      <c r="AC14" t="n">
        <v>0.003113606345272943</v>
      </c>
      <c r="AD14" t="n">
        <v>14</v>
      </c>
      <c r="AE14" t="n">
        <v>0.2888477194928499</v>
      </c>
      <c r="AF14" t="n">
        <v>27.97573857001846</v>
      </c>
      <c r="AG14" t="n">
        <v>30.507688840394</v>
      </c>
      <c r="AH14" t="n">
        <v>2.861943473496416</v>
      </c>
      <c r="AI14" t="n">
        <v>6.40592538803191</v>
      </c>
      <c r="AJ14" t="n">
        <v>6.409194711461708</v>
      </c>
      <c r="AK14" t="n">
        <v>7.795344086773422</v>
      </c>
      <c r="AL14" t="n">
        <v>7.793943131263783</v>
      </c>
      <c r="AM14" t="n">
        <v>2.110318366277216</v>
      </c>
      <c r="AN14" t="n">
        <v>1.524397079745186</v>
      </c>
    </row>
    <row r="15">
      <c r="A15" t="n">
        <v>28.5</v>
      </c>
      <c r="B15" t="n">
        <v>4</v>
      </c>
      <c r="C15" t="inlineStr">
        <is>
          <t>28.5_4.txt</t>
        </is>
      </c>
      <c r="D15" t="n">
        <v>119.3825356229448</v>
      </c>
      <c r="E15" t="n">
        <v>10.83072991583778</v>
      </c>
      <c r="F15" t="n">
        <v>1294</v>
      </c>
      <c r="G15" t="n">
        <v>0.117</v>
      </c>
      <c r="H15" t="n">
        <v>0.059</v>
      </c>
      <c r="I15" t="n">
        <v>0.117</v>
      </c>
      <c r="K15" t="n">
        <v>0.09232988060552588</v>
      </c>
      <c r="L15" t="n">
        <v>0.04616494030276294</v>
      </c>
      <c r="M15" t="inlineStr">
        <is>
          <t>eta/xi</t>
        </is>
      </c>
      <c r="N15" t="n">
        <v>6.406058519239305</v>
      </c>
      <c r="O15" t="n">
        <v>7.794845038477285</v>
      </c>
      <c r="P15" t="n">
        <v>5.745736139539659e-05</v>
      </c>
      <c r="Q15" t="n">
        <v>6.671761588572522e-05</v>
      </c>
      <c r="R15" t="n">
        <v>6.406097490686142</v>
      </c>
      <c r="S15" t="n">
        <v>7.794658315294612</v>
      </c>
      <c r="T15" t="n">
        <v>6.40623123261855</v>
      </c>
      <c r="U15" t="n">
        <v>7.794804835190837</v>
      </c>
      <c r="V15" t="n">
        <v>0.02470329991627786</v>
      </c>
      <c r="W15" t="n">
        <v>0.07271805820870025</v>
      </c>
      <c r="X15" t="n">
        <v>0.5709795415809974</v>
      </c>
      <c r="Y15" t="n">
        <v>0.6715828989355203</v>
      </c>
      <c r="Z15" t="n">
        <v>0.6754089815568505</v>
      </c>
      <c r="AA15" t="n">
        <v>0.7200530723387887</v>
      </c>
      <c r="AB15" t="n">
        <v>0.7123664881407796</v>
      </c>
      <c r="AC15" t="n">
        <v>0.002834582679976568</v>
      </c>
      <c r="AD15" t="n">
        <v>15</v>
      </c>
      <c r="AE15" t="n">
        <v>0.2710643327559677</v>
      </c>
      <c r="AF15" t="n">
        <v>29.80915668694767</v>
      </c>
      <c r="AG15" t="n">
        <v>30.5112570660627</v>
      </c>
      <c r="AH15" t="n">
        <v>3.036917268660204</v>
      </c>
      <c r="AI15" t="n">
        <v>6.403483035234275</v>
      </c>
      <c r="AJ15" t="n">
        <v>6.408629245370463</v>
      </c>
      <c r="AK15" t="n">
        <v>7.796359024121529</v>
      </c>
      <c r="AL15" t="n">
        <v>7.795760652045743</v>
      </c>
      <c r="AM15" t="n">
        <v>2.256254023511953</v>
      </c>
      <c r="AN15" t="n">
        <v>1.635957793873019</v>
      </c>
    </row>
    <row r="16">
      <c r="A16" t="n">
        <v>28.5</v>
      </c>
      <c r="B16" t="n">
        <v>5</v>
      </c>
      <c r="C16" t="inlineStr">
        <is>
          <t>28.5_5.txt</t>
        </is>
      </c>
      <c r="D16" t="n">
        <v>119.3798449612403</v>
      </c>
      <c r="E16" t="n">
        <v>10.81422077922077</v>
      </c>
      <c r="F16" t="n">
        <v>1292</v>
      </c>
      <c r="G16" t="n">
        <v>0.151</v>
      </c>
      <c r="H16" t="n">
        <v>0.08400000000000001</v>
      </c>
      <c r="I16" t="n">
        <v>0.151</v>
      </c>
      <c r="K16" t="n">
        <v>0.09247083265781594</v>
      </c>
      <c r="L16" t="n">
        <v>0.04623541632890797</v>
      </c>
      <c r="M16" t="inlineStr">
        <is>
          <t>eta/xi</t>
        </is>
      </c>
      <c r="N16" t="n">
        <v>6.406548919304272</v>
      </c>
      <c r="O16" t="n">
        <v>7.79513670606318</v>
      </c>
      <c r="P16" t="n">
        <v>1.540792841847605e-05</v>
      </c>
      <c r="Q16" t="n">
        <v>4.041504365392967e-05</v>
      </c>
      <c r="R16" t="n">
        <v>6.406604448947934</v>
      </c>
      <c r="S16" t="n">
        <v>7.795021892234393</v>
      </c>
      <c r="T16" t="n">
        <v>6.406482729253263</v>
      </c>
      <c r="U16" t="n">
        <v>7.795083691175232</v>
      </c>
      <c r="V16" t="n">
        <v>0.02570374855322387</v>
      </c>
      <c r="W16" t="n">
        <v>0.07118270735863111</v>
      </c>
      <c r="X16" t="n">
        <v>0.5476226661241197</v>
      </c>
      <c r="Y16" t="n">
        <v>0.6422945521591497</v>
      </c>
      <c r="Z16" t="n">
        <v>0.6754618442428733</v>
      </c>
      <c r="AA16" t="n">
        <v>0.7201561251911139</v>
      </c>
      <c r="AB16" t="n">
        <v>0.7130847020626429</v>
      </c>
      <c r="AC16" t="n">
        <v>0.002484884509805569</v>
      </c>
      <c r="AD16" t="n">
        <v>15</v>
      </c>
      <c r="AE16" t="n">
        <v>0.3012126190940691</v>
      </c>
      <c r="AF16" t="n">
        <v>29.20767246724472</v>
      </c>
      <c r="AG16" t="n">
        <v>30.45745998027433</v>
      </c>
      <c r="AH16" t="n">
        <v>2.942873186327564</v>
      </c>
      <c r="AI16" t="n">
        <v>6.404150315207286</v>
      </c>
      <c r="AJ16" t="n">
        <v>6.408240626903654</v>
      </c>
      <c r="AK16" t="n">
        <v>7.794891766096308</v>
      </c>
      <c r="AL16" t="n">
        <v>7.79630038954104</v>
      </c>
      <c r="AM16" t="n">
        <v>2.170072631410565</v>
      </c>
      <c r="AN16" t="n">
        <v>1.571985978322708</v>
      </c>
    </row>
    <row r="17">
      <c r="A17" t="n">
        <v>31</v>
      </c>
      <c r="B17" t="n">
        <v>1</v>
      </c>
      <c r="C17" t="inlineStr">
        <is>
          <t>31.0_1.txt</t>
        </is>
      </c>
      <c r="D17" t="n">
        <v>119.3779681534593</v>
      </c>
      <c r="E17" t="n">
        <v>10.69711622464899</v>
      </c>
      <c r="F17" t="n">
        <v>1278</v>
      </c>
      <c r="G17" t="n">
        <v>0.042</v>
      </c>
      <c r="H17" t="n">
        <v>-0</v>
      </c>
      <c r="I17" t="n">
        <v>0.042</v>
      </c>
      <c r="K17" t="n">
        <v>0.09348313872627984</v>
      </c>
      <c r="L17" t="n">
        <v>0.04674156936313992</v>
      </c>
      <c r="M17" t="inlineStr">
        <is>
          <t>eta/xi</t>
        </is>
      </c>
      <c r="N17" t="n">
        <v>6.41244474145741</v>
      </c>
      <c r="O17" t="n">
        <v>7.516281202943537</v>
      </c>
      <c r="P17" t="n">
        <v>7.517759122110945e-05</v>
      </c>
      <c r="Q17" t="n">
        <v>4.53590092304168e-05</v>
      </c>
      <c r="R17" t="n">
        <v>6.41255666001617</v>
      </c>
      <c r="S17" t="n">
        <v>7.516185572435305</v>
      </c>
      <c r="T17" t="n">
        <v>6.412612057215164</v>
      </c>
      <c r="U17" t="n">
        <v>7.516238708248876</v>
      </c>
      <c r="V17" t="n">
        <v>0.03925664472627937</v>
      </c>
      <c r="W17" t="n">
        <v>0.07915590202464248</v>
      </c>
      <c r="X17" t="n">
        <v>0.5445193991205298</v>
      </c>
      <c r="Y17" t="n">
        <v>0.6600900844929537</v>
      </c>
      <c r="Z17" t="n">
        <v>0.7278489029388818</v>
      </c>
      <c r="AA17" t="n">
        <v>0.9059312995094139</v>
      </c>
      <c r="AB17" t="n">
        <v>0.9012919825883945</v>
      </c>
      <c r="AC17" t="n">
        <v>0.005482165820181448</v>
      </c>
      <c r="AD17" t="n">
        <v>11</v>
      </c>
      <c r="AE17" t="n">
        <v>0.275189910472356</v>
      </c>
      <c r="AF17" t="n">
        <v>28.70672901001476</v>
      </c>
      <c r="AG17" t="n">
        <v>32.0413991125803</v>
      </c>
      <c r="AH17" t="n">
        <v>2.561454114177066</v>
      </c>
      <c r="AI17" t="n">
        <v>6.411099667491854</v>
      </c>
      <c r="AJ17" t="n">
        <v>6.415328167530196</v>
      </c>
      <c r="AK17" t="n">
        <v>7.517373200520256</v>
      </c>
      <c r="AL17" t="n">
        <v>7.517545709698497</v>
      </c>
      <c r="AM17" t="n">
        <v>1.854775644509483</v>
      </c>
      <c r="AN17" t="n">
        <v>1.353336282402435</v>
      </c>
    </row>
    <row r="18">
      <c r="A18" t="n">
        <v>31</v>
      </c>
      <c r="B18" t="n">
        <v>2</v>
      </c>
      <c r="C18" t="inlineStr">
        <is>
          <t>31.0_2.txt</t>
        </is>
      </c>
      <c r="D18" t="n">
        <v>119.3825356229448</v>
      </c>
      <c r="E18" t="n">
        <v>10.85585921958685</v>
      </c>
      <c r="F18" t="n">
        <v>1297</v>
      </c>
      <c r="G18" t="n">
        <v>0.092</v>
      </c>
      <c r="H18" t="n">
        <v>0.042</v>
      </c>
      <c r="I18" t="n">
        <v>0.092</v>
      </c>
      <c r="K18" t="n">
        <v>0.09211615403004998</v>
      </c>
      <c r="L18" t="n">
        <v>0.04605807701502499</v>
      </c>
      <c r="M18" t="inlineStr">
        <is>
          <t>eta/xi</t>
        </is>
      </c>
      <c r="N18" t="n">
        <v>6.41124045878937</v>
      </c>
      <c r="O18" t="n">
        <v>7.517696659469822</v>
      </c>
      <c r="P18" t="n">
        <v>5.674297241586856e-05</v>
      </c>
      <c r="Q18" t="n">
        <v>7.21393972527018e-05</v>
      </c>
      <c r="R18" t="n">
        <v>6.411355597138381</v>
      </c>
      <c r="S18" t="n">
        <v>7.517478379199453</v>
      </c>
      <c r="T18" t="n">
        <v>6.411334481576053</v>
      </c>
      <c r="U18" t="n">
        <v>7.517635955827895</v>
      </c>
      <c r="V18" t="n">
        <v>0.03113586453454893</v>
      </c>
      <c r="W18" t="n">
        <v>0.08271078528862315</v>
      </c>
      <c r="X18" t="n">
        <v>0.5772921653897767</v>
      </c>
      <c r="Y18" t="n">
        <v>0.6993693220393227</v>
      </c>
      <c r="Z18" t="n">
        <v>0.7273015879483603</v>
      </c>
      <c r="AA18" t="n">
        <v>0.9037863400151016</v>
      </c>
      <c r="AB18" t="n">
        <v>0.8932408922370672</v>
      </c>
      <c r="AC18" t="n">
        <v>0.004325132948405865</v>
      </c>
      <c r="AD18" t="n">
        <v>12</v>
      </c>
      <c r="AE18" t="n">
        <v>0.2844178130537868</v>
      </c>
      <c r="AF18" t="n">
        <v>26.75214377377651</v>
      </c>
      <c r="AG18" t="n">
        <v>32.15295730272005</v>
      </c>
      <c r="AH18" t="n">
        <v>3.002363594055517</v>
      </c>
      <c r="AI18" t="n">
        <v>6.409570612240957</v>
      </c>
      <c r="AJ18" t="n">
        <v>6.413790917880856</v>
      </c>
      <c r="AK18" t="n">
        <v>7.518951536432677</v>
      </c>
      <c r="AL18" t="n">
        <v>7.51960929737177</v>
      </c>
      <c r="AM18" t="n">
        <v>2.294459176071324</v>
      </c>
      <c r="AN18" t="n">
        <v>1.658849999369147</v>
      </c>
    </row>
    <row r="19">
      <c r="A19" t="n">
        <v>31</v>
      </c>
      <c r="B19" t="n">
        <v>3</v>
      </c>
      <c r="C19" t="inlineStr">
        <is>
          <t>31.0_3.txt</t>
        </is>
      </c>
      <c r="D19" t="n">
        <v>119.385154507805</v>
      </c>
      <c r="E19" t="n">
        <v>12.18744496330888</v>
      </c>
      <c r="F19" t="n">
        <v>1456</v>
      </c>
      <c r="G19" t="n">
        <v>0.369</v>
      </c>
      <c r="H19" t="n">
        <v>0.302</v>
      </c>
      <c r="I19" t="n">
        <v>0.369</v>
      </c>
      <c r="K19" t="n">
        <v>0.08205165258268382</v>
      </c>
      <c r="L19" t="n">
        <v>0.04102582629134191</v>
      </c>
      <c r="M19" t="inlineStr">
        <is>
          <t>eta/xi</t>
        </is>
      </c>
      <c r="N19" t="n">
        <v>6.411547806244279</v>
      </c>
      <c r="O19" t="n">
        <v>7.517770971419542</v>
      </c>
      <c r="P19" t="n">
        <v>8.429926213615602e-05</v>
      </c>
      <c r="Q19" t="n">
        <v>5.077298575573153e-05</v>
      </c>
      <c r="R19" t="n">
        <v>6.41172145906744</v>
      </c>
      <c r="S19" t="n">
        <v>7.51767828014435</v>
      </c>
      <c r="T19" t="n">
        <v>6.41165618169731</v>
      </c>
      <c r="U19" t="n">
        <v>7.517660871065232</v>
      </c>
      <c r="V19" t="n">
        <v>0.03836043220374435</v>
      </c>
      <c r="W19" t="n">
        <v>0.0827360622820294</v>
      </c>
      <c r="X19" t="n">
        <v>0.5869013286053024</v>
      </c>
      <c r="Y19" t="n">
        <v>0.7104407563062627</v>
      </c>
      <c r="Z19" t="n">
        <v>0.7273569417896463</v>
      </c>
      <c r="AA19" t="n">
        <v>0.9039767304471215</v>
      </c>
      <c r="AB19" t="n">
        <v>0.89642452330858</v>
      </c>
      <c r="AC19" t="n">
        <v>0.003491244965255752</v>
      </c>
      <c r="AD19" t="n">
        <v>13</v>
      </c>
      <c r="AE19" t="n">
        <v>0.2455635801469191</v>
      </c>
      <c r="AF19" t="n">
        <v>29.84568890694902</v>
      </c>
      <c r="AG19" t="n">
        <v>31.98692884067448</v>
      </c>
      <c r="AH19" t="n">
        <v>3.01455791798699</v>
      </c>
      <c r="AI19" t="n">
        <v>6.407944705415662</v>
      </c>
      <c r="AJ19" t="n">
        <v>6.413466861508616</v>
      </c>
      <c r="AK19" t="n">
        <v>7.517245856841663</v>
      </c>
      <c r="AL19" t="n">
        <v>7.518435690204941</v>
      </c>
      <c r="AM19" t="n">
        <v>2.324488975514584</v>
      </c>
      <c r="AN19" t="n">
        <v>1.620821037073809</v>
      </c>
    </row>
    <row r="20">
      <c r="A20" t="n">
        <v>31</v>
      </c>
      <c r="B20" t="n">
        <v>4</v>
      </c>
      <c r="C20" t="inlineStr">
        <is>
          <t>31.0_4.txt</t>
        </is>
      </c>
      <c r="D20" t="n">
        <v>119.3792280143255</v>
      </c>
      <c r="E20" t="n">
        <v>12.44772666666665</v>
      </c>
      <c r="F20" t="n">
        <v>1487</v>
      </c>
      <c r="G20" t="n">
        <v>0.117</v>
      </c>
      <c r="H20" t="n">
        <v>0.059</v>
      </c>
      <c r="I20" t="n">
        <v>0.117</v>
      </c>
      <c r="K20" t="n">
        <v>0.08033595424920972</v>
      </c>
      <c r="L20" t="n">
        <v>0.04016797712460486</v>
      </c>
      <c r="M20" t="inlineStr">
        <is>
          <t>eta/xi</t>
        </is>
      </c>
      <c r="N20" t="n">
        <v>6.40823650895832</v>
      </c>
      <c r="O20" t="n">
        <v>7.517593398617378</v>
      </c>
      <c r="P20" t="n">
        <v>2.341005623307524e-05</v>
      </c>
      <c r="Q20" t="n">
        <v>5.858151651594312e-05</v>
      </c>
      <c r="R20" t="n">
        <v>6.408307157754138</v>
      </c>
      <c r="S20" t="n">
        <v>7.517475372692052</v>
      </c>
      <c r="T20" t="n">
        <v>6.40819195462999</v>
      </c>
      <c r="U20" t="n">
        <v>7.517473363148603</v>
      </c>
      <c r="V20" t="n">
        <v>0.04435448717487365</v>
      </c>
      <c r="W20" t="n">
        <v>0.07425038207123406</v>
      </c>
      <c r="X20" t="n">
        <v>0.5900843576763956</v>
      </c>
      <c r="Y20" t="n">
        <v>0.7258683837918775</v>
      </c>
      <c r="Z20" t="n">
        <v>0.7266401633569072</v>
      </c>
      <c r="AA20" t="n">
        <v>0.9014231662700835</v>
      </c>
      <c r="AB20" t="n">
        <v>0.8965978974358967</v>
      </c>
      <c r="AC20" t="n">
        <v>0.003666923796614548</v>
      </c>
      <c r="AD20" t="n">
        <v>13</v>
      </c>
      <c r="AE20" t="n">
        <v>0.2390173578499642</v>
      </c>
      <c r="AF20" t="n">
        <v>27.05572290173512</v>
      </c>
      <c r="AG20" t="n">
        <v>31.89185271954694</v>
      </c>
      <c r="AH20" t="n">
        <v>3.229414362962979</v>
      </c>
      <c r="AI20" t="n">
        <v>6.405628928459126</v>
      </c>
      <c r="AJ20" t="n">
        <v>6.410169344174975</v>
      </c>
      <c r="AK20" t="n">
        <v>7.518322197932035</v>
      </c>
      <c r="AL20" t="n">
        <v>7.517836174773629</v>
      </c>
      <c r="AM20" t="n">
        <v>2.420831226207297</v>
      </c>
      <c r="AN20" t="n">
        <v>1.62652230671799</v>
      </c>
    </row>
    <row r="21">
      <c r="A21" t="n">
        <v>31</v>
      </c>
      <c r="B21" t="n">
        <v>5</v>
      </c>
      <c r="C21" t="inlineStr">
        <is>
          <t>31.0_5.txt</t>
        </is>
      </c>
      <c r="D21" t="n">
        <v>119.3781232648529</v>
      </c>
      <c r="E21" t="n">
        <v>12.30543720930231</v>
      </c>
      <c r="F21" t="n">
        <v>1470</v>
      </c>
      <c r="G21" t="n">
        <v>0.302</v>
      </c>
      <c r="H21" t="n">
        <v>0.243</v>
      </c>
      <c r="I21" t="n">
        <v>0.302</v>
      </c>
      <c r="K21" t="n">
        <v>0.08126488990119331</v>
      </c>
      <c r="L21" t="n">
        <v>0.04063244495059665</v>
      </c>
      <c r="M21" t="inlineStr">
        <is>
          <t>eta/xi</t>
        </is>
      </c>
      <c r="N21" t="n">
        <v>6.408194502770441</v>
      </c>
      <c r="O21" t="n">
        <v>7.5174691390196</v>
      </c>
      <c r="P21" t="n">
        <v>3.665570241073723e-05</v>
      </c>
      <c r="Q21" t="n">
        <v>8.869977962788766e-06</v>
      </c>
      <c r="R21" t="n">
        <v>6.40831820095552</v>
      </c>
      <c r="S21" t="n">
        <v>7.517264773925952</v>
      </c>
      <c r="T21" t="n">
        <v>6.408187130166629</v>
      </c>
      <c r="U21" t="n">
        <v>7.517655133450346</v>
      </c>
      <c r="V21" t="n">
        <v>0.046215058871887</v>
      </c>
      <c r="W21" t="n">
        <v>0.07850545955620999</v>
      </c>
      <c r="X21" t="n">
        <v>0.5850891700753027</v>
      </c>
      <c r="Y21" t="n">
        <v>0.7208072322386792</v>
      </c>
      <c r="Z21" t="n">
        <v>0.7266546588926054</v>
      </c>
      <c r="AA21" t="n">
        <v>0.9014900073631409</v>
      </c>
      <c r="AB21" t="n">
        <v>0.8957040838231528</v>
      </c>
      <c r="AC21" t="n">
        <v>0.003750172754334434</v>
      </c>
      <c r="AD21" t="n">
        <v>13</v>
      </c>
      <c r="AE21" t="n">
        <v>0.2408603680837882</v>
      </c>
      <c r="AF21" t="n">
        <v>27.28703198040377</v>
      </c>
      <c r="AG21" t="n">
        <v>32.18857452999073</v>
      </c>
      <c r="AH21" t="n">
        <v>3.19895577761629</v>
      </c>
      <c r="AI21" t="n">
        <v>6.406536522353306</v>
      </c>
      <c r="AJ21" t="n">
        <v>6.409747758627861</v>
      </c>
      <c r="AK21" t="n">
        <v>7.51861588097211</v>
      </c>
      <c r="AL21" t="n">
        <v>7.517022435841743</v>
      </c>
      <c r="AM21" t="n">
        <v>2.457019362006524</v>
      </c>
      <c r="AN21" t="n">
        <v>1.682245834393137</v>
      </c>
    </row>
    <row r="22">
      <c r="A22" t="n">
        <v>33.5</v>
      </c>
      <c r="B22" t="n">
        <v>1</v>
      </c>
      <c r="C22" t="inlineStr">
        <is>
          <t>33.5_1.txt</t>
        </is>
      </c>
      <c r="D22" t="n">
        <v>119.3797484120065</v>
      </c>
      <c r="E22" t="n">
        <v>15.8318309859155</v>
      </c>
      <c r="F22" t="n">
        <v>1891</v>
      </c>
      <c r="G22" t="n">
        <v>0.226</v>
      </c>
      <c r="H22" t="n">
        <v>0.159</v>
      </c>
      <c r="I22" t="n">
        <v>0.226</v>
      </c>
      <c r="K22" t="n">
        <v>0.06316388804868066</v>
      </c>
      <c r="L22" t="n">
        <v>0.03158194402434033</v>
      </c>
      <c r="M22" t="inlineStr">
        <is>
          <t>eta/xi</t>
        </is>
      </c>
      <c r="N22" t="n">
        <v>6.404739634017952</v>
      </c>
      <c r="O22" t="n">
        <v>7.208040544027229</v>
      </c>
      <c r="P22" t="n">
        <v>5.708069595922183e-05</v>
      </c>
      <c r="Q22" t="n">
        <v>2.252750673470416e-05</v>
      </c>
      <c r="R22" t="n">
        <v>6.404843565477112</v>
      </c>
      <c r="S22" t="n">
        <v>7.207895246539127</v>
      </c>
      <c r="T22" t="n">
        <v>6.40482291331192</v>
      </c>
      <c r="U22" t="n">
        <v>7.208087346678991</v>
      </c>
      <c r="V22" t="n">
        <v>0.06840650996649018</v>
      </c>
      <c r="W22" t="n">
        <v>0.09559148567179893</v>
      </c>
      <c r="X22" t="n">
        <v>0.5729117629157392</v>
      </c>
      <c r="Y22" t="n">
        <v>0.7793553977503247</v>
      </c>
      <c r="Z22" t="n">
        <v>0.7895297830026619</v>
      </c>
      <c r="AA22" t="n">
        <v>1.244863521925366</v>
      </c>
      <c r="AB22" t="n">
        <v>1.238360499177401</v>
      </c>
      <c r="AC22" t="n">
        <v>0.006343987010075543</v>
      </c>
      <c r="AD22" t="n">
        <v>12</v>
      </c>
      <c r="AE22" t="n">
        <v>0.243704107864997</v>
      </c>
      <c r="AF22" t="n">
        <v>29.68263401879108</v>
      </c>
      <c r="AG22" t="n">
        <v>34.47204306907188</v>
      </c>
      <c r="AH22" t="n">
        <v>2.196536876358459</v>
      </c>
      <c r="AI22" t="n">
        <v>6.403881933276522</v>
      </c>
      <c r="AJ22" t="n">
        <v>6.40479807429934</v>
      </c>
      <c r="AK22" t="n">
        <v>7.20757812461219</v>
      </c>
      <c r="AL22" t="n">
        <v>7.207415399756028</v>
      </c>
      <c r="AM22" t="n">
        <v>1.661205208786183</v>
      </c>
      <c r="AN22" t="n">
        <v>1.108001181431235</v>
      </c>
    </row>
    <row r="23">
      <c r="A23" t="n">
        <v>33.5</v>
      </c>
      <c r="B23" t="n">
        <v>2</v>
      </c>
      <c r="C23" t="inlineStr">
        <is>
          <t>33.5_2.txt</t>
        </is>
      </c>
      <c r="D23" t="n">
        <v>119.3828823313334</v>
      </c>
      <c r="E23" t="n">
        <v>16.00732000000005</v>
      </c>
      <c r="F23" t="n">
        <v>1912</v>
      </c>
      <c r="G23" t="n">
        <v>0.327</v>
      </c>
      <c r="H23" t="n">
        <v>0.26</v>
      </c>
      <c r="I23" t="n">
        <v>0.327</v>
      </c>
      <c r="K23" t="n">
        <v>0.06247141932565832</v>
      </c>
      <c r="L23" t="n">
        <v>0.03123570966282916</v>
      </c>
      <c r="M23" t="inlineStr">
        <is>
          <t>eta/xi</t>
        </is>
      </c>
      <c r="N23" t="n">
        <v>6.404666983702457</v>
      </c>
      <c r="O23" t="n">
        <v>7.209867817456002</v>
      </c>
      <c r="P23" t="n">
        <v>6.179519312254911e-06</v>
      </c>
      <c r="Q23" t="n">
        <v>3.709517031813547e-05</v>
      </c>
      <c r="R23" t="n">
        <v>6.404697407805939</v>
      </c>
      <c r="S23" t="n">
        <v>7.209706572986937</v>
      </c>
      <c r="T23" t="n">
        <v>6.404631624952257</v>
      </c>
      <c r="U23" t="n">
        <v>7.209872447392304</v>
      </c>
      <c r="V23" t="n">
        <v>0.0649540285538639</v>
      </c>
      <c r="W23" t="n">
        <v>0.09259567652612483</v>
      </c>
      <c r="X23" t="n">
        <v>0.5672952017168645</v>
      </c>
      <c r="Y23" t="n">
        <v>0.7647831085449546</v>
      </c>
      <c r="Z23" t="n">
        <v>0.789111733440518</v>
      </c>
      <c r="AA23" t="n">
        <v>1.241926185469001</v>
      </c>
      <c r="AB23" t="n">
        <v>1.22667465539589</v>
      </c>
      <c r="AC23" t="n">
        <v>0.006388579001447819</v>
      </c>
      <c r="AD23" t="n">
        <v>13</v>
      </c>
      <c r="AE23" t="n">
        <v>0.2364072206416282</v>
      </c>
      <c r="AF23" t="n">
        <v>25.37875095836923</v>
      </c>
      <c r="AG23" t="n">
        <v>34.45222358479693</v>
      </c>
      <c r="AH23" t="n">
        <v>2.627114398717946</v>
      </c>
      <c r="AI23" t="n">
        <v>6.403038630366557</v>
      </c>
      <c r="AJ23" t="n">
        <v>6.40660075948955</v>
      </c>
      <c r="AK23" t="n">
        <v>7.209813860889899</v>
      </c>
      <c r="AL23" t="n">
        <v>7.208988173988586</v>
      </c>
      <c r="AM23" t="n">
        <v>1.998460875921972</v>
      </c>
      <c r="AN23" t="n">
        <v>1.282137206037407</v>
      </c>
    </row>
    <row r="24">
      <c r="A24" t="n">
        <v>33.5</v>
      </c>
      <c r="B24" t="n">
        <v>3</v>
      </c>
      <c r="C24" t="inlineStr">
        <is>
          <t>33.5_3.txt</t>
        </is>
      </c>
      <c r="D24" t="n">
        <v>119.382107887855</v>
      </c>
      <c r="E24" t="n">
        <v>15.90690626591948</v>
      </c>
      <c r="F24" t="n">
        <v>1900</v>
      </c>
      <c r="G24" t="n">
        <v>0.536</v>
      </c>
      <c r="H24" t="n">
        <v>0.461</v>
      </c>
      <c r="I24" t="n">
        <v>0.536</v>
      </c>
      <c r="K24" t="n">
        <v>0.06286577561235135</v>
      </c>
      <c r="L24" t="n">
        <v>0.03143288780617567</v>
      </c>
      <c r="M24" t="inlineStr">
        <is>
          <t>eta/xi</t>
        </is>
      </c>
      <c r="N24" t="n">
        <v>6.402550127426186</v>
      </c>
      <c r="O24" t="n">
        <v>7.210632534352987</v>
      </c>
      <c r="P24" t="n">
        <v>2.797923542319225e-05</v>
      </c>
      <c r="Q24" t="n">
        <v>0.0001080601502061462</v>
      </c>
      <c r="R24" t="n">
        <v>6.402547085967319</v>
      </c>
      <c r="S24" t="n">
        <v>7.210445517426171</v>
      </c>
      <c r="T24" t="n">
        <v>6.40264577338371</v>
      </c>
      <c r="U24" t="n">
        <v>7.210434448522191</v>
      </c>
      <c r="V24" t="n">
        <v>0.06777818504760497</v>
      </c>
      <c r="W24" t="n">
        <v>0.08980882802039593</v>
      </c>
      <c r="X24" t="n">
        <v>0.5749490811201949</v>
      </c>
      <c r="Y24" t="n">
        <v>0.7803451349934927</v>
      </c>
      <c r="Z24" t="n">
        <v>0.7884229312152863</v>
      </c>
      <c r="AA24" t="n">
        <v>1.237497551522098</v>
      </c>
      <c r="AB24" t="n">
        <v>1.224657533602412</v>
      </c>
      <c r="AC24" t="n">
        <v>0.005908125348152154</v>
      </c>
      <c r="AD24" t="n">
        <v>13</v>
      </c>
      <c r="AE24" t="n">
        <v>0.2621627588042028</v>
      </c>
      <c r="AF24" t="n">
        <v>22.53347022319378</v>
      </c>
      <c r="AG24" t="n">
        <v>34.31702564000912</v>
      </c>
      <c r="AH24" t="n">
        <v>2.993365933095571</v>
      </c>
      <c r="AI24" t="n">
        <v>6.400391791233235</v>
      </c>
      <c r="AJ24" t="n">
        <v>6.404308874499845</v>
      </c>
      <c r="AK24" t="n">
        <v>7.211479059775083</v>
      </c>
      <c r="AL24" t="n">
        <v>7.210247577228812</v>
      </c>
      <c r="AM24" t="n">
        <v>2.30071270369888</v>
      </c>
      <c r="AN24" t="n">
        <v>1.421361742242238</v>
      </c>
    </row>
    <row r="25">
      <c r="A25" t="n">
        <v>33.5</v>
      </c>
      <c r="B25" t="n">
        <v>4</v>
      </c>
      <c r="C25" t="inlineStr">
        <is>
          <t>33.5_4.txt</t>
        </is>
      </c>
      <c r="D25" t="n">
        <v>119.383045907214</v>
      </c>
      <c r="E25" t="n">
        <v>16.10781485249242</v>
      </c>
      <c r="F25" t="n">
        <v>1924</v>
      </c>
      <c r="G25" t="n">
        <v>0.36</v>
      </c>
      <c r="H25" t="n">
        <v>0.293</v>
      </c>
      <c r="I25" t="n">
        <v>0.36</v>
      </c>
      <c r="K25" t="n">
        <v>0.06208166713843662</v>
      </c>
      <c r="L25" t="n">
        <v>0.03104083356921831</v>
      </c>
      <c r="M25" t="inlineStr">
        <is>
          <t>eta/xi</t>
        </is>
      </c>
      <c r="N25" t="n">
        <v>6.403289124033514</v>
      </c>
      <c r="O25" t="n">
        <v>7.211082456546949</v>
      </c>
      <c r="P25" t="n">
        <v>4.044149524329299e-05</v>
      </c>
      <c r="Q25" t="n">
        <v>0.0001387410312867488</v>
      </c>
      <c r="R25" t="n">
        <v>6.403393818091815</v>
      </c>
      <c r="S25" t="n">
        <v>7.210709785782313</v>
      </c>
      <c r="T25" t="n">
        <v>6.403289794799567</v>
      </c>
      <c r="U25" t="n">
        <v>7.210949256346317</v>
      </c>
      <c r="V25" t="n">
        <v>0.06029845343428798</v>
      </c>
      <c r="W25" t="n">
        <v>0.09694237860540172</v>
      </c>
      <c r="X25" t="n">
        <v>0.5848016488952755</v>
      </c>
      <c r="Y25" t="n">
        <v>0.7931592913523383</v>
      </c>
      <c r="Z25" t="n">
        <v>0.7885065407501914</v>
      </c>
      <c r="AA25" t="n">
        <v>1.23794039855283</v>
      </c>
      <c r="AB25" t="n">
        <v>1.234552312387515</v>
      </c>
      <c r="AC25" t="n">
        <v>0.005324978466279128</v>
      </c>
      <c r="AD25" t="n">
        <v>13</v>
      </c>
      <c r="AE25" t="n">
        <v>0.2527805885046275</v>
      </c>
      <c r="AF25" t="n">
        <v>23.62066227917485</v>
      </c>
      <c r="AG25" t="n">
        <v>34.53569129537553</v>
      </c>
      <c r="AH25" t="n">
        <v>2.932571450209118</v>
      </c>
      <c r="AI25" t="n">
        <v>6.401724583619758</v>
      </c>
      <c r="AJ25" t="n">
        <v>6.405333343647942</v>
      </c>
      <c r="AK25" t="n">
        <v>7.21179654481134</v>
      </c>
      <c r="AL25" t="n">
        <v>7.210791460271067</v>
      </c>
      <c r="AM25" t="n">
        <v>2.226981186129829</v>
      </c>
      <c r="AN25" t="n">
        <v>1.370414394913027</v>
      </c>
    </row>
    <row r="26">
      <c r="A26" t="n">
        <v>33.5</v>
      </c>
      <c r="B26" t="n">
        <v>5</v>
      </c>
      <c r="C26" t="inlineStr">
        <is>
          <t>33.5_5.txt</t>
        </is>
      </c>
      <c r="D26" t="n">
        <v>119.3793732887131</v>
      </c>
      <c r="E26" t="n">
        <v>16.23396024464831</v>
      </c>
      <c r="F26" t="n">
        <v>1939</v>
      </c>
      <c r="G26" t="n">
        <v>0.201</v>
      </c>
      <c r="H26" t="n">
        <v>0.134</v>
      </c>
      <c r="I26" t="n">
        <v>0.201</v>
      </c>
      <c r="K26" t="n">
        <v>0.06159926382286542</v>
      </c>
      <c r="L26" t="n">
        <v>0.03079963191143271</v>
      </c>
      <c r="M26" t="inlineStr">
        <is>
          <t>eta/xi</t>
        </is>
      </c>
      <c r="N26" t="n">
        <v>6.403276557415245</v>
      </c>
      <c r="O26" t="n">
        <v>7.21019716870445</v>
      </c>
      <c r="P26" t="n">
        <v>4.502873113665373e-05</v>
      </c>
      <c r="Q26" t="n">
        <v>0.0001485521314101845</v>
      </c>
      <c r="R26" t="n">
        <v>6.403165946761345</v>
      </c>
      <c r="S26" t="n">
        <v>7.209863214613723</v>
      </c>
      <c r="T26" t="n">
        <v>6.403231092400578</v>
      </c>
      <c r="U26" t="n">
        <v>7.210005437584872</v>
      </c>
      <c r="V26" t="n">
        <v>0.05436209167365605</v>
      </c>
      <c r="W26" t="n">
        <v>0.1032391380127187</v>
      </c>
      <c r="X26" t="n">
        <v>0.5610484778349183</v>
      </c>
      <c r="Y26" t="n">
        <v>0.7596241051633665</v>
      </c>
      <c r="Z26" t="n">
        <v>0.7886970869562442</v>
      </c>
      <c r="AA26" t="n">
        <v>1.239279287218</v>
      </c>
      <c r="AB26" t="n">
        <v>1.233062243057655</v>
      </c>
      <c r="AC26" t="n">
        <v>0.00380783399574138</v>
      </c>
      <c r="AD26" t="n">
        <v>13</v>
      </c>
      <c r="AE26" t="n">
        <v>0.2645309842460877</v>
      </c>
      <c r="AF26" t="n">
        <v>25.23331338743927</v>
      </c>
      <c r="AG26" t="n">
        <v>34.5611390753921</v>
      </c>
      <c r="AH26" t="n">
        <v>2.693170669243401</v>
      </c>
      <c r="AI26" t="n">
        <v>6.401391637765991</v>
      </c>
      <c r="AJ26" t="n">
        <v>6.405783916835643</v>
      </c>
      <c r="AK26" t="n">
        <v>7.21015867024721</v>
      </c>
      <c r="AL26" t="n">
        <v>7.210607119464103</v>
      </c>
      <c r="AM26" t="n">
        <v>2.015279470928765</v>
      </c>
      <c r="AN26" t="n">
        <v>1.258113054202881</v>
      </c>
    </row>
    <row r="27">
      <c r="A27" t="n">
        <v>36</v>
      </c>
      <c r="B27" t="n">
        <v>1</v>
      </c>
      <c r="C27" t="inlineStr">
        <is>
          <t>36.0_1.txt</t>
        </is>
      </c>
      <c r="D27" t="n">
        <v>119.3832599118943</v>
      </c>
      <c r="E27" t="n">
        <v>20.32948339483394</v>
      </c>
      <c r="F27" t="n">
        <v>2428</v>
      </c>
      <c r="G27" t="n">
        <v>0.101</v>
      </c>
      <c r="H27" t="n">
        <v>0.042</v>
      </c>
      <c r="I27" t="n">
        <v>0.101</v>
      </c>
      <c r="K27" t="n">
        <v>0.0491896414964542</v>
      </c>
      <c r="L27" t="n">
        <v>0.0245948207482271</v>
      </c>
      <c r="M27" t="inlineStr">
        <is>
          <t>eta/xi</t>
        </is>
      </c>
      <c r="N27" t="n">
        <v>6.40247503538457</v>
      </c>
      <c r="O27" t="n">
        <v>6.977647960295225</v>
      </c>
      <c r="P27" t="n">
        <v>5.609047241250664e-05</v>
      </c>
      <c r="Q27" t="n">
        <v>8.149669776003066e-05</v>
      </c>
      <c r="R27" t="n">
        <v>6.40258458854419</v>
      </c>
      <c r="S27" t="n">
        <v>6.97742001185318</v>
      </c>
      <c r="T27" t="n">
        <v>6.402544508097892</v>
      </c>
      <c r="U27" t="n">
        <v>6.977564711775003</v>
      </c>
      <c r="V27" t="n">
        <v>0.092236712073912</v>
      </c>
      <c r="W27" t="n">
        <v>0.1294395671415959</v>
      </c>
      <c r="X27" t="n">
        <v>0.5467227875552982</v>
      </c>
      <c r="Y27" t="n">
        <v>0.8360673951493175</v>
      </c>
      <c r="Z27" t="n">
        <v>0.8419332837542606</v>
      </c>
      <c r="AA27" t="n">
        <v>1.738607567724673</v>
      </c>
      <c r="AB27" t="n">
        <v>1.726530849224575</v>
      </c>
      <c r="AC27" t="n">
        <v>0.00790933675730681</v>
      </c>
      <c r="AD27" t="n">
        <v>11</v>
      </c>
      <c r="AE27" t="n">
        <v>0.2362150224238599</v>
      </c>
      <c r="AF27" t="n">
        <v>23.88037902975811</v>
      </c>
      <c r="AG27" t="n">
        <v>37.73071654294115</v>
      </c>
      <c r="AH27" t="n">
        <v>3.130775427044896</v>
      </c>
      <c r="AI27" t="n">
        <v>6.400560392125841</v>
      </c>
      <c r="AJ27" t="n">
        <v>6.405276675079602</v>
      </c>
      <c r="AK27" t="n">
        <v>6.97880852074675</v>
      </c>
      <c r="AL27" t="n">
        <v>6.978355280149063</v>
      </c>
      <c r="AM27" t="n">
        <v>2.345859980111289</v>
      </c>
      <c r="AN27" t="n">
        <v>1.294872819422248</v>
      </c>
    </row>
    <row r="28">
      <c r="A28" t="n">
        <v>36</v>
      </c>
      <c r="B28" t="n">
        <v>2</v>
      </c>
      <c r="C28" t="inlineStr">
        <is>
          <t>36.0_2.txt</t>
        </is>
      </c>
      <c r="D28" t="n">
        <v>119.3832599118943</v>
      </c>
      <c r="E28" t="n">
        <v>20.34623616236161</v>
      </c>
      <c r="F28" t="n">
        <v>2430</v>
      </c>
      <c r="G28" t="n">
        <v>0.08400000000000001</v>
      </c>
      <c r="H28" t="n">
        <v>0</v>
      </c>
      <c r="I28" t="n">
        <v>0.08400000000000001</v>
      </c>
      <c r="K28" t="n">
        <v>0.04914913952733403</v>
      </c>
      <c r="L28" t="n">
        <v>0.02457456976366701</v>
      </c>
      <c r="M28" t="inlineStr">
        <is>
          <t>eta/xi</t>
        </is>
      </c>
      <c r="N28" t="n">
        <v>6.401894923793552</v>
      </c>
      <c r="O28" t="n">
        <v>6.977921293669143</v>
      </c>
      <c r="P28" t="n">
        <v>5.593177395546434e-05</v>
      </c>
      <c r="Q28" t="n">
        <v>5.989452586341315e-05</v>
      </c>
      <c r="R28" t="n">
        <v>6.401983162520771</v>
      </c>
      <c r="S28" t="n">
        <v>6.977718592048933</v>
      </c>
      <c r="T28" t="n">
        <v>6.401980146073433</v>
      </c>
      <c r="U28" t="n">
        <v>6.977872057220293</v>
      </c>
      <c r="V28" t="n">
        <v>0.09448886519149077</v>
      </c>
      <c r="W28" t="n">
        <v>0.1279219238317051</v>
      </c>
      <c r="X28" t="n">
        <v>0.5590305181254194</v>
      </c>
      <c r="Y28" t="n">
        <v>0.8565917423715569</v>
      </c>
      <c r="Z28" t="n">
        <v>0.8417147741137232</v>
      </c>
      <c r="AA28" t="n">
        <v>1.736031633787838</v>
      </c>
      <c r="AB28" t="n">
        <v>1.723982788429282</v>
      </c>
      <c r="AC28" t="n">
        <v>0.007873150020389472</v>
      </c>
      <c r="AD28" t="n">
        <v>11</v>
      </c>
      <c r="AE28" t="n">
        <v>0.2577651838176844</v>
      </c>
      <c r="AF28" t="n">
        <v>23.75219216100065</v>
      </c>
      <c r="AG28" t="n">
        <v>37.77865791294315</v>
      </c>
      <c r="AH28" t="n">
        <v>3.279282554069292</v>
      </c>
      <c r="AI28" t="n">
        <v>6.4002841211749</v>
      </c>
      <c r="AJ28" t="n">
        <v>6.404050578104798</v>
      </c>
      <c r="AK28" t="n">
        <v>6.978954765534804</v>
      </c>
      <c r="AL28" t="n">
        <v>6.978885595523447</v>
      </c>
      <c r="AM28" t="n">
        <v>2.381207981800735</v>
      </c>
      <c r="AN28" t="n">
        <v>1.30311499664421</v>
      </c>
    </row>
    <row r="29">
      <c r="A29" t="n">
        <v>36</v>
      </c>
      <c r="B29" t="n">
        <v>3</v>
      </c>
      <c r="C29" t="inlineStr">
        <is>
          <t>36.0_3.txt</t>
        </is>
      </c>
      <c r="D29" t="n">
        <v>119.3818164033844</v>
      </c>
      <c r="E29" t="n">
        <v>20.22921138877507</v>
      </c>
      <c r="F29" t="n">
        <v>2416</v>
      </c>
      <c r="G29" t="n">
        <v>0.218</v>
      </c>
      <c r="H29" t="n">
        <v>0.134</v>
      </c>
      <c r="I29" t="n">
        <v>0.218</v>
      </c>
      <c r="K29" t="n">
        <v>0.04943346434922753</v>
      </c>
      <c r="L29" t="n">
        <v>0.02471673217461376</v>
      </c>
      <c r="M29" t="inlineStr">
        <is>
          <t>eta/xi</t>
        </is>
      </c>
      <c r="N29" t="n">
        <v>6.40281358934934</v>
      </c>
      <c r="O29" t="n">
        <v>6.978374174862637</v>
      </c>
      <c r="P29" t="n">
        <v>6.401531055466592e-05</v>
      </c>
      <c r="Q29" t="n">
        <v>7.613600481493066e-05</v>
      </c>
      <c r="R29" t="n">
        <v>6.402982011268853</v>
      </c>
      <c r="S29" t="n">
        <v>6.978165375276093</v>
      </c>
      <c r="T29" t="n">
        <v>6.402845970536728</v>
      </c>
      <c r="U29" t="n">
        <v>6.978304313550935</v>
      </c>
      <c r="V29" t="n">
        <v>0.09073140212505496</v>
      </c>
      <c r="W29" t="n">
        <v>0.1314813154451313</v>
      </c>
      <c r="X29" t="n">
        <v>0.5534760555093029</v>
      </c>
      <c r="Y29" t="n">
        <v>0.8427276280927942</v>
      </c>
      <c r="Z29" t="n">
        <v>0.8418470832124905</v>
      </c>
      <c r="AA29" t="n">
        <v>1.737436553457147</v>
      </c>
      <c r="AB29" t="n">
        <v>1.727401089488142</v>
      </c>
      <c r="AC29" t="n">
        <v>0.006578435780083238</v>
      </c>
      <c r="AD29" t="n">
        <v>11</v>
      </c>
      <c r="AE29" t="n">
        <v>0.2525167645915001</v>
      </c>
      <c r="AF29" t="n">
        <v>23.9311849090885</v>
      </c>
      <c r="AG29" t="n">
        <v>37.68478958659522</v>
      </c>
      <c r="AH29" t="n">
        <v>3.098815742395533</v>
      </c>
      <c r="AI29" t="n">
        <v>6.401349981296391</v>
      </c>
      <c r="AJ29" t="n">
        <v>6.40475418351757</v>
      </c>
      <c r="AK29" t="n">
        <v>6.979157747102692</v>
      </c>
      <c r="AL29" t="n">
        <v>6.978836835368212</v>
      </c>
      <c r="AM29" t="n">
        <v>2.267361969565594</v>
      </c>
      <c r="AN29" t="n">
        <v>1.275429420994596</v>
      </c>
    </row>
    <row r="30">
      <c r="A30" t="n">
        <v>36</v>
      </c>
      <c r="B30" t="n">
        <v>4</v>
      </c>
      <c r="C30" t="inlineStr">
        <is>
          <t>36.0_4.txt</t>
        </is>
      </c>
      <c r="D30" t="n">
        <v>119.3796173981114</v>
      </c>
      <c r="E30" t="n">
        <v>20.27984385245904</v>
      </c>
      <c r="F30" t="n">
        <v>2422</v>
      </c>
      <c r="G30" t="n">
        <v>0.159</v>
      </c>
      <c r="H30" t="n">
        <v>0.101</v>
      </c>
      <c r="I30" t="n">
        <v>0.159</v>
      </c>
      <c r="K30" t="n">
        <v>0.04931004436105383</v>
      </c>
      <c r="L30" t="n">
        <v>0.02465502218052691</v>
      </c>
      <c r="M30" t="inlineStr">
        <is>
          <t>eta/xi</t>
        </is>
      </c>
      <c r="N30" t="n">
        <v>6.401940490091155</v>
      </c>
      <c r="O30" t="n">
        <v>6.977453710513406</v>
      </c>
      <c r="P30" t="n">
        <v>5.310071864439436e-05</v>
      </c>
      <c r="Q30" t="n">
        <v>6.306727527105593e-05</v>
      </c>
      <c r="R30" t="n">
        <v>6.402131055853552</v>
      </c>
      <c r="S30" t="n">
        <v>6.977288822354725</v>
      </c>
      <c r="T30" t="n">
        <v>6.401911782947226</v>
      </c>
      <c r="U30" t="n">
        <v>6.97740272237099</v>
      </c>
      <c r="V30" t="n">
        <v>0.08798280151281808</v>
      </c>
      <c r="W30" t="n">
        <v>0.141306614919579</v>
      </c>
      <c r="X30" t="n">
        <v>0.5216102815235762</v>
      </c>
      <c r="Y30" t="n">
        <v>0.8028430171062421</v>
      </c>
      <c r="Z30" t="n">
        <v>0.8418395739654798</v>
      </c>
      <c r="AA30" t="n">
        <v>1.737579545551196</v>
      </c>
      <c r="AB30" t="n">
        <v>1.725001925942911</v>
      </c>
      <c r="AC30" t="n">
        <v>0.008744347967919007</v>
      </c>
      <c r="AD30" t="n">
        <v>11</v>
      </c>
      <c r="AE30" t="n">
        <v>0.2532454553171763</v>
      </c>
      <c r="AF30" t="n">
        <v>24.66021963142122</v>
      </c>
      <c r="AG30" t="n">
        <v>37.80469818691702</v>
      </c>
      <c r="AH30" t="n">
        <v>3.024342278161996</v>
      </c>
      <c r="AI30" t="n">
        <v>6.400463676973974</v>
      </c>
      <c r="AJ30" t="n">
        <v>6.403825110252839</v>
      </c>
      <c r="AK30" t="n">
        <v>6.978480238573363</v>
      </c>
      <c r="AL30" t="n">
        <v>6.978102399329075</v>
      </c>
      <c r="AM30" t="n">
        <v>2.16397633606884</v>
      </c>
      <c r="AN30" t="n">
        <v>1.220457254420932</v>
      </c>
    </row>
    <row r="31">
      <c r="A31" t="n">
        <v>36</v>
      </c>
      <c r="B31" t="n">
        <v>5</v>
      </c>
      <c r="C31" t="inlineStr">
        <is>
          <t>36.0_5.txt</t>
        </is>
      </c>
      <c r="D31" t="n">
        <v>119.3818164033844</v>
      </c>
      <c r="E31" t="n">
        <v>20.31297623924619</v>
      </c>
      <c r="F31" t="n">
        <v>2426</v>
      </c>
      <c r="G31" t="n">
        <v>0.134</v>
      </c>
      <c r="H31" t="n">
        <v>0.05</v>
      </c>
      <c r="I31" t="n">
        <v>0.134</v>
      </c>
      <c r="K31" t="n">
        <v>0.04922961501170494</v>
      </c>
      <c r="L31" t="n">
        <v>0.02461480750585247</v>
      </c>
      <c r="M31" t="inlineStr">
        <is>
          <t>eta/xi</t>
        </is>
      </c>
      <c r="N31" t="n">
        <v>6.402944084850205</v>
      </c>
      <c r="O31" t="n">
        <v>6.978561816460778</v>
      </c>
      <c r="P31" t="n">
        <v>4.046876697039181e-05</v>
      </c>
      <c r="Q31" t="n">
        <v>3.980961222493917e-05</v>
      </c>
      <c r="R31" t="n">
        <v>6.403039991797643</v>
      </c>
      <c r="S31" t="n">
        <v>6.978537908564619</v>
      </c>
      <c r="T31" t="n">
        <v>6.402966253968607</v>
      </c>
      <c r="U31" t="n">
        <v>6.978435179785372</v>
      </c>
      <c r="V31" t="n">
        <v>0.09167309119675926</v>
      </c>
      <c r="W31" t="n">
        <v>0.1300783037844266</v>
      </c>
      <c r="X31" t="n">
        <v>0.5495966544144814</v>
      </c>
      <c r="Y31" t="n">
        <v>0.8372957628097505</v>
      </c>
      <c r="Z31" t="n">
        <v>0.841836125974357</v>
      </c>
      <c r="AA31" t="n">
        <v>1.737264064472109</v>
      </c>
      <c r="AB31" t="n">
        <v>1.732292253833833</v>
      </c>
      <c r="AC31" t="n">
        <v>0.008169446887166951</v>
      </c>
      <c r="AD31" t="n">
        <v>11</v>
      </c>
      <c r="AE31" t="n">
        <v>0.2612625981189579</v>
      </c>
      <c r="AF31" t="n">
        <v>24.01902219157948</v>
      </c>
      <c r="AG31" t="n">
        <v>37.6282655207072</v>
      </c>
      <c r="AH31" t="n">
        <v>3.048637001228999</v>
      </c>
      <c r="AI31" t="n">
        <v>6.401547858240318</v>
      </c>
      <c r="AJ31" t="n">
        <v>6.405223949734331</v>
      </c>
      <c r="AK31" t="n">
        <v>6.97973234605977</v>
      </c>
      <c r="AL31" t="n">
        <v>6.9787822934289</v>
      </c>
      <c r="AM31" t="n">
        <v>2.228797924044027</v>
      </c>
      <c r="AN31" t="n">
        <v>1.241824857819528</v>
      </c>
    </row>
    <row r="32">
      <c r="A32" t="n">
        <v>39</v>
      </c>
      <c r="B32" t="n">
        <v>1</v>
      </c>
      <c r="C32" t="inlineStr">
        <is>
          <t>39.0_1.txt</t>
        </is>
      </c>
      <c r="D32" t="n">
        <v>119.3829424865715</v>
      </c>
      <c r="E32" t="n">
        <v>30.40635390946506</v>
      </c>
      <c r="F32" t="n">
        <v>3631</v>
      </c>
      <c r="G32" t="n">
        <v>0.126</v>
      </c>
      <c r="H32" t="n">
        <v>0.05</v>
      </c>
      <c r="I32" t="n">
        <v>0.126</v>
      </c>
      <c r="K32" t="n">
        <v>0.03288786294395903</v>
      </c>
      <c r="L32" t="n">
        <v>0.01644393147197952</v>
      </c>
      <c r="M32" t="inlineStr">
        <is>
          <t>eta/xi</t>
        </is>
      </c>
      <c r="N32" t="n">
        <v>6.40015449853538</v>
      </c>
      <c r="O32" t="n">
        <v>6.801839974143688</v>
      </c>
      <c r="P32" t="n">
        <v>8.685185607237855e-05</v>
      </c>
      <c r="Q32" t="n">
        <v>2.613417106500648e-05</v>
      </c>
      <c r="R32" t="n">
        <v>6.400324084534467</v>
      </c>
      <c r="S32" t="n">
        <v>6.801817797672588</v>
      </c>
      <c r="T32" t="n">
        <v>6.400260115818873</v>
      </c>
      <c r="U32" t="n">
        <v>6.801765079301804</v>
      </c>
      <c r="V32" t="n">
        <v>0.1028178373768256</v>
      </c>
      <c r="W32" t="n">
        <v>0.2269721850633242</v>
      </c>
      <c r="X32" t="n">
        <v>0.4723173802767983</v>
      </c>
      <c r="Y32" t="n">
        <v>0.878849216356215</v>
      </c>
      <c r="Z32" t="n">
        <v>0.8853767139300424</v>
      </c>
      <c r="AA32" t="n">
        <v>2.489509979133827</v>
      </c>
      <c r="AB32" t="n">
        <v>2.48774656838361</v>
      </c>
      <c r="AC32" t="n">
        <v>0.008067853010422735</v>
      </c>
      <c r="AD32" t="n">
        <v>12</v>
      </c>
      <c r="AE32" t="n">
        <v>0.3138579342608473</v>
      </c>
      <c r="AF32" t="n">
        <v>26.96426018521523</v>
      </c>
      <c r="AG32" t="n">
        <v>41.27895796934999</v>
      </c>
      <c r="AH32" t="n">
        <v>2.44846671320111</v>
      </c>
      <c r="AI32" t="n">
        <v>6.39822484482991</v>
      </c>
      <c r="AJ32" t="n">
        <v>6.403185178588907</v>
      </c>
      <c r="AK32" t="n">
        <v>6.801588740048165</v>
      </c>
      <c r="AL32" t="n">
        <v>6.804143047699796</v>
      </c>
      <c r="AM32" t="n">
        <v>1.611593919434998</v>
      </c>
      <c r="AN32" t="n">
        <v>0.7431050564572794</v>
      </c>
    </row>
    <row r="33">
      <c r="A33" t="n">
        <v>39</v>
      </c>
      <c r="B33" t="n">
        <v>2</v>
      </c>
      <c r="C33" t="inlineStr">
        <is>
          <t>39.0_2.txt</t>
        </is>
      </c>
      <c r="D33" t="n">
        <v>119.3829424865715</v>
      </c>
      <c r="E33" t="n">
        <v>30.34771906721541</v>
      </c>
      <c r="F33" t="n">
        <v>3624</v>
      </c>
      <c r="G33" t="n">
        <v>0.184</v>
      </c>
      <c r="H33" t="n">
        <v>0.109</v>
      </c>
      <c r="I33" t="n">
        <v>0.184</v>
      </c>
      <c r="K33" t="n">
        <v>0.03295140559938484</v>
      </c>
      <c r="L33" t="n">
        <v>0.01647570279969242</v>
      </c>
      <c r="M33" t="inlineStr">
        <is>
          <t>eta/xi</t>
        </is>
      </c>
      <c r="N33" t="n">
        <v>6.399650482211737</v>
      </c>
      <c r="O33" t="n">
        <v>6.801761846108236</v>
      </c>
      <c r="P33" t="n">
        <v>7.921717876646639e-05</v>
      </c>
      <c r="Q33" t="n">
        <v>2.596984349301223e-05</v>
      </c>
      <c r="R33" t="n">
        <v>6.399783678366677</v>
      </c>
      <c r="S33" t="n">
        <v>6.8016548515732</v>
      </c>
      <c r="T33" t="n">
        <v>6.39976919855462</v>
      </c>
      <c r="U33" t="n">
        <v>6.801751211832396</v>
      </c>
      <c r="V33" t="n">
        <v>0.1043948046680786</v>
      </c>
      <c r="W33" t="n">
        <v>0.2256419444813269</v>
      </c>
      <c r="X33" t="n">
        <v>0.4689573772290814</v>
      </c>
      <c r="Y33" t="n">
        <v>0.8813600558059423</v>
      </c>
      <c r="Z33" t="n">
        <v>0.8852576080063045</v>
      </c>
      <c r="AA33" t="n">
        <v>2.486873263938384</v>
      </c>
      <c r="AB33" t="n">
        <v>2.477207024525547</v>
      </c>
      <c r="AC33" t="n">
        <v>0.007775429431141278</v>
      </c>
      <c r="AD33" t="n">
        <v>12</v>
      </c>
      <c r="AE33" t="n">
        <v>0.3011426511961302</v>
      </c>
      <c r="AF33" t="n">
        <v>24.76746856580546</v>
      </c>
      <c r="AG33" t="n">
        <v>41.27474808994747</v>
      </c>
      <c r="AH33" t="n">
        <v>2.742249080151655</v>
      </c>
      <c r="AI33" t="n">
        <v>6.397593469778749</v>
      </c>
      <c r="AJ33" t="n">
        <v>6.402957015373015</v>
      </c>
      <c r="AK33" t="n">
        <v>6.801732561900486</v>
      </c>
      <c r="AL33" t="n">
        <v>6.803824779470553</v>
      </c>
      <c r="AM33" t="n">
        <v>1.82057438231875</v>
      </c>
      <c r="AN33" t="n">
        <v>0.8295677175172437</v>
      </c>
    </row>
    <row r="34">
      <c r="A34" t="n">
        <v>39</v>
      </c>
      <c r="B34" t="n">
        <v>3</v>
      </c>
      <c r="C34" t="inlineStr">
        <is>
          <t>39.0_3.txt</t>
        </is>
      </c>
      <c r="D34" t="n">
        <v>119.3829424865715</v>
      </c>
      <c r="E34" t="n">
        <v>30.38122469135807</v>
      </c>
      <c r="F34" t="n">
        <v>3628</v>
      </c>
      <c r="G34" t="n">
        <v>0.151</v>
      </c>
      <c r="H34" t="n">
        <v>0.08400000000000001</v>
      </c>
      <c r="I34" t="n">
        <v>0.151</v>
      </c>
      <c r="K34" t="n">
        <v>0.03291506547741144</v>
      </c>
      <c r="L34" t="n">
        <v>0.01645753273870572</v>
      </c>
      <c r="M34" t="inlineStr">
        <is>
          <t>eta/xi</t>
        </is>
      </c>
      <c r="N34" t="n">
        <v>6.399967497162566</v>
      </c>
      <c r="O34" t="n">
        <v>6.80232844127124</v>
      </c>
      <c r="P34" t="n">
        <v>0.0001233995319100956</v>
      </c>
      <c r="Q34" t="n">
        <v>2.574130326715718e-05</v>
      </c>
      <c r="R34" t="n">
        <v>6.400126640294861</v>
      </c>
      <c r="S34" t="n">
        <v>6.802238213073936</v>
      </c>
      <c r="T34" t="n">
        <v>6.400210982028753</v>
      </c>
      <c r="U34" t="n">
        <v>6.80230406980744</v>
      </c>
      <c r="V34" t="n">
        <v>0.111151249076865</v>
      </c>
      <c r="W34" t="n">
        <v>0.2082262642836659</v>
      </c>
      <c r="X34" t="n">
        <v>0.5018598385142551</v>
      </c>
      <c r="Y34" t="n">
        <v>0.932546199969434</v>
      </c>
      <c r="Z34" t="n">
        <v>0.8851978326480666</v>
      </c>
      <c r="AA34" t="n">
        <v>2.485330682915158</v>
      </c>
      <c r="AB34" t="n">
        <v>2.479006152695045</v>
      </c>
      <c r="AC34" t="n">
        <v>0.01078433971718762</v>
      </c>
      <c r="AD34" t="n">
        <v>11</v>
      </c>
      <c r="AE34" t="n">
        <v>0.2837643851430178</v>
      </c>
      <c r="AF34" t="n">
        <v>22.8566560619865</v>
      </c>
      <c r="AG34" t="n">
        <v>41.40250925844231</v>
      </c>
      <c r="AH34" t="n">
        <v>3.103991924020725</v>
      </c>
      <c r="AI34" t="n">
        <v>6.398054179922386</v>
      </c>
      <c r="AJ34" t="n">
        <v>6.402893634542367</v>
      </c>
      <c r="AK34" t="n">
        <v>6.802208008358691</v>
      </c>
      <c r="AL34" t="n">
        <v>6.804278121085672</v>
      </c>
      <c r="AM34" t="n">
        <v>2.054439044505546</v>
      </c>
      <c r="AN34" t="n">
        <v>0.8890679671920531</v>
      </c>
    </row>
    <row r="35">
      <c r="A35" t="n">
        <v>39</v>
      </c>
      <c r="B35" t="n">
        <v>4</v>
      </c>
      <c r="C35" t="inlineStr">
        <is>
          <t>39.0_4.txt</t>
        </is>
      </c>
      <c r="D35" t="n">
        <v>119.3805048950591</v>
      </c>
      <c r="E35" t="n">
        <v>30.32320899616016</v>
      </c>
      <c r="F35" t="n">
        <v>3621</v>
      </c>
      <c r="G35" t="n">
        <v>0.218</v>
      </c>
      <c r="H35" t="n">
        <v>0.134</v>
      </c>
      <c r="I35" t="n">
        <v>0.218</v>
      </c>
      <c r="K35" t="n">
        <v>0.03297804002625943</v>
      </c>
      <c r="L35" t="n">
        <v>0.01648902001312972</v>
      </c>
      <c r="M35" t="inlineStr">
        <is>
          <t>eta/xi</t>
        </is>
      </c>
      <c r="N35" t="n">
        <v>6.399631209644663</v>
      </c>
      <c r="O35" t="n">
        <v>6.801962440492599</v>
      </c>
      <c r="P35" t="n">
        <v>0.0001206947437579764</v>
      </c>
      <c r="Q35" t="n">
        <v>3.452379144741613e-05</v>
      </c>
      <c r="R35" t="n">
        <v>6.399804909048308</v>
      </c>
      <c r="S35" t="n">
        <v>6.801811936273383</v>
      </c>
      <c r="T35" t="n">
        <v>6.399832651627956</v>
      </c>
      <c r="U35" t="n">
        <v>6.801949063425902</v>
      </c>
      <c r="V35" t="n">
        <v>0.1063232716193448</v>
      </c>
      <c r="W35" t="n">
        <v>0.2155004377108652</v>
      </c>
      <c r="X35" t="n">
        <v>0.4927900643617409</v>
      </c>
      <c r="Y35" t="n">
        <v>0.9119421889722391</v>
      </c>
      <c r="Z35" t="n">
        <v>0.8852000635185419</v>
      </c>
      <c r="AA35" t="n">
        <v>2.485514231377071</v>
      </c>
      <c r="AB35" t="n">
        <v>2.478868486012067</v>
      </c>
      <c r="AC35" t="n">
        <v>0.007863593222145296</v>
      </c>
      <c r="AD35" t="n">
        <v>12</v>
      </c>
      <c r="AE35" t="n">
        <v>0.2695467241469168</v>
      </c>
      <c r="AF35" t="n">
        <v>25.07038148908874</v>
      </c>
      <c r="AG35" t="n">
        <v>41.31635584335412</v>
      </c>
      <c r="AH35" t="n">
        <v>3.076092367596528</v>
      </c>
      <c r="AI35" t="n">
        <v>6.397582370522361</v>
      </c>
      <c r="AJ35" t="n">
        <v>6.402527097698516</v>
      </c>
      <c r="AK35" t="n">
        <v>6.802044999467842</v>
      </c>
      <c r="AL35" t="n">
        <v>6.803668759559564</v>
      </c>
      <c r="AM35" t="n">
        <v>2.048000655949251</v>
      </c>
      <c r="AN35" t="n">
        <v>0.9182989140267482</v>
      </c>
    </row>
    <row r="36">
      <c r="A36" t="n">
        <v>39</v>
      </c>
      <c r="B36" t="n">
        <v>5</v>
      </c>
      <c r="C36" t="inlineStr">
        <is>
          <t>39.0_5.txt</t>
        </is>
      </c>
      <c r="D36" t="n">
        <v>119.3819764967757</v>
      </c>
      <c r="E36" t="n">
        <v>30.38984699753226</v>
      </c>
      <c r="F36" t="n">
        <v>3629</v>
      </c>
      <c r="G36" t="n">
        <v>0.159</v>
      </c>
      <c r="H36" t="n">
        <v>0.08400000000000001</v>
      </c>
      <c r="I36" t="n">
        <v>0.159</v>
      </c>
      <c r="K36" t="n">
        <v>0.03290572670804176</v>
      </c>
      <c r="L36" t="n">
        <v>0.01645286335402088</v>
      </c>
      <c r="M36" t="inlineStr">
        <is>
          <t>eta/xi</t>
        </is>
      </c>
      <c r="N36" t="n">
        <v>6.400922158494992</v>
      </c>
      <c r="O36" t="n">
        <v>6.802608295503967</v>
      </c>
      <c r="P36" t="n">
        <v>9.238509148401519e-05</v>
      </c>
      <c r="Q36" t="n">
        <v>3.502501058427754e-05</v>
      </c>
      <c r="R36" t="n">
        <v>6.401092669208678</v>
      </c>
      <c r="S36" t="n">
        <v>6.802500877167997</v>
      </c>
      <c r="T36" t="n">
        <v>6.401032419849777</v>
      </c>
      <c r="U36" t="n">
        <v>6.80256374110249</v>
      </c>
      <c r="V36" t="n">
        <v>0.1010107242177503</v>
      </c>
      <c r="W36" t="n">
        <v>0.2269548402301072</v>
      </c>
      <c r="X36" t="n">
        <v>0.4658730873792623</v>
      </c>
      <c r="Y36" t="n">
        <v>0.8619456093912825</v>
      </c>
      <c r="Z36" t="n">
        <v>0.8853890832409879</v>
      </c>
      <c r="AA36" t="n">
        <v>2.489505880004157</v>
      </c>
      <c r="AB36" t="n">
        <v>2.484498952925334</v>
      </c>
      <c r="AC36" t="n">
        <v>0.01077364930531027</v>
      </c>
      <c r="AD36" t="n">
        <v>12</v>
      </c>
      <c r="AE36" t="n">
        <v>0.3079363298117564</v>
      </c>
      <c r="AF36" t="n">
        <v>25.73048135315373</v>
      </c>
      <c r="AG36" t="n">
        <v>41.15955150764977</v>
      </c>
      <c r="AH36" t="n">
        <v>2.642378795671095</v>
      </c>
      <c r="AI36" t="n">
        <v>6.399238389107706</v>
      </c>
      <c r="AJ36" t="n">
        <v>6.403611863872371</v>
      </c>
      <c r="AK36" t="n">
        <v>6.802482776074691</v>
      </c>
      <c r="AL36" t="n">
        <v>6.80499974901008</v>
      </c>
      <c r="AM36" t="n">
        <v>1.729355874101452</v>
      </c>
      <c r="AN36" t="n">
        <v>0.800229820056751</v>
      </c>
    </row>
    <row r="37">
      <c r="A37" t="n">
        <v>42</v>
      </c>
      <c r="B37" t="n">
        <v>1</v>
      </c>
      <c r="C37" t="inlineStr">
        <is>
          <t>42.0_1.txt</t>
        </is>
      </c>
      <c r="D37" t="n">
        <v>119.3826149532246</v>
      </c>
      <c r="E37" t="n">
        <v>40.23198856786529</v>
      </c>
      <c r="F37" t="n">
        <v>4804</v>
      </c>
      <c r="G37" t="n">
        <v>0.067</v>
      </c>
      <c r="H37" t="n">
        <v>0</v>
      </c>
      <c r="I37" t="n">
        <v>0.067</v>
      </c>
      <c r="K37" t="n">
        <v>0.02485584321324687</v>
      </c>
      <c r="L37" t="n">
        <v>0.01242792160662344</v>
      </c>
      <c r="M37" t="inlineStr">
        <is>
          <t>eta/xi</t>
        </is>
      </c>
      <c r="N37" t="n">
        <v>6.394704934099551</v>
      </c>
      <c r="O37" t="n">
        <v>6.685999325576625</v>
      </c>
      <c r="P37" t="n">
        <v>8.124212963123156e-05</v>
      </c>
      <c r="Q37" t="n">
        <v>5.512494548165492e-05</v>
      </c>
      <c r="R37" t="n">
        <v>6.39486481781261</v>
      </c>
      <c r="S37" t="n">
        <v>6.685841822203415</v>
      </c>
      <c r="T37" t="n">
        <v>6.394812479336883</v>
      </c>
      <c r="U37" t="n">
        <v>6.68591753478704</v>
      </c>
      <c r="V37" t="n">
        <v>0.1565667995022882</v>
      </c>
      <c r="W37" t="n">
        <v>0.3213328799872014</v>
      </c>
      <c r="X37" t="n">
        <v>0.4197229219510153</v>
      </c>
      <c r="Y37" t="n">
        <v>1.035422967113255</v>
      </c>
      <c r="Z37" t="n">
        <v>0.9147625217086125</v>
      </c>
      <c r="AA37" t="n">
        <v>3.432953154124511</v>
      </c>
      <c r="AB37" t="n">
        <v>3.430426896695071</v>
      </c>
      <c r="AC37" t="n">
        <v>0.02310604280293919</v>
      </c>
      <c r="AD37" t="n">
        <v>8</v>
      </c>
      <c r="AE37" t="n">
        <v>0.2716225367196691</v>
      </c>
      <c r="AF37" t="n">
        <v>23.2190817894626</v>
      </c>
      <c r="AG37" t="n">
        <v>44.60718267089221</v>
      </c>
      <c r="AH37" t="n">
        <v>2.712894097669692</v>
      </c>
      <c r="AI37" t="n">
        <v>6.39384859108775</v>
      </c>
      <c r="AJ37" t="n">
        <v>6.395978346678304</v>
      </c>
      <c r="AK37" t="n">
        <v>6.686856784601274</v>
      </c>
      <c r="AL37" t="n">
        <v>6.687091599933391</v>
      </c>
      <c r="AM37" t="n">
        <v>1.598577375296651</v>
      </c>
      <c r="AN37" t="n">
        <v>0.611319209043683</v>
      </c>
    </row>
    <row r="38">
      <c r="A38" t="n">
        <v>42</v>
      </c>
      <c r="B38" t="n">
        <v>3</v>
      </c>
      <c r="C38" t="inlineStr">
        <is>
          <t>42.0_3.txt</t>
        </is>
      </c>
      <c r="D38" t="n">
        <v>119.3807472936794</v>
      </c>
      <c r="E38" t="n">
        <v>42.62831415756635</v>
      </c>
      <c r="F38" t="n">
        <v>5090</v>
      </c>
      <c r="G38" t="n">
        <v>0.327</v>
      </c>
      <c r="H38" t="n">
        <v>0.075</v>
      </c>
      <c r="I38" t="n">
        <v>0.327</v>
      </c>
      <c r="K38" t="n">
        <v>0.02345858661695408</v>
      </c>
      <c r="L38" t="n">
        <v>0.01172929330847704</v>
      </c>
      <c r="M38" t="inlineStr">
        <is>
          <t>eta/xi</t>
        </is>
      </c>
      <c r="N38" t="n">
        <v>6.395159534301164</v>
      </c>
      <c r="O38" t="n">
        <v>6.686136802105274</v>
      </c>
      <c r="P38" t="n">
        <v>7.233603718725945e-05</v>
      </c>
      <c r="Q38" t="n">
        <v>3.772920520095369e-05</v>
      </c>
      <c r="R38" t="n">
        <v>6.395276703625975</v>
      </c>
      <c r="S38" t="n">
        <v>6.686030241231539</v>
      </c>
      <c r="T38" t="n">
        <v>6.395276088100973</v>
      </c>
      <c r="U38" t="n">
        <v>6.68607794094983</v>
      </c>
      <c r="V38" t="n">
        <v>0.1551473215081071</v>
      </c>
      <c r="W38" t="n">
        <v>0.319807835770359</v>
      </c>
      <c r="X38" t="n">
        <v>0.4131034227247403</v>
      </c>
      <c r="Y38" t="n">
        <v>1.009948107338714</v>
      </c>
      <c r="Z38" t="n">
        <v>0.9148549648350245</v>
      </c>
      <c r="AA38" t="n">
        <v>3.436694582867598</v>
      </c>
      <c r="AB38" t="n">
        <v>3.409158411336457</v>
      </c>
      <c r="AC38" t="n">
        <v>0.02092460953670345</v>
      </c>
      <c r="AD38" t="n">
        <v>9</v>
      </c>
      <c r="AE38" t="n">
        <v>0.28005989212299</v>
      </c>
      <c r="AF38" t="n">
        <v>24.70600731865544</v>
      </c>
      <c r="AG38" t="n">
        <v>45.11976412968411</v>
      </c>
      <c r="AH38" t="n">
        <v>2.795411631646516</v>
      </c>
      <c r="AI38" t="n">
        <v>6.394191196671622</v>
      </c>
      <c r="AJ38" t="n">
        <v>6.39618416358929</v>
      </c>
      <c r="AK38" t="n">
        <v>6.686513296745287</v>
      </c>
      <c r="AL38" t="n">
        <v>6.686180226085159</v>
      </c>
      <c r="AM38" t="n">
        <v>1.726340105156197</v>
      </c>
      <c r="AN38" t="n">
        <v>0.6151053028342914</v>
      </c>
    </row>
    <row r="39">
      <c r="A39" t="n">
        <v>42</v>
      </c>
      <c r="B39" t="n">
        <v>4</v>
      </c>
      <c r="C39" t="inlineStr">
        <is>
          <t>42.0_4.txt</t>
        </is>
      </c>
      <c r="D39" t="n">
        <v>119.3804959984191</v>
      </c>
      <c r="E39" t="n">
        <v>40.19081978067445</v>
      </c>
      <c r="F39" t="n">
        <v>4799</v>
      </c>
      <c r="G39" t="n">
        <v>0.293</v>
      </c>
      <c r="H39" t="n">
        <v>0.05</v>
      </c>
      <c r="I39" t="n">
        <v>0.293</v>
      </c>
      <c r="K39" t="n">
        <v>0.02488130387628582</v>
      </c>
      <c r="L39" t="n">
        <v>0.01244065193814291</v>
      </c>
      <c r="M39" t="inlineStr">
        <is>
          <t>eta/xi</t>
        </is>
      </c>
      <c r="N39" t="n">
        <v>6.395013690824552</v>
      </c>
      <c r="O39" t="n">
        <v>6.686099780491639</v>
      </c>
      <c r="P39" t="n">
        <v>3.654059303226376e-05</v>
      </c>
      <c r="Q39" t="n">
        <v>7.195757979916451e-05</v>
      </c>
      <c r="R39" t="n">
        <v>6.39508553840588</v>
      </c>
      <c r="S39" t="n">
        <v>6.68589732160888</v>
      </c>
      <c r="T39" t="n">
        <v>6.395023152444304</v>
      </c>
      <c r="U39" t="n">
        <v>6.685992178107901</v>
      </c>
      <c r="V39" t="n">
        <v>0.162156910723163</v>
      </c>
      <c r="W39" t="n">
        <v>0.3165137242665172</v>
      </c>
      <c r="X39" t="n">
        <v>0.4080156958526715</v>
      </c>
      <c r="Y39" t="n">
        <v>1.008362446094677</v>
      </c>
      <c r="Z39" t="n">
        <v>0.9148233690984284</v>
      </c>
      <c r="AA39" t="n">
        <v>3.435409782527542</v>
      </c>
      <c r="AB39" t="n">
        <v>3.419471316517119</v>
      </c>
      <c r="AC39" t="n">
        <v>0.01927286637297392</v>
      </c>
      <c r="AD39" t="n">
        <v>10</v>
      </c>
      <c r="AE39" t="n">
        <v>0.3000644047334805</v>
      </c>
      <c r="AF39" t="n">
        <v>26.68411258766068</v>
      </c>
      <c r="AG39" t="n">
        <v>44.66170118759514</v>
      </c>
      <c r="AH39" t="n">
        <v>2.864955266354566</v>
      </c>
      <c r="AI39" t="n">
        <v>6.394481383034821</v>
      </c>
      <c r="AJ39" t="n">
        <v>6.396739470478516</v>
      </c>
      <c r="AK39" t="n">
        <v>6.687246271301627</v>
      </c>
      <c r="AL39" t="n">
        <v>6.687520330869666</v>
      </c>
      <c r="AM39" t="n">
        <v>1.783811209461154</v>
      </c>
      <c r="AN39" t="n">
        <v>0.6966909689177017</v>
      </c>
    </row>
    <row r="40">
      <c r="A40" t="n">
        <v>42</v>
      </c>
      <c r="B40" t="n">
        <v>5</v>
      </c>
      <c r="C40" t="inlineStr">
        <is>
          <t>42.0_5.txt</t>
        </is>
      </c>
      <c r="D40" t="n">
        <v>119.3827495254764</v>
      </c>
      <c r="E40" t="n">
        <v>40.44973012595498</v>
      </c>
      <c r="F40" t="n">
        <v>4830</v>
      </c>
      <c r="G40" t="n">
        <v>0.117</v>
      </c>
      <c r="H40" t="n">
        <v>0.05</v>
      </c>
      <c r="I40" t="n">
        <v>0.117</v>
      </c>
      <c r="K40" t="n">
        <v>0.02472204380316347</v>
      </c>
      <c r="L40" t="n">
        <v>0.01236102190158173</v>
      </c>
      <c r="M40" t="inlineStr">
        <is>
          <t>eta/xi</t>
        </is>
      </c>
      <c r="N40" t="n">
        <v>6.392885891885671</v>
      </c>
      <c r="O40" t="n">
        <v>6.685163203008349</v>
      </c>
      <c r="P40" t="n">
        <v>4.554842617654487e-05</v>
      </c>
      <c r="Q40" t="n">
        <v>0.0001042767839978254</v>
      </c>
      <c r="R40" t="n">
        <v>6.392932095329587</v>
      </c>
      <c r="S40" t="n">
        <v>6.684904373758032</v>
      </c>
      <c r="T40" t="n">
        <v>6.39294496777249</v>
      </c>
      <c r="U40" t="n">
        <v>6.684985203666812</v>
      </c>
      <c r="V40" t="n">
        <v>0.1540594947688946</v>
      </c>
      <c r="W40" t="n">
        <v>0.3335586710316933</v>
      </c>
      <c r="X40" t="n">
        <v>0.3970164916550893</v>
      </c>
      <c r="Y40" t="n">
        <v>0.9927263265078065</v>
      </c>
      <c r="Z40" t="n">
        <v>0.9144708731180412</v>
      </c>
      <c r="AA40" t="n">
        <v>3.421408237809701</v>
      </c>
      <c r="AB40" t="n">
        <v>3.399011456397549</v>
      </c>
      <c r="AC40" t="n">
        <v>0.02709775140284026</v>
      </c>
      <c r="AD40" t="n">
        <v>8</v>
      </c>
      <c r="AE40" t="n">
        <v>0.2949794010135861</v>
      </c>
      <c r="AF40" t="n">
        <v>23.28336839908733</v>
      </c>
      <c r="AG40" t="n">
        <v>44.76757909119046</v>
      </c>
      <c r="AH40" t="n">
        <v>2.966561919824144</v>
      </c>
      <c r="AI40" t="n">
        <v>6.391465792841058</v>
      </c>
      <c r="AJ40" t="n">
        <v>6.396110734342432</v>
      </c>
      <c r="AK40" t="n">
        <v>6.686115306704536</v>
      </c>
      <c r="AL40" t="n">
        <v>6.687567059538433</v>
      </c>
      <c r="AM40" t="n">
        <v>1.724120504047014</v>
      </c>
      <c r="AN40" t="n">
        <v>0.6421628995842547</v>
      </c>
    </row>
    <row r="41">
      <c r="B41" t="n">
        <v>1</v>
      </c>
      <c r="C41" t="inlineStr">
        <is>
          <t>spring1_1.txt</t>
        </is>
      </c>
      <c r="D41" t="n">
        <v>119.3822317127675</v>
      </c>
      <c r="E41" t="n">
        <v>20.01972961730451</v>
      </c>
      <c r="F41" t="n">
        <v>2391</v>
      </c>
      <c r="G41" t="n">
        <v>0.117</v>
      </c>
      <c r="H41" t="n">
        <v>0.117</v>
      </c>
      <c r="K41" t="n">
        <v>0.04995072456601149</v>
      </c>
      <c r="L41" t="n">
        <v>0.02497536228300574</v>
      </c>
      <c r="M41" t="inlineStr">
        <is>
          <t>two-peak(A)</t>
        </is>
      </c>
      <c r="N41" t="n">
        <v>6.349065595998059</v>
      </c>
      <c r="R41" t="n">
        <v>6.349065595998059</v>
      </c>
      <c r="AF41" t="n">
        <v>17.49285969404155</v>
      </c>
      <c r="AH41" t="n">
        <v>4.117959465604199</v>
      </c>
    </row>
    <row r="42">
      <c r="B42" t="n">
        <v>1</v>
      </c>
      <c r="C42" t="inlineStr">
        <is>
          <t>spring2_1.txt</t>
        </is>
      </c>
      <c r="D42" t="n">
        <v>119.3809148264984</v>
      </c>
      <c r="E42" t="n">
        <v>20.20423451692817</v>
      </c>
      <c r="F42" t="n">
        <v>2413</v>
      </c>
      <c r="G42" t="n">
        <v>0.08400000000000001</v>
      </c>
      <c r="H42" t="n">
        <v>0.08400000000000001</v>
      </c>
      <c r="K42" t="n">
        <v>0.04949457496952668</v>
      </c>
      <c r="L42" t="n">
        <v>0.02474728748476334</v>
      </c>
      <c r="M42" t="inlineStr">
        <is>
          <t>two-peak(A)</t>
        </is>
      </c>
      <c r="N42" t="n">
        <v>6.513899952005648</v>
      </c>
      <c r="R42" t="n">
        <v>6.513899952005648</v>
      </c>
      <c r="AF42" t="n">
        <v>29.54681233317941</v>
      </c>
      <c r="AH42" t="n">
        <v>3.126543245223185</v>
      </c>
    </row>
    <row r="43">
      <c r="B43" t="n">
        <v>2</v>
      </c>
      <c r="C43" t="inlineStr">
        <is>
          <t>spring1_2.txt</t>
        </is>
      </c>
      <c r="D43" t="n">
        <v>119.3822317127675</v>
      </c>
      <c r="E43" t="n">
        <v>20.04485898502497</v>
      </c>
      <c r="F43" t="n">
        <v>2394</v>
      </c>
      <c r="G43" t="n">
        <v>0.092</v>
      </c>
      <c r="H43" t="n">
        <v>0.092</v>
      </c>
      <c r="K43" t="n">
        <v>0.04988810351557353</v>
      </c>
      <c r="L43" t="n">
        <v>0.02494405175778677</v>
      </c>
      <c r="M43" t="inlineStr">
        <is>
          <t>two-peak(A)</t>
        </is>
      </c>
      <c r="N43" t="n">
        <v>6.346333872728096</v>
      </c>
      <c r="R43" t="n">
        <v>6.346333872728096</v>
      </c>
      <c r="AF43" t="n">
        <v>17.77437184575106</v>
      </c>
      <c r="AH43" t="n">
        <v>3.644263128957527</v>
      </c>
    </row>
    <row r="44">
      <c r="B44" t="n">
        <v>2</v>
      </c>
      <c r="C44" t="inlineStr">
        <is>
          <t>spring2_2.txt</t>
        </is>
      </c>
      <c r="D44" t="n">
        <v>119.379148575136</v>
      </c>
      <c r="E44" t="n">
        <v>19.99511663879599</v>
      </c>
      <c r="F44" t="n">
        <v>2388</v>
      </c>
      <c r="G44" t="n">
        <v>0.042</v>
      </c>
      <c r="H44" t="n">
        <v>0.042</v>
      </c>
      <c r="K44" t="n">
        <v>0.05001221138464012</v>
      </c>
      <c r="L44" t="n">
        <v>0.02500610569232006</v>
      </c>
      <c r="M44" t="inlineStr">
        <is>
          <t>two-peak(A)</t>
        </is>
      </c>
      <c r="N44" t="n">
        <v>6.514927404452492</v>
      </c>
      <c r="R44" t="n">
        <v>6.514927404452492</v>
      </c>
      <c r="AF44" t="n">
        <v>29.26053134151824</v>
      </c>
      <c r="AH44" t="n">
        <v>3.110112534344806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trial 1 / Hz</t>
        </is>
      </c>
      <c r="D1" s="3" t="inlineStr">
        <is>
          <t>f1 trial 2 / Hz</t>
        </is>
      </c>
      <c r="E1" s="3" t="inlineStr">
        <is>
          <t>f1 trial 3 / Hz</t>
        </is>
      </c>
      <c r="F1" s="3" t="inlineStr">
        <is>
          <t>f1 trial 4 / Hz</t>
        </is>
      </c>
      <c r="G1" s="3" t="inlineStr">
        <is>
          <t>f1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df1 / Hz</t>
        </is>
      </c>
    </row>
    <row r="2">
      <c r="A2" t="n">
        <v>27.12847456078866</v>
      </c>
      <c r="B2" t="n">
        <v>0.5</v>
      </c>
      <c r="C2" s="4" t="n">
        <v>6.419406301627559</v>
      </c>
      <c r="D2" s="4" t="n">
        <v>6.419089493849206</v>
      </c>
      <c r="E2" s="4" t="n">
        <v>6.419869948836316</v>
      </c>
      <c r="F2" s="4" t="n">
        <v>6.418374081644254</v>
      </c>
      <c r="G2" s="4" t="n">
        <v>6.419029860116188</v>
      </c>
      <c r="H2" s="4" t="n">
        <v>6.419153937214705</v>
      </c>
      <c r="I2" s="4" t="n">
        <v>0.0007479335960307587</v>
      </c>
      <c r="J2" s="4" t="n">
        <v>0.0005486536301832404</v>
      </c>
      <c r="K2" s="4" t="n">
        <v>10.78539806008856</v>
      </c>
      <c r="L2" s="4" t="n">
        <v>0.04636250078076476</v>
      </c>
      <c r="M2" s="4" t="n">
        <v>5.047082686813198e-05</v>
      </c>
      <c r="N2" s="4" t="n">
        <v>0.04636250078076476</v>
      </c>
    </row>
    <row r="3">
      <c r="A3" t="n">
        <v>28.80462532574087</v>
      </c>
      <c r="B3" t="n">
        <v>0.5</v>
      </c>
      <c r="C3" s="4" t="n">
        <v>6.418635462274596</v>
      </c>
      <c r="D3" s="4" t="n">
        <v>6.419208247588814</v>
      </c>
      <c r="E3" s="4" t="n">
        <v>6.420139737277909</v>
      </c>
      <c r="F3" s="4" t="n">
        <v>6.419934090770328</v>
      </c>
      <c r="G3" s="4" t="n">
        <v>6.420076607543871</v>
      </c>
      <c r="H3" s="4" t="n">
        <v>6.419598829091103</v>
      </c>
      <c r="I3" s="4" t="n">
        <v>0.0007521375016561471</v>
      </c>
      <c r="J3" s="4" t="n">
        <v>0.0006545769326664481</v>
      </c>
      <c r="K3" s="4" t="n">
        <v>10.73858939027098</v>
      </c>
      <c r="L3" s="4" t="n">
        <v>0.04656616245561433</v>
      </c>
      <c r="M3" s="4" t="n">
        <v>3.807577680428054e-05</v>
      </c>
      <c r="N3" s="4" t="n">
        <v>0.04656616245561433</v>
      </c>
    </row>
    <row r="4">
      <c r="A4" t="n">
        <v>30.53849248093219</v>
      </c>
      <c r="B4" t="n">
        <v>0.5</v>
      </c>
      <c r="C4" s="4" t="n">
        <v>6.405934114375643</v>
      </c>
      <c r="D4" s="4" t="n">
        <v>6.405847550953288</v>
      </c>
      <c r="E4" s="4" t="n">
        <v>6.406787881808524</v>
      </c>
      <c r="F4" s="4" t="n">
        <v>6.406058519239305</v>
      </c>
      <c r="G4" s="4" t="n">
        <v>6.406548919304272</v>
      </c>
      <c r="H4" s="4" t="n">
        <v>6.406235397136207</v>
      </c>
      <c r="I4" s="4" t="n">
        <v>0.000470165427618241</v>
      </c>
      <c r="J4" s="4" t="n">
        <v>0.0004111013308311332</v>
      </c>
      <c r="K4" s="4" t="n">
        <v>10.7400928913053</v>
      </c>
      <c r="L4" s="4" t="n">
        <v>0.04655660929806697</v>
      </c>
      <c r="M4" s="4" t="n">
        <v>4.223458625975951e-05</v>
      </c>
      <c r="N4" s="4" t="n">
        <v>0.04655660929806697</v>
      </c>
    </row>
    <row r="5">
      <c r="A5" t="n">
        <v>32.0523425011025</v>
      </c>
      <c r="B5" t="n">
        <v>0.5</v>
      </c>
      <c r="C5" s="4" t="n">
        <v>6.41244474145741</v>
      </c>
      <c r="D5" s="4" t="n">
        <v>6.41124045878937</v>
      </c>
      <c r="E5" s="4" t="n">
        <v>6.411547806244279</v>
      </c>
      <c r="F5" s="4" t="n">
        <v>6.40823650895832</v>
      </c>
      <c r="G5" s="4" t="n">
        <v>6.408194502770441</v>
      </c>
      <c r="H5" s="4" t="n">
        <v>6.410332803643963</v>
      </c>
      <c r="I5" s="4" t="n">
        <v>0.002125119343484361</v>
      </c>
      <c r="J5" s="4" t="n">
        <v>0.00198287244574551</v>
      </c>
      <c r="K5" s="4" t="n">
        <v>11.69871685670274</v>
      </c>
      <c r="L5" s="4" t="n">
        <v>0.04292517894894167</v>
      </c>
      <c r="M5" s="4" t="n">
        <v>5.52571168833893e-05</v>
      </c>
      <c r="N5" s="4" t="n">
        <v>0.04292517894894167</v>
      </c>
    </row>
    <row r="6">
      <c r="A6" t="n">
        <v>34.46762453292911</v>
      </c>
      <c r="B6" t="n">
        <v>0.5</v>
      </c>
      <c r="C6" s="4" t="n">
        <v>6.404739634017952</v>
      </c>
      <c r="D6" s="4" t="n">
        <v>6.404666983702457</v>
      </c>
      <c r="E6" s="4" t="n">
        <v>6.402550127426186</v>
      </c>
      <c r="F6" s="4" t="n">
        <v>6.403289124033514</v>
      </c>
      <c r="G6" s="4" t="n">
        <v>6.403276557415245</v>
      </c>
      <c r="H6" s="4" t="n">
        <v>6.403704485319071</v>
      </c>
      <c r="I6" s="4" t="n">
        <v>0.001094753295883155</v>
      </c>
      <c r="J6" s="4" t="n">
        <v>0.0009599642441381639</v>
      </c>
      <c r="K6" s="4" t="n">
        <v>16.01756646979515</v>
      </c>
      <c r="L6" s="4" t="n">
        <v>0.03121820139479923</v>
      </c>
      <c r="M6" s="4" t="n">
        <v>3.534193541492315e-05</v>
      </c>
      <c r="N6" s="4" t="n">
        <v>0.03121820139479923</v>
      </c>
    </row>
    <row r="7">
      <c r="A7" t="n">
        <v>37.72542555002074</v>
      </c>
      <c r="B7" t="n">
        <v>0.5</v>
      </c>
      <c r="C7" s="4" t="n">
        <v>6.40247503538457</v>
      </c>
      <c r="D7" s="4" t="n">
        <v>6.401894923793552</v>
      </c>
      <c r="E7" s="4" t="n">
        <v>6.40281358934934</v>
      </c>
      <c r="F7" s="4" t="n">
        <v>6.401940490091155</v>
      </c>
      <c r="G7" s="4" t="n">
        <v>6.402944084850205</v>
      </c>
      <c r="H7" s="4" t="n">
        <v>6.402413624693764</v>
      </c>
      <c r="I7" s="4" t="n">
        <v>0.0005245805283262683</v>
      </c>
      <c r="J7" s="4" t="n">
        <v>0.0004842617970408751</v>
      </c>
      <c r="K7" s="4" t="n">
        <v>20.29955020753517</v>
      </c>
      <c r="L7" s="4" t="n">
        <v>0.02463119047457745</v>
      </c>
      <c r="M7" s="4" t="n">
        <v>5.392140850748462e-05</v>
      </c>
      <c r="N7" s="4" t="n">
        <v>0.02463119047457745</v>
      </c>
    </row>
    <row r="8">
      <c r="A8" t="n">
        <v>41.28642453374873</v>
      </c>
      <c r="B8" t="n">
        <v>0.5</v>
      </c>
      <c r="C8" s="4" t="n">
        <v>6.40015449853538</v>
      </c>
      <c r="D8" s="4" t="n">
        <v>6.399650482211737</v>
      </c>
      <c r="E8" s="4" t="n">
        <v>6.399967497162566</v>
      </c>
      <c r="F8" s="4" t="n">
        <v>6.399631209644663</v>
      </c>
      <c r="G8" s="4" t="n">
        <v>6.400922158494992</v>
      </c>
      <c r="H8" s="4" t="n">
        <v>6.400065169209867</v>
      </c>
      <c r="I8" s="4" t="n">
        <v>0.0006454744251644939</v>
      </c>
      <c r="J8" s="4" t="n">
        <v>0.0005273130954872101</v>
      </c>
      <c r="K8" s="4" t="n">
        <v>30.3696707323462</v>
      </c>
      <c r="L8" s="4" t="n">
        <v>0.01646381007550565</v>
      </c>
      <c r="M8" s="4" t="n">
        <v>0.0001005096803981864</v>
      </c>
      <c r="N8" s="4" t="n">
        <v>0.01646381007550565</v>
      </c>
    </row>
    <row r="9">
      <c r="A9" t="n">
        <v>44.78905676984047</v>
      </c>
      <c r="B9" t="n">
        <v>0.5</v>
      </c>
      <c r="C9" s="4" t="n">
        <v>6.394704934099551</v>
      </c>
      <c r="D9" s="4" t="n">
        <v>6.395159534301164</v>
      </c>
      <c r="E9" s="4" t="n">
        <v>6.395013690824552</v>
      </c>
      <c r="F9" s="4" t="n">
        <v>6.392885891885671</v>
      </c>
      <c r="G9" s="4" t="n"/>
      <c r="H9" s="4" t="n">
        <v>6.394441012777735</v>
      </c>
      <c r="I9" s="4" t="n">
        <v>0.001136821207746497</v>
      </c>
      <c r="J9" s="4" t="n">
        <v>0.001053927381745737</v>
      </c>
      <c r="K9" s="4" t="n">
        <v>40.87521315801526</v>
      </c>
      <c r="L9" s="4" t="n">
        <v>0.01223972218870628</v>
      </c>
      <c r="M9" s="4" t="n">
        <v>5.891679650682491e-05</v>
      </c>
      <c r="N9" s="4" t="n">
        <v>0.01223972218870628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f2 trial 1 / Hz</t>
        </is>
      </c>
      <c r="D1" s="3" t="inlineStr">
        <is>
          <t>f2 trial 2 / Hz</t>
        </is>
      </c>
      <c r="E1" s="3" t="inlineStr">
        <is>
          <t>f2 trial 3 / Hz</t>
        </is>
      </c>
      <c r="F1" s="3" t="inlineStr">
        <is>
          <t>f2 trial 4 / Hz</t>
        </is>
      </c>
      <c r="G1" s="3" t="inlineStr">
        <is>
          <t>f2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df2 / Hz</t>
        </is>
      </c>
    </row>
    <row r="2">
      <c r="A2" t="n">
        <v>27.12847456078866</v>
      </c>
      <c r="B2" t="n">
        <v>0.5</v>
      </c>
      <c r="C2" s="4" t="n">
        <v>8.540313099876714</v>
      </c>
      <c r="D2" s="4" t="n">
        <v>8.540947947676575</v>
      </c>
      <c r="E2" s="4" t="n">
        <v>8.54041543933724</v>
      </c>
      <c r="F2" s="4" t="n">
        <v>8.540954243350058</v>
      </c>
      <c r="G2" s="4" t="n">
        <v>8.541346442375042</v>
      </c>
      <c r="H2" s="4" t="n">
        <v>8.540795434523126</v>
      </c>
      <c r="I2" s="4" t="n">
        <v>0.0005166712491639913</v>
      </c>
      <c r="J2" s="4" t="n">
        <v>0.0004269464869235424</v>
      </c>
      <c r="K2" s="4" t="n">
        <v>10.78539806008856</v>
      </c>
      <c r="L2" s="4" t="n">
        <v>0.04636250078076476</v>
      </c>
      <c r="M2" s="4" t="n">
        <v>3.630201524167376e-05</v>
      </c>
      <c r="N2" s="4" t="n">
        <v>0.04636250078076476</v>
      </c>
    </row>
    <row r="3">
      <c r="A3" t="n">
        <v>28.80462532574087</v>
      </c>
      <c r="B3" t="n">
        <v>0.5</v>
      </c>
      <c r="C3" s="4" t="n">
        <v>8.147074316970494</v>
      </c>
      <c r="D3" s="4" t="n">
        <v>8.147770110913784</v>
      </c>
      <c r="E3" s="4" t="n">
        <v>8.14673284116088</v>
      </c>
      <c r="F3" s="4" t="n">
        <v>8.147557115722323</v>
      </c>
      <c r="G3" s="4" t="n">
        <v>8.146164705386596</v>
      </c>
      <c r="H3" s="4" t="n">
        <v>8.147059818030815</v>
      </c>
      <c r="I3" s="4" t="n">
        <v>0.0008027027635941764</v>
      </c>
      <c r="J3" s="4" t="n">
        <v>0.0006442382540919082</v>
      </c>
      <c r="K3" s="4" t="n">
        <v>10.73858939027098</v>
      </c>
      <c r="L3" s="4" t="n">
        <v>0.04656616245561433</v>
      </c>
      <c r="M3" s="4" t="n">
        <v>7.528045754874313e-05</v>
      </c>
      <c r="N3" s="4" t="n">
        <v>0.04656616245561433</v>
      </c>
    </row>
    <row r="4">
      <c r="A4" t="n">
        <v>30.53849248093219</v>
      </c>
      <c r="B4" t="n">
        <v>0.5</v>
      </c>
      <c r="C4" s="4" t="n">
        <v>7.789969525497994</v>
      </c>
      <c r="D4" s="4" t="n">
        <v>7.791607409894092</v>
      </c>
      <c r="E4" s="4" t="n">
        <v>7.794130267109352</v>
      </c>
      <c r="F4" s="4" t="n">
        <v>7.794845038477285</v>
      </c>
      <c r="G4" s="4" t="n">
        <v>7.79513670606318</v>
      </c>
      <c r="H4" s="4" t="n">
        <v>7.793137789408381</v>
      </c>
      <c r="I4" s="4" t="n">
        <v>0.002583590282593029</v>
      </c>
      <c r="J4" s="4" t="n">
        <v>0.002251407161457525</v>
      </c>
      <c r="K4" s="4" t="n">
        <v>10.7400928913053</v>
      </c>
      <c r="L4" s="4" t="n">
        <v>0.04655660929806697</v>
      </c>
      <c r="M4" s="4" t="n">
        <v>4.770460722927084e-05</v>
      </c>
      <c r="N4" s="4" t="n">
        <v>0.04655660929806697</v>
      </c>
    </row>
    <row r="5">
      <c r="A5" t="n">
        <v>32.0523425011025</v>
      </c>
      <c r="B5" t="n">
        <v>0.5</v>
      </c>
      <c r="C5" s="4" t="n">
        <v>7.516281202943537</v>
      </c>
      <c r="D5" s="4" t="n">
        <v>7.517696659469822</v>
      </c>
      <c r="E5" s="4" t="n">
        <v>7.517770971419542</v>
      </c>
      <c r="F5" s="4" t="n">
        <v>7.517593398617378</v>
      </c>
      <c r="G5" s="4" t="n">
        <v>7.5174691390196</v>
      </c>
      <c r="H5" s="4" t="n">
        <v>7.517362274293975</v>
      </c>
      <c r="I5" s="4" t="n">
        <v>0.0007448842380024523</v>
      </c>
      <c r="J5" s="4" t="n">
        <v>0.0006148984821623529</v>
      </c>
      <c r="K5" s="4" t="n">
        <v>11.69871685670274</v>
      </c>
      <c r="L5" s="4" t="n">
        <v>0.04292517894894167</v>
      </c>
      <c r="M5" s="4" t="n">
        <v>4.71445773435164e-05</v>
      </c>
      <c r="N5" s="4" t="n">
        <v>0.04292517894894167</v>
      </c>
    </row>
    <row r="6">
      <c r="A6" t="n">
        <v>34.46762453292911</v>
      </c>
      <c r="B6" t="n">
        <v>0.5</v>
      </c>
      <c r="C6" s="4" t="n">
        <v>7.208040544027229</v>
      </c>
      <c r="D6" s="4" t="n">
        <v>7.209867817456002</v>
      </c>
      <c r="E6" s="4" t="n">
        <v>7.210632534352987</v>
      </c>
      <c r="F6" s="4" t="n">
        <v>7.211082456546949</v>
      </c>
      <c r="G6" s="4" t="n">
        <v>7.21019716870445</v>
      </c>
      <c r="H6" s="4" t="n">
        <v>7.209964104217522</v>
      </c>
      <c r="I6" s="4" t="n">
        <v>0.001520956259859929</v>
      </c>
      <c r="J6" s="4" t="n">
        <v>0.001168458897428946</v>
      </c>
      <c r="K6" s="4" t="n">
        <v>16.01756646979515</v>
      </c>
      <c r="L6" s="4" t="n">
        <v>0.03121820139479923</v>
      </c>
      <c r="M6" s="4" t="n">
        <v>9.099519799118382e-05</v>
      </c>
      <c r="N6" s="4" t="n">
        <v>0.03121820139479923</v>
      </c>
    </row>
    <row r="7">
      <c r="A7" t="n">
        <v>37.72542555002074</v>
      </c>
      <c r="B7" t="n">
        <v>0.5</v>
      </c>
      <c r="C7" s="4" t="n">
        <v>6.977647960295225</v>
      </c>
      <c r="D7" s="4" t="n">
        <v>6.977921293669143</v>
      </c>
      <c r="E7" s="4" t="n">
        <v>6.978374174862637</v>
      </c>
      <c r="F7" s="4" t="n">
        <v>6.977453710513406</v>
      </c>
      <c r="G7" s="4" t="n">
        <v>6.978561816460778</v>
      </c>
      <c r="H7" s="4" t="n">
        <v>6.977991791160238</v>
      </c>
      <c r="I7" s="4" t="n">
        <v>0.0005540529736860478</v>
      </c>
      <c r="J7" s="4" t="n">
        <v>0.0004700708674225575</v>
      </c>
      <c r="K7" s="4" t="n">
        <v>20.29955020753517</v>
      </c>
      <c r="L7" s="4" t="n">
        <v>0.02463119047457745</v>
      </c>
      <c r="M7" s="4" t="n">
        <v>6.408082318687391e-05</v>
      </c>
      <c r="N7" s="4" t="n">
        <v>0.02463119047457745</v>
      </c>
    </row>
    <row r="8">
      <c r="A8" t="n">
        <v>41.28642453374873</v>
      </c>
      <c r="B8" t="n">
        <v>0.5</v>
      </c>
      <c r="C8" s="4" t="n">
        <v>6.801839974143688</v>
      </c>
      <c r="D8" s="4" t="n">
        <v>6.801761846108236</v>
      </c>
      <c r="E8" s="4" t="n">
        <v>6.80232844127124</v>
      </c>
      <c r="F8" s="4" t="n">
        <v>6.801962440492599</v>
      </c>
      <c r="G8" s="4" t="n">
        <v>6.802608295503967</v>
      </c>
      <c r="H8" s="4" t="n">
        <v>6.802100199503945</v>
      </c>
      <c r="I8" s="4" t="n">
        <v>0.0004232246978657095</v>
      </c>
      <c r="J8" s="4" t="n">
        <v>0.0003575729482541079</v>
      </c>
      <c r="K8" s="4" t="n">
        <v>30.3696707323462</v>
      </c>
      <c r="L8" s="4" t="n">
        <v>0.01646381007550565</v>
      </c>
      <c r="M8" s="4" t="n">
        <v>2.947882397137391e-05</v>
      </c>
      <c r="N8" s="4" t="n">
        <v>0.01646381007550565</v>
      </c>
    </row>
    <row r="9">
      <c r="A9" t="n">
        <v>44.78905676984047</v>
      </c>
      <c r="B9" t="n">
        <v>0.5</v>
      </c>
      <c r="C9" s="4" t="n">
        <v>6.685999325576625</v>
      </c>
      <c r="D9" s="4" t="n">
        <v>6.686136802105274</v>
      </c>
      <c r="E9" s="4" t="n">
        <v>6.686099780491639</v>
      </c>
      <c r="F9" s="4" t="n">
        <v>6.685163203008349</v>
      </c>
      <c r="G9" s="4" t="n"/>
      <c r="H9" s="4" t="n">
        <v>6.685849777795472</v>
      </c>
      <c r="I9" s="4" t="n">
        <v>0.0004867995484625354</v>
      </c>
      <c r="J9" s="4" t="n">
        <v>0.0004613869596729927</v>
      </c>
      <c r="K9" s="4" t="n">
        <v>40.87521315801526</v>
      </c>
      <c r="L9" s="4" t="n">
        <v>0.01223972218870628</v>
      </c>
      <c r="M9" s="4" t="n">
        <v>6.727212861989962e-05</v>
      </c>
      <c r="N9" s="4" t="n">
        <v>0.01223972218870628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/ Hz</t>
        </is>
      </c>
      <c r="D1" s="3" t="inlineStr">
        <is>
          <t>df1 / Hz</t>
        </is>
      </c>
      <c r="E1" s="3" t="inlineStr">
        <is>
          <t>f2 / Hz</t>
        </is>
      </c>
      <c r="F1" s="3" t="inlineStr">
        <is>
          <t>df2 / Hz</t>
        </is>
      </c>
      <c r="G1" s="3" t="inlineStr">
        <is>
          <t>f_avg / Hz</t>
        </is>
      </c>
      <c r="H1" s="3" t="inlineStr">
        <is>
          <t>df_avg / Hz</t>
        </is>
      </c>
      <c r="I1" s="3" t="inlineStr">
        <is>
          <t>f_beat / Hz</t>
        </is>
      </c>
      <c r="J1" s="3" t="inlineStr">
        <is>
          <t>df_beat / Hz</t>
        </is>
      </c>
      <c r="K1" s="3" t="inlineStr">
        <is>
          <t>f2^2-f1^2 / Hz^2</t>
        </is>
      </c>
      <c r="L1" s="3" t="inlineStr">
        <is>
          <t>d(f2^2-f1^2) / Hz^2</t>
        </is>
      </c>
      <c r="M1" s="3" t="inlineStr">
        <is>
          <t>ln(d/m)</t>
        </is>
      </c>
      <c r="N1" s="3" t="inlineStr">
        <is>
          <t>d ln d</t>
        </is>
      </c>
      <c r="O1" s="3" t="inlineStr">
        <is>
          <t>ln(f2^2-f1^2)</t>
        </is>
      </c>
      <c r="P1" s="3" t="inlineStr">
        <is>
          <t>d ln(...)</t>
        </is>
      </c>
      <c r="Q1" s="3" t="inlineStr">
        <is>
          <t>C_i=(f2^2-f1^2)d^5 / m^5 s^-2</t>
        </is>
      </c>
      <c r="R1" s="3" t="inlineStr">
        <is>
          <t>dC_i</t>
        </is>
      </c>
      <c r="S1" s="3" t="inlineStr">
        <is>
          <t>2gamma/k=(f2/f1)^2-1</t>
        </is>
      </c>
      <c r="T1" s="3" t="inlineStr">
        <is>
          <t>(f1/f2)^2</t>
        </is>
      </c>
      <c r="U1" s="3" t="inlineStr">
        <is>
          <t>rA</t>
        </is>
      </c>
      <c r="V1" s="3" t="inlineStr">
        <is>
          <t>rB</t>
        </is>
      </c>
      <c r="W1" s="3" t="inlineStr">
        <is>
          <t>tau / s</t>
        </is>
      </c>
      <c r="X1" s="3" t="inlineStr">
        <is>
          <t>d_track / mm</t>
        </is>
      </c>
      <c r="Y1" s="3" t="inlineStr">
        <is>
          <t>d nominal / mm</t>
        </is>
      </c>
      <c r="Z1" s="3" t="inlineStr">
        <is>
          <t>half-range d_track / mm</t>
        </is>
      </c>
      <c r="AA1" s="3" t="inlineStr">
        <is>
          <t>fb^2-fa^2 / Hz^2</t>
        </is>
      </c>
      <c r="AB1" s="3" t="inlineStr">
        <is>
          <t>K / Hz^2</t>
        </is>
      </c>
      <c r="AC1" s="3" t="inlineStr">
        <is>
          <t>f1 early-late / mHz</t>
        </is>
      </c>
      <c r="AD1" s="3" t="inlineStr">
        <is>
          <t>f2 early-late / mHz</t>
        </is>
      </c>
      <c r="AE1" s="3" t="inlineStr">
        <is>
          <t>a_xi early / mm</t>
        </is>
      </c>
      <c r="AF1" s="3" t="inlineStr">
        <is>
          <t>a_xi late / mm</t>
        </is>
      </c>
    </row>
    <row r="2">
      <c r="A2" t="n">
        <v>27.12847456078866</v>
      </c>
      <c r="B2" t="n">
        <v>0.2712847456078866</v>
      </c>
      <c r="C2" s="4" t="n">
        <v>6.419153937214705</v>
      </c>
      <c r="D2" s="4" t="n">
        <v>0.04636250078076476</v>
      </c>
      <c r="E2" s="4" t="n">
        <v>8.540795434523126</v>
      </c>
      <c r="F2" s="4" t="n">
        <v>0.04636250078076476</v>
      </c>
      <c r="G2" s="4" t="n">
        <v>7.479974685868916</v>
      </c>
      <c r="H2" s="4" t="n">
        <v>0.04636250078076476</v>
      </c>
      <c r="I2" s="4" t="n">
        <v>2.121641497308421</v>
      </c>
      <c r="J2" s="4" t="n">
        <v>0.09272500156152952</v>
      </c>
      <c r="K2" s="4" t="n">
        <v>31.73964938471202</v>
      </c>
      <c r="L2" s="4" t="n">
        <v>1.387161328854793</v>
      </c>
      <c r="M2" s="4" t="n">
        <v>-3.607171380917946</v>
      </c>
      <c r="N2" s="4" t="n">
        <v>0.01</v>
      </c>
      <c r="O2" s="4" t="n">
        <v>3.457566668556848</v>
      </c>
      <c r="P2" s="4" t="n">
        <v>0.04370436837663822</v>
      </c>
      <c r="Q2" s="5" t="n">
        <v>4.663682699645223e-07</v>
      </c>
      <c r="R2" s="5" t="n">
        <v>4.370074416793106e-08</v>
      </c>
      <c r="S2" s="6" t="n">
        <v>0.7702763144914253</v>
      </c>
      <c r="T2" s="6" t="n">
        <v>0.5648835675052714</v>
      </c>
      <c r="U2" s="6" t="n">
        <v>0.495119753902603</v>
      </c>
      <c r="V2" s="6" t="n">
        <v>0.541965706588015</v>
      </c>
      <c r="W2" s="6" t="n">
        <v>28.82493911716868</v>
      </c>
      <c r="X2" s="6" t="n">
        <v>27.12847456078866</v>
      </c>
      <c r="Y2" s="6" t="n">
        <v>24.5</v>
      </c>
      <c r="Z2" s="6" t="n">
        <v>0.1187353384108274</v>
      </c>
      <c r="AA2" s="6" t="n">
        <v>1.433704520960486</v>
      </c>
      <c r="AB2" s="6" t="n">
        <v>31.7072520791542</v>
      </c>
      <c r="AC2" s="6" t="n">
        <v>-2.136837552267679</v>
      </c>
      <c r="AD2" s="6" t="n">
        <v>2.046510978071225</v>
      </c>
      <c r="AE2" s="6" t="n">
        <v>2.070462156014337</v>
      </c>
      <c r="AF2" s="6" t="n">
        <v>1.524123903653914</v>
      </c>
    </row>
    <row r="3">
      <c r="A3" t="n">
        <v>28.80462532574087</v>
      </c>
      <c r="B3" t="n">
        <v>0.2880462532574087</v>
      </c>
      <c r="C3" s="4" t="n">
        <v>6.419598829091103</v>
      </c>
      <c r="D3" s="4" t="n">
        <v>0.04656616245561433</v>
      </c>
      <c r="E3" s="4" t="n">
        <v>8.147059818030815</v>
      </c>
      <c r="F3" s="4" t="n">
        <v>0.04656616245561433</v>
      </c>
      <c r="G3" s="4" t="n">
        <v>7.28332932356096</v>
      </c>
      <c r="H3" s="4" t="n">
        <v>0.04656616245561433</v>
      </c>
      <c r="I3" s="4" t="n">
        <v>1.727460988939712</v>
      </c>
      <c r="J3" s="4" t="n">
        <v>0.09313232491122865</v>
      </c>
      <c r="K3" s="4" t="n">
        <v>25.16333455210443</v>
      </c>
      <c r="L3" s="4" t="n">
        <v>1.356626785994717</v>
      </c>
      <c r="M3" s="4" t="n">
        <v>-3.547219303147067</v>
      </c>
      <c r="N3" s="4" t="n">
        <v>0.01</v>
      </c>
      <c r="O3" s="4" t="n">
        <v>3.225387956917829</v>
      </c>
      <c r="P3" s="4" t="n">
        <v>0.05391283826814046</v>
      </c>
      <c r="Q3" s="5" t="n">
        <v>4.989756406009052e-07</v>
      </c>
      <c r="R3" s="5" t="n">
        <v>5.184997504150365e-08</v>
      </c>
      <c r="S3" s="6" t="n">
        <v>0.6105938326422466</v>
      </c>
      <c r="T3" s="6" t="n">
        <v>0.6208890036288407</v>
      </c>
      <c r="U3" s="6" t="n">
        <v>0.5318043376318717</v>
      </c>
      <c r="V3" s="6" t="n">
        <v>0.59339362514937</v>
      </c>
      <c r="W3" s="6" t="n">
        <v>31.92252834875855</v>
      </c>
      <c r="X3" s="6" t="n">
        <v>28.80462532574087</v>
      </c>
      <c r="Y3" s="6" t="n">
        <v>26.5</v>
      </c>
      <c r="Z3" s="6" t="n">
        <v>0.1852161587888332</v>
      </c>
      <c r="AA3" s="6" t="n">
        <v>1.377350384458405</v>
      </c>
      <c r="AB3" s="6" t="n">
        <v>25.12561067316702</v>
      </c>
      <c r="AC3" s="6" t="n">
        <v>0.1853280074838537</v>
      </c>
      <c r="AD3" s="6" t="n">
        <v>2.460658699648022</v>
      </c>
      <c r="AE3" s="6" t="n">
        <v>2.073949439738555</v>
      </c>
      <c r="AF3" s="6" t="n">
        <v>1.523517235224261</v>
      </c>
    </row>
    <row r="4">
      <c r="A4" t="n">
        <v>30.53849248093219</v>
      </c>
      <c r="B4" t="n">
        <v>0.3053849248093219</v>
      </c>
      <c r="C4" s="4" t="n">
        <v>6.406235397136207</v>
      </c>
      <c r="D4" s="4" t="n">
        <v>0.04655660929806697</v>
      </c>
      <c r="E4" s="4" t="n">
        <v>7.793137789408381</v>
      </c>
      <c r="F4" s="4" t="n">
        <v>0.04655660929806697</v>
      </c>
      <c r="G4" s="4" t="n">
        <v>7.099686593272294</v>
      </c>
      <c r="H4" s="4" t="n">
        <v>0.04655660929806697</v>
      </c>
      <c r="I4" s="4" t="n">
        <v>1.386902392272174</v>
      </c>
      <c r="J4" s="4" t="n">
        <v>0.09311321859613395</v>
      </c>
      <c r="K4" s="4" t="n">
        <v>19.69314464118406</v>
      </c>
      <c r="L4" s="4" t="n">
        <v>1.322149339446809</v>
      </c>
      <c r="M4" s="4" t="n">
        <v>-3.488767342527479</v>
      </c>
      <c r="N4" s="4" t="n">
        <v>0.01</v>
      </c>
      <c r="O4" s="4" t="n">
        <v>2.980270587424998</v>
      </c>
      <c r="P4" s="4" t="n">
        <v>0.06713754271025935</v>
      </c>
      <c r="Q4" s="5" t="n">
        <v>5.230618471875051e-07</v>
      </c>
      <c r="R4" s="5" t="n">
        <v>6.127017946503353e-08</v>
      </c>
      <c r="S4" s="6" t="n">
        <v>0.4798541831653951</v>
      </c>
      <c r="T4" s="6" t="n">
        <v>0.6757422531056465</v>
      </c>
      <c r="U4" s="6" t="n">
        <v>0.5470782901257362</v>
      </c>
      <c r="V4" s="6" t="n">
        <v>0.6447785630826749</v>
      </c>
      <c r="W4" s="6" t="n">
        <v>27.53169095172721</v>
      </c>
      <c r="X4" s="6" t="n">
        <v>30.53849248093219</v>
      </c>
      <c r="Y4" s="6" t="n">
        <v>28.5</v>
      </c>
      <c r="Z4" s="6" t="n">
        <v>0.08376506651739213</v>
      </c>
      <c r="AA4" s="6" t="n">
        <v>1.614309303709409</v>
      </c>
      <c r="AB4" s="6" t="n">
        <v>19.62686809785386</v>
      </c>
      <c r="AC4" s="6" t="n">
        <v>-3.627112213561823</v>
      </c>
      <c r="AD4" s="6" t="n">
        <v>0.6323862369237432</v>
      </c>
      <c r="AE4" s="6" t="n">
        <v>2.084345320237391</v>
      </c>
      <c r="AF4" s="6" t="n">
        <v>1.510684547312684</v>
      </c>
    </row>
    <row r="5">
      <c r="A5" t="n">
        <v>32.0523425011025</v>
      </c>
      <c r="B5" t="n">
        <v>0.320523425011025</v>
      </c>
      <c r="C5" s="4" t="n">
        <v>6.410332803643963</v>
      </c>
      <c r="D5" s="4" t="n">
        <v>0.04292517894894167</v>
      </c>
      <c r="E5" s="4" t="n">
        <v>7.517362274293975</v>
      </c>
      <c r="F5" s="4" t="n">
        <v>0.04292517894894167</v>
      </c>
      <c r="G5" s="4" t="n">
        <v>6.963847538968969</v>
      </c>
      <c r="H5" s="4" t="n">
        <v>0.04292517894894167</v>
      </c>
      <c r="I5" s="4" t="n">
        <v>1.107029470650012</v>
      </c>
      <c r="J5" s="4" t="n">
        <v>0.08585035789788334</v>
      </c>
      <c r="K5" s="4" t="n">
        <v>15.41836890950442</v>
      </c>
      <c r="L5" s="4" t="n">
        <v>1.19569760713356</v>
      </c>
      <c r="M5" s="4" t="n">
        <v>-3.440385009328369</v>
      </c>
      <c r="N5" s="4" t="n">
        <v>0.01</v>
      </c>
      <c r="O5" s="4" t="n">
        <v>2.735559584946592</v>
      </c>
      <c r="P5" s="4" t="n">
        <v>0.07755020094223397</v>
      </c>
      <c r="Q5" s="5" t="n">
        <v>5.215996685956582e-07</v>
      </c>
      <c r="R5" s="5" t="n">
        <v>6.653014254077885e-08</v>
      </c>
      <c r="S5" s="6" t="n">
        <v>0.3752124826375991</v>
      </c>
      <c r="T5" s="6" t="n">
        <v>0.7271603571268076</v>
      </c>
      <c r="U5" s="6" t="n">
        <v>0.5767772841734614</v>
      </c>
      <c r="V5" s="6" t="n">
        <v>0.7033151557738192</v>
      </c>
      <c r="W5" s="6" t="n">
        <v>27.92946331457583</v>
      </c>
      <c r="X5" s="6" t="n">
        <v>32.0523425011025</v>
      </c>
      <c r="Y5" s="6" t="n">
        <v>31</v>
      </c>
      <c r="Z5" s="6" t="n">
        <v>0.1483609052218977</v>
      </c>
      <c r="AA5" s="6" t="n">
        <v>1.524114606471833</v>
      </c>
      <c r="AB5" s="6" t="n">
        <v>15.34285418349244</v>
      </c>
      <c r="AC5" s="6" t="n">
        <v>-4.344522752320046</v>
      </c>
      <c r="AD5" s="6" t="n">
        <v>0.01187296163198681</v>
      </c>
      <c r="AE5" s="6" t="n">
        <v>2.270314876861842</v>
      </c>
      <c r="AF5" s="6" t="n">
        <v>1.588355091991304</v>
      </c>
    </row>
    <row r="6">
      <c r="A6" t="n">
        <v>34.46762453292911</v>
      </c>
      <c r="B6" t="n">
        <v>0.3446762453292911</v>
      </c>
      <c r="C6" s="4" t="n">
        <v>6.403704485319071</v>
      </c>
      <c r="D6" s="4" t="n">
        <v>0.03121820139479923</v>
      </c>
      <c r="E6" s="4" t="n">
        <v>7.209964104217522</v>
      </c>
      <c r="F6" s="4" t="n">
        <v>0.03121820139479923</v>
      </c>
      <c r="G6" s="4" t="n">
        <v>6.806834294768296</v>
      </c>
      <c r="H6" s="4" t="n">
        <v>0.03121820139479923</v>
      </c>
      <c r="I6" s="4" t="n">
        <v>0.8062596188984514</v>
      </c>
      <c r="J6" s="4" t="n">
        <v>0.06243640278959846</v>
      </c>
      <c r="K6" s="4" t="n">
        <v>10.97615124880959</v>
      </c>
      <c r="L6" s="4" t="n">
        <v>0.8499884955004116</v>
      </c>
      <c r="M6" s="4" t="n">
        <v>-3.367734814871297</v>
      </c>
      <c r="N6" s="4" t="n">
        <v>0.01</v>
      </c>
      <c r="O6" s="4" t="n">
        <v>2.395724850845729</v>
      </c>
      <c r="P6" s="4" t="n">
        <v>0.07743957569759219</v>
      </c>
      <c r="Q6" s="5" t="n">
        <v>5.339576952457273e-07</v>
      </c>
      <c r="R6" s="5" t="n">
        <v>6.804734212257972e-08</v>
      </c>
      <c r="S6" s="6" t="n">
        <v>0.2676624929905032</v>
      </c>
      <c r="T6" s="6" t="n">
        <v>0.7888535044063119</v>
      </c>
      <c r="U6" s="6" t="n">
        <v>0.5722012344965985</v>
      </c>
      <c r="V6" s="6" t="n">
        <v>0.7754534075608954</v>
      </c>
      <c r="W6" s="6" t="n">
        <v>25.28976617339364</v>
      </c>
      <c r="X6" s="6" t="n">
        <v>34.46762453292911</v>
      </c>
      <c r="Y6" s="6" t="n">
        <v>33.5</v>
      </c>
      <c r="Z6" s="6" t="n">
        <v>0.1220567176914891</v>
      </c>
      <c r="AA6" s="6" t="n">
        <v>1.655414171836296</v>
      </c>
      <c r="AB6" s="6" t="n">
        <v>10.85059906901126</v>
      </c>
      <c r="AC6" s="6" t="n">
        <v>-3.279278502051497</v>
      </c>
      <c r="AD6" s="6" t="n">
        <v>0.5553059254252091</v>
      </c>
      <c r="AE6" s="6" t="n">
        <v>2.040527889093126</v>
      </c>
      <c r="AF6" s="6" t="n">
        <v>1.288005515765357</v>
      </c>
    </row>
    <row r="7">
      <c r="A7" t="n">
        <v>37.72542555002074</v>
      </c>
      <c r="B7" t="n">
        <v>0.3772542555002075</v>
      </c>
      <c r="C7" s="4" t="n">
        <v>6.402413624693764</v>
      </c>
      <c r="D7" s="4" t="n">
        <v>0.02463119047457745</v>
      </c>
      <c r="E7" s="4" t="n">
        <v>6.977991791160238</v>
      </c>
      <c r="F7" s="4" t="n">
        <v>0.02463119047457745</v>
      </c>
      <c r="G7" s="4" t="n">
        <v>6.690202707927002</v>
      </c>
      <c r="H7" s="4" t="n">
        <v>0.02463119047457745</v>
      </c>
      <c r="I7" s="4" t="n">
        <v>0.5755781664664736</v>
      </c>
      <c r="J7" s="4" t="n">
        <v>0.0492623809491549</v>
      </c>
      <c r="K7" s="4" t="n">
        <v>7.701469215835317</v>
      </c>
      <c r="L7" s="4" t="n">
        <v>0.6591506288499352</v>
      </c>
      <c r="M7" s="4" t="n">
        <v>-3.277420994073205</v>
      </c>
      <c r="N7" s="4" t="n">
        <v>0.01</v>
      </c>
      <c r="O7" s="4" t="n">
        <v>2.04141111790959</v>
      </c>
      <c r="P7" s="4" t="n">
        <v>0.08558764702904061</v>
      </c>
      <c r="Q7" s="5" t="n">
        <v>5.884970915163916e-07</v>
      </c>
      <c r="R7" s="5" t="n">
        <v>7.979293592214151e-08</v>
      </c>
      <c r="S7" s="6" t="n">
        <v>0.1878824122961067</v>
      </c>
      <c r="T7" s="6" t="n">
        <v>0.8418341661167109</v>
      </c>
      <c r="U7" s="6" t="n">
        <v>0.5460872594256156</v>
      </c>
      <c r="V7" s="6" t="n">
        <v>0.8351051091059322</v>
      </c>
      <c r="W7" s="6" t="n">
        <v>24.04859958456959</v>
      </c>
      <c r="X7" s="6" t="n">
        <v>37.72542555002074</v>
      </c>
      <c r="Y7" s="6" t="n">
        <v>36</v>
      </c>
      <c r="Z7" s="6" t="n">
        <v>0.0882163331049135</v>
      </c>
      <c r="AA7" s="6" t="n">
        <v>1.611551093716484</v>
      </c>
      <c r="AB7" s="6" t="n">
        <v>7.530971461557947</v>
      </c>
      <c r="AC7" s="6" t="n">
        <v>-3.784893375543064</v>
      </c>
      <c r="AD7" s="6" t="n">
        <v>0.4342428437364987</v>
      </c>
      <c r="AE7" s="6" t="n">
        <v>2.277440838318097</v>
      </c>
      <c r="AF7" s="6" t="n">
        <v>1.267139869860303</v>
      </c>
    </row>
    <row r="8">
      <c r="A8" t="n">
        <v>41.28642453374873</v>
      </c>
      <c r="B8" t="n">
        <v>0.4128642453374873</v>
      </c>
      <c r="C8" s="4" t="n">
        <v>6.400065169209867</v>
      </c>
      <c r="D8" s="4" t="n">
        <v>0.01646381007550565</v>
      </c>
      <c r="E8" s="4" t="n">
        <v>6.802100199503945</v>
      </c>
      <c r="F8" s="4" t="n">
        <v>0.01646381007550565</v>
      </c>
      <c r="G8" s="4" t="n">
        <v>6.601082684356906</v>
      </c>
      <c r="H8" s="4" t="n">
        <v>0.01646381007550565</v>
      </c>
      <c r="I8" s="4" t="n">
        <v>0.4020350302940781</v>
      </c>
      <c r="J8" s="4" t="n">
        <v>0.0329276201510113</v>
      </c>
      <c r="K8" s="4" t="n">
        <v>5.307732953958286</v>
      </c>
      <c r="L8" s="4" t="n">
        <v>0.4347158864318444</v>
      </c>
      <c r="M8" s="4" t="n">
        <v>-3.187221536833404</v>
      </c>
      <c r="N8" s="4" t="n">
        <v>0.01</v>
      </c>
      <c r="O8" s="4" t="n">
        <v>1.669164805098541</v>
      </c>
      <c r="P8" s="4" t="n">
        <v>0.08190236588818046</v>
      </c>
      <c r="Q8" s="5" t="n">
        <v>6.367155171124314e-07</v>
      </c>
      <c r="R8" s="5" t="n">
        <v>8.398428310484595e-08</v>
      </c>
      <c r="S8" s="6" t="n">
        <v>0.1295806850981669</v>
      </c>
      <c r="T8" s="6" t="n">
        <v>0.8852842591878192</v>
      </c>
      <c r="U8" s="6" t="n">
        <v>0.4803595495522275</v>
      </c>
      <c r="V8" s="6" t="n">
        <v>0.8933286540990226</v>
      </c>
      <c r="W8" s="6" t="n">
        <v>25.07784953104993</v>
      </c>
      <c r="X8" s="6" t="n">
        <v>41.28642453374873</v>
      </c>
      <c r="Y8" s="6" t="n">
        <v>39</v>
      </c>
      <c r="Z8" s="6" t="n">
        <v>0.1214788753962708</v>
      </c>
      <c r="AA8" s="6" t="n">
        <v>1.59565301597811</v>
      </c>
      <c r="AB8" s="6" t="n">
        <v>5.062205108757913</v>
      </c>
      <c r="AC8" s="6" t="n">
        <v>-4.896307182812443</v>
      </c>
      <c r="AD8" s="6" t="n">
        <v>-2.171474195158041</v>
      </c>
      <c r="AE8" s="6" t="n">
        <v>1.852792775261999</v>
      </c>
      <c r="AF8" s="6" t="n">
        <v>0.8360538950500149</v>
      </c>
    </row>
    <row r="9">
      <c r="A9" t="n">
        <v>44.78905676984047</v>
      </c>
      <c r="B9" t="n">
        <v>0.4478905676984047</v>
      </c>
      <c r="C9" s="4" t="n">
        <v>6.394441012777735</v>
      </c>
      <c r="D9" s="4" t="n">
        <v>0.01223972218870628</v>
      </c>
      <c r="E9" s="4" t="n">
        <v>6.685849777795472</v>
      </c>
      <c r="F9" s="4" t="n">
        <v>0.01223972218870628</v>
      </c>
      <c r="G9" s="4" t="n">
        <v>6.540145395286603</v>
      </c>
      <c r="H9" s="4" t="n">
        <v>0.01223972218870628</v>
      </c>
      <c r="I9" s="4" t="n">
        <v>0.2914087650177368</v>
      </c>
      <c r="J9" s="4" t="n">
        <v>0.02447944437741256</v>
      </c>
      <c r="K9" s="4" t="n">
        <v>3.811711385353817</v>
      </c>
      <c r="L9" s="4" t="n">
        <v>0.3201982508482186</v>
      </c>
      <c r="M9" s="4" t="n">
        <v>-3.105791437929961</v>
      </c>
      <c r="N9" s="4" t="n">
        <v>0.01</v>
      </c>
      <c r="O9" s="4" t="n">
        <v>1.33807827079391</v>
      </c>
      <c r="P9" s="4" t="n">
        <v>0.08400380261699604</v>
      </c>
      <c r="Q9" s="5" t="n">
        <v>6.87036154922765e-07</v>
      </c>
      <c r="R9" s="5" t="n">
        <v>9.206545729501012e-08</v>
      </c>
      <c r="S9" s="6" t="n">
        <v>0.09322123204989419</v>
      </c>
      <c r="T9" s="6" t="n">
        <v>0.9147279349166175</v>
      </c>
      <c r="U9" s="6" t="n">
        <v>0.4094646330458791</v>
      </c>
      <c r="V9" s="6" t="n">
        <v>1.011614961763613</v>
      </c>
      <c r="W9" s="6" t="n">
        <v>24.47314252371651</v>
      </c>
      <c r="X9" s="6" t="n">
        <v>44.78905676984047</v>
      </c>
      <c r="Y9" s="6" t="n">
        <v>42</v>
      </c>
      <c r="Z9" s="6" t="n">
        <v>0.2562907293959498</v>
      </c>
      <c r="AA9" s="6" t="n">
        <v>1.615126465858251</v>
      </c>
      <c r="AB9" s="6" t="n">
        <v>3.452609185025167</v>
      </c>
      <c r="AC9" s="6" t="n">
        <v>-2.756437863323136</v>
      </c>
      <c r="AD9" s="6" t="n">
        <v>-0.4068892684812031</v>
      </c>
      <c r="AE9" s="6" t="n">
        <v>1.708212298490254</v>
      </c>
      <c r="AF9" s="6" t="n">
        <v>0.6413195950949827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d / mm</t>
        </is>
      </c>
      <c r="B1" s="3" t="inlineStr">
        <is>
          <t>f2 model (n=5) / Hz</t>
        </is>
      </c>
      <c r="C1" s="3" t="inlineStr">
        <is>
          <t>f1 mean / Hz</t>
        </is>
      </c>
      <c r="D1" s="3" t="inlineStr">
        <is>
          <t>f_beat model / Hz</t>
        </is>
      </c>
      <c r="E1" s="3" t="inlineStr">
        <is>
          <t>f2^2-f1^2 model / Hz^2</t>
        </is>
      </c>
      <c r="F1" s="3" t="inlineStr">
        <is>
          <t>ln d</t>
        </is>
      </c>
      <c r="G1" s="3" t="inlineStr">
        <is>
          <t>ln y best fit</t>
        </is>
      </c>
      <c r="H1" s="3" t="inlineStr">
        <is>
          <t>ln y max gradient</t>
        </is>
      </c>
      <c r="I1" s="3" t="inlineStr">
        <is>
          <t>ln y min gradient</t>
        </is>
      </c>
      <c r="J1" s="3" t="inlineStr">
        <is>
          <t>C (n=5)</t>
        </is>
      </c>
    </row>
    <row r="2">
      <c r="A2" t="n">
        <v>24.4156271047098</v>
      </c>
      <c r="B2" t="n">
        <v>9.89814434889591</v>
      </c>
      <c r="C2" t="n">
        <v>6.406993157385802</v>
      </c>
      <c r="D2" t="n">
        <v>3.491151191510108</v>
      </c>
      <c r="E2" t="n">
        <v>56.92370023279155</v>
      </c>
      <c r="F2" t="n">
        <v>-3.657171380917946</v>
      </c>
      <c r="G2" t="n">
        <v>3.67501068829492</v>
      </c>
      <c r="H2" t="n">
        <v>3.781365370088444</v>
      </c>
      <c r="I2" t="n">
        <v>3.566670650678281</v>
      </c>
      <c r="J2" t="n">
        <v>4.938926237737711e-07</v>
      </c>
    </row>
    <row r="3">
      <c r="A3" t="n">
        <v>24.82167039634908</v>
      </c>
      <c r="B3" t="n">
        <v>9.667844014132719</v>
      </c>
      <c r="C3" t="n">
        <v>6.406993157385802</v>
      </c>
      <c r="D3" t="n">
        <v>3.260850856746917</v>
      </c>
      <c r="E3" t="n">
        <v>52.41764656281336</v>
      </c>
      <c r="F3" t="n">
        <v>-3.636434141504567</v>
      </c>
      <c r="G3" t="n">
        <v>3.586363827386224</v>
      </c>
      <c r="H3" t="n">
        <v>3.684558982672357</v>
      </c>
      <c r="I3" t="n">
        <v>3.48745006696223</v>
      </c>
      <c r="J3" t="n">
        <v>4.938926237737711e-07</v>
      </c>
    </row>
    <row r="4">
      <c r="A4" t="n">
        <v>25.22771368798837</v>
      </c>
      <c r="B4" t="n">
        <v>9.454231098647636</v>
      </c>
      <c r="C4" t="n">
        <v>6.406993157385802</v>
      </c>
      <c r="D4" t="n">
        <v>3.047237941261834</v>
      </c>
      <c r="E4" t="n">
        <v>48.33292434784759</v>
      </c>
      <c r="F4" t="n">
        <v>-3.615696902091188</v>
      </c>
      <c r="G4" t="n">
        <v>3.497716966477526</v>
      </c>
      <c r="H4" t="n">
        <v>3.587752595256273</v>
      </c>
      <c r="I4" t="n">
        <v>3.408229483246181</v>
      </c>
      <c r="J4" t="n">
        <v>4.938926237737711e-07</v>
      </c>
    </row>
    <row r="5">
      <c r="A5" t="n">
        <v>25.63375697962766</v>
      </c>
      <c r="B5" t="n">
        <v>9.256016519221415</v>
      </c>
      <c r="C5" t="n">
        <v>6.406993157385802</v>
      </c>
      <c r="D5" t="n">
        <v>2.849023361835613</v>
      </c>
      <c r="E5" t="n">
        <v>44.62428048531123</v>
      </c>
      <c r="F5" t="n">
        <v>-3.59495966267781</v>
      </c>
      <c r="G5" t="n">
        <v>3.409070105568832</v>
      </c>
      <c r="H5" t="n">
        <v>3.490946207840189</v>
      </c>
      <c r="I5" t="n">
        <v>3.329008899530132</v>
      </c>
      <c r="J5" t="n">
        <v>4.938926237737711e-07</v>
      </c>
    </row>
    <row r="6">
      <c r="A6" t="n">
        <v>26.03980027126694</v>
      </c>
      <c r="B6" t="n">
        <v>9.07201706278488</v>
      </c>
      <c r="C6" t="n">
        <v>6.406993157385802</v>
      </c>
      <c r="D6" t="n">
        <v>2.665023905399078</v>
      </c>
      <c r="E6" t="n">
        <v>41.25193226867152</v>
      </c>
      <c r="F6" t="n">
        <v>-3.574222423264431</v>
      </c>
      <c r="G6" t="n">
        <v>3.320423244660134</v>
      </c>
      <c r="H6" t="n">
        <v>3.394139820424101</v>
      </c>
      <c r="I6" t="n">
        <v>3.249788315814081</v>
      </c>
      <c r="J6" t="n">
        <v>4.938926237737711e-07</v>
      </c>
    </row>
    <row r="7">
      <c r="A7" t="n">
        <v>26.44584356290623</v>
      </c>
      <c r="B7" t="n">
        <v>8.901145762644749</v>
      </c>
      <c r="C7" t="n">
        <v>6.406993157385802</v>
      </c>
      <c r="D7" t="n">
        <v>2.494152605258947</v>
      </c>
      <c r="E7" t="n">
        <v>38.18083456906008</v>
      </c>
      <c r="F7" t="n">
        <v>-3.553485183851052</v>
      </c>
      <c r="G7" t="n">
        <v>3.231776383751436</v>
      </c>
      <c r="H7" t="n">
        <v>3.297333433008014</v>
      </c>
      <c r="I7" t="n">
        <v>3.170567732098032</v>
      </c>
      <c r="J7" t="n">
        <v>4.938926237737711e-07</v>
      </c>
    </row>
    <row r="8">
      <c r="A8" t="n">
        <v>26.85188685454552</v>
      </c>
      <c r="B8" t="n">
        <v>8.742403319729009</v>
      </c>
      <c r="C8" t="n">
        <v>6.406993157385802</v>
      </c>
      <c r="D8" t="n">
        <v>2.335410162343207</v>
      </c>
      <c r="E8" t="n">
        <v>35.38005448602031</v>
      </c>
      <c r="F8" t="n">
        <v>-3.532747944437673</v>
      </c>
      <c r="G8" t="n">
        <v>3.14312952284274</v>
      </c>
      <c r="H8" t="n">
        <v>3.200527045591929</v>
      </c>
      <c r="I8" t="n">
        <v>3.091347148381981</v>
      </c>
      <c r="J8" t="n">
        <v>4.938926237737711e-07</v>
      </c>
    </row>
    <row r="9">
      <c r="A9" t="n">
        <v>27.2579301461848</v>
      </c>
      <c r="B9" t="n">
        <v>8.594870429583978</v>
      </c>
      <c r="C9" t="n">
        <v>6.406993157385802</v>
      </c>
      <c r="D9" t="n">
        <v>2.187877272198175</v>
      </c>
      <c r="E9" t="n">
        <v>32.82223638254858</v>
      </c>
      <c r="F9" t="n">
        <v>-3.512010705024295</v>
      </c>
      <c r="G9" t="n">
        <v>3.054482661934044</v>
      </c>
      <c r="H9" t="n">
        <v>3.103720658175842</v>
      </c>
      <c r="I9" t="n">
        <v>3.012126564665932</v>
      </c>
      <c r="J9" t="n">
        <v>4.938926237737711e-07</v>
      </c>
    </row>
    <row r="10">
      <c r="A10" t="n">
        <v>27.66397343782409</v>
      </c>
      <c r="B10" t="n">
        <v>8.457700896752906</v>
      </c>
      <c r="C10" t="n">
        <v>6.406993157385802</v>
      </c>
      <c r="D10" t="n">
        <v>2.050707739367104</v>
      </c>
      <c r="E10" t="n">
        <v>30.48314314014641</v>
      </c>
      <c r="F10" t="n">
        <v>-3.491273465610916</v>
      </c>
      <c r="G10" t="n">
        <v>2.965835801025348</v>
      </c>
      <c r="H10" t="n">
        <v>3.006914270759758</v>
      </c>
      <c r="I10" t="n">
        <v>2.932905980949883</v>
      </c>
      <c r="J10" t="n">
        <v>4.938926237737711e-07</v>
      </c>
    </row>
    <row r="11">
      <c r="A11" t="n">
        <v>28.07001672946338</v>
      </c>
      <c r="B11" t="n">
        <v>8.330115435918131</v>
      </c>
      <c r="C11" t="n">
        <v>6.406993157385802</v>
      </c>
      <c r="D11" t="n">
        <v>1.923122278532329</v>
      </c>
      <c r="E11" t="n">
        <v>28.34126185693304</v>
      </c>
      <c r="F11" t="n">
        <v>-3.470536226197537</v>
      </c>
      <c r="G11" t="n">
        <v>2.87718894011665</v>
      </c>
      <c r="H11" t="n">
        <v>2.91010788334367</v>
      </c>
      <c r="I11" t="n">
        <v>2.853685397233832</v>
      </c>
      <c r="J11" t="n">
        <v>4.938926237737711e-07</v>
      </c>
    </row>
    <row r="12">
      <c r="A12" t="n">
        <v>28.47606002110266</v>
      </c>
      <c r="B12" t="n">
        <v>8.211396074246224</v>
      </c>
      <c r="C12" t="n">
        <v>6.406993157385802</v>
      </c>
      <c r="D12" t="n">
        <v>1.804402916860422</v>
      </c>
      <c r="E12" t="n">
        <v>26.37746416935779</v>
      </c>
      <c r="F12" t="n">
        <v>-3.449798986784158</v>
      </c>
      <c r="G12" t="n">
        <v>2.788542079207952</v>
      </c>
      <c r="H12" t="n">
        <v>2.813301495927583</v>
      </c>
      <c r="I12" t="n">
        <v>2.774464813517781</v>
      </c>
      <c r="J12" t="n">
        <v>4.938926237737711e-07</v>
      </c>
    </row>
    <row r="13">
      <c r="A13" t="n">
        <v>28.88210331274195</v>
      </c>
      <c r="B13" t="n">
        <v>8.100881082122674</v>
      </c>
      <c r="C13" t="n">
        <v>6.406993157385802</v>
      </c>
      <c r="D13" t="n">
        <v>1.693887924736872</v>
      </c>
      <c r="E13" t="n">
        <v>24.57471298790454</v>
      </c>
      <c r="F13" t="n">
        <v>-3.429061747370779</v>
      </c>
      <c r="G13" t="n">
        <v>2.699895218299257</v>
      </c>
      <c r="H13" t="n">
        <v>2.716495108511499</v>
      </c>
      <c r="I13" t="n">
        <v>2.695244229801734</v>
      </c>
      <c r="J13" t="n">
        <v>4.938926237737711e-07</v>
      </c>
    </row>
    <row r="14">
      <c r="A14" t="n">
        <v>29.28814660438124</v>
      </c>
      <c r="B14" t="n">
        <v>7.997960370230055</v>
      </c>
      <c r="C14" t="n">
        <v>6.406993157385802</v>
      </c>
      <c r="D14" t="n">
        <v>1.590967212844252</v>
      </c>
      <c r="E14" t="n">
        <v>22.91780876498198</v>
      </c>
      <c r="F14" t="n">
        <v>-3.4083245079574</v>
      </c>
      <c r="G14" t="n">
        <v>2.61124835739056</v>
      </c>
      <c r="H14" t="n">
        <v>2.619688721095413</v>
      </c>
      <c r="I14" t="n">
        <v>2.616023646085683</v>
      </c>
      <c r="J14" t="n">
        <v>4.938926237737711e-07</v>
      </c>
    </row>
    <row r="15">
      <c r="A15" t="n">
        <v>29.69418989602053</v>
      </c>
      <c r="B15" t="n">
        <v>7.902071299997199</v>
      </c>
      <c r="C15" t="n">
        <v>6.406993157385802</v>
      </c>
      <c r="D15" t="n">
        <v>1.495078142611397</v>
      </c>
      <c r="E15" t="n">
        <v>21.39316951145094</v>
      </c>
      <c r="F15" t="n">
        <v>-3.387587268544022</v>
      </c>
      <c r="G15" t="n">
        <v>2.522601496481863</v>
      </c>
      <c r="H15" t="n">
        <v>2.522882333679327</v>
      </c>
      <c r="I15" t="n">
        <v>2.536803062369634</v>
      </c>
      <c r="J15" t="n">
        <v>4.938926237737711e-07</v>
      </c>
    </row>
    <row r="16">
      <c r="A16" t="n">
        <v>30.10023318765981</v>
      </c>
      <c r="B16" t="n">
        <v>7.812694862076318</v>
      </c>
      <c r="C16" t="n">
        <v>6.406993157385802</v>
      </c>
      <c r="D16" t="n">
        <v>1.405701704690516</v>
      </c>
      <c r="E16" t="n">
        <v>19.98863968912521</v>
      </c>
      <c r="F16" t="n">
        <v>-3.366850029130643</v>
      </c>
      <c r="G16" t="n">
        <v>2.433954635573166</v>
      </c>
      <c r="H16" t="n">
        <v>2.426075946263239</v>
      </c>
      <c r="I16" t="n">
        <v>2.457582478653583</v>
      </c>
      <c r="J16" t="n">
        <v>4.938926237737711e-07</v>
      </c>
    </row>
    <row r="17">
      <c r="A17" t="n">
        <v>30.5062764792991</v>
      </c>
      <c r="B17" t="n">
        <v>7.729352183906641</v>
      </c>
      <c r="C17" t="n">
        <v>6.406993157385802</v>
      </c>
      <c r="D17" t="n">
        <v>1.322359026520839</v>
      </c>
      <c r="E17" t="n">
        <v>18.69332386407388</v>
      </c>
      <c r="F17" t="n">
        <v>-3.346112789717264</v>
      </c>
      <c r="G17" t="n">
        <v>2.345307774664471</v>
      </c>
      <c r="H17" t="n">
        <v>2.329269558847155</v>
      </c>
      <c r="I17" t="n">
        <v>2.378361894937534</v>
      </c>
      <c r="J17" t="n">
        <v>4.938926237737711e-07</v>
      </c>
    </row>
    <row r="18">
      <c r="A18" t="n">
        <v>30.91231977093839</v>
      </c>
      <c r="B18" t="n">
        <v>7.651601332786487</v>
      </c>
      <c r="C18" t="n">
        <v>6.406993157385802</v>
      </c>
      <c r="D18" t="n">
        <v>1.244608175400685</v>
      </c>
      <c r="E18" t="n">
        <v>17.49744163711145</v>
      </c>
      <c r="F18" t="n">
        <v>-3.325375550303885</v>
      </c>
      <c r="G18" t="n">
        <v>2.256660913755773</v>
      </c>
      <c r="H18" t="n">
        <v>2.232463171431069</v>
      </c>
      <c r="I18" t="n">
        <v>2.299141311221485</v>
      </c>
      <c r="J18" t="n">
        <v>4.938926237737711e-07</v>
      </c>
    </row>
    <row r="19">
      <c r="A19" t="n">
        <v>31.31836306257767</v>
      </c>
      <c r="B19" t="n">
        <v>7.579034385364603</v>
      </c>
      <c r="C19" t="n">
        <v>6.406993157385802</v>
      </c>
      <c r="D19" t="n">
        <v>1.172041227978801</v>
      </c>
      <c r="E19" t="n">
        <v>16.39220089575052</v>
      </c>
      <c r="F19" t="n">
        <v>-3.304638310890506</v>
      </c>
      <c r="G19" t="n">
        <v>2.168014052847075</v>
      </c>
      <c r="H19" t="n">
        <v>2.135656784014982</v>
      </c>
      <c r="I19" t="n">
        <v>2.219920727505434</v>
      </c>
      <c r="J19" t="n">
        <v>4.938926237737711e-07</v>
      </c>
    </row>
    <row r="20">
      <c r="A20" t="n">
        <v>31.72440635421696</v>
      </c>
      <c r="B20" t="n">
        <v>7.511274738218026</v>
      </c>
      <c r="C20" t="n">
        <v>6.406993157385802</v>
      </c>
      <c r="D20" t="n">
        <v>1.104281580832223</v>
      </c>
      <c r="E20" t="n">
        <v>15.36968687420378</v>
      </c>
      <c r="F20" t="n">
        <v>-3.283901071477128</v>
      </c>
      <c r="G20" t="n">
        <v>2.079367191938379</v>
      </c>
      <c r="H20" t="n">
        <v>2.038850396598896</v>
      </c>
      <c r="I20" t="n">
        <v>2.140700143789383</v>
      </c>
      <c r="J20" t="n">
        <v>4.938926237737711e-07</v>
      </c>
    </row>
    <row r="21">
      <c r="A21" t="n">
        <v>32.13044964585625</v>
      </c>
      <c r="B21" t="n">
        <v>7.447974637329628</v>
      </c>
      <c r="C21" t="n">
        <v>6.406993157385802</v>
      </c>
      <c r="D21" t="n">
        <v>1.040981479943826</v>
      </c>
      <c r="E21" t="n">
        <v>14.4227648795169</v>
      </c>
      <c r="F21" t="n">
        <v>-3.263163832063749</v>
      </c>
      <c r="G21" t="n">
        <v>1.990720331029683</v>
      </c>
      <c r="H21" t="n">
        <v>1.942044009182812</v>
      </c>
      <c r="I21" t="n">
        <v>2.061479560073336</v>
      </c>
      <c r="J21" t="n">
        <v>4.938926237737711e-07</v>
      </c>
    </row>
    <row r="22">
      <c r="A22" t="n">
        <v>32.53649293749553</v>
      </c>
      <c r="B22" t="n">
        <v>7.38881290691798</v>
      </c>
      <c r="C22" t="n">
        <v>6.406993157385802</v>
      </c>
      <c r="D22" t="n">
        <v>0.9818197495321783</v>
      </c>
      <c r="E22" t="n">
        <v>13.54499485464925</v>
      </c>
      <c r="F22" t="n">
        <v>-3.24242659265037</v>
      </c>
      <c r="G22" t="n">
        <v>1.902073470120987</v>
      </c>
      <c r="H22" t="n">
        <v>1.845237621766724</v>
      </c>
      <c r="I22" t="n">
        <v>1.982258976357285</v>
      </c>
      <c r="J22" t="n">
        <v>4.938926237737711e-07</v>
      </c>
    </row>
    <row r="23">
      <c r="A23" t="n">
        <v>32.94253622913482</v>
      </c>
      <c r="B23" t="n">
        <v>7.333492860293393</v>
      </c>
      <c r="C23" t="n">
        <v>6.406993157385802</v>
      </c>
      <c r="D23" t="n">
        <v>0.9264997029075905</v>
      </c>
      <c r="E23" t="n">
        <v>12.73055621318568</v>
      </c>
      <c r="F23" t="n">
        <v>-3.221689353236991</v>
      </c>
      <c r="G23" t="n">
        <v>1.813426609212289</v>
      </c>
      <c r="H23" t="n">
        <v>1.748431234350639</v>
      </c>
      <c r="I23" t="n">
        <v>1.903038392641234</v>
      </c>
      <c r="J23" t="n">
        <v>4.938926237737711e-07</v>
      </c>
    </row>
    <row r="24">
      <c r="A24" t="n">
        <v>33.34857952077411</v>
      </c>
      <c r="B24" t="n">
        <v>7.281740377291264</v>
      </c>
      <c r="C24" t="n">
        <v>6.406993157385802</v>
      </c>
      <c r="D24" t="n">
        <v>0.874747219905462</v>
      </c>
      <c r="E24" t="n">
        <v>11.97418160348544</v>
      </c>
      <c r="F24" t="n">
        <v>-3.200952113823612</v>
      </c>
      <c r="G24" t="n">
        <v>1.724779748303591</v>
      </c>
      <c r="H24" t="n">
        <v>1.651624846934551</v>
      </c>
      <c r="I24" t="n">
        <v>1.823817808925185</v>
      </c>
      <c r="J24" t="n">
        <v>4.938926237737711e-07</v>
      </c>
    </row>
    <row r="25">
      <c r="A25" t="n">
        <v>33.75462281241339</v>
      </c>
      <c r="B25" t="n">
        <v>7.233302134429058</v>
      </c>
      <c r="C25" t="n">
        <v>6.406993157385802</v>
      </c>
      <c r="D25" t="n">
        <v>0.8263089770432561</v>
      </c>
      <c r="E25" t="n">
        <v>11.27109844914748</v>
      </c>
      <c r="F25" t="n">
        <v>-3.180214874410234</v>
      </c>
      <c r="G25" t="n">
        <v>1.636132887394897</v>
      </c>
      <c r="H25" t="n">
        <v>1.554818459518467</v>
      </c>
      <c r="I25" t="n">
        <v>1.744597225209136</v>
      </c>
      <c r="J25" t="n">
        <v>4.938926237737711e-07</v>
      </c>
    </row>
    <row r="26">
      <c r="A26" t="n">
        <v>34.16066610405268</v>
      </c>
      <c r="B26" t="n">
        <v>7.187943975297499</v>
      </c>
      <c r="C26" t="n">
        <v>6.406993157385802</v>
      </c>
      <c r="D26" t="n">
        <v>0.7809508179116973</v>
      </c>
      <c r="E26" t="n">
        <v>10.61697727322712</v>
      </c>
      <c r="F26" t="n">
        <v>-3.159477634996855</v>
      </c>
      <c r="G26" t="n">
        <v>1.547486026486199</v>
      </c>
      <c r="H26" t="n">
        <v>1.458012072102381</v>
      </c>
      <c r="I26" t="n">
        <v>1.665376641493085</v>
      </c>
      <c r="J26" t="n">
        <v>4.938926237737711e-07</v>
      </c>
    </row>
    <row r="27">
      <c r="A27" t="n">
        <v>34.56670939569197</v>
      </c>
      <c r="B27" t="n">
        <v>7.145449409872331</v>
      </c>
      <c r="C27" t="n">
        <v>6.406993157385802</v>
      </c>
      <c r="D27" t="n">
        <v>0.7384562524865288</v>
      </c>
      <c r="E27" t="n">
        <v>10.00788595025635</v>
      </c>
      <c r="F27" t="n">
        <v>-3.138740395583476</v>
      </c>
      <c r="G27" t="n">
        <v>1.458839165577503</v>
      </c>
      <c r="H27" t="n">
        <v>1.361205684686293</v>
      </c>
      <c r="I27" t="n">
        <v>1.586156057777035</v>
      </c>
      <c r="J27" t="n">
        <v>4.938926237737711e-07</v>
      </c>
    </row>
    <row r="28">
      <c r="A28" t="n">
        <v>34.97275268733125</v>
      </c>
      <c r="B28" t="n">
        <v>7.105618232454121</v>
      </c>
      <c r="C28" t="n">
        <v>6.406993157385802</v>
      </c>
      <c r="D28" t="n">
        <v>0.6986250750683185</v>
      </c>
      <c r="E28" t="n">
        <v>9.440249146595924</v>
      </c>
      <c r="F28" t="n">
        <v>-3.118003156170097</v>
      </c>
      <c r="G28" t="n">
        <v>1.370192304668805</v>
      </c>
      <c r="H28" t="n">
        <v>1.264399297270208</v>
      </c>
      <c r="I28" t="n">
        <v>1.506935474060985</v>
      </c>
      <c r="J28" t="n">
        <v>4.938926237737711e-07</v>
      </c>
    </row>
    <row r="29">
      <c r="A29" t="n">
        <v>35.37879597897054</v>
      </c>
      <c r="B29" t="n">
        <v>7.068265248838455</v>
      </c>
      <c r="C29" t="n">
        <v>6.406993157385802</v>
      </c>
      <c r="D29" t="n">
        <v>0.6612720914526529</v>
      </c>
      <c r="E29" t="n">
        <v>8.910812309148859</v>
      </c>
      <c r="F29" t="n">
        <v>-3.097265916756719</v>
      </c>
      <c r="G29" t="n">
        <v>1.281545443760111</v>
      </c>
      <c r="H29" t="n">
        <v>1.167592909854124</v>
      </c>
      <c r="I29" t="n">
        <v>1.427714890344937</v>
      </c>
      <c r="J29" t="n">
        <v>4.938926237737711e-07</v>
      </c>
    </row>
    <row r="30">
      <c r="A30" t="n">
        <v>35.78483927060982</v>
      </c>
      <c r="B30" t="n">
        <v>7.033219104109379</v>
      </c>
      <c r="C30" t="n">
        <v>6.406993157385802</v>
      </c>
      <c r="D30" t="n">
        <v>0.6262259467235767</v>
      </c>
      <c r="E30" t="n">
        <v>8.416609647620637</v>
      </c>
      <c r="F30" t="n">
        <v>-3.07652867734334</v>
      </c>
      <c r="G30" t="n">
        <v>1.192898582851413</v>
      </c>
      <c r="H30" t="n">
        <v>1.070786522438036</v>
      </c>
      <c r="I30" t="n">
        <v>1.348494306628886</v>
      </c>
      <c r="J30" t="n">
        <v>4.938926237737711e-07</v>
      </c>
    </row>
    <row r="31">
      <c r="A31" t="n">
        <v>36.19088256224912</v>
      </c>
      <c r="B31" t="n">
        <v>7.000321203153275</v>
      </c>
      <c r="C31" t="n">
        <v>6.406993157385802</v>
      </c>
      <c r="D31" t="n">
        <v>0.593328045767473</v>
      </c>
      <c r="E31" t="n">
        <v>7.954935628528824</v>
      </c>
      <c r="F31" t="n">
        <v>-3.055791437929961</v>
      </c>
      <c r="G31" t="n">
        <v>1.104251721942715</v>
      </c>
      <c r="H31" t="n">
        <v>0.9739801350219501</v>
      </c>
      <c r="I31" t="n">
        <v>1.269273722912835</v>
      </c>
      <c r="J31" t="n">
        <v>4.938926237737711e-07</v>
      </c>
    </row>
    <row r="32">
      <c r="A32" t="n">
        <v>36.5969258538884</v>
      </c>
      <c r="B32" t="n">
        <v>6.969424716622802</v>
      </c>
      <c r="C32" t="n">
        <v>6.406993157385802</v>
      </c>
      <c r="D32" t="n">
        <v>0.5624315592369999</v>
      </c>
      <c r="E32" t="n">
        <v>7.523319561884328</v>
      </c>
      <c r="J32" t="n">
        <v>4.938926237737711e-07</v>
      </c>
    </row>
    <row r="33">
      <c r="A33" t="n">
        <v>37.00296914552769</v>
      </c>
      <c r="B33" t="n">
        <v>6.940393665652183</v>
      </c>
      <c r="C33" t="n">
        <v>6.406993157385802</v>
      </c>
      <c r="D33" t="n">
        <v>0.5334005082663813</v>
      </c>
      <c r="E33" t="n">
        <v>7.119502915436463</v>
      </c>
      <c r="J33" t="n">
        <v>4.938926237737711e-07</v>
      </c>
    </row>
    <row r="34">
      <c r="A34" t="n">
        <v>37.40901243716697</v>
      </c>
      <c r="B34" t="n">
        <v>6.9131020791453</v>
      </c>
      <c r="C34" t="n">
        <v>6.406993157385802</v>
      </c>
      <c r="D34" t="n">
        <v>0.5061089217594974</v>
      </c>
      <c r="E34" t="n">
        <v>6.741419037894569</v>
      </c>
      <c r="J34" t="n">
        <v>4.938926237737711e-07</v>
      </c>
    </row>
    <row r="35">
      <c r="A35" t="n">
        <v>37.81505572880626</v>
      </c>
      <c r="B35" t="n">
        <v>6.887433217933522</v>
      </c>
      <c r="C35" t="n">
        <v>6.406993157385802</v>
      </c>
      <c r="D35" t="n">
        <v>0.4804400605477204</v>
      </c>
      <c r="E35" t="n">
        <v>6.387175012705622</v>
      </c>
      <c r="J35" t="n">
        <v>4.938926237737711e-07</v>
      </c>
    </row>
    <row r="36">
      <c r="A36" t="n">
        <v>38.22109902044554</v>
      </c>
      <c r="B36" t="n">
        <v>6.863278860536973</v>
      </c>
      <c r="C36" t="n">
        <v>6.406993157385802</v>
      </c>
      <c r="D36" t="n">
        <v>0.4562857031511713</v>
      </c>
      <c r="E36" t="n">
        <v>6.055035398705202</v>
      </c>
      <c r="J36" t="n">
        <v>4.938926237737711e-07</v>
      </c>
    </row>
    <row r="37">
      <c r="A37" t="n">
        <v>38.62714231208483</v>
      </c>
      <c r="B37" t="n">
        <v>6.840538645665181</v>
      </c>
      <c r="C37" t="n">
        <v>6.406993157385802</v>
      </c>
      <c r="D37" t="n">
        <v>0.4335454882793792</v>
      </c>
      <c r="E37" t="n">
        <v>5.743407644050346</v>
      </c>
      <c r="J37" t="n">
        <v>4.938926237737711e-07</v>
      </c>
    </row>
    <row r="38">
      <c r="A38" t="n">
        <v>39.03318560372412</v>
      </c>
      <c r="B38" t="n">
        <v>6.819119466964766</v>
      </c>
      <c r="C38" t="n">
        <v>6.406993157385802</v>
      </c>
      <c r="D38" t="n">
        <v>0.412126309578964</v>
      </c>
      <c r="E38" t="n">
        <v>5.450828985949343</v>
      </c>
      <c r="J38" t="n">
        <v>4.938926237737711e-07</v>
      </c>
    </row>
    <row r="39">
      <c r="A39" t="n">
        <v>39.43922889536341</v>
      </c>
      <c r="B39" t="n">
        <v>6.798934915865652</v>
      </c>
      <c r="C39" t="n">
        <v>6.406993157385802</v>
      </c>
      <c r="D39" t="n">
        <v>0.3919417584798497</v>
      </c>
      <c r="E39" t="n">
        <v>5.17595467138858</v>
      </c>
      <c r="J39" t="n">
        <v>4.938926237737711e-07</v>
      </c>
    </row>
    <row r="40">
      <c r="A40" t="n">
        <v>39.84527218700269</v>
      </c>
      <c r="B40" t="n">
        <v>6.779904768695936</v>
      </c>
      <c r="C40" t="n">
        <v>6.406993157385802</v>
      </c>
      <c r="D40" t="n">
        <v>0.3729116113101343</v>
      </c>
      <c r="E40" t="n">
        <v>4.917547353797405</v>
      </c>
      <c r="J40" t="n">
        <v>4.938926237737711e-07</v>
      </c>
    </row>
    <row r="41">
      <c r="A41" t="n">
        <v>40.25131547864198</v>
      </c>
      <c r="B41" t="n">
        <v>6.761954514530951</v>
      </c>
      <c r="C41" t="n">
        <v>6.406993157385802</v>
      </c>
      <c r="D41" t="n">
        <v>0.3549613571451493</v>
      </c>
      <c r="E41" t="n">
        <v>4.674467537797029</v>
      </c>
      <c r="J41" t="n">
        <v>4.938926237737711e-07</v>
      </c>
    </row>
    <row r="42">
      <c r="A42" t="n">
        <v>40.65735877028126</v>
      </c>
      <c r="B42" t="n">
        <v>6.745014920516001</v>
      </c>
      <c r="C42" t="n">
        <v>6.406993157385802</v>
      </c>
      <c r="D42" t="n">
        <v>0.3380217631301985</v>
      </c>
      <c r="E42" t="n">
        <v>4.445664959194977</v>
      </c>
      <c r="J42" t="n">
        <v>4.938926237737711e-07</v>
      </c>
    </row>
    <row r="43">
      <c r="A43" t="n">
        <v>41.06340206192056</v>
      </c>
      <c r="B43" t="n">
        <v>6.729021631656352</v>
      </c>
      <c r="C43" t="n">
        <v>6.406993157385802</v>
      </c>
      <c r="D43" t="n">
        <v>0.3220284742705495</v>
      </c>
      <c r="E43" t="n">
        <v>4.23017080051062</v>
      </c>
      <c r="J43" t="n">
        <v>4.938926237737711e-07</v>
      </c>
    </row>
    <row r="44">
      <c r="A44" t="n">
        <v>41.46944535355983</v>
      </c>
      <c r="B44" t="n">
        <v>6.713914802303653</v>
      </c>
      <c r="C44" t="n">
        <v>6.406993157385802</v>
      </c>
      <c r="D44" t="n">
        <v>0.3069216449178507</v>
      </c>
      <c r="E44" t="n">
        <v>4.027090653803613</v>
      </c>
      <c r="J44" t="n">
        <v>4.938926237737711e-07</v>
      </c>
    </row>
    <row r="45">
      <c r="A45" t="n">
        <v>41.87548864519913</v>
      </c>
      <c r="B45" t="n">
        <v>6.699638756786204</v>
      </c>
      <c r="C45" t="n">
        <v>6.406993157385802</v>
      </c>
      <c r="D45" t="n">
        <v>0.2926455994004016</v>
      </c>
      <c r="E45" t="n">
        <v>3.835598152643303</v>
      </c>
      <c r="J45" t="n">
        <v>4.938926237737711e-07</v>
      </c>
    </row>
    <row r="46">
      <c r="A46" t="n">
        <v>42.28153193683841</v>
      </c>
      <c r="B46" t="n">
        <v>6.686141676832769</v>
      </c>
      <c r="C46" t="n">
        <v>6.406993157385802</v>
      </c>
      <c r="D46" t="n">
        <v>0.2791485194469665</v>
      </c>
      <c r="E46" t="n">
        <v>3.654929203891616</v>
      </c>
      <c r="J46" t="n">
        <v>4.938926237737711e-07</v>
      </c>
    </row>
    <row r="47">
      <c r="A47" t="n">
        <v>42.6875752284777</v>
      </c>
      <c r="B47" t="n">
        <v>6.673375313626712</v>
      </c>
      <c r="C47" t="n">
        <v>6.406993157385802</v>
      </c>
      <c r="D47" t="n">
        <v>0.2663821562409101</v>
      </c>
      <c r="E47" t="n">
        <v>3.48437675773393</v>
      </c>
      <c r="J47" t="n">
        <v>4.938926237737711e-07</v>
      </c>
    </row>
    <row r="48">
      <c r="A48" t="n">
        <v>43.09361852011698</v>
      </c>
      <c r="B48" t="n">
        <v>6.661294722500348</v>
      </c>
      <c r="C48" t="n">
        <v>6.406993157385802</v>
      </c>
      <c r="D48" t="n">
        <v>0.2543015651145462</v>
      </c>
      <c r="E48" t="n">
        <v>3.323286061222495</v>
      </c>
      <c r="J48" t="n">
        <v>4.938926237737711e-07</v>
      </c>
    </row>
    <row r="49">
      <c r="A49" t="n">
        <v>43.49966181175627</v>
      </c>
      <c r="B49" t="n">
        <v>6.649858018439309</v>
      </c>
      <c r="C49" t="n">
        <v>6.406993157385802</v>
      </c>
      <c r="D49" t="n">
        <v>0.2428648610535067</v>
      </c>
      <c r="E49" t="n">
        <v>3.17105034661308</v>
      </c>
      <c r="J49" t="n">
        <v>4.938926237737711e-07</v>
      </c>
    </row>
    <row r="50">
      <c r="A50" t="n">
        <v>43.90570510339556</v>
      </c>
      <c r="B50" t="n">
        <v>6.639026150714479</v>
      </c>
      <c r="C50" t="n">
        <v>6.406993157385802</v>
      </c>
      <c r="D50" t="n">
        <v>0.2320329933286773</v>
      </c>
      <c r="E50" t="n">
        <v>3.027106911082226</v>
      </c>
      <c r="J50" t="n">
        <v>4.938926237737711e-07</v>
      </c>
    </row>
    <row r="51">
      <c r="A51" t="n">
        <v>44.31174839503484</v>
      </c>
      <c r="B51" t="n">
        <v>6.628762695095284</v>
      </c>
      <c r="C51" t="n">
        <v>6.406993157385802</v>
      </c>
      <c r="D51" t="n">
        <v>0.2217695377094824</v>
      </c>
      <c r="E51" t="n">
        <v>2.890933549098412</v>
      </c>
      <c r="J51" t="n">
        <v>4.938926237737711e-07</v>
      </c>
    </row>
    <row r="52">
      <c r="A52" t="n">
        <v>44.71779168667413</v>
      </c>
      <c r="B52" t="n">
        <v>6.619033662223803</v>
      </c>
      <c r="C52" t="n">
        <v>6.406993157385802</v>
      </c>
      <c r="D52" t="n">
        <v>0.2120405048380007</v>
      </c>
      <c r="E52" t="n">
        <v>2.762045302863354</v>
      </c>
      <c r="J52" t="n">
        <v>4.938926237737711e-07</v>
      </c>
    </row>
    <row r="53">
      <c r="A53" t="n">
        <v>45.12383497831342</v>
      </c>
      <c r="B53" t="n">
        <v>6.609807320844937</v>
      </c>
      <c r="C53" t="n">
        <v>6.406993157385802</v>
      </c>
      <c r="D53" t="n">
        <v>0.2028141634591352</v>
      </c>
      <c r="E53" t="n">
        <v>2.639991499906835</v>
      </c>
      <c r="J53" t="n">
        <v>4.938926237737711e-07</v>
      </c>
    </row>
    <row r="54">
      <c r="A54" t="n">
        <v>45.5298782699527</v>
      </c>
      <c r="B54" t="n">
        <v>6.601054034694483</v>
      </c>
      <c r="C54" t="n">
        <v>6.406993157385802</v>
      </c>
      <c r="D54" t="n">
        <v>0.1940608773086812</v>
      </c>
      <c r="E54" t="n">
        <v>2.524353050167823</v>
      </c>
      <c r="J54" t="n">
        <v>4.938926237737711e-07</v>
      </c>
    </row>
    <row r="55">
      <c r="A55" t="n">
        <v>45.935921561592</v>
      </c>
      <c r="B55" t="n">
        <v>6.592746111945009</v>
      </c>
      <c r="C55" t="n">
        <v>6.406993157385802</v>
      </c>
      <c r="D55" t="n">
        <v>0.1857529545592067</v>
      </c>
      <c r="E55" t="n">
        <v>2.414739977777538</v>
      </c>
      <c r="J55" t="n">
        <v>4.938926237737711e-07</v>
      </c>
    </row>
    <row r="56">
      <c r="A56" t="n">
        <v>46.34196485323127</v>
      </c>
      <c r="B56" t="n">
        <v>6.584857666199676</v>
      </c>
      <c r="C56" t="n">
        <v>6.406993157385802</v>
      </c>
      <c r="D56" t="n">
        <v>0.1778645088138742</v>
      </c>
      <c r="E56" t="n">
        <v>2.31078916532016</v>
      </c>
      <c r="J56" t="n">
        <v>4.938926237737711e-07</v>
      </c>
    </row>
    <row r="57">
      <c r="A57" t="n">
        <v>46.74800814487057</v>
      </c>
      <c r="B57" t="n">
        <v>6.577364488107033</v>
      </c>
      <c r="C57" t="n">
        <v>6.406993157385802</v>
      </c>
      <c r="D57" t="n">
        <v>0.1703713307212311</v>
      </c>
      <c r="E57" t="n">
        <v>2.212162290623002</v>
      </c>
      <c r="J57" t="n">
        <v>4.938926237737711e-07</v>
      </c>
    </row>
    <row r="58">
      <c r="A58" t="n">
        <v>47.15405143650985</v>
      </c>
      <c r="B58" t="n">
        <v>6.570243926745969</v>
      </c>
      <c r="C58" t="n">
        <v>6.406993157385802</v>
      </c>
      <c r="D58" t="n">
        <v>0.1632507693601672</v>
      </c>
      <c r="E58" t="n">
        <v>2.118543938153802</v>
      </c>
      <c r="J58" t="n">
        <v>4.938926237737711e-07</v>
      </c>
    </row>
    <row r="59">
      <c r="A59" t="n">
        <v>47.56009472814914</v>
      </c>
      <c r="B59" t="n">
        <v>6.563474779999983</v>
      </c>
      <c r="C59" t="n">
        <v>6.406993157385802</v>
      </c>
      <c r="D59" t="n">
        <v>0.156481622614181</v>
      </c>
      <c r="E59" t="n">
        <v>2.029639868907333</v>
      </c>
      <c r="J59" t="n">
        <v>4.938926237737711e-07</v>
      </c>
    </row>
    <row r="60">
      <c r="A60" t="n">
        <v>47.96613801978842</v>
      </c>
      <c r="B60" t="n">
        <v>6.557037193204088</v>
      </c>
      <c r="C60" t="n">
        <v>6.406993157385802</v>
      </c>
      <c r="D60" t="n">
        <v>0.1500440358182855</v>
      </c>
      <c r="E60" t="n">
        <v>1.945175434273244</v>
      </c>
      <c r="J60" t="n">
        <v>4.938926237737711e-07</v>
      </c>
    </row>
    <row r="61">
      <c r="A61" t="n">
        <v>48.37218131142771</v>
      </c>
      <c r="B61" t="n">
        <v>6.55091256540661</v>
      </c>
      <c r="C61" t="n">
        <v>6.406993157385802</v>
      </c>
      <c r="D61" t="n">
        <v>0.1439194080208077</v>
      </c>
      <c r="E61" t="n">
        <v>1.864894120813722</v>
      </c>
      <c r="J61" t="n">
        <v>4.938926237737711e-07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ln-ln graph: gradient -n (best fit)</t>
        </is>
      </c>
      <c r="B2" t="n">
        <v>-4.274766719986147</v>
      </c>
      <c r="C2" t="inlineStr">
        <is>
          <t>least squares (Excel LINEST)</t>
        </is>
      </c>
    </row>
    <row r="3">
      <c r="A3" t="inlineStr">
        <is>
          <t>standard error of gradient</t>
        </is>
      </c>
      <c r="B3" t="n">
        <v>0.05178164425531553</v>
      </c>
      <c r="C3" t="inlineStr">
        <is>
          <t>LINEST</t>
        </is>
      </c>
    </row>
    <row r="4">
      <c r="A4" t="inlineStr">
        <is>
          <t>max gradient</t>
        </is>
      </c>
      <c r="B4" t="n">
        <v>-4.668238885916059</v>
      </c>
      <c r="C4" t="inlineStr">
        <is>
          <t>line through extreme error-bar corners</t>
        </is>
      </c>
    </row>
    <row r="5">
      <c r="A5" t="inlineStr">
        <is>
          <t>min gradient</t>
        </is>
      </c>
      <c r="B5" t="n">
        <v>-3.820208762451767</v>
      </c>
      <c r="C5" t="inlineStr"/>
    </row>
    <row r="6">
      <c r="A6" t="inlineStr">
        <is>
          <t xml:space="preserve">n = </t>
        </is>
      </c>
      <c r="B6" t="inlineStr">
        <is>
          <t>4.27 ± 0.42</t>
        </is>
      </c>
      <c r="C6" t="inlineStr">
        <is>
          <t>(n_max - n_min)/2</t>
        </is>
      </c>
    </row>
    <row r="7">
      <c r="A7" t="inlineStr">
        <is>
          <t>R^2</t>
        </is>
      </c>
      <c r="B7" t="n">
        <v>0.9991203783670363</v>
      </c>
      <c r="C7" t="inlineStr"/>
    </row>
    <row r="8">
      <c r="A8" t="inlineStr">
        <is>
          <t>intercept ln C</t>
        </is>
      </c>
      <c r="B8" t="n">
        <v>-11.95854382013889</v>
      </c>
      <c r="C8" t="inlineStr">
        <is>
          <t>± 0.175 (LINEST)</t>
        </is>
      </c>
    </row>
    <row r="9">
      <c r="A9" t="inlineStr">
        <is>
          <t>C from intercept / m^5 s^-2</t>
        </is>
      </c>
      <c r="B9" s="7" t="n">
        <v>6.404281415175623e-06</v>
      </c>
      <c r="C9" t="inlineStr">
        <is>
          <t>± 9.24e-06 (max/min lines)</t>
        </is>
      </c>
    </row>
    <row r="10">
      <c r="A10" t="inlineStr"/>
      <c r="C10" t="inlineStr"/>
    </row>
    <row r="11">
      <c r="A11" t="inlineStr">
        <is>
          <t>fixed n = 5: C (least squares) / m^5 s^-2</t>
        </is>
      </c>
      <c r="B11" s="7" t="n">
        <v>4.938926237737711e-07</v>
      </c>
      <c r="C11" t="inlineStr"/>
    </row>
    <row r="12">
      <c r="A12" t="inlineStr">
        <is>
          <t>fixed n = 5: mean of C_i</t>
        </is>
      </c>
      <c r="B12" s="7" t="n">
        <v>5.570264856432383e-07</v>
      </c>
      <c r="C12" t="inlineStr">
        <is>
          <t>half-range 1.10e-07, SD 7.44e-08</t>
        </is>
      </c>
    </row>
    <row r="13">
      <c r="A13" t="inlineStr">
        <is>
          <t>chi^2 / dof for n = 5</t>
        </is>
      </c>
      <c r="B13" t="inlineStr">
        <is>
          <t>26.2 / 7</t>
        </is>
      </c>
      <c r="C13" t="inlineStr">
        <is>
          <t>with the adopted uncertainties</t>
        </is>
      </c>
    </row>
    <row r="14">
      <c r="A14" t="inlineStr"/>
      <c r="C14" t="inlineStr"/>
    </row>
    <row r="15">
      <c r="A15" t="inlineStr">
        <is>
          <t>f1: mean over all d / Hz</t>
        </is>
      </c>
      <c r="B15" t="n">
        <v>6.406993157385802</v>
      </c>
      <c r="C15" t="inlineStr">
        <is>
          <t>half-range 0.0126, SD 0.0089</t>
        </is>
      </c>
    </row>
    <row r="16">
      <c r="A16" t="inlineStr">
        <is>
          <t>f1: slope against d / Hz per mm</t>
        </is>
      </c>
      <c r="B16" t="n">
        <v>-0.001320393926726069</v>
      </c>
      <c r="C16" t="inlineStr">
        <is>
          <t>± 2.27e-04 (significant: expected for unequal springs, f1 -&gt; fa as d grows; or a slow drift of the springs during the session -&gt; compare the Infinity records taken at the start and end)</t>
        </is>
      </c>
    </row>
    <row r="17">
      <c r="A17" t="inlineStr">
        <is>
          <t>f1: largest deviation from mean / Hz</t>
        </is>
      </c>
      <c r="B17" t="n">
        <v>0.01260567170530091</v>
      </c>
      <c r="C17" t="inlineStr">
        <is>
          <t>mean adopted uncertainty 0.0334 Hz</t>
        </is>
      </c>
    </row>
    <row r="18">
      <c r="A18" t="inlineStr"/>
      <c r="C18" t="inlineStr"/>
    </row>
    <row r="19">
      <c r="A19" t="inlineStr">
        <is>
          <t>separation source used: track</t>
        </is>
      </c>
      <c r="C19" t="inlineStr">
        <is>
          <t>nominal = folder value; track = video-measured mean(xB) - mean(xA)</t>
        </is>
      </c>
    </row>
    <row r="20">
      <c r="A20" t="inlineStr">
        <is>
          <t>gradient with nominal d</t>
        </is>
      </c>
      <c r="B20" t="n">
        <v>-3.972618991077495</v>
      </c>
      <c r="C20" t="inlineStr">
        <is>
          <t>s.e. 0.160, R^2 0.9904, C 1.397e-05</t>
        </is>
      </c>
    </row>
    <row r="21">
      <c r="A21" t="inlineStr">
        <is>
          <t>fb^2 - fa^2 from rA != rB / Hz^2</t>
        </is>
      </c>
      <c r="B21" t="n">
        <v>1.553402945373659</v>
      </c>
      <c r="C21" t="inlineStr">
        <is>
          <t>SD over d 0.099; fb - fa = 121 mHz</t>
        </is>
      </c>
    </row>
    <row r="22">
      <c r="A22" t="inlineStr">
        <is>
          <t>gradient of the pure coupling K</t>
        </is>
      </c>
      <c r="B22" t="n">
        <v>-4.445007755196635</v>
      </c>
      <c r="C22" t="inlineStr">
        <is>
          <t>detuning removed</t>
        </is>
      </c>
    </row>
    <row r="23">
      <c r="A23" t="inlineStr">
        <is>
          <t>unequal-spring fit: fa / Hz</t>
        </is>
      </c>
      <c r="B23" t="n">
        <v>6.349215383850855</v>
      </c>
      <c r="C23" t="inlineStr">
        <is>
          <t>+- 0.0084</t>
        </is>
      </c>
    </row>
    <row r="24">
      <c r="A24" t="inlineStr">
        <is>
          <t>unequal-spring fit: fb / Hz</t>
        </is>
      </c>
      <c r="B24" t="n">
        <v>6.472587957520306</v>
      </c>
      <c r="C24" t="inlineStr">
        <is>
          <t>+- 0.0098</t>
        </is>
      </c>
    </row>
    <row r="25">
      <c r="A25" t="inlineStr">
        <is>
          <t>unequal-spring fit: n</t>
        </is>
      </c>
      <c r="B25" t="n">
        <v>4.420612270452787</v>
      </c>
      <c r="C25" t="inlineStr">
        <is>
          <t>+- 0.049; C = 3.836e-06</t>
        </is>
      </c>
    </row>
    <row r="26">
      <c r="A26" t="inlineStr">
        <is>
          <t>finite-size magnets: effective gradient</t>
        </is>
      </c>
      <c r="B26" t="n">
        <v>-4.496303465431502</v>
      </c>
      <c r="C26" t="inlineStr">
        <is>
          <t>cylinders 14.5 x 4.7 mm; R^2 0.9958</t>
        </is>
      </c>
    </row>
    <row r="28">
      <c r="A28" s="1" t="inlineStr">
        <is>
          <t>Comparison with the dipole model f2 = sqrt(f1_mean^2 + C d^-5), C from the fixed-n fit</t>
        </is>
      </c>
    </row>
    <row r="29">
      <c r="A29" s="3" t="inlineStr">
        <is>
          <t>d / mm</t>
        </is>
      </c>
      <c r="B29" s="3" t="inlineStr">
        <is>
          <t>f2 exp / Hz</t>
        </is>
      </c>
      <c r="C29" s="3" t="inlineStr">
        <is>
          <t>df2 / Hz</t>
        </is>
      </c>
      <c r="D29" s="3" t="inlineStr">
        <is>
          <t>f2 theory / Hz</t>
        </is>
      </c>
      <c r="E29" s="3" t="inlineStr">
        <is>
          <t>% difference</t>
        </is>
      </c>
      <c r="F29" s="3" t="inlineStr">
        <is>
          <t>within error bar?</t>
        </is>
      </c>
    </row>
    <row r="30">
      <c r="A30" t="n">
        <v>27.12847456078866</v>
      </c>
      <c r="B30" t="n">
        <v>8.540795434523126</v>
      </c>
      <c r="C30" t="n">
        <v>0.04636250078076476</v>
      </c>
      <c r="D30" t="n">
        <v>8.640742854017216</v>
      </c>
      <c r="E30" t="n">
        <v>-1.156699385488857</v>
      </c>
      <c r="F30" t="inlineStr">
        <is>
          <t>no</t>
        </is>
      </c>
    </row>
    <row r="31">
      <c r="A31" t="n">
        <v>28.80462532574087</v>
      </c>
      <c r="B31" t="n">
        <v>8.147059818030815</v>
      </c>
      <c r="C31" t="n">
        <v>0.04656616245561433</v>
      </c>
      <c r="D31" t="n">
        <v>8.121364380671729</v>
      </c>
      <c r="E31" t="n">
        <v>0.3163931102542307</v>
      </c>
      <c r="F31" t="inlineStr">
        <is>
          <t>yes</t>
        </is>
      </c>
    </row>
    <row r="32">
      <c r="A32" t="n">
        <v>30.53849248093219</v>
      </c>
      <c r="B32" t="n">
        <v>7.793137789408381</v>
      </c>
      <c r="C32" t="n">
        <v>0.04655660929806697</v>
      </c>
      <c r="D32" t="n">
        <v>7.722984666944217</v>
      </c>
      <c r="E32" t="n">
        <v>0.90836801430453</v>
      </c>
      <c r="F32" t="inlineStr">
        <is>
          <t>no</t>
        </is>
      </c>
    </row>
    <row r="33">
      <c r="A33" t="n">
        <v>32.0523425011025</v>
      </c>
      <c r="B33" t="n">
        <v>7.517362274293975</v>
      </c>
      <c r="C33" t="n">
        <v>0.04292517894894167</v>
      </c>
      <c r="D33" t="n">
        <v>7.459820119409772</v>
      </c>
      <c r="E33" t="n">
        <v>0.771361158353987</v>
      </c>
      <c r="F33" t="inlineStr">
        <is>
          <t>no</t>
        </is>
      </c>
    </row>
    <row r="34">
      <c r="A34" t="n">
        <v>34.46762453292911</v>
      </c>
      <c r="B34" t="n">
        <v>7.209964104217522</v>
      </c>
      <c r="C34" t="n">
        <v>0.03121820139479923</v>
      </c>
      <c r="D34" t="n">
        <v>7.155566098466781</v>
      </c>
      <c r="E34" t="n">
        <v>0.7602194571635219</v>
      </c>
      <c r="F34" t="inlineStr">
        <is>
          <t>no</t>
        </is>
      </c>
    </row>
    <row r="35">
      <c r="A35" t="n">
        <v>37.72542555002074</v>
      </c>
      <c r="B35" t="n">
        <v>6.977991791160238</v>
      </c>
      <c r="C35" t="n">
        <v>0.02463119047457745</v>
      </c>
      <c r="D35" t="n">
        <v>6.892965455153464</v>
      </c>
      <c r="E35" t="n">
        <v>1.233523315327286</v>
      </c>
      <c r="F35" t="inlineStr">
        <is>
          <t>no</t>
        </is>
      </c>
    </row>
    <row r="36">
      <c r="A36" t="n">
        <v>41.28642453374873</v>
      </c>
      <c r="B36" t="n">
        <v>6.802100199503945</v>
      </c>
      <c r="C36" t="n">
        <v>0.01646381007550565</v>
      </c>
      <c r="D36" t="n">
        <v>6.720618006772066</v>
      </c>
      <c r="E36" t="n">
        <v>1.212421129273718</v>
      </c>
      <c r="F36" t="inlineStr">
        <is>
          <t>no</t>
        </is>
      </c>
    </row>
    <row r="37">
      <c r="A37" t="n">
        <v>44.78905676984047</v>
      </c>
      <c r="B37" t="n">
        <v>6.685849777795472</v>
      </c>
      <c r="C37" t="n">
        <v>0.01223972218870628</v>
      </c>
      <c r="D37" t="n">
        <v>6.617378832344371</v>
      </c>
      <c r="E37" t="n">
        <v>1.03471400362375</v>
      </c>
      <c r="F3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Sample calculation for d = 27.1 mm (live Excel formulas; same steps as the Python code)</t>
        </is>
      </c>
    </row>
    <row r="3">
      <c r="A3" t="inlineStr">
        <is>
          <t>trial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inlineStr">
        <is>
          <t>f1 / Hz</t>
        </is>
      </c>
      <c r="B4" t="n">
        <v>6.419406301627559</v>
      </c>
      <c r="C4" t="n">
        <v>6.419089493849206</v>
      </c>
      <c r="D4" t="n">
        <v>6.419869948836316</v>
      </c>
      <c r="E4" t="n">
        <v>6.418374081644254</v>
      </c>
      <c r="F4" t="n">
        <v>6.419029860116188</v>
      </c>
    </row>
    <row r="5">
      <c r="A5" t="inlineStr">
        <is>
          <t>f2 / Hz</t>
        </is>
      </c>
      <c r="B5" t="n">
        <v>8.540313099876714</v>
      </c>
      <c r="C5" t="n">
        <v>8.540947947676575</v>
      </c>
      <c r="D5" t="n">
        <v>8.54041543933724</v>
      </c>
      <c r="E5" t="n">
        <v>8.540954243350058</v>
      </c>
      <c r="F5" t="n">
        <v>8.541346442375042</v>
      </c>
    </row>
    <row r="6">
      <c r="A6" t="inlineStr">
        <is>
          <t>T / s</t>
        </is>
      </c>
      <c r="B6" t="n">
        <v>10.6210789272031</v>
      </c>
      <c r="C6" t="n">
        <v>10.90635079726651</v>
      </c>
      <c r="D6" t="n">
        <v>10.83048505747126</v>
      </c>
      <c r="E6" t="n">
        <v>10.77185134099617</v>
      </c>
      <c r="F6" t="n">
        <v>10.79722417750574</v>
      </c>
    </row>
    <row r="8">
      <c r="A8" t="inlineStr">
        <is>
          <t>mean f1</t>
        </is>
      </c>
      <c r="B8">
        <f>AVERAGE(B4:F4)</f>
        <v/>
      </c>
    </row>
    <row r="9">
      <c r="A9" t="inlineStr">
        <is>
          <t>half-range f1</t>
        </is>
      </c>
      <c r="B9">
        <f>(MAX(B4:F4)-MIN(B4:F4))/2</f>
        <v/>
      </c>
    </row>
    <row r="10">
      <c r="A10" t="inlineStr">
        <is>
          <t>mean T</t>
        </is>
      </c>
      <c r="B10">
        <f>AVERAGE(B6:F6)</f>
        <v/>
      </c>
    </row>
    <row r="11">
      <c r="A11" t="inlineStr">
        <is>
          <t>half-bin = 1/(2T)</t>
        </is>
      </c>
      <c r="B11">
        <f>0.5/B10</f>
        <v/>
      </c>
    </row>
    <row r="12">
      <c r="A12" t="inlineStr">
        <is>
          <t>adopted df1 = MAX(half-range, half-bin)</t>
        </is>
      </c>
      <c r="B12">
        <f>MAX(B9,B11)</f>
        <v/>
      </c>
    </row>
    <row r="13">
      <c r="A13" t="inlineStr">
        <is>
          <t>mean f2</t>
        </is>
      </c>
      <c r="B13">
        <f>AVERAGE(B5:F5)</f>
        <v/>
      </c>
    </row>
    <row r="14">
      <c r="A14" t="inlineStr">
        <is>
          <t>half-range f2</t>
        </is>
      </c>
      <c r="B14">
        <f>(MAX(B5:F5)-MIN(B5:F5))/2</f>
        <v/>
      </c>
    </row>
    <row r="15">
      <c r="A15" t="inlineStr">
        <is>
          <t>adopted df2</t>
        </is>
      </c>
      <c r="B15">
        <f>MAX(B14,B11)</f>
        <v/>
      </c>
    </row>
    <row r="16">
      <c r="A16" t="inlineStr">
        <is>
          <t>f_avg = (f1+f2)/2</t>
        </is>
      </c>
      <c r="B16">
        <f>(B8+B13)/2</f>
        <v/>
      </c>
    </row>
    <row r="17">
      <c r="A17" t="inlineStr">
        <is>
          <t>df_avg = (df1+df2)/2</t>
        </is>
      </c>
      <c r="B17">
        <f>(B12+B15)/2</f>
        <v/>
      </c>
    </row>
    <row r="18">
      <c r="A18" t="inlineStr">
        <is>
          <t>f_beat = f2-f1</t>
        </is>
      </c>
      <c r="B18">
        <f>B13-B8</f>
        <v/>
      </c>
    </row>
    <row r="19">
      <c r="A19" t="inlineStr">
        <is>
          <t>df_beat = df1+df2</t>
        </is>
      </c>
      <c r="B19">
        <f>B12+B15</f>
        <v/>
      </c>
    </row>
    <row r="20">
      <c r="A20" t="inlineStr">
        <is>
          <t>y = f2^2-f1^2</t>
        </is>
      </c>
      <c r="B20">
        <f>B13^2-B8^2</f>
        <v/>
      </c>
    </row>
    <row r="21">
      <c r="A21" t="inlineStr">
        <is>
          <t>dy = 2 f2 df2 + 2 f1 df1</t>
        </is>
      </c>
      <c r="B21">
        <f>2*B13*B15+2*B8*B12</f>
        <v/>
      </c>
    </row>
    <row r="22">
      <c r="A22" t="inlineStr">
        <is>
          <t>ln(d/m)</t>
        </is>
      </c>
      <c r="B22">
        <f>LN(27.128474560788664/1000)</f>
        <v/>
      </c>
    </row>
    <row r="23">
      <c r="A23" t="inlineStr">
        <is>
          <t>d ln d = dd/d</t>
        </is>
      </c>
      <c r="B23">
        <f>0.2712847456078866/27.128474560788664</f>
        <v/>
      </c>
    </row>
    <row r="24">
      <c r="A24" t="inlineStr">
        <is>
          <t>ln y</t>
        </is>
      </c>
      <c r="B24">
        <f>LN(B20)</f>
        <v/>
      </c>
    </row>
    <row r="25">
      <c r="A25" t="inlineStr">
        <is>
          <t>d ln y = dy/y</t>
        </is>
      </c>
      <c r="B25">
        <f>B21/B20</f>
        <v/>
      </c>
    </row>
    <row r="26">
      <c r="A26" t="inlineStr">
        <is>
          <t>C_i = y d^5 / m^5 s^-2</t>
        </is>
      </c>
      <c r="B26">
        <f>B20*(27.128474560788664/1000)^5</f>
        <v/>
      </c>
    </row>
    <row r="27">
      <c r="A27" t="inlineStr">
        <is>
          <t>(f1/f2)^2 (predicted peak-height ratio)</t>
        </is>
      </c>
      <c r="B27">
        <f>(B8/B13)^2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Normal-coordinate method: f1 = peak of FFT(xA+xB), f2 = peak of FFT(xB-xA)</t>
        </is>
      </c>
    </row>
    <row r="2">
      <c r="A2" s="3" t="inlineStr">
        <is>
          <t>d / mm</t>
        </is>
      </c>
      <c r="B2" s="3" t="inlineStr">
        <is>
          <t>f1 / Hz (rect)</t>
        </is>
      </c>
      <c r="C2" s="3" t="inlineStr">
        <is>
          <t>df1 (rect)</t>
        </is>
      </c>
      <c r="D2" s="3" t="inlineStr">
        <is>
          <t>f2 / Hz (rect)</t>
        </is>
      </c>
      <c r="E2" s="3" t="inlineStr">
        <is>
          <t>df2 (rect)</t>
        </is>
      </c>
      <c r="F2" s="3" t="inlineStr">
        <is>
          <t>f2^2-f1^2 / Hz^2 (rect)</t>
        </is>
      </c>
      <c r="G2" s="3" t="inlineStr">
        <is>
          <t>d(f2^2-f1^2) (rect)</t>
        </is>
      </c>
      <c r="H2" s="3" t="inlineStr">
        <is>
          <t>f1 / Hz (hann)</t>
        </is>
      </c>
      <c r="I2" s="3" t="inlineStr">
        <is>
          <t>df1 (hann)</t>
        </is>
      </c>
      <c r="J2" s="3" t="inlineStr">
        <is>
          <t>f2 / Hz (hann)</t>
        </is>
      </c>
      <c r="K2" s="3" t="inlineStr">
        <is>
          <t>df2 (hann)</t>
        </is>
      </c>
      <c r="L2" s="3" t="inlineStr">
        <is>
          <t>f2^2-f1^2 / Hz^2 (hann)</t>
        </is>
      </c>
      <c r="M2" s="3" t="inlineStr">
        <is>
          <t>d(f2^2-f1^2) (hann)</t>
        </is>
      </c>
      <c r="N2" s="3" t="inlineStr">
        <is>
          <t>f1 / Hz (hamming)</t>
        </is>
      </c>
      <c r="O2" s="3" t="inlineStr">
        <is>
          <t>df1 (hamming)</t>
        </is>
      </c>
      <c r="P2" s="3" t="inlineStr">
        <is>
          <t>f2 / Hz (hamming)</t>
        </is>
      </c>
      <c r="Q2" s="3" t="inlineStr">
        <is>
          <t>df2 (hamming)</t>
        </is>
      </c>
      <c r="R2" s="3" t="inlineStr">
        <is>
          <t>f2^2-f1^2 / Hz^2 (hamming)</t>
        </is>
      </c>
      <c r="S2" s="3" t="inlineStr">
        <is>
          <t>d(f2^2-f1^2) (hamming)</t>
        </is>
      </c>
      <c r="T2" s="3" t="inlineStr">
        <is>
          <t>f1 / Hz (blackman)</t>
        </is>
      </c>
      <c r="U2" s="3" t="inlineStr">
        <is>
          <t>df1 (blackman)</t>
        </is>
      </c>
      <c r="V2" s="3" t="inlineStr">
        <is>
          <t>f2 / Hz (blackman)</t>
        </is>
      </c>
      <c r="W2" s="3" t="inlineStr">
        <is>
          <t>df2 (blackman)</t>
        </is>
      </c>
      <c r="X2" s="3" t="inlineStr">
        <is>
          <t>f2^2-f1^2 / Hz^2 (blackman)</t>
        </is>
      </c>
      <c r="Y2" s="3" t="inlineStr">
        <is>
          <t>d(f2^2-f1^2) (blackman)</t>
        </is>
      </c>
    </row>
    <row r="3">
      <c r="A3" t="n">
        <v>27.12847456078866</v>
      </c>
      <c r="B3" t="n">
        <v>6.419153937214705</v>
      </c>
      <c r="C3" t="n">
        <v>0.04636250078076476</v>
      </c>
      <c r="D3" t="n">
        <v>8.540795434523126</v>
      </c>
      <c r="E3" t="n">
        <v>0.04636250078076476</v>
      </c>
      <c r="F3" t="n">
        <v>31.73964938471202</v>
      </c>
      <c r="G3" t="n">
        <v>1.387161328854793</v>
      </c>
      <c r="H3" t="n">
        <v>6.419134285135128</v>
      </c>
      <c r="I3" t="n">
        <v>0.04636250078076476</v>
      </c>
      <c r="J3" t="n">
        <v>8.540753506233941</v>
      </c>
      <c r="K3" t="n">
        <v>0.04636250078076476</v>
      </c>
      <c r="L3" t="n">
        <v>31.73918548365008</v>
      </c>
      <c r="M3" t="n">
        <v>1.387155618815003</v>
      </c>
      <c r="N3" t="n">
        <v>6.419135522325341</v>
      </c>
      <c r="O3" t="n">
        <v>0.04636250078076476</v>
      </c>
      <c r="P3" t="n">
        <v>8.540771650681608</v>
      </c>
      <c r="Q3" t="n">
        <v>0.04636250078076476</v>
      </c>
      <c r="R3" t="n">
        <v>31.73947953510761</v>
      </c>
      <c r="S3" t="n">
        <v>1.387157415977406</v>
      </c>
      <c r="T3" t="n">
        <v>6.419143906607054</v>
      </c>
      <c r="U3" t="n">
        <v>0.04636250078076476</v>
      </c>
      <c r="V3" t="n">
        <v>8.540756406454992</v>
      </c>
      <c r="W3" t="n">
        <v>0.04636250078076476</v>
      </c>
      <c r="X3" t="n">
        <v>31.73911150067153</v>
      </c>
      <c r="Y3" t="n">
        <v>1.387156779889004</v>
      </c>
    </row>
    <row r="4">
      <c r="A4" t="n">
        <v>28.80462532574087</v>
      </c>
      <c r="B4" t="n">
        <v>6.419598829091103</v>
      </c>
      <c r="C4" t="n">
        <v>0.04656616245561433</v>
      </c>
      <c r="D4" t="n">
        <v>8.147059818030815</v>
      </c>
      <c r="E4" t="n">
        <v>0.04656616245561433</v>
      </c>
      <c r="F4" t="n">
        <v>25.16333455210443</v>
      </c>
      <c r="G4" t="n">
        <v>1.356626785994717</v>
      </c>
      <c r="H4" t="n">
        <v>6.419532715436032</v>
      </c>
      <c r="I4" t="n">
        <v>0.04656616245561433</v>
      </c>
      <c r="J4" t="n">
        <v>8.146920642817236</v>
      </c>
      <c r="K4" t="n">
        <v>0.04656616245561433</v>
      </c>
      <c r="L4" t="n">
        <v>25.1619156758081</v>
      </c>
      <c r="M4" t="n">
        <v>1.356607666965101</v>
      </c>
      <c r="N4" t="n">
        <v>6.419549316929691</v>
      </c>
      <c r="O4" t="n">
        <v>0.04656616245561433</v>
      </c>
      <c r="P4" t="n">
        <v>8.146969953939088</v>
      </c>
      <c r="Q4" t="n">
        <v>0.04656616245561433</v>
      </c>
      <c r="R4" t="n">
        <v>25.1625059978938</v>
      </c>
      <c r="S4" t="n">
        <v>1.356613805560225</v>
      </c>
      <c r="T4" t="n">
        <v>6.419539050527099</v>
      </c>
      <c r="U4" t="n">
        <v>0.04656616245561433</v>
      </c>
      <c r="V4" t="n">
        <v>8.146917654530359</v>
      </c>
      <c r="W4" t="n">
        <v>0.04656616245561433</v>
      </c>
      <c r="X4" t="n">
        <v>25.16178564845607</v>
      </c>
      <c r="Y4" t="n">
        <v>1.356607978660756</v>
      </c>
    </row>
    <row r="5">
      <c r="A5" t="n">
        <v>30.53849248093219</v>
      </c>
      <c r="B5" t="n">
        <v>6.406235397136207</v>
      </c>
      <c r="C5" t="n">
        <v>0.04655660929806697</v>
      </c>
      <c r="D5" t="n">
        <v>7.793137789408381</v>
      </c>
      <c r="E5" t="n">
        <v>0.04655660929806697</v>
      </c>
      <c r="F5" t="n">
        <v>19.69314464118406</v>
      </c>
      <c r="G5" t="n">
        <v>1.322149339446809</v>
      </c>
      <c r="H5" t="n">
        <v>6.406248182366281</v>
      </c>
      <c r="I5" t="n">
        <v>0.04655660929806697</v>
      </c>
      <c r="J5" t="n">
        <v>7.793061159757643</v>
      </c>
      <c r="K5" t="n">
        <v>0.04655660929806697</v>
      </c>
      <c r="L5" t="n">
        <v>19.69178646565187</v>
      </c>
      <c r="M5" t="n">
        <v>1.322143394687312</v>
      </c>
      <c r="N5" t="n">
        <v>6.406234717211193</v>
      </c>
      <c r="O5" t="n">
        <v>0.04655660929806697</v>
      </c>
      <c r="P5" t="n">
        <v>7.79308655594082</v>
      </c>
      <c r="Q5" t="n">
        <v>0.04655660929806697</v>
      </c>
      <c r="R5" t="n">
        <v>19.69235481638358</v>
      </c>
      <c r="S5" t="n">
        <v>1.322144505623738</v>
      </c>
      <c r="T5" t="n">
        <v>6.406276748746563</v>
      </c>
      <c r="U5" t="n">
        <v>0.04655660929806697</v>
      </c>
      <c r="V5" t="n">
        <v>7.79306561655693</v>
      </c>
      <c r="W5" t="n">
        <v>0.04655660929806697</v>
      </c>
      <c r="X5" t="n">
        <v>19.69148992243101</v>
      </c>
      <c r="Y5" t="n">
        <v>1.32214646958185</v>
      </c>
    </row>
    <row r="6">
      <c r="A6" t="n">
        <v>32.0523425011025</v>
      </c>
      <c r="B6" t="n">
        <v>6.410332803643963</v>
      </c>
      <c r="C6" t="n">
        <v>0.04292517894894167</v>
      </c>
      <c r="D6" t="n">
        <v>7.517362274293975</v>
      </c>
      <c r="E6" t="n">
        <v>0.04292517894894167</v>
      </c>
      <c r="F6" t="n">
        <v>15.41836890950442</v>
      </c>
      <c r="G6" t="n">
        <v>1.19569760713356</v>
      </c>
      <c r="H6" t="n">
        <v>6.410425390582363</v>
      </c>
      <c r="I6" t="n">
        <v>0.04292517894894167</v>
      </c>
      <c r="J6" t="n">
        <v>7.517278144822136</v>
      </c>
      <c r="K6" t="n">
        <v>0.04292517894894167</v>
      </c>
      <c r="L6" t="n">
        <v>15.41591701839749</v>
      </c>
      <c r="M6" t="n">
        <v>1.195698333210091</v>
      </c>
      <c r="N6" t="n">
        <v>6.410383989842455</v>
      </c>
      <c r="O6" t="n">
        <v>0.04292517894894167</v>
      </c>
      <c r="P6" t="n">
        <v>7.517305405703216</v>
      </c>
      <c r="Q6" t="n">
        <v>0.04292517894894167</v>
      </c>
      <c r="R6" t="n">
        <v>15.41685766538632</v>
      </c>
      <c r="S6" t="n">
        <v>1.19569711929815</v>
      </c>
      <c r="T6" t="n">
        <v>6.410442466926845</v>
      </c>
      <c r="U6" t="n">
        <v>0.04292517894894167</v>
      </c>
      <c r="V6" t="n">
        <v>7.517269566177665</v>
      </c>
      <c r="W6" t="n">
        <v>0.04292517894894167</v>
      </c>
      <c r="X6" t="n">
        <v>15.4155691088018</v>
      </c>
      <c r="Y6" t="n">
        <v>1.195699062740679</v>
      </c>
    </row>
    <row r="7">
      <c r="A7" t="n">
        <v>34.46762453292911</v>
      </c>
      <c r="B7" t="n">
        <v>6.403704485319071</v>
      </c>
      <c r="C7" t="n">
        <v>0.03121820139479923</v>
      </c>
      <c r="D7" t="n">
        <v>7.209964104217522</v>
      </c>
      <c r="E7" t="n">
        <v>0.03121820139479923</v>
      </c>
      <c r="F7" t="n">
        <v>10.97615124880959</v>
      </c>
      <c r="G7" t="n">
        <v>0.8499884955004116</v>
      </c>
      <c r="H7" t="n">
        <v>6.403727047842112</v>
      </c>
      <c r="I7" t="n">
        <v>0.03121820139479923</v>
      </c>
      <c r="J7" t="n">
        <v>7.209802640606256</v>
      </c>
      <c r="K7" t="n">
        <v>0.03121820139479923</v>
      </c>
      <c r="L7" t="n">
        <v>10.97353401322828</v>
      </c>
      <c r="M7" t="n">
        <v>0.8499798230161193</v>
      </c>
      <c r="N7" t="n">
        <v>6.403706551458282</v>
      </c>
      <c r="O7" t="n">
        <v>0.03121820139479923</v>
      </c>
      <c r="P7" t="n">
        <v>7.209852733735765</v>
      </c>
      <c r="Q7" t="n">
        <v>0.03121820139479923</v>
      </c>
      <c r="R7" t="n">
        <v>10.97451884496736</v>
      </c>
      <c r="S7" t="n">
        <v>0.8499816709304537</v>
      </c>
      <c r="T7" t="n">
        <v>6.403736453098095</v>
      </c>
      <c r="U7" t="n">
        <v>0.03121820139479923</v>
      </c>
      <c r="V7" t="n">
        <v>7.209782113821541</v>
      </c>
      <c r="W7" t="n">
        <v>0.03121820139479923</v>
      </c>
      <c r="X7" t="n">
        <v>10.97311756804363</v>
      </c>
      <c r="Y7" t="n">
        <v>0.8499791286278717</v>
      </c>
    </row>
    <row r="8">
      <c r="A8" t="n">
        <v>37.72542555002074</v>
      </c>
      <c r="B8" t="n">
        <v>6.402413624693764</v>
      </c>
      <c r="C8" t="n">
        <v>0.02463119047457745</v>
      </c>
      <c r="D8" t="n">
        <v>6.977991791160238</v>
      </c>
      <c r="E8" t="n">
        <v>0.02463119047457745</v>
      </c>
      <c r="F8" t="n">
        <v>7.701469215835317</v>
      </c>
      <c r="G8" t="n">
        <v>0.6591506288499352</v>
      </c>
      <c r="H8" t="n">
        <v>6.402501271047353</v>
      </c>
      <c r="I8" t="n">
        <v>0.02463119047457745</v>
      </c>
      <c r="J8" t="n">
        <v>6.977877061692578</v>
      </c>
      <c r="K8" t="n">
        <v>0.02463119047457745</v>
      </c>
      <c r="L8" t="n">
        <v>7.698745762332479</v>
      </c>
      <c r="M8" t="n">
        <v>0.6591492946712527</v>
      </c>
      <c r="N8" t="n">
        <v>6.402451063393224</v>
      </c>
      <c r="O8" t="n">
        <v>0.02463119047457745</v>
      </c>
      <c r="P8" t="n">
        <v>6.977910772784101</v>
      </c>
      <c r="Q8" t="n">
        <v>0.02463119047457745</v>
      </c>
      <c r="R8" t="n">
        <v>7.699859133791385</v>
      </c>
      <c r="S8" t="n">
        <v>0.6591484820113012</v>
      </c>
      <c r="T8" t="n">
        <v>6.402521467510779</v>
      </c>
      <c r="U8" t="n">
        <v>0.02463119047457745</v>
      </c>
      <c r="V8" t="n">
        <v>6.977865435516017</v>
      </c>
      <c r="W8" t="n">
        <v>0.02463119047457745</v>
      </c>
      <c r="X8" t="n">
        <v>7.698324894232769</v>
      </c>
      <c r="Y8" t="n">
        <v>0.659149716863989</v>
      </c>
    </row>
    <row r="9">
      <c r="A9" t="n">
        <v>41.28642453374873</v>
      </c>
      <c r="B9" t="n">
        <v>6.400065169209867</v>
      </c>
      <c r="C9" t="n">
        <v>0.01646381007550565</v>
      </c>
      <c r="D9" t="n">
        <v>6.802100199503945</v>
      </c>
      <c r="E9" t="n">
        <v>0.01646381007550565</v>
      </c>
      <c r="F9" t="n">
        <v>5.307732953958286</v>
      </c>
      <c r="G9" t="n">
        <v>0.4347158864318444</v>
      </c>
      <c r="H9" t="n">
        <v>6.400223451730582</v>
      </c>
      <c r="I9" t="n">
        <v>0.01646381007550565</v>
      </c>
      <c r="J9" t="n">
        <v>6.802042106267796</v>
      </c>
      <c r="K9" t="n">
        <v>0.01646381007550565</v>
      </c>
      <c r="L9" t="n">
        <v>5.304916583357901</v>
      </c>
      <c r="M9" t="n">
        <v>0.4347191854265498</v>
      </c>
      <c r="N9" t="n">
        <v>6.400135102244595</v>
      </c>
      <c r="O9" t="n">
        <v>0.01646381007550565</v>
      </c>
      <c r="P9" t="n">
        <v>6.802043188415328</v>
      </c>
      <c r="Q9" t="n">
        <v>0.01646381007550565</v>
      </c>
      <c r="R9" t="n">
        <v>5.30606221008393</v>
      </c>
      <c r="S9" t="n">
        <v>0.4347163119207775</v>
      </c>
      <c r="T9" t="n">
        <v>6.400266188570664</v>
      </c>
      <c r="U9" t="n">
        <v>0.01646381007550565</v>
      </c>
      <c r="V9" t="n">
        <v>6.802059823494884</v>
      </c>
      <c r="W9" t="n">
        <v>0.01646381007550565</v>
      </c>
      <c r="X9" t="n">
        <v>5.304610557842388</v>
      </c>
      <c r="Y9" t="n">
        <v>0.4347211760351102</v>
      </c>
    </row>
    <row r="10">
      <c r="A10" t="n">
        <v>44.78905676984047</v>
      </c>
      <c r="B10" t="n">
        <v>6.394441012777735</v>
      </c>
      <c r="C10" t="n">
        <v>0.01223972218870628</v>
      </c>
      <c r="D10" t="n">
        <v>6.685849777795472</v>
      </c>
      <c r="E10" t="n">
        <v>0.01223972218870628</v>
      </c>
      <c r="F10" t="n">
        <v>3.811711385353817</v>
      </c>
      <c r="G10" t="n">
        <v>0.3201982508482186</v>
      </c>
      <c r="H10" t="n">
        <v>6.39452886710094</v>
      </c>
      <c r="I10" t="n">
        <v>0.01223972218870628</v>
      </c>
      <c r="J10" t="n">
        <v>6.685715233538231</v>
      </c>
      <c r="K10" t="n">
        <v>0.01223972218870628</v>
      </c>
      <c r="L10" t="n">
        <v>3.808788751777946</v>
      </c>
      <c r="M10" t="n">
        <v>0.3201971079045753</v>
      </c>
      <c r="N10" t="n">
        <v>6.394470065986145</v>
      </c>
      <c r="O10" t="n">
        <v>0.01223972218870628</v>
      </c>
      <c r="P10" t="n">
        <v>6.685746434455687</v>
      </c>
      <c r="Q10" t="n">
        <v>0.01223972218870628</v>
      </c>
      <c r="R10" t="n">
        <v>3.809957961044077</v>
      </c>
      <c r="S10" t="n">
        <v>0.3201964322670797</v>
      </c>
      <c r="T10" t="n">
        <v>6.394555390801574</v>
      </c>
      <c r="U10" t="n">
        <v>0.01223972218870628</v>
      </c>
      <c r="V10" t="n">
        <v>6.685725941349171</v>
      </c>
      <c r="W10" t="n">
        <v>0.01223972218870628</v>
      </c>
      <c r="X10" t="n">
        <v>3.808592716799787</v>
      </c>
      <c r="Y10" t="n">
        <v>0.320198019311292</v>
      </c>
    </row>
    <row r="12">
      <c r="A12" s="3" t="inlineStr">
        <is>
          <t>window</t>
        </is>
      </c>
      <c r="B12" s="3" t="inlineStr">
        <is>
          <t>gradient -n</t>
        </is>
      </c>
      <c r="C12" s="3" t="inlineStr">
        <is>
          <t>± (max/min)</t>
        </is>
      </c>
      <c r="D12" s="3" t="inlineStr">
        <is>
          <t>s.e. (LINEST)</t>
        </is>
      </c>
      <c r="E12" s="3" t="inlineStr">
        <is>
          <t>R^2</t>
        </is>
      </c>
      <c r="F12" s="3" t="inlineStr">
        <is>
          <t>C / m^5 s^-2</t>
        </is>
      </c>
      <c r="G12" s="3" t="inlineStr">
        <is>
          <t>mean f1 / Hz</t>
        </is>
      </c>
      <c r="H12" s="3" t="inlineStr">
        <is>
          <t>half-range f1 / Hz</t>
        </is>
      </c>
    </row>
    <row r="13">
      <c r="A13" t="inlineStr">
        <is>
          <t>rect</t>
        </is>
      </c>
      <c r="B13" t="n">
        <v>-4.274766719986147</v>
      </c>
      <c r="C13" t="n">
        <v>0.4240150617321461</v>
      </c>
      <c r="D13" t="n">
        <v>0.05178164425531553</v>
      </c>
      <c r="E13" t="n">
        <v>0.9991203783670363</v>
      </c>
      <c r="F13" s="7" t="n">
        <v>6.404281415175623e-06</v>
      </c>
      <c r="G13" t="n">
        <v>6.406993157385802</v>
      </c>
      <c r="H13" t="n">
        <v>0.01257890815668405</v>
      </c>
    </row>
    <row r="14">
      <c r="A14" t="inlineStr">
        <is>
          <t>hann</t>
        </is>
      </c>
      <c r="B14" t="n">
        <v>-4.276220626965853</v>
      </c>
      <c r="C14" t="n">
        <v>0.4242041067404838</v>
      </c>
      <c r="D14" t="n">
        <v>0.05171977134049086</v>
      </c>
      <c r="E14" t="n">
        <v>0.9991230734418743</v>
      </c>
      <c r="F14" s="7" t="n">
        <v>6.371164312834198e-06</v>
      </c>
      <c r="G14" t="n">
        <v>6.407040151405099</v>
      </c>
      <c r="H14" t="n">
        <v>0.01250192416754592</v>
      </c>
    </row>
    <row r="15">
      <c r="A15" t="inlineStr">
        <is>
          <t>hamming</t>
        </is>
      </c>
      <c r="B15" t="n">
        <v>-4.275638775794707</v>
      </c>
      <c r="C15" t="n">
        <v>0.4241277987274854</v>
      </c>
      <c r="D15" t="n">
        <v>0.05174875927515423</v>
      </c>
      <c r="E15" t="n">
        <v>0.9991218522815083</v>
      </c>
      <c r="F15" s="7" t="n">
        <v>6.384400142348991e-06</v>
      </c>
      <c r="G15" t="n">
        <v>6.407008291173866</v>
      </c>
      <c r="H15" t="n">
        <v>0.01253962547177334</v>
      </c>
    </row>
    <row r="16">
      <c r="A16" t="inlineStr">
        <is>
          <t>blackman</t>
        </is>
      </c>
      <c r="B16" t="n">
        <v>-4.27634147810655</v>
      </c>
      <c r="C16" t="n">
        <v>0.4242174213470367</v>
      </c>
      <c r="D16" t="n">
        <v>0.0517309023053202</v>
      </c>
      <c r="E16" t="n">
        <v>0.9991227458154611</v>
      </c>
      <c r="F16" s="7" t="n">
        <v>6.368367579843873e-06</v>
      </c>
      <c r="G16" t="n">
        <v>6.407060209098584</v>
      </c>
      <c r="H16" t="n">
        <v>0.01249182986276276</v>
      </c>
    </row>
    <row r="20">
      <c r="A20" s="1" t="inlineStr">
        <is>
          <t>Conventional method: the two peaks of FFT(xA) alone</t>
        </is>
      </c>
    </row>
    <row r="21">
      <c r="A21" s="3" t="inlineStr">
        <is>
          <t>d / mm</t>
        </is>
      </c>
      <c r="B21" s="3" t="inlineStr">
        <is>
          <t>f1 / Hz (rect)</t>
        </is>
      </c>
      <c r="C21" s="3" t="inlineStr">
        <is>
          <t>df1 (rect)</t>
        </is>
      </c>
      <c r="D21" s="3" t="inlineStr">
        <is>
          <t>f2 / Hz (rect)</t>
        </is>
      </c>
      <c r="E21" s="3" t="inlineStr">
        <is>
          <t>df2 (rect)</t>
        </is>
      </c>
      <c r="F21" s="3" t="inlineStr">
        <is>
          <t>f2^2-f1^2 / Hz^2 (rect)</t>
        </is>
      </c>
      <c r="G21" s="3" t="inlineStr">
        <is>
          <t>d(f2^2-f1^2) (rect)</t>
        </is>
      </c>
      <c r="H21" s="3" t="inlineStr">
        <is>
          <t>f1 / Hz (hann)</t>
        </is>
      </c>
      <c r="I21" s="3" t="inlineStr">
        <is>
          <t>df1 (hann)</t>
        </is>
      </c>
      <c r="J21" s="3" t="inlineStr">
        <is>
          <t>f2 / Hz (hann)</t>
        </is>
      </c>
      <c r="K21" s="3" t="inlineStr">
        <is>
          <t>df2 (hann)</t>
        </is>
      </c>
      <c r="L21" s="3" t="inlineStr">
        <is>
          <t>f2^2-f1^2 / Hz^2 (hann)</t>
        </is>
      </c>
      <c r="M21" s="3" t="inlineStr">
        <is>
          <t>d(f2^2-f1^2) (hann)</t>
        </is>
      </c>
      <c r="N21" s="3" t="inlineStr">
        <is>
          <t>f1 / Hz (hamming)</t>
        </is>
      </c>
      <c r="O21" s="3" t="inlineStr">
        <is>
          <t>df1 (hamming)</t>
        </is>
      </c>
      <c r="P21" s="3" t="inlineStr">
        <is>
          <t>f2 / Hz (hamming)</t>
        </is>
      </c>
      <c r="Q21" s="3" t="inlineStr">
        <is>
          <t>df2 (hamming)</t>
        </is>
      </c>
      <c r="R21" s="3" t="inlineStr">
        <is>
          <t>f2^2-f1^2 / Hz^2 (hamming)</t>
        </is>
      </c>
      <c r="S21" s="3" t="inlineStr">
        <is>
          <t>d(f2^2-f1^2) (hamming)</t>
        </is>
      </c>
      <c r="T21" s="3" t="inlineStr">
        <is>
          <t>f1 / Hz (blackman)</t>
        </is>
      </c>
      <c r="U21" s="3" t="inlineStr">
        <is>
          <t>df1 (blackman)</t>
        </is>
      </c>
      <c r="V21" s="3" t="inlineStr">
        <is>
          <t>f2 / Hz (blackman)</t>
        </is>
      </c>
      <c r="W21" s="3" t="inlineStr">
        <is>
          <t>df2 (blackman)</t>
        </is>
      </c>
      <c r="X21" s="3" t="inlineStr">
        <is>
          <t>f2^2-f1^2 / Hz^2 (blackman)</t>
        </is>
      </c>
      <c r="Y21" s="3" t="inlineStr">
        <is>
          <t>d(f2^2-f1^2) (blackman)</t>
        </is>
      </c>
    </row>
    <row r="22">
      <c r="A22" t="n">
        <v>27.12847456078866</v>
      </c>
      <c r="B22" t="n">
        <v>6.418733064912415</v>
      </c>
      <c r="C22" t="n">
        <v>0.04636250078076476</v>
      </c>
      <c r="D22" t="n">
        <v>8.542643285817437</v>
      </c>
      <c r="E22" t="n">
        <v>0.04636250078076476</v>
      </c>
      <c r="F22" t="n">
        <v>31.77662015012181</v>
      </c>
      <c r="G22" t="n">
        <v>1.387293645484056</v>
      </c>
      <c r="H22" t="n">
        <v>6.419179034006741</v>
      </c>
      <c r="I22" t="n">
        <v>0.04636250078076476</v>
      </c>
      <c r="J22" t="n">
        <v>8.540710972284529</v>
      </c>
      <c r="K22" t="n">
        <v>0.04636250078076476</v>
      </c>
      <c r="L22" t="n">
        <v>31.73788444146964</v>
      </c>
      <c r="M22" t="n">
        <v>1.387155824193668</v>
      </c>
      <c r="N22" t="n">
        <v>6.419037428792221</v>
      </c>
      <c r="O22" t="n">
        <v>0.04636250078076476</v>
      </c>
      <c r="P22" t="n">
        <v>8.541309324028365</v>
      </c>
      <c r="Q22" t="n">
        <v>0.04636250078076476</v>
      </c>
      <c r="R22" t="n">
        <v>31.74992345649844</v>
      </c>
      <c r="S22" t="n">
        <v>1.387198176016312</v>
      </c>
      <c r="T22" t="n">
        <v>6.419194407423463</v>
      </c>
      <c r="U22" t="n">
        <v>0.04636250078076476</v>
      </c>
      <c r="V22" t="n">
        <v>8.54071291396366</v>
      </c>
      <c r="W22" t="n">
        <v>0.04636250078076476</v>
      </c>
      <c r="X22" t="n">
        <v>31.73772023844896</v>
      </c>
      <c r="Y22" t="n">
        <v>1.387157429735958</v>
      </c>
    </row>
    <row r="23">
      <c r="A23" t="n">
        <v>28.80462532574087</v>
      </c>
      <c r="B23" t="n">
        <v>6.41925762353209</v>
      </c>
      <c r="C23" t="n">
        <v>0.04656616245561433</v>
      </c>
      <c r="D23" t="n">
        <v>8.148397381662141</v>
      </c>
      <c r="E23" t="n">
        <v>0.04656616245561433</v>
      </c>
      <c r="F23" t="n">
        <v>25.18951145220358</v>
      </c>
      <c r="G23" t="n">
        <v>1.356719579138435</v>
      </c>
      <c r="H23" t="n">
        <v>6.419532804981013</v>
      </c>
      <c r="I23" t="n">
        <v>0.04656616245561433</v>
      </c>
      <c r="J23" t="n">
        <v>8.146870224273091</v>
      </c>
      <c r="K23" t="n">
        <v>0.04656616245561433</v>
      </c>
      <c r="L23" t="n">
        <v>25.16109301692009</v>
      </c>
      <c r="M23" t="n">
        <v>1.356602979708398</v>
      </c>
      <c r="N23" t="n">
        <v>6.41943896151975</v>
      </c>
      <c r="O23" t="n">
        <v>0.04656616245561433</v>
      </c>
      <c r="P23" t="n">
        <v>8.147370990580319</v>
      </c>
      <c r="Q23" t="n">
        <v>0.04656616245561433</v>
      </c>
      <c r="R23" t="n">
        <v>25.17045747747196</v>
      </c>
      <c r="S23" t="n">
        <v>1.356640877379103</v>
      </c>
      <c r="T23" t="n">
        <v>6.419538362716736</v>
      </c>
      <c r="U23" t="n">
        <v>0.04656616245561433</v>
      </c>
      <c r="V23" t="n">
        <v>8.146857526179293</v>
      </c>
      <c r="W23" t="n">
        <v>0.04656616245561433</v>
      </c>
      <c r="X23" t="n">
        <v>25.16081476147232</v>
      </c>
      <c r="Y23" t="n">
        <v>1.35660231471025</v>
      </c>
    </row>
    <row r="24">
      <c r="A24" t="n">
        <v>30.53849248093219</v>
      </c>
      <c r="B24" t="n">
        <v>6.405335373911609</v>
      </c>
      <c r="C24" t="n">
        <v>0.04655660929806697</v>
      </c>
      <c r="D24" t="n">
        <v>7.79592990534656</v>
      </c>
      <c r="E24" t="n">
        <v>0.04655660929806697</v>
      </c>
      <c r="F24" t="n">
        <v>19.74820183679344</v>
      </c>
      <c r="G24" t="n">
        <v>1.322325518289253</v>
      </c>
      <c r="H24" t="n">
        <v>6.406241898497592</v>
      </c>
      <c r="I24" t="n">
        <v>0.04655660929806697</v>
      </c>
      <c r="J24" t="n">
        <v>7.792983340197719</v>
      </c>
      <c r="K24" t="n">
        <v>0.04655660929806697</v>
      </c>
      <c r="L24" t="n">
        <v>19.69065407853316</v>
      </c>
      <c r="M24" t="n">
        <v>1.322135563546379</v>
      </c>
      <c r="N24" t="n">
        <v>6.405949857477323</v>
      </c>
      <c r="O24" t="n">
        <v>0.04655660929806697</v>
      </c>
      <c r="P24" t="n">
        <v>7.793900988124213</v>
      </c>
      <c r="Q24" t="n">
        <v>0.04655660929806697</v>
      </c>
      <c r="R24" t="n">
        <v>19.70869903616985</v>
      </c>
      <c r="S24" t="n">
        <v>1.322193815818993</v>
      </c>
      <c r="T24" t="n">
        <v>6.406254766631891</v>
      </c>
      <c r="U24" t="n">
        <v>0.04655660929806697</v>
      </c>
      <c r="V24" t="n">
        <v>7.792981112148863</v>
      </c>
      <c r="W24" t="n">
        <v>0.04655660929806697</v>
      </c>
      <c r="X24" t="n">
        <v>19.69045447931511</v>
      </c>
      <c r="Y24" t="n">
        <v>1.32213655427898</v>
      </c>
    </row>
    <row r="25">
      <c r="A25" t="n">
        <v>32.0523425011025</v>
      </c>
      <c r="B25" t="n">
        <v>6.409441483602355</v>
      </c>
      <c r="C25" t="n">
        <v>0.04292517894894167</v>
      </c>
      <c r="D25" t="n">
        <v>7.519549838217792</v>
      </c>
      <c r="E25" t="n">
        <v>0.04292517894894167</v>
      </c>
      <c r="F25" t="n">
        <v>15.46268963771846</v>
      </c>
      <c r="G25" t="n">
        <v>1.195808890134771</v>
      </c>
      <c r="H25" t="n">
        <v>6.410451814986329</v>
      </c>
      <c r="I25" t="n">
        <v>0.04292517894894167</v>
      </c>
      <c r="J25" t="n">
        <v>7.517216475679422</v>
      </c>
      <c r="K25" t="n">
        <v>0.04292517894894167</v>
      </c>
      <c r="L25" t="n">
        <v>15.41465106996462</v>
      </c>
      <c r="M25" t="n">
        <v>1.195695307436656</v>
      </c>
      <c r="N25" t="n">
        <v>6.410121657891144</v>
      </c>
      <c r="O25" t="n">
        <v>0.04292517894894167</v>
      </c>
      <c r="P25" t="n">
        <v>7.517944061426769</v>
      </c>
      <c r="Q25" t="n">
        <v>0.04292517894894167</v>
      </c>
      <c r="R25" t="n">
        <v>15.42982324177692</v>
      </c>
      <c r="S25" t="n">
        <v>1.195729426828683</v>
      </c>
      <c r="T25" t="n">
        <v>6.410464981573855</v>
      </c>
      <c r="U25" t="n">
        <v>0.04292517894894167</v>
      </c>
      <c r="V25" t="n">
        <v>7.517222238747078</v>
      </c>
      <c r="W25" t="n">
        <v>0.04292517894894167</v>
      </c>
      <c r="X25" t="n">
        <v>15.41456890672895</v>
      </c>
      <c r="Y25" t="n">
        <v>1.195696932554328</v>
      </c>
    </row>
    <row r="26">
      <c r="A26" t="n">
        <v>34.46762453292911</v>
      </c>
      <c r="B26" t="n">
        <v>6.402846649683236</v>
      </c>
      <c r="C26" t="n">
        <v>0.03121820139479923</v>
      </c>
      <c r="D26" t="n">
        <v>7.212038041417379</v>
      </c>
      <c r="E26" t="n">
        <v>0.03121820139479923</v>
      </c>
      <c r="F26" t="n">
        <v>11.01704749149159</v>
      </c>
      <c r="G26" t="n">
        <v>0.850064424507496</v>
      </c>
      <c r="H26" t="n">
        <v>6.403729564820706</v>
      </c>
      <c r="I26" t="n">
        <v>0.03121820139479923</v>
      </c>
      <c r="J26" t="n">
        <v>7.209724067469653</v>
      </c>
      <c r="K26" t="n">
        <v>0.03121820139479923</v>
      </c>
      <c r="L26" t="n">
        <v>10.97236878969237</v>
      </c>
      <c r="M26" t="n">
        <v>0.8499750743432031</v>
      </c>
      <c r="N26" t="n">
        <v>6.403439620413775</v>
      </c>
      <c r="O26" t="n">
        <v>0.03121820139479923</v>
      </c>
      <c r="P26" t="n">
        <v>7.210446867336756</v>
      </c>
      <c r="Q26" t="n">
        <v>0.03121820139479923</v>
      </c>
      <c r="R26" t="n">
        <v>10.98650505440153</v>
      </c>
      <c r="S26" t="n">
        <v>0.8500021002810642</v>
      </c>
      <c r="T26" t="n">
        <v>6.403723135465805</v>
      </c>
      <c r="U26" t="n">
        <v>0.03121820139479923</v>
      </c>
      <c r="V26" t="n">
        <v>7.209727111878709</v>
      </c>
      <c r="W26" t="n">
        <v>0.03121820139479923</v>
      </c>
      <c r="X26" t="n">
        <v>10.97249503205891</v>
      </c>
      <c r="Y26" t="n">
        <v>0.8499748629993609</v>
      </c>
    </row>
    <row r="27">
      <c r="A27" t="n">
        <v>37.72542555002074</v>
      </c>
      <c r="B27" t="n">
        <v>6.401910855312311</v>
      </c>
      <c r="C27" t="n">
        <v>0.02463119047457745</v>
      </c>
      <c r="D27" t="n">
        <v>6.979269113746629</v>
      </c>
      <c r="E27" t="n">
        <v>0.02463119047457745</v>
      </c>
      <c r="F27" t="n">
        <v>7.72573476273206</v>
      </c>
      <c r="G27" t="n">
        <v>0.6591887851849823</v>
      </c>
      <c r="H27" t="n">
        <v>6.402544161997002</v>
      </c>
      <c r="I27" t="n">
        <v>0.02463119047457745</v>
      </c>
      <c r="J27" t="n">
        <v>6.977826142019511</v>
      </c>
      <c r="K27" t="n">
        <v>0.02463119047457745</v>
      </c>
      <c r="L27" t="n">
        <v>7.697485921929001</v>
      </c>
      <c r="M27" t="n">
        <v>0.6591488991572211</v>
      </c>
      <c r="N27" t="n">
        <v>6.402311374084261</v>
      </c>
      <c r="O27" t="n">
        <v>0.02463119047457745</v>
      </c>
      <c r="P27" t="n">
        <v>6.978295287826394</v>
      </c>
      <c r="Q27" t="n">
        <v>0.02463119047457745</v>
      </c>
      <c r="R27" t="n">
        <v>7.70701419337135</v>
      </c>
      <c r="S27" t="n">
        <v>0.6591605427098426</v>
      </c>
      <c r="T27" t="n">
        <v>6.40256723049122</v>
      </c>
      <c r="U27" t="n">
        <v>0.02463119047457745</v>
      </c>
      <c r="V27" t="n">
        <v>6.977817499557558</v>
      </c>
      <c r="W27" t="n">
        <v>0.02463119047457745</v>
      </c>
      <c r="X27" t="n">
        <v>7.697069916171671</v>
      </c>
      <c r="Y27" t="n">
        <v>0.659149609817918</v>
      </c>
    </row>
    <row r="28">
      <c r="A28" t="n">
        <v>41.28642453374873</v>
      </c>
      <c r="B28" t="n">
        <v>6.399696040995599</v>
      </c>
      <c r="C28" t="n">
        <v>0.01646381007550565</v>
      </c>
      <c r="D28" t="n">
        <v>6.803275071432654</v>
      </c>
      <c r="E28" t="n">
        <v>0.01646381007550565</v>
      </c>
      <c r="F28" t="n">
        <v>5.328442280442232</v>
      </c>
      <c r="G28" t="n">
        <v>0.4347424176548126</v>
      </c>
      <c r="H28" t="n">
        <v>6.400226396290599</v>
      </c>
      <c r="I28" t="n">
        <v>0.01646381007550565</v>
      </c>
      <c r="J28" t="n">
        <v>6.802004735152221</v>
      </c>
      <c r="K28" t="n">
        <v>0.01646381007550565</v>
      </c>
      <c r="L28" t="n">
        <v>5.304370493258297</v>
      </c>
      <c r="M28" t="n">
        <v>0.4347180518420053</v>
      </c>
      <c r="N28" t="n">
        <v>6.400012028189918</v>
      </c>
      <c r="O28" t="n">
        <v>0.01646381007550565</v>
      </c>
      <c r="P28" t="n">
        <v>6.80242984993726</v>
      </c>
      <c r="Q28" t="n">
        <v>0.01646381007550565</v>
      </c>
      <c r="R28" t="n">
        <v>5.312897902341824</v>
      </c>
      <c r="S28" t="n">
        <v>0.4347249912287759</v>
      </c>
      <c r="T28" t="n">
        <v>6.400265697858747</v>
      </c>
      <c r="U28" t="n">
        <v>0.01646381007550565</v>
      </c>
      <c r="V28" t="n">
        <v>6.802037643211634</v>
      </c>
      <c r="W28" t="n">
        <v>0.01646381007550565</v>
      </c>
      <c r="X28" t="n">
        <v>5.304315096480764</v>
      </c>
      <c r="Y28" t="n">
        <v>0.4347204295331928</v>
      </c>
    </row>
    <row r="29">
      <c r="A29" t="n">
        <v>44.78905676984047</v>
      </c>
      <c r="B29" t="n">
        <v>6.394167611043304</v>
      </c>
      <c r="C29" t="n">
        <v>0.01223972218870628</v>
      </c>
      <c r="D29" t="n">
        <v>6.687034385178706</v>
      </c>
      <c r="E29" t="n">
        <v>0.01223972218870628</v>
      </c>
      <c r="F29" t="n">
        <v>3.831049430447123</v>
      </c>
      <c r="G29" t="n">
        <v>0.3202205566562148</v>
      </c>
      <c r="H29" t="n">
        <v>6.394539788793513</v>
      </c>
      <c r="I29" t="n">
        <v>0.01223972218870628</v>
      </c>
      <c r="J29" t="n">
        <v>6.685668439700466</v>
      </c>
      <c r="K29" t="n">
        <v>0.01223972218870628</v>
      </c>
      <c r="L29" t="n">
        <v>3.808023375143478</v>
      </c>
      <c r="M29" t="n">
        <v>0.3201962297743924</v>
      </c>
      <c r="N29" t="n">
        <v>6.394381698034582</v>
      </c>
      <c r="O29" t="n">
        <v>0.01223972218870628</v>
      </c>
      <c r="P29" t="n">
        <v>6.686115463770792</v>
      </c>
      <c r="Q29" t="n">
        <v>0.01223972218870628</v>
      </c>
      <c r="R29" t="n">
        <v>3.816022694715294</v>
      </c>
      <c r="S29" t="n">
        <v>0.3202033027013175</v>
      </c>
      <c r="T29" t="n">
        <v>6.394564408380736</v>
      </c>
      <c r="U29" t="n">
        <v>0.01223972218870628</v>
      </c>
      <c r="V29" t="n">
        <v>6.685687296851327</v>
      </c>
      <c r="W29" t="n">
        <v>0.01223972218870628</v>
      </c>
      <c r="X29" t="n">
        <v>3.807960658349529</v>
      </c>
      <c r="Y29" t="n">
        <v>0.3201972940607841</v>
      </c>
    </row>
    <row r="31">
      <c r="A31" s="3" t="inlineStr">
        <is>
          <t>window</t>
        </is>
      </c>
      <c r="B31" s="3" t="inlineStr">
        <is>
          <t>gradient -n</t>
        </is>
      </c>
      <c r="C31" s="3" t="inlineStr">
        <is>
          <t>± (max/min)</t>
        </is>
      </c>
      <c r="D31" s="3" t="inlineStr">
        <is>
          <t>s.e. (LINEST)</t>
        </is>
      </c>
      <c r="E31" s="3" t="inlineStr">
        <is>
          <t>R^2</t>
        </is>
      </c>
      <c r="F31" s="3" t="inlineStr">
        <is>
          <t>C / m^5 s^-2</t>
        </is>
      </c>
      <c r="G31" s="3" t="inlineStr">
        <is>
          <t>mean f1 / Hz</t>
        </is>
      </c>
      <c r="H31" s="3" t="inlineStr">
        <is>
          <t>half-range f1 / Hz</t>
        </is>
      </c>
    </row>
    <row r="32">
      <c r="A32" t="inlineStr">
        <is>
          <t>rect</t>
        </is>
      </c>
      <c r="B32" t="n">
        <v>-4.267716408309497</v>
      </c>
      <c r="C32" t="n">
        <v>0.4227758752335815</v>
      </c>
      <c r="D32" t="n">
        <v>0.05143629073845107</v>
      </c>
      <c r="E32" t="n">
        <v>0.9991291946685766</v>
      </c>
      <c r="F32" s="7" t="n">
        <v>6.578069889974697e-06</v>
      </c>
      <c r="G32" t="n">
        <v>6.406423587874115</v>
      </c>
      <c r="H32" t="n">
        <v>0.01254500624439281</v>
      </c>
    </row>
    <row r="33">
      <c r="A33" t="inlineStr">
        <is>
          <t>hann</t>
        </is>
      </c>
      <c r="B33" t="n">
        <v>-4.276519900379473</v>
      </c>
      <c r="C33" t="n">
        <v>0.4242537406388369</v>
      </c>
      <c r="D33" t="n">
        <v>0.05173268985757471</v>
      </c>
      <c r="E33" t="n">
        <v>0.9991227583806785</v>
      </c>
      <c r="F33" s="7" t="n">
        <v>6.36410104888087e-06</v>
      </c>
      <c r="G33" t="n">
        <v>6.407055683046687</v>
      </c>
      <c r="H33" t="n">
        <v>0.0124965080937498</v>
      </c>
    </row>
    <row r="34">
      <c r="A34" t="inlineStr">
        <is>
          <t>hamming</t>
        </is>
      </c>
      <c r="B34" t="n">
        <v>-4.273309119577344</v>
      </c>
      <c r="C34" t="n">
        <v>0.4237378897050996</v>
      </c>
      <c r="D34" t="n">
        <v>0.05168950334917129</v>
      </c>
      <c r="E34" t="n">
        <v>0.9991229057468909</v>
      </c>
      <c r="F34" s="7" t="n">
        <v>6.440641542306177e-06</v>
      </c>
      <c r="G34" t="n">
        <v>6.406836578300372</v>
      </c>
      <c r="H34" t="n">
        <v>0.01252863174258367</v>
      </c>
    </row>
    <row r="35">
      <c r="A35" t="inlineStr">
        <is>
          <t>blackman</t>
        </is>
      </c>
      <c r="B35" t="n">
        <v>-4.276553161997368</v>
      </c>
      <c r="C35" t="n">
        <v>0.4242585184157419</v>
      </c>
      <c r="D35" t="n">
        <v>0.05172257615942286</v>
      </c>
      <c r="E35" t="n">
        <v>0.9991231146748747</v>
      </c>
      <c r="F35" s="7" t="n">
        <v>6.36330563410046e-06</v>
      </c>
      <c r="G35" t="n">
        <v>6.407071623817806</v>
      </c>
      <c r="H35" t="n">
        <v>0.01248697716799985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</cols>
  <sheetData>
    <row r="1">
      <c r="A1" s="3" t="inlineStr">
        <is>
          <t>file</t>
        </is>
      </c>
      <c r="B1" s="3" t="inlineStr">
        <is>
          <t>T / s</t>
        </is>
      </c>
      <c r="C1" s="3" t="inlineStr">
        <is>
          <t>fs / Hz</t>
        </is>
      </c>
      <c r="D1" s="3" t="inlineStr">
        <is>
          <t>fA / Hz</t>
        </is>
      </c>
      <c r="E1" s="3" t="inlineStr">
        <is>
          <t>fB / Hz</t>
        </is>
      </c>
      <c r="F1" s="3" t="inlineStr">
        <is>
          <t>half-bin / Hz</t>
        </is>
      </c>
      <c r="G1" s="3" t="inlineStr">
        <is>
          <t>tau / s</t>
        </is>
      </c>
    </row>
    <row r="2">
      <c r="A2" t="inlineStr">
        <is>
          <t>spring1_1.txt</t>
        </is>
      </c>
      <c r="B2" t="n">
        <v>20.01972961730451</v>
      </c>
      <c r="C2" t="n">
        <v>119.3822317127675</v>
      </c>
      <c r="D2" t="n">
        <v>6.349065595998059</v>
      </c>
      <c r="F2" t="n">
        <v>0.02497536228300574</v>
      </c>
      <c r="G2" t="n">
        <v>17.49285969404155</v>
      </c>
    </row>
    <row r="3">
      <c r="A3" t="inlineStr">
        <is>
          <t>spring2_1.txt</t>
        </is>
      </c>
      <c r="B3" t="n">
        <v>20.20423451692817</v>
      </c>
      <c r="C3" t="n">
        <v>119.3809148264984</v>
      </c>
      <c r="D3" t="n">
        <v>6.513899952005648</v>
      </c>
      <c r="F3" t="n">
        <v>0.02474728748476334</v>
      </c>
      <c r="G3" t="n">
        <v>29.54681233317941</v>
      </c>
    </row>
    <row r="4">
      <c r="A4" t="inlineStr">
        <is>
          <t>spring1_2.txt</t>
        </is>
      </c>
      <c r="B4" t="n">
        <v>20.04485898502497</v>
      </c>
      <c r="C4" t="n">
        <v>119.3822317127675</v>
      </c>
      <c r="D4" t="n">
        <v>6.346333872728096</v>
      </c>
      <c r="F4" t="n">
        <v>0.02494405175778677</v>
      </c>
      <c r="G4" t="n">
        <v>17.77437184575106</v>
      </c>
    </row>
    <row r="5">
      <c r="A5" t="inlineStr">
        <is>
          <t>spring2_2.txt</t>
        </is>
      </c>
      <c r="B5" t="n">
        <v>19.99511663879599</v>
      </c>
      <c r="C5" t="n">
        <v>119.379148575136</v>
      </c>
      <c r="D5" t="n">
        <v>6.514927404452492</v>
      </c>
      <c r="F5" t="n">
        <v>0.02500610569232006</v>
      </c>
      <c r="G5" t="n">
        <v>29.26053134151824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2026-09-13T14:08:52Z</dcterms:created>
  <dcterms:modified xmlns:dcterms="http://purl.org/dc/terms/" xmlns:xsi="http://www.w3.org/2001/XMLSchema-instance" xsi:type="dcterms:W3CDTF">2026-09-13T14:08:52Z</dcterms:modified>
</cp:coreProperties>
</file>