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Trials" sheetId="2" state="visible" r:id="rId2"/>
    <sheet name="Raw f1" sheetId="3" state="visible" r:id="rId3"/>
    <sheet name="Raw f2" sheetId="4" state="visible" r:id="rId4"/>
    <sheet name="Processed" sheetId="5" state="visible" r:id="rId5"/>
    <sheet name="Curves" sheetId="6" state="visible" r:id="rId6"/>
    <sheet name="Fits" sheetId="7" state="visible" r:id="rId7"/>
    <sheet name="Sample calc" sheetId="8" state="visible" r:id="rId8"/>
    <sheet name="Windows" sheetId="9" state="visible" r:id="rId9"/>
    <sheet name="Infinity" sheetId="10" state="visible" r:id="rId10"/>
    <sheet name="Char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00E+00"/>
  </numFmts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1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f2 against d, each window (normal coordinates)</a:t>
            </a:r>
          </a:p>
        </rich>
      </tx>
    </title>
    <plotArea>
      <scatterChart>
        <ser>
          <idx val="0"/>
          <order val="0"/>
          <tx>
            <v>rect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'Windows'!$E$3:$E$10</f>
              </numRef>
            </minus>
            <plus>
              <numRef>
                <f>'Windows'!$E$3:$E$10</f>
              </numRef>
            </plus>
          </errBars>
          <xVal>
            <numRef>
              <f>'Windows'!$A$3:$A$10</f>
            </numRef>
          </xVal>
          <yVal>
            <numRef>
              <f>'Windows'!$D$3:$D$10</f>
            </numRef>
          </yVal>
        </ser>
        <ser>
          <idx val="1"/>
          <order val="1"/>
          <tx>
            <v>hann</v>
          </tx>
          <spPr>
            <a:ln>
              <a:noFill/>
              <a:prstDash val="solid"/>
            </a:ln>
          </spPr>
          <marker>
            <symbol val="square"/>
            <size val="6"/>
            <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'Windows'!$K$3:$K$10</f>
              </numRef>
            </minus>
            <plus>
              <numRef>
                <f>'Windows'!$K$3:$K$10</f>
              </numRef>
            </plus>
          </errBars>
          <xVal>
            <numRef>
              <f>'Windows'!$A$3:$A$10</f>
            </numRef>
          </xVal>
          <yVal>
            <numRef>
              <f>'Windows'!$J$3:$J$10</f>
            </numRef>
          </yVal>
        </ser>
        <ser>
          <idx val="2"/>
          <order val="2"/>
          <tx>
            <v>hamming</v>
          </tx>
          <spPr>
            <a:ln>
              <a:noFill/>
              <a:prstDash val="solid"/>
            </a:ln>
          </spPr>
          <marker>
            <symbol val="triangle"/>
            <size val="6"/>
            <spPr>
              <a:solidFill>
                <a:srgbClr val="1F4E79"/>
              </a:solidFill>
              <a:ln>
                <a:solidFill>
                  <a:srgbClr val="1F4E79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'Windows'!$Q$3:$Q$10</f>
              </numRef>
            </minus>
            <plus>
              <numRef>
                <f>'Windows'!$Q$3:$Q$10</f>
              </numRef>
            </plus>
          </errBars>
          <xVal>
            <numRef>
              <f>'Windows'!$A$3:$A$10</f>
            </numRef>
          </xVal>
          <yVal>
            <numRef>
              <f>'Windows'!$P$3:$P$10</f>
            </numRef>
          </yVal>
        </ser>
        <ser>
          <idx val="3"/>
          <order val="3"/>
          <tx>
            <v>blackman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548235"/>
              </a:solidFill>
              <a:ln>
                <a:solidFill>
                  <a:srgbClr val="548235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'Windows'!$W$3:$W$10</f>
              </numRef>
            </minus>
            <plus>
              <numRef>
                <f>'Windows'!$W$3:$W$10</f>
              </numRef>
            </plus>
          </errBars>
          <xVal>
            <numRef>
              <f>'Windows'!$A$3:$A$10</f>
            </numRef>
          </xVal>
          <yVal>
            <numRef>
              <f>'Windows'!$V$3:$V$10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 / mm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f2 / Hz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f2 against d, each window (FFT of xA alone)</a:t>
            </a:r>
          </a:p>
        </rich>
      </tx>
    </title>
    <plotArea>
      <scatterChart>
        <ser>
          <idx val="0"/>
          <order val="0"/>
          <tx>
            <v>rect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'Windows'!$E$22:$E$29</f>
              </numRef>
            </minus>
            <plus>
              <numRef>
                <f>'Windows'!$E$22:$E$29</f>
              </numRef>
            </plus>
          </errBars>
          <xVal>
            <numRef>
              <f>'Windows'!$A$22:$A$29</f>
            </numRef>
          </xVal>
          <yVal>
            <numRef>
              <f>'Windows'!$D$22:$D$29</f>
            </numRef>
          </yVal>
        </ser>
        <ser>
          <idx val="1"/>
          <order val="1"/>
          <tx>
            <v>hann</v>
          </tx>
          <spPr>
            <a:ln>
              <a:noFill/>
              <a:prstDash val="solid"/>
            </a:ln>
          </spPr>
          <marker>
            <symbol val="square"/>
            <size val="6"/>
            <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'Windows'!$K$22:$K$29</f>
              </numRef>
            </minus>
            <plus>
              <numRef>
                <f>'Windows'!$K$22:$K$29</f>
              </numRef>
            </plus>
          </errBars>
          <xVal>
            <numRef>
              <f>'Windows'!$A$22:$A$29</f>
            </numRef>
          </xVal>
          <yVal>
            <numRef>
              <f>'Windows'!$J$22:$J$29</f>
            </numRef>
          </yVal>
        </ser>
        <ser>
          <idx val="2"/>
          <order val="2"/>
          <tx>
            <v>hamming</v>
          </tx>
          <spPr>
            <a:ln>
              <a:noFill/>
              <a:prstDash val="solid"/>
            </a:ln>
          </spPr>
          <marker>
            <symbol val="triangle"/>
            <size val="6"/>
            <spPr>
              <a:solidFill>
                <a:srgbClr val="1F4E79"/>
              </a:solidFill>
              <a:ln>
                <a:solidFill>
                  <a:srgbClr val="1F4E79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'Windows'!$Q$22:$Q$29</f>
              </numRef>
            </minus>
            <plus>
              <numRef>
                <f>'Windows'!$Q$22:$Q$29</f>
              </numRef>
            </plus>
          </errBars>
          <xVal>
            <numRef>
              <f>'Windows'!$A$22:$A$29</f>
            </numRef>
          </xVal>
          <yVal>
            <numRef>
              <f>'Windows'!$P$22:$P$29</f>
            </numRef>
          </yVal>
        </ser>
        <ser>
          <idx val="3"/>
          <order val="3"/>
          <tx>
            <v>blackman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548235"/>
              </a:solidFill>
              <a:ln>
                <a:solidFill>
                  <a:srgbClr val="548235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'Windows'!$W$22:$W$29</f>
              </numRef>
            </minus>
            <plus>
              <numRef>
                <f>'Windows'!$W$22:$W$29</f>
              </numRef>
            </plus>
          </errBars>
          <xVal>
            <numRef>
              <f>'Windows'!$A$22:$A$29</f>
            </numRef>
          </xVal>
          <yVal>
            <numRef>
              <f>'Windows'!$V$22:$V$29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 / mm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f2 / Hz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f1 and f2 against d</a:t>
            </a:r>
          </a:p>
        </rich>
      </tx>
    </title>
    <plotArea>
      <scatterChart>
        <ser>
          <idx val="0"/>
          <order val="0"/>
          <tx>
            <v>f2 measured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'Processed'!$F$2:$F$9</f>
              </numRef>
            </minus>
            <plus>
              <numRef>
                <f>'Processed'!$F$2:$F$9</f>
              </numRef>
            </plus>
          </errBars>
          <xVal>
            <numRef>
              <f>'Processed'!$A$2:$A$9</f>
            </numRef>
          </xVal>
          <yVal>
            <numRef>
              <f>'Processed'!$E$2:$E$9</f>
            </numRef>
          </yVal>
        </ser>
        <ser>
          <idx val="1"/>
          <order val="1"/>
          <tx>
            <v>f1 measured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B35900"/>
              </a:solidFill>
              <a:ln>
                <a:solidFill>
                  <a:srgbClr val="B35900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'Processed'!$D$2:$D$9</f>
              </numRef>
            </minus>
            <plus>
              <numRef>
                <f>'Processed'!$D$2:$D$9</f>
              </numRef>
            </plus>
          </errBars>
          <xVal>
            <numRef>
              <f>'Processed'!$A$2:$A$9</f>
            </numRef>
          </xVal>
          <yVal>
            <numRef>
              <f>'Processed'!$C$2:$C$9</f>
            </numRef>
          </yVal>
        </ser>
        <ser>
          <idx val="2"/>
          <order val="2"/>
          <tx>
            <v>f2 dipole model (C fitted, n = 5)</v>
          </tx>
          <spPr>
            <a:ln w="15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'Curves'!$A$2:$A$61</f>
            </numRef>
          </xVal>
          <yVal>
            <numRef>
              <f>'Curves'!$B$2:$B$61</f>
            </numRef>
          </yVal>
          <smooth val="1"/>
        </ser>
        <ser>
          <idx val="3"/>
          <order val="3"/>
          <tx>
            <v>mean f1</v>
          </tx>
          <spPr>
            <a:ln w="15000">
              <a:solidFill>
                <a:srgbClr val="B359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'Curves'!$A$2:$A$61</f>
            </numRef>
          </xVal>
          <yVal>
            <numRef>
              <f>'Curves'!$C$2:$C$61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 / mm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6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frequency / Hz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ln(f2^2 - f1^2) against ln d</a:t>
            </a:r>
          </a:p>
        </rich>
      </tx>
    </title>
    <plotArea>
      <scatterChart>
        <ser>
          <idx val="0"/>
          <order val="0"/>
          <tx>
            <v>data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'Processed'!$P$2:$P$9</f>
              </numRef>
            </minus>
            <plus>
              <numRef>
                <f>'Processed'!$P$2:$P$9</f>
              </numRef>
            </plus>
          </errBars>
          <xVal>
            <numRef>
              <f>'Processed'!$M$2:$M$9</f>
            </numRef>
          </xVal>
          <yVal>
            <numRef>
              <f>'Processed'!$O$2:$O$9</f>
            </numRef>
          </yVal>
        </ser>
        <ser>
          <idx val="1"/>
          <order val="1"/>
          <tx>
            <v>best fit, gradient -4.27</v>
          </tx>
          <spPr>
            <a:ln w="15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'Curves'!$F$2:$F$31</f>
            </numRef>
          </xVal>
          <yVal>
            <numRef>
              <f>'Curves'!$G$2:$G$31</f>
            </numRef>
          </yVal>
          <smooth val="0"/>
        </ser>
        <ser>
          <idx val="2"/>
          <order val="2"/>
          <tx>
            <v>max gradient -4.66</v>
          </tx>
          <spPr>
            <a:ln w="15000">
              <a:solidFill>
                <a:srgbClr val="7F7F7F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'Curves'!$F$2:$F$31</f>
            </numRef>
          </xVal>
          <yVal>
            <numRef>
              <f>'Curves'!$H$2:$H$31</f>
            </numRef>
          </yVal>
          <smooth val="0"/>
        </ser>
        <ser>
          <idx val="3"/>
          <order val="3"/>
          <tx>
            <v>min gradient -3.81</v>
          </tx>
          <spPr>
            <a:ln w="15000">
              <a:solidFill>
                <a:srgbClr val="7F7F7F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'Curves'!$F$2:$F$31</f>
            </numRef>
          </xVal>
          <yVal>
            <numRef>
              <f>'Curves'!$I$2:$I$31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ln(d / 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ln[(f2^2 - f1^2) / Hz^2]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f_beat = f2 - f1 against d</a:t>
            </a:r>
          </a:p>
        </rich>
      </tx>
    </title>
    <plotArea>
      <scatterChart>
        <ser>
          <idx val="0"/>
          <order val="0"/>
          <tx>
            <v>measured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'Processed'!$J$2:$J$9</f>
              </numRef>
            </minus>
            <plus>
              <numRef>
                <f>'Processed'!$J$2:$J$9</f>
              </numRef>
            </plus>
          </errBars>
          <xVal>
            <numRef>
              <f>'Processed'!$A$2:$A$9</f>
            </numRef>
          </xVal>
          <yVal>
            <numRef>
              <f>'Processed'!$I$2:$I$9</f>
            </numRef>
          </yVal>
        </ser>
        <ser>
          <idx val="1"/>
          <order val="1"/>
          <tx>
            <v>dipole model</v>
          </tx>
          <spPr>
            <a:ln w="15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'Curves'!$A$2:$A$61</f>
            </numRef>
          </xVal>
          <yVal>
            <numRef>
              <f>'Curves'!$D$2:$D$61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 / mm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f_beat / Hz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(f2^2 - f1^2) d^5 against d  (flat = d^-5 law)</a:t>
            </a:r>
          </a:p>
        </rich>
      </tx>
    </title>
    <plotArea>
      <scatterChart>
        <ser>
          <idx val="0"/>
          <order val="0"/>
          <tx>
            <v>C_i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'Processed'!$R$2:$R$9</f>
              </numRef>
            </minus>
            <plus>
              <numRef>
                <f>'Processed'!$R$2:$R$9</f>
              </numRef>
            </plus>
          </errBars>
          <xVal>
            <numRef>
              <f>'Processed'!$A$2:$A$9</f>
            </numRef>
          </xVal>
          <yVal>
            <numRef>
              <f>'Processed'!$Q$2:$Q$9</f>
            </numRef>
          </yVal>
        </ser>
        <ser>
          <idx val="1"/>
          <order val="1"/>
          <tx>
            <v>C (fixed n = 5)</v>
          </tx>
          <spPr>
            <a:ln w="15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'Curves'!$A$2:$A$61</f>
            </numRef>
          </xVal>
          <yVal>
            <numRef>
              <f>'Curves'!$J$2:$J$61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 / mm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C_i / m^5 s^-2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f_avg against d</a:t>
            </a:r>
          </a:p>
        </rich>
      </tx>
    </title>
    <plotArea>
      <scatterChart>
        <ser>
          <idx val="0"/>
          <order val="0"/>
          <tx>
            <v>measured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1F4E79"/>
              </a:solidFill>
              <a:ln>
                <a:solidFill>
                  <a:srgbClr val="1F4E79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'Processed'!$H$2:$H$9</f>
              </numRef>
            </minus>
            <plus>
              <numRef>
                <f>'Processed'!$H$2:$H$9</f>
              </numRef>
            </plus>
          </errBars>
          <xVal>
            <numRef>
              <f>'Processed'!$A$2:$A$9</f>
            </numRef>
          </xVal>
          <yVal>
            <numRef>
              <f>'Processed'!$G$2:$G$9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 / mm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f_avg / Hz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FFT peak-height ratio against d</a:t>
            </a:r>
          </a:p>
        </rich>
      </tx>
    </title>
    <plotArea>
      <scatterChart>
        <ser>
          <idx val="0"/>
          <order val="0"/>
          <tx>
            <v>mass A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B35900"/>
              </a:solidFill>
              <a:ln>
                <a:solidFill>
                  <a:srgbClr val="B35900"/>
                </a:solidFill>
                <a:prstDash val="solid"/>
              </a:ln>
            </spPr>
          </marker>
          <xVal>
            <numRef>
              <f>'Processed'!$A$2:$A$9</f>
            </numRef>
          </xVal>
          <yVal>
            <numRef>
              <f>'Processed'!$U$2:$U$9</f>
            </numRef>
          </yVal>
        </ser>
        <ser>
          <idx val="1"/>
          <order val="1"/>
          <tx>
            <v>mass B</v>
          </tx>
          <spPr>
            <a:ln>
              <a:noFill/>
              <a:prstDash val="solid"/>
            </a:ln>
          </spPr>
          <marker>
            <symbol val="square"/>
            <size val="6"/>
            <spPr>
              <a:solidFill>
                <a:srgbClr val="1F4E79"/>
              </a:solidFill>
              <a:ln>
                <a:solidFill>
                  <a:srgbClr val="1F4E79"/>
                </a:solidFill>
                <a:prstDash val="solid"/>
              </a:ln>
            </spPr>
          </marker>
          <xVal>
            <numRef>
              <f>'Processed'!$A$2:$A$9</f>
            </numRef>
          </xVal>
          <yVal>
            <numRef>
              <f>'Processed'!$V$2:$V$9</f>
            </numRef>
          </yVal>
        </ser>
        <ser>
          <idx val="2"/>
          <order val="2"/>
          <tx>
            <v>(f1/f2)^2 predicted</v>
          </tx>
          <spPr>
            <a:ln w="15000"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'Processed'!$A$2:$A$9</f>
            </numRef>
          </xVal>
          <yVal>
            <numRef>
              <f>'Processed'!$T$2:$T$9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 / mm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|X(f2)| / |X(f1)|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Relationship Type="http://schemas.openxmlformats.org/officeDocument/2006/relationships/chart" Target="/xl/charts/chart5.xml" Id="rId3" /><Relationship Type="http://schemas.openxmlformats.org/officeDocument/2006/relationships/chart" Target="/xl/charts/chart6.xml" Id="rId4" /><Relationship Type="http://schemas.openxmlformats.org/officeDocument/2006/relationships/chart" Target="/xl/charts/chart7.xml" Id="rId5" /><Relationship Type="http://schemas.openxmlformats.org/officeDocument/2006/relationships/chart" Target="/xl/charts/chart8.xml" Id="rId6" /><Relationship Type="http://schemas.openxmlformats.org/officeDocument/2006/relationships/image" Target="/xl/media/image1.png" Id="rId7" /><Relationship Type="http://schemas.openxmlformats.org/officeDocument/2006/relationships/image" Target="/xl/media/image2.png" Id="rId8" /><Relationship Type="http://schemas.openxmlformats.org/officeDocument/2006/relationships/image" Target="/xl/media/image3.png" Id="rId9" /><Relationship Type="http://schemas.openxmlformats.org/officeDocument/2006/relationships/image" Target="/xl/media/image4.png" Id="rId10" /><Relationship Type="http://schemas.openxmlformats.org/officeDocument/2006/relationships/image" Target="/xl/media/image5.png" Id="rId11" /><Relationship Type="http://schemas.openxmlformats.org/officeDocument/2006/relationships/image" Target="/xl/media/image6.png" Id="rId12" /><Relationship Type="http://schemas.openxmlformats.org/officeDocument/2006/relationships/image" Target="/xl/media/image7.png" Id="rId13" /><Relationship Type="http://schemas.openxmlformats.org/officeDocument/2006/relationships/image" Target="/xl/media/image8.png" Id="rId14" /><Relationship Type="http://schemas.openxmlformats.org/officeDocument/2006/relationships/image" Target="/xl/media/image9.png" Id="rId15" /><Relationship Type="http://schemas.openxmlformats.org/officeDocument/2006/relationships/image" Target="/xl/media/image10.png" Id="rId1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26</col>
      <colOff>0</colOff>
      <row>0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26</col>
      <colOff>0</colOff>
      <row>19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0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21</row>
      <rowOff>0</rowOff>
    </from>
    <ext cx="648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21</row>
      <rowOff>0</rowOff>
    </from>
    <ext cx="648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42</row>
      <rowOff>0</rowOff>
    </from>
    <ext cx="648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11</col>
      <colOff>0</colOff>
      <row>42</row>
      <rowOff>0</rowOff>
    </from>
    <ext cx="648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63</row>
      <rowOff>0</rowOff>
    </from>
    <ext cx="5760720" cy="3520439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5760720" cy="3676459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</row>
      <rowOff>0</rowOff>
    </from>
    <ext cx="8001000" cy="32004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</row>
      <rowOff>0</rowOff>
    </from>
    <ext cx="8001000" cy="32004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140</row>
      <rowOff>0</rowOff>
    </from>
    <ext cx="5760720" cy="32004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158</row>
      <rowOff>0</rowOff>
    </from>
    <ext cx="12001500" cy="688086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196</row>
      <rowOff>0</rowOff>
    </from>
    <ext cx="8801100" cy="336042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215</row>
      <rowOff>0</rowOff>
    </from>
    <ext cx="8001000" cy="32004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233</row>
      <rowOff>0</rowOff>
    </from>
    <ext cx="8001000" cy="32004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251</row>
      <rowOff>0</rowOff>
    </from>
    <ext cx="8001000" cy="32004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9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Coupled magnetic-mechanical oscillator - data processing (generated by analyse_folder.py)</t>
        </is>
      </c>
    </row>
    <row r="2">
      <c r="A2" s="2" t="inlineStr"/>
    </row>
    <row r="3">
      <c r="A3" s="2" t="inlineStr">
        <is>
          <t>Input folder: C:\Users\GNHKC4633\Desktop\PythonTXT\Tracker EE txt   (44 trials, 8 separations, 4 Infinity recordings)</t>
        </is>
      </c>
    </row>
    <row r="4">
      <c r="A4" s="2" t="inlineStr">
        <is>
          <t>Units: x converted from m to mm; frequencies in Hz; d in mm (uncertainty +-0.5 mm, ruler/vernier reading + magnet mounting)</t>
        </is>
      </c>
    </row>
    <row r="5">
      <c r="A5" s="2" t="inlineStr"/>
    </row>
    <row r="6">
      <c r="A6" s="1" t="inlineStr">
        <is>
          <t>METHOD PER TRIAL</t>
        </is>
      </c>
    </row>
    <row r="7">
      <c r="A7" s="2" t="inlineStr">
        <is>
          <t>1. Release detected automatically: the flat 'hold' segment is removed; the analysis starts when both masses are moving (column t_start).</t>
        </is>
      </c>
    </row>
    <row r="8">
      <c r="A8" s="2" t="inlineStr">
        <is>
          <t>2. Means removed (equilibrium positions); normal coordinates eta = xA + xB (in-phase) and xi = xB - xA (anti-phase) formed.</t>
        </is>
      </c>
    </row>
    <row r="9">
      <c r="A9" s="2" t="inlineStr">
        <is>
          <t>3. |FFT| of eta and xi (rect window, zero-padded to 2^18 points, parabolic peak interpolation): f1 = peak of eta, f2 = peak of xi.</t>
        </is>
      </c>
    </row>
    <row r="10">
      <c r="A10" s="2" t="inlineStr">
        <is>
          <t xml:space="preserve">   Each normal coordinate contains only ONE frequency, so the two peaks never overlap (columns eta_leak / xi_leak show the residual of the other mode; ~0 = identical springs).</t>
        </is>
      </c>
    </row>
    <row r="11">
      <c r="A11" s="2" t="inlineStr">
        <is>
          <t>4. Cross-checks: two-peak FFT of xA alone and xB alone (Hann); beat period from the envelope maxima; peak-height ratio vs (f1/f2)^2; decay time tau.</t>
        </is>
      </c>
    </row>
    <row r="12">
      <c r="A12" s="2" t="inlineStr"/>
    </row>
    <row r="13">
      <c r="A13" s="2" t="inlineStr">
        <is>
          <t>UNCERTAINTIES (international-essay / IB style)</t>
        </is>
      </c>
    </row>
    <row r="14">
      <c r="A14" s="2" t="inlineStr">
        <is>
          <t>- FFT resolution: one frequency bin = 1/T; reading uncertainty of a peak taken as half a bin = 1/(2T) (column halfbin).</t>
        </is>
      </c>
    </row>
    <row r="15">
      <c r="A15" s="2" t="inlineStr">
        <is>
          <t>- Random: half-range (max - min)/2 of the 5 trials (sample too small for a reliable standard deviation; the SD is listed for comparison).</t>
        </is>
      </c>
    </row>
    <row r="16">
      <c r="A16" s="2" t="inlineStr">
        <is>
          <t>- Adopted uncertainty of f1, f2 at each d: the larger of half-range and half-bin.</t>
        </is>
      </c>
    </row>
    <row r="17">
      <c r="A17" s="2" t="inlineStr">
        <is>
          <t>- Propagation (absolute uncertainties added): d(f_avg) = (df1 + df2)/2;  d(f_beat) = df1 + df2;  d(f2^2 - f1^2) = 2 f2 df2 + 2 f1 df1;  d(ln y) = dy / y;  d(ln d) = dd / d.</t>
        </is>
      </c>
    </row>
    <row r="18">
      <c r="A18" s="2" t="inlineStr">
        <is>
          <t>- Gradient of the ln-ln graph: best fit (least squares, = Excel LINEST) with the max/min gradient lines through the extreme error bars of the first and last points; dn = (n_max - n_min)/2.</t>
        </is>
      </c>
    </row>
    <row r="19">
      <c r="A19" s="2" t="inlineStr">
        <is>
          <t xml:space="preserve">  (steepest line: top-right corner of the first error box to the bottom-left corner of the last; shallowest: bottom-left of the first to top-right of the last)</t>
        </is>
      </c>
    </row>
    <row r="20">
      <c r="A20" s="2" t="inlineStr">
        <is>
          <t>- Separation on the x-axis: video-measured mean(xB) - mean(xA), uncertainty = max(half-range of the trials, 1.0 % calibration); Graph 8 compares both.</t>
        </is>
      </c>
    </row>
    <row r="21">
      <c r="A21" s="2" t="inlineStr">
        <is>
          <t>- Unequal springs: rA != rB gives fb^2 - fa^2 = (f2^2 - f1^2)(rB - rA)/(rB + rA) and the pure coupling K = (f2^2 - f1^2) 2 sqrt(rA rB)/(rA + rB) (Graph 9); a global fit of the unequal-spring model gives fa, fb, C, n.</t>
        </is>
      </c>
    </row>
    <row r="22">
      <c r="A22" s="2" t="inlineStr">
        <is>
          <t>- Amplitude dependence: f1, f2 from the first and last third of every record (Graph 10) compared with the first-order non-linear (point-dipole) prediction.</t>
        </is>
      </c>
    </row>
    <row r="23">
      <c r="A23" s="2" t="inlineStr"/>
    </row>
    <row r="24">
      <c r="A24" s="1" t="inlineStr">
        <is>
          <t>SHEETS</t>
        </is>
      </c>
    </row>
    <row r="25">
      <c r="A25" s="2" t="inlineStr">
        <is>
          <t>Trials: every file.  Raw f1 / Raw f2: trial values, mean +- uncertainty (Table 4 style).  Processed: derived quantities with uncertainties (Table 5 style).</t>
        </is>
      </c>
    </row>
    <row r="26">
      <c r="A26" s="2" t="inlineStr">
        <is>
          <t>Fits: gradient, C, f1 constancy, theory-vs-experiment comparison (Table 7 style).  Charts: native Excel charts (y error bars) + the matplotlib graphs (x and y error bars).</t>
        </is>
      </c>
    </row>
    <row r="27">
      <c r="A27" s="2" t="inlineStr">
        <is>
          <t>Windows: the whole analysis repeated with rectangular / Hann / Hamming / Blackman windows and with both extraction methods (normal coordinates; conventional two-peak FFT of mass A) -&gt; Graphs 6 and 7.</t>
        </is>
      </c>
    </row>
    <row r="28">
      <c r="A28" s="2" t="inlineStr">
        <is>
          <t>Sample calc: live Excel formulas reproducing the processing for the first separation.  Infinity: uncoupled recordings (fa, fb) if present.</t>
        </is>
      </c>
    </row>
    <row r="29">
      <c r="A29" s="2" t="inlineStr"/>
    </row>
    <row r="30">
      <c r="A30" s="1" t="inlineStr">
        <is>
          <t>WARNINGS PRINTED DURING THE RUN</t>
        </is>
      </c>
    </row>
    <row r="31">
      <c r="A31" s="2" t="inlineStr">
        <is>
          <t xml:space="preserve">      WARNING: mean(xB) - mean(xA) = 27.1 mm but folder says d = 24.5 mm: if both templates are centred on the magnets this IS d (check ruler value / calibration stick); if the templates sit on different features the offset is harmless</t>
        </is>
      </c>
    </row>
    <row r="32">
      <c r="A32" s="2" t="inlineStr">
        <is>
          <t xml:space="preserve">      WARNING: mass B was already swinging (+-2.8 mm) during 0.08-0.31 s while A was still held -&gt; f1, f2 unaffected (analysis starts at A's release), but the peak-height-ratio / beat-minimum tests do not apply to this trial (hold A, pull it slowly, wait until B is still, release)</t>
        </is>
      </c>
    </row>
    <row r="33">
      <c r="A33" s="2" t="inlineStr">
        <is>
          <t xml:space="preserve">      WARNING: fs = 119.39 Hz is not a round frame rate: fine if this is the true rate from the video-file properties typed into Clip Settings (a 0.5 % error in fs shifts every frequency by 0.5 %)</t>
        </is>
      </c>
    </row>
    <row r="34">
      <c r="A34" s="2" t="inlineStr">
        <is>
          <t xml:space="preserve">      WARNING: mean(xB) - mean(xA) = 27.2 mm but folder says d = 24.5 mm: if both templates are centred on the magnets this IS d (check ruler value / calibration stick); if the templates sit on different features the offset is harmless</t>
        </is>
      </c>
    </row>
    <row r="35">
      <c r="A35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36">
      <c r="A36" s="2" t="inlineStr">
        <is>
          <t xml:space="preserve">      WARNING: mean(xB) - mean(xA) = 27.0 mm but folder says d = 24.5 mm: if both templates are centred on the magnets this IS d (check ruler value / calibration stick); if the templates sit on different features the offset is harmless</t>
        </is>
      </c>
    </row>
    <row r="37">
      <c r="A37" s="2" t="inlineStr">
        <is>
          <t xml:space="preserve">      WARNING: fs = 119.39 Hz is not a round frame rate: fine if this is the true rate from the video-file properties typed into Clip Settings (a 0.5 % error in fs shifts every frequency by 0.5 %)</t>
        </is>
      </c>
    </row>
    <row r="38">
      <c r="A38" s="2" t="inlineStr">
        <is>
          <t xml:space="preserve">      WARNING: mean(xB) - mean(xA) = 27.2 mm but folder says d = 24.5 mm: if both templates are centred on the magnets this IS d (check ruler value / calibration stick); if the templates sit on different features the offset is harmless</t>
        </is>
      </c>
    </row>
    <row r="39">
      <c r="A39" s="2" t="inlineStr">
        <is>
          <t xml:space="preserve">      WARNING: fs = 119.39 Hz is not a round frame rate: fine if this is the true rate from the video-file properties typed into Clip Settings (a 0.5 % error in fs shifts every frequency by 0.5 %)</t>
        </is>
      </c>
    </row>
    <row r="40">
      <c r="A40" s="2" t="inlineStr">
        <is>
          <t xml:space="preserve">      WARNING: mean(xB) - mean(xA) = 27.2 mm but folder says d = 24.5 mm: if both templates are centred on the magnets this IS d (check ruler value / calibration stick); if the templates sit on different features the offset is harmless</t>
        </is>
      </c>
    </row>
    <row r="41">
      <c r="A41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42">
      <c r="A42" s="2" t="inlineStr">
        <is>
          <t xml:space="preserve">      WARNING: mean(xB) - mean(xA) = 29.0 mm but folder says d = 26.5 mm: if both templates are centred on the magnets this IS d (check ruler value / calibration stick); if the templates sit on different features the offset is harmless</t>
        </is>
      </c>
    </row>
    <row r="43">
      <c r="A43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44">
      <c r="A44" s="2" t="inlineStr">
        <is>
          <t xml:space="preserve">      WARNING: mean(xB) - mean(xA) = 29.0 mm but folder says d = 26.5 mm: if both templates are centred on the magnets this IS d (check ruler value / calibration stick); if the templates sit on different features the offset is harmless</t>
        </is>
      </c>
    </row>
    <row r="45">
      <c r="A45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46">
      <c r="A46" s="2" t="inlineStr">
        <is>
          <t xml:space="preserve">      WARNING: mean(xB) - mean(xA) = 28.6 mm but folder says d = 26.5 mm: if both templates are centred on the magnets this IS d (check ruler value / calibration stick); if the templates sit on different features the offset is harmless</t>
        </is>
      </c>
    </row>
    <row r="47">
      <c r="A47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48">
      <c r="A48" s="2" t="inlineStr">
        <is>
          <t xml:space="preserve">      WARNING: mean(xB) - mean(xA) = 28.7 mm but folder says d = 26.5 mm: if both templates are centred on the magnets this IS d (check ruler value / calibration stick); if the templates sit on different features the offset is harmless</t>
        </is>
      </c>
    </row>
    <row r="49">
      <c r="A49" s="2" t="inlineStr">
        <is>
          <t xml:space="preserve">      WARNING: fs = 119.39 Hz is not a round frame rate: fine if this is the true rate from the video-file properties typed into Clip Settings (a 0.5 % error in fs shifts every frequency by 0.5 %)</t>
        </is>
      </c>
    </row>
    <row r="50">
      <c r="A50" s="2" t="inlineStr">
        <is>
          <t xml:space="preserve">      WARNING: mean(xB) - mean(xA) = 28.8 mm but folder says d = 26.5 mm: if both templates are centred on the magnets this IS d (check ruler value / calibration stick); if the templates sit on different features the offset is harmless</t>
        </is>
      </c>
    </row>
    <row r="51">
      <c r="A51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52">
      <c r="A52" s="2" t="inlineStr">
        <is>
          <t xml:space="preserve">      WARNING: mean(xB) - mean(xA) = 30.6 mm but folder says d = 28.5 mm: if both templates are centred on the magnets this IS d (check ruler value / calibration stick); if the templates sit on different features the offset is harmless</t>
        </is>
      </c>
    </row>
    <row r="53">
      <c r="A53" s="2" t="inlineStr">
        <is>
          <t xml:space="preserve">      WARNING: fs = 119.39 Hz is not a round frame rate: fine if this is the true rate from the video-file properties typed into Clip Settings (a 0.5 % error in fs shifts every frequency by 0.5 %)</t>
        </is>
      </c>
    </row>
    <row r="54">
      <c r="A54" s="2" t="inlineStr">
        <is>
          <t xml:space="preserve">      WARNING: mean(xB) - mean(xA) = 30.6 mm but folder says d = 28.5 mm: if both templates are centred on the magnets this IS d (check ruler value / calibration stick); if the templates sit on different features the offset is harmless</t>
        </is>
      </c>
    </row>
    <row r="55">
      <c r="A55" s="2" t="inlineStr">
        <is>
          <t xml:space="preserve">      WARNING: fs = 119.39 Hz is not a round frame rate: fine if this is the true rate from the video-file properties typed into Clip Settings (a 0.5 % error in fs shifts every frequency by 0.5 %)</t>
        </is>
      </c>
    </row>
    <row r="56">
      <c r="A56" s="2" t="inlineStr">
        <is>
          <t xml:space="preserve">      WARNING: mean(xB) - mean(xA) = 30.5 mm but folder says d = 28.5 mm: if both templates are centred on the magnets this IS d (check ruler value / calibration stick); if the templates sit on different features the offset is harmless</t>
        </is>
      </c>
    </row>
    <row r="57">
      <c r="A57" s="2" t="inlineStr">
        <is>
          <t xml:space="preserve">      WARNING: fs = 119.39 Hz is not a round frame rate: fine if this is the true rate from the video-file properties typed into Clip Settings (a 0.5 % error in fs shifts every frequency by 0.5 %)</t>
        </is>
      </c>
    </row>
    <row r="58">
      <c r="A58" s="2" t="inlineStr">
        <is>
          <t xml:space="preserve">      WARNING: mean(xB) - mean(xA) = 30.5 mm but folder says d = 28.5 mm: if both templates are centred on the magnets this IS d (check ruler value / calibration stick); if the templates sit on different features the offset is harmless</t>
        </is>
      </c>
    </row>
    <row r="59">
      <c r="A59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60">
      <c r="A60" s="2" t="inlineStr">
        <is>
          <t xml:space="preserve">      WARNING: mean(xB) - mean(xA) = 30.5 mm but folder says d = 28.5 mm: if both templates are centred on the magnets this IS d (check ruler value / calibration stick); if the templates sit on different features the offset is harmless</t>
        </is>
      </c>
    </row>
    <row r="61">
      <c r="A61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62">
      <c r="A62" s="2" t="inlineStr">
        <is>
          <t xml:space="preserve">      WARNING: mean(xB) - mean(xA) = 32.0 mm but folder says d = 31.0 mm: if both templates are centred on the magnets this IS d (check ruler value / calibration stick); if the templates sit on different features the offset is harmless</t>
        </is>
      </c>
    </row>
    <row r="63">
      <c r="A63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64">
      <c r="A64" s="2" t="inlineStr">
        <is>
          <t xml:space="preserve">      WARNING: mean(xB) - mean(xA) = 32.2 mm but folder says d = 31.0 mm: if both templates are centred on the magnets this IS d (check ruler value / calibration stick); if the templates sit on different features the offset is harmless</t>
        </is>
      </c>
    </row>
    <row r="65">
      <c r="A65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66">
      <c r="A66" s="2" t="inlineStr">
        <is>
          <t xml:space="preserve">      WARNING: fs = 119.39 Hz is not a round frame rate: fine if this is the true rate from the video-file properties typed into Clip Settings (a 0.5 % error in fs shifts every frequency by 0.5 %)</t>
        </is>
      </c>
    </row>
    <row r="67">
      <c r="A67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68">
      <c r="A68" s="2" t="inlineStr">
        <is>
          <t xml:space="preserve">      WARNING: mean(xB) - mean(xA) = 32.2 mm but folder says d = 31.0 mm: if both templates are centred on the magnets this IS d (check ruler value / calibration stick); if the templates sit on different features the offset is harmless</t>
        </is>
      </c>
    </row>
    <row r="69">
      <c r="A69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70">
      <c r="A70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71">
      <c r="A71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72">
      <c r="A72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73">
      <c r="A73" s="2" t="inlineStr">
        <is>
          <t xml:space="preserve">      WARNING: mean(xB) - mean(xA) = 34.5 mm but folder says d = 33.5 mm: if both templates are centred on the magnets this IS d (check ruler value / calibration stick); if the templates sit on different features the offset is harmless</t>
        </is>
      </c>
    </row>
    <row r="74">
      <c r="A74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75">
      <c r="A75" s="2" t="inlineStr">
        <is>
          <t xml:space="preserve">      WARNING: mean(xB) - mean(xA) = 34.6 mm but folder says d = 33.5 mm: if both templates are centred on the magnets this IS d (check ruler value / calibration stick); if the templates sit on different features the offset is harmless</t>
        </is>
      </c>
    </row>
    <row r="76">
      <c r="A76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77">
      <c r="A77" s="2" t="inlineStr">
        <is>
          <t xml:space="preserve">      WARNING: mean(xB) - mean(xA) = 37.7 mm but folder says d = 36.0 mm: if both templates are centred on the magnets this IS d (check ruler value / calibration stick); if the templates sit on different features the offset is harmless</t>
        </is>
      </c>
    </row>
    <row r="78">
      <c r="A78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79">
      <c r="A79" s="2" t="inlineStr">
        <is>
          <t xml:space="preserve">      WARNING: mean(xB) - mean(xA) = 37.8 mm but folder says d = 36.0 mm: if both templates are centred on the magnets this IS d (check ruler value / calibration stick); if the templates sit on different features the offset is harmless</t>
        </is>
      </c>
    </row>
    <row r="80">
      <c r="A80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81">
      <c r="A81" s="2" t="inlineStr">
        <is>
          <t xml:space="preserve">      WARNING: mean(xB) - mean(xA) = 37.7 mm but folder says d = 36.0 mm: if both templates are centred on the magnets this IS d (check ruler value / calibration stick); if the templates sit on different features the offset is harmless</t>
        </is>
      </c>
    </row>
    <row r="82">
      <c r="A82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83">
      <c r="A83" s="2" t="inlineStr">
        <is>
          <t xml:space="preserve">      WARNING: mean(xB) - mean(xA) = 37.8 mm but folder says d = 36.0 mm: if both templates are centred on the magnets this IS d (check ruler value / calibration stick); if the templates sit on different features the offset is harmless</t>
        </is>
      </c>
    </row>
    <row r="84">
      <c r="A84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85">
      <c r="A85" s="2" t="inlineStr">
        <is>
          <t xml:space="preserve">      WARNING: mean(xB) - mean(xA) = 37.6 mm but folder says d = 36.0 mm: if both templates are centred on the magnets this IS d (check ruler value / calibration stick); if the templates sit on different features the offset is harmless</t>
        </is>
      </c>
    </row>
    <row r="86">
      <c r="A86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87">
      <c r="A87" s="2" t="inlineStr">
        <is>
          <t xml:space="preserve">      WARNING: mean(xB) - mean(xA) = 41.3 mm but folder says d = 39.0 mm: if both templates are centred on the magnets this IS d (check ruler value / calibration stick); if the templates sit on different features the offset is harmless</t>
        </is>
      </c>
    </row>
    <row r="88">
      <c r="A88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89">
      <c r="A89" s="2" t="inlineStr">
        <is>
          <t xml:space="preserve">      WARNING: mean(xB) - mean(xA) = 41.3 mm but folder says d = 39.0 mm: if both templates are centred on the magnets this IS d (check ruler value / calibration stick); if the templates sit on different features the offset is harmless</t>
        </is>
      </c>
    </row>
    <row r="90">
      <c r="A90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91">
      <c r="A91" s="2" t="inlineStr">
        <is>
          <t xml:space="preserve">      WARNING: mean(xB) - mean(xA) = 41.4 mm but folder says d = 39.0 mm: if both templates are centred on the magnets this IS d (check ruler value / calibration stick); if the templates sit on different features the offset is harmless</t>
        </is>
      </c>
    </row>
    <row r="92">
      <c r="A92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93">
      <c r="A93" s="2" t="inlineStr">
        <is>
          <t xml:space="preserve">      WARNING: mean(xB) - mean(xA) = 41.3 mm but folder says d = 39.0 mm: if both templates are centred on the magnets this IS d (check ruler value / calibration stick); if the templates sit on different features the offset is harmless</t>
        </is>
      </c>
    </row>
    <row r="94">
      <c r="A94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95">
      <c r="A95" s="2" t="inlineStr">
        <is>
          <t xml:space="preserve">      WARNING: mean(xB) - mean(xA) = 41.2 mm but folder says d = 39.0 mm: if both templates are centred on the magnets this IS d (check ruler value / calibration stick); if the templates sit on different features the offset is harmless</t>
        </is>
      </c>
    </row>
    <row r="96">
      <c r="A96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97">
      <c r="A97" s="2" t="inlineStr">
        <is>
          <t xml:space="preserve">      WARNING: mean(xB) - mean(xA) = 44.6 mm but folder says d = 42.0 mm: if both templates are centred on the magnets this IS d (check ruler value / calibration stick); if the templates sit on different features the offset is harmless</t>
        </is>
      </c>
    </row>
    <row r="98">
      <c r="A98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99">
      <c r="A99" s="2" t="inlineStr">
        <is>
          <t xml:space="preserve">      WARNING: mean(xB) - mean(xA) = 45.0 mm but folder says d = 42.0 mm: if both templates are centred on the magnets this IS d (check ruler value / calibration stick); if the templates sit on different features the offset is harmless</t>
        </is>
      </c>
    </row>
    <row r="100">
      <c r="A100" s="2" t="inlineStr">
        <is>
          <t xml:space="preserve">      WARNING: mean(xB) - mean(xA) = 45.1 mm but folder says d = 42.0 mm: if both templates are centred on the magnets this IS d (check ruler value / calibration stick); if the templates sit on different features the offset is harmless</t>
        </is>
      </c>
    </row>
    <row r="101">
      <c r="A101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102">
      <c r="A102" s="2" t="inlineStr">
        <is>
          <t xml:space="preserve">      WARNING: mean(xB) - mean(xA) = 44.7 mm but folder says d = 42.0 mm: if both templates are centred on the magnets this IS d (check ruler value / calibration stick); if the templates sit on different features the offset is harmless</t>
        </is>
      </c>
    </row>
    <row r="103">
      <c r="A103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104">
      <c r="A104" s="2" t="inlineStr">
        <is>
          <t xml:space="preserve">      WARNING: mean(xB) - mean(xA) = 44.8 mm but folder says d = 42.0 mm: if both templates are centred on the magnets this IS d (check ruler value / calibration stick); if the templates sit on different features the offset is harmless</t>
        </is>
      </c>
    </row>
    <row r="105">
      <c r="A105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106">
      <c r="A106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107">
      <c r="A107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108">
      <c r="A108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  <row r="109">
      <c r="A109" s="2" t="inlineStr">
        <is>
          <t xml:space="preserve">      WARNING: fs = 119.38 Hz is not a round frame rate: fine if this is the true rate from the video-file properties typed into Clip Settings (a 0.5 % error in fs shifts every frequency by 0.5 %)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4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>
      <c r="A1" s="3" t="inlineStr">
        <is>
          <t>d_mm</t>
        </is>
      </c>
      <c r="B1" s="3" t="inlineStr">
        <is>
          <t>trial</t>
        </is>
      </c>
      <c r="C1" s="3" t="inlineStr">
        <is>
          <t>file</t>
        </is>
      </c>
      <c r="D1" s="3" t="inlineStr">
        <is>
          <t>fs</t>
        </is>
      </c>
      <c r="E1" s="3" t="inlineStr">
        <is>
          <t>T</t>
        </is>
      </c>
      <c r="F1" s="3" t="inlineStr">
        <is>
          <t>N</t>
        </is>
      </c>
      <c r="G1" s="3" t="inlineStr">
        <is>
          <t>t_start</t>
        </is>
      </c>
      <c r="H1" s="3" t="inlineStr">
        <is>
          <t>t_start_A</t>
        </is>
      </c>
      <c r="I1" s="3" t="inlineStr">
        <is>
          <t>t_start_B</t>
        </is>
      </c>
      <c r="J1" s="3" t="inlineStr">
        <is>
          <t>B_preswing_mm</t>
        </is>
      </c>
      <c r="K1" s="3" t="inlineStr">
        <is>
          <t>bin_Hz</t>
        </is>
      </c>
      <c r="L1" s="3" t="inlineStr">
        <is>
          <t>halfbin_Hz</t>
        </is>
      </c>
      <c r="M1" s="3" t="inlineStr">
        <is>
          <t>method</t>
        </is>
      </c>
      <c r="N1" s="3" t="inlineStr">
        <is>
          <t>f1</t>
        </is>
      </c>
      <c r="O1" s="3" t="inlineStr">
        <is>
          <t>f2</t>
        </is>
      </c>
      <c r="P1" s="3" t="inlineStr">
        <is>
          <t>f1_winspread</t>
        </is>
      </c>
      <c r="Q1" s="3" t="inlineStr">
        <is>
          <t>f2_winspread</t>
        </is>
      </c>
      <c r="R1" s="3" t="inlineStr">
        <is>
          <t>f1_A</t>
        </is>
      </c>
      <c r="S1" s="3" t="inlineStr">
        <is>
          <t>f2_A</t>
        </is>
      </c>
      <c r="T1" s="3" t="inlineStr">
        <is>
          <t>f1_B</t>
        </is>
      </c>
      <c r="U1" s="3" t="inlineStr">
        <is>
          <t>f2_B</t>
        </is>
      </c>
      <c r="V1" s="3" t="inlineStr">
        <is>
          <t>eta_leak</t>
        </is>
      </c>
      <c r="W1" s="3" t="inlineStr">
        <is>
          <t>xi_leak</t>
        </is>
      </c>
      <c r="X1" s="3" t="inlineStr">
        <is>
          <t>rA</t>
        </is>
      </c>
      <c r="Y1" s="3" t="inlineStr">
        <is>
          <t>rB</t>
        </is>
      </c>
      <c r="Z1" s="3" t="inlineStr">
        <is>
          <t>ratio_pred</t>
        </is>
      </c>
      <c r="AA1" s="3" t="inlineStr">
        <is>
          <t>T_beat_fft</t>
        </is>
      </c>
      <c r="AB1" s="3" t="inlineStr">
        <is>
          <t>T_beat_env</t>
        </is>
      </c>
      <c r="AC1" s="3" t="inlineStr">
        <is>
          <t>dT_beat_env</t>
        </is>
      </c>
      <c r="AD1" s="3" t="inlineStr">
        <is>
          <t>n_beats</t>
        </is>
      </c>
      <c r="AE1" s="3" t="inlineStr">
        <is>
          <t>env_minmax</t>
        </is>
      </c>
      <c r="AF1" s="3" t="inlineStr">
        <is>
          <t>tau_s</t>
        </is>
      </c>
      <c r="AG1" s="3" t="inlineStr">
        <is>
          <t>d_track_mm</t>
        </is>
      </c>
      <c r="AH1" s="3" t="inlineStr">
        <is>
          <t>A_mm</t>
        </is>
      </c>
      <c r="AI1" s="3" t="inlineStr">
        <is>
          <t>f1_early</t>
        </is>
      </c>
      <c r="AJ1" s="3" t="inlineStr">
        <is>
          <t>f1_late</t>
        </is>
      </c>
      <c r="AK1" s="3" t="inlineStr">
        <is>
          <t>f2_early</t>
        </is>
      </c>
      <c r="AL1" s="3" t="inlineStr">
        <is>
          <t>f2_late</t>
        </is>
      </c>
      <c r="AM1" s="3" t="inlineStr">
        <is>
          <t>a_xi_early</t>
        </is>
      </c>
      <c r="AN1" s="3" t="inlineStr">
        <is>
          <t>a_xi_late</t>
        </is>
      </c>
    </row>
    <row r="2">
      <c r="A2" t="n">
        <v>24.5</v>
      </c>
      <c r="B2" t="n">
        <v>1</v>
      </c>
      <c r="C2" t="inlineStr">
        <is>
          <t>24.5_1.txt</t>
        </is>
      </c>
      <c r="D2" t="n">
        <v>119.3852346537371</v>
      </c>
      <c r="E2" t="n">
        <v>10.6210789272031</v>
      </c>
      <c r="F2" t="n">
        <v>1269</v>
      </c>
      <c r="G2" t="n">
        <v>0.31</v>
      </c>
      <c r="H2" t="n">
        <v>0.31</v>
      </c>
      <c r="I2" t="n">
        <v>0.08400000000000001</v>
      </c>
      <c r="J2" t="n">
        <v>2.779999999999999</v>
      </c>
      <c r="K2" t="n">
        <v>0.09415239326004474</v>
      </c>
      <c r="L2" t="n">
        <v>0.04707619663002237</v>
      </c>
      <c r="M2" t="inlineStr">
        <is>
          <t>eta/xi</t>
        </is>
      </c>
      <c r="N2" t="n">
        <v>6.419406301627559</v>
      </c>
      <c r="O2" t="n">
        <v>8.540313099876714</v>
      </c>
      <c r="P2" t="n">
        <v>4.035220663478611e-05</v>
      </c>
      <c r="Q2" t="n">
        <v>7.297264044581198e-06</v>
      </c>
      <c r="R2" t="n">
        <v>6.419437644466647</v>
      </c>
      <c r="S2" t="n">
        <v>8.540319183634677</v>
      </c>
      <c r="T2" t="n">
        <v>6.41951670950622</v>
      </c>
      <c r="U2" t="n">
        <v>8.540281866568815</v>
      </c>
      <c r="V2" t="n">
        <v>0.02861344826169161</v>
      </c>
      <c r="W2" t="n">
        <v>0.03381317344508748</v>
      </c>
      <c r="X2" t="n">
        <v>0.4813090545224997</v>
      </c>
      <c r="Y2" t="n">
        <v>0.5274643316824766</v>
      </c>
      <c r="Z2" t="n">
        <v>0.5649917974845377</v>
      </c>
      <c r="AA2" t="n">
        <v>0.4714964376678489</v>
      </c>
      <c r="AB2" t="n">
        <v>0.4719122633488464</v>
      </c>
      <c r="AC2" t="n">
        <v>0.0004117584355112276</v>
      </c>
      <c r="AD2" t="n">
        <v>21</v>
      </c>
      <c r="AE2" t="n">
        <v>0.3281412574160636</v>
      </c>
      <c r="AF2" t="n">
        <v>26.1959808526387</v>
      </c>
      <c r="AG2" t="n">
        <v>27.11846336214867</v>
      </c>
      <c r="AH2" t="n">
        <v>2.804056601958317</v>
      </c>
      <c r="AI2" t="n">
        <v>6.418349013440523</v>
      </c>
      <c r="AJ2" t="n">
        <v>6.420476193780392</v>
      </c>
      <c r="AK2" t="n">
        <v>8.540702097462242</v>
      </c>
      <c r="AL2" t="n">
        <v>8.5397268090596</v>
      </c>
      <c r="AM2" t="n">
        <v>1.90272143733319</v>
      </c>
      <c r="AN2" t="n">
        <v>1.416887937557749</v>
      </c>
    </row>
    <row r="3">
      <c r="A3" t="n">
        <v>24.5</v>
      </c>
      <c r="B3" t="n">
        <v>2</v>
      </c>
      <c r="C3" t="inlineStr">
        <is>
          <t>24.5_2.txt</t>
        </is>
      </c>
      <c r="D3" t="n">
        <v>119.3799854967368</v>
      </c>
      <c r="E3" t="n">
        <v>10.90635079726651</v>
      </c>
      <c r="F3" t="n">
        <v>1303</v>
      </c>
      <c r="G3" t="n">
        <v>0.126</v>
      </c>
      <c r="H3" t="n">
        <v>0.08400000000000001</v>
      </c>
      <c r="I3" t="n">
        <v>0.126</v>
      </c>
      <c r="K3" t="n">
        <v>0.09168969700210197</v>
      </c>
      <c r="L3" t="n">
        <v>0.04584484850105099</v>
      </c>
      <c r="M3" t="inlineStr">
        <is>
          <t>eta/xi</t>
        </is>
      </c>
      <c r="N3" t="n">
        <v>6.419089493849206</v>
      </c>
      <c r="O3" t="n">
        <v>8.540947947676575</v>
      </c>
      <c r="P3" t="n">
        <v>8.810106658341255e-05</v>
      </c>
      <c r="Q3" t="n">
        <v>5.98134101226222e-05</v>
      </c>
      <c r="R3" t="n">
        <v>6.418940349490151</v>
      </c>
      <c r="S3" t="n">
        <v>8.540766509967577</v>
      </c>
      <c r="T3" t="n">
        <v>6.418889405095191</v>
      </c>
      <c r="U3" t="n">
        <v>8.540903220171998</v>
      </c>
      <c r="V3" t="n">
        <v>0.005760044465243229</v>
      </c>
      <c r="W3" t="n">
        <v>0.05600810185896266</v>
      </c>
      <c r="X3" t="n">
        <v>0.5013056503260871</v>
      </c>
      <c r="Y3" t="n">
        <v>0.5473966125155552</v>
      </c>
      <c r="Z3" t="n">
        <v>0.5648520522408975</v>
      </c>
      <c r="AA3" t="n">
        <v>0.4712849710574327</v>
      </c>
      <c r="AB3" t="n">
        <v>0.4687225142781684</v>
      </c>
      <c r="AC3" t="n">
        <v>0.001001167476249935</v>
      </c>
      <c r="AD3" t="n">
        <v>23</v>
      </c>
      <c r="AE3" t="n">
        <v>0.3365156614103267</v>
      </c>
      <c r="AF3" t="n">
        <v>31.5705778886974</v>
      </c>
      <c r="AG3" t="n">
        <v>27.17845670068623</v>
      </c>
      <c r="AH3" t="n">
        <v>3.11561245077723</v>
      </c>
      <c r="AI3" t="n">
        <v>6.418573730823028</v>
      </c>
      <c r="AJ3" t="n">
        <v>6.420037338463281</v>
      </c>
      <c r="AK3" t="n">
        <v>8.542925680842698</v>
      </c>
      <c r="AL3" t="n">
        <v>8.539883258563616</v>
      </c>
      <c r="AM3" t="n">
        <v>2.149413110187381</v>
      </c>
      <c r="AN3" t="n">
        <v>1.581295840344273</v>
      </c>
    </row>
    <row r="4">
      <c r="A4" t="n">
        <v>24.5</v>
      </c>
      <c r="B4" t="n">
        <v>3</v>
      </c>
      <c r="C4" t="inlineStr">
        <is>
          <t>24.5_3.txt</t>
        </is>
      </c>
      <c r="D4" t="n">
        <v>119.3852346537371</v>
      </c>
      <c r="E4" t="n">
        <v>10.83048505747126</v>
      </c>
      <c r="F4" t="n">
        <v>1294</v>
      </c>
      <c r="G4" t="n">
        <v>0.1</v>
      </c>
      <c r="H4" t="n">
        <v>0.067</v>
      </c>
      <c r="I4" t="n">
        <v>0.1</v>
      </c>
      <c r="K4" t="n">
        <v>0.09233196802299855</v>
      </c>
      <c r="L4" t="n">
        <v>0.04616598401149927</v>
      </c>
      <c r="M4" t="inlineStr">
        <is>
          <t>eta/xi</t>
        </is>
      </c>
      <c r="N4" t="n">
        <v>6.419869948836316</v>
      </c>
      <c r="O4" t="n">
        <v>8.54041543933724</v>
      </c>
      <c r="P4" t="n">
        <v>1.430842135041743e-05</v>
      </c>
      <c r="Q4" t="n">
        <v>5.485026911866697e-05</v>
      </c>
      <c r="R4" t="n">
        <v>6.419887545311017</v>
      </c>
      <c r="S4" t="n">
        <v>8.540313912942363</v>
      </c>
      <c r="T4" t="n">
        <v>6.419794029727763</v>
      </c>
      <c r="U4" t="n">
        <v>8.540324082945864</v>
      </c>
      <c r="V4" t="n">
        <v>0.01193767503755771</v>
      </c>
      <c r="W4" t="n">
        <v>0.04808440130511578</v>
      </c>
      <c r="X4" t="n">
        <v>0.4857103038194538</v>
      </c>
      <c r="Y4" t="n">
        <v>0.529830614257278</v>
      </c>
      <c r="Z4" t="n">
        <v>0.5650598720571246</v>
      </c>
      <c r="AA4" t="n">
        <v>0.4715767732781699</v>
      </c>
      <c r="AB4" t="n">
        <v>0.4685635152423787</v>
      </c>
      <c r="AC4" t="n">
        <v>0.001347502461581396</v>
      </c>
      <c r="AD4" t="n">
        <v>23</v>
      </c>
      <c r="AE4" t="n">
        <v>0.3574262718467934</v>
      </c>
      <c r="AF4" t="n">
        <v>28.81354153257595</v>
      </c>
      <c r="AG4" t="n">
        <v>26.96114661010597</v>
      </c>
      <c r="AH4" t="n">
        <v>2.826139573275857</v>
      </c>
      <c r="AI4" t="n">
        <v>6.418483935422992</v>
      </c>
      <c r="AJ4" t="n">
        <v>6.420754702588995</v>
      </c>
      <c r="AK4" t="n">
        <v>8.540978459228473</v>
      </c>
      <c r="AL4" t="n">
        <v>8.539082098503485</v>
      </c>
      <c r="AM4" t="n">
        <v>1.906525159192875</v>
      </c>
      <c r="AN4" t="n">
        <v>1.406633786333859</v>
      </c>
    </row>
    <row r="5">
      <c r="A5" t="n">
        <v>24.5</v>
      </c>
      <c r="B5" t="n">
        <v>4</v>
      </c>
      <c r="C5" t="inlineStr">
        <is>
          <t>24.5_4.txt</t>
        </is>
      </c>
      <c r="D5" t="n">
        <v>119.3852346537371</v>
      </c>
      <c r="E5" t="n">
        <v>10.77185134099617</v>
      </c>
      <c r="F5" t="n">
        <v>1287</v>
      </c>
      <c r="G5" t="n">
        <v>0.159</v>
      </c>
      <c r="H5" t="n">
        <v>0.08400000000000001</v>
      </c>
      <c r="I5" t="n">
        <v>0.159</v>
      </c>
      <c r="K5" t="n">
        <v>0.09283455260788266</v>
      </c>
      <c r="L5" t="n">
        <v>0.04641727630394133</v>
      </c>
      <c r="M5" t="inlineStr">
        <is>
          <t>eta/xi</t>
        </is>
      </c>
      <c r="N5" t="n">
        <v>6.418374081644255</v>
      </c>
      <c r="O5" t="n">
        <v>8.540954243350058</v>
      </c>
      <c r="P5" t="n">
        <v>7.264435024234572e-05</v>
      </c>
      <c r="Q5" t="n">
        <v>3.826104439763611e-05</v>
      </c>
      <c r="R5" t="n">
        <v>6.418557792653058</v>
      </c>
      <c r="S5" t="n">
        <v>8.540917430047514</v>
      </c>
      <c r="T5" t="n">
        <v>6.418400592666784</v>
      </c>
      <c r="U5" t="n">
        <v>8.541085300018056</v>
      </c>
      <c r="V5" t="n">
        <v>0.01884800860931062</v>
      </c>
      <c r="W5" t="n">
        <v>0.04372275681718416</v>
      </c>
      <c r="X5" t="n">
        <v>0.5135921759448762</v>
      </c>
      <c r="Y5" t="n">
        <v>0.5626169588808746</v>
      </c>
      <c r="Z5" t="n">
        <v>0.5647253203738519</v>
      </c>
      <c r="AA5" t="n">
        <v>0.4711247273678249</v>
      </c>
      <c r="AB5" t="n">
        <v>0.4683013023488255</v>
      </c>
      <c r="AC5" t="n">
        <v>0.001588535982607578</v>
      </c>
      <c r="AD5" t="n">
        <v>23</v>
      </c>
      <c r="AE5" t="n">
        <v>0.3234319402825226</v>
      </c>
      <c r="AF5" t="n">
        <v>27.99163841597513</v>
      </c>
      <c r="AG5" t="n">
        <v>27.19861728692763</v>
      </c>
      <c r="AH5" t="n">
        <v>3.118333964665817</v>
      </c>
      <c r="AI5" t="n">
        <v>6.416736750588672</v>
      </c>
      <c r="AJ5" t="n">
        <v>6.418136255055443</v>
      </c>
      <c r="AK5" t="n">
        <v>8.541966475958937</v>
      </c>
      <c r="AL5" t="n">
        <v>8.540093504379154</v>
      </c>
      <c r="AM5" t="n">
        <v>2.176642401350913</v>
      </c>
      <c r="AN5" t="n">
        <v>1.593686772190931</v>
      </c>
    </row>
    <row r="6">
      <c r="A6" t="n">
        <v>24.5</v>
      </c>
      <c r="B6" t="n">
        <v>5</v>
      </c>
      <c r="C6" t="inlineStr">
        <is>
          <t>24.5_5.txt</t>
        </is>
      </c>
      <c r="D6" t="n">
        <v>119.3825356229448</v>
      </c>
      <c r="E6" t="n">
        <v>10.79722417750574</v>
      </c>
      <c r="F6" t="n">
        <v>1290</v>
      </c>
      <c r="G6" t="n">
        <v>0.151</v>
      </c>
      <c r="H6" t="n">
        <v>0.109</v>
      </c>
      <c r="I6" t="n">
        <v>0.151</v>
      </c>
      <c r="K6" t="n">
        <v>0.09261639691461969</v>
      </c>
      <c r="L6" t="n">
        <v>0.04630819845730984</v>
      </c>
      <c r="M6" t="inlineStr">
        <is>
          <t>eta/xi</t>
        </is>
      </c>
      <c r="N6" t="n">
        <v>6.419029860116187</v>
      </c>
      <c r="O6" t="n">
        <v>8.541346442375042</v>
      </c>
      <c r="P6" t="n">
        <v>3.694808952747763e-05</v>
      </c>
      <c r="Q6" t="n">
        <v>2.128808852308595e-05</v>
      </c>
      <c r="R6" t="n">
        <v>6.419071838112836</v>
      </c>
      <c r="S6" t="n">
        <v>8.541237824830517</v>
      </c>
      <c r="T6" t="n">
        <v>6.418834927454003</v>
      </c>
      <c r="U6" t="n">
        <v>8.54136743923673</v>
      </c>
      <c r="V6" t="n">
        <v>0.01771949892853064</v>
      </c>
      <c r="W6" t="n">
        <v>0.04780595774150636</v>
      </c>
      <c r="X6" t="n">
        <v>0.4936815849000983</v>
      </c>
      <c r="Y6" t="n">
        <v>0.5425200156038908</v>
      </c>
      <c r="Z6" t="n">
        <v>0.5647888533740469</v>
      </c>
      <c r="AA6" t="n">
        <v>0.4711832383346246</v>
      </c>
      <c r="AB6" t="n">
        <v>0.4674997398622803</v>
      </c>
      <c r="AC6" t="n">
        <v>0.001341477116698071</v>
      </c>
      <c r="AD6" t="n">
        <v>23</v>
      </c>
      <c r="AE6" t="n">
        <v>0.3478425634834794</v>
      </c>
      <c r="AF6" t="n">
        <v>29.55295663966686</v>
      </c>
      <c r="AG6" t="n">
        <v>27.18568884407482</v>
      </c>
      <c r="AH6" t="n">
        <v>3.236389677325077</v>
      </c>
      <c r="AI6" t="n">
        <v>6.41706960571543</v>
      </c>
      <c r="AJ6" t="n">
        <v>6.420492733863873</v>
      </c>
      <c r="AK6" t="n">
        <v>8.542528447396396</v>
      </c>
      <c r="AL6" t="n">
        <v>8.540082935492535</v>
      </c>
      <c r="AM6" t="n">
        <v>2.21700867200733</v>
      </c>
      <c r="AN6" t="n">
        <v>1.622115181842759</v>
      </c>
    </row>
    <row r="7">
      <c r="A7" t="n">
        <v>26.5</v>
      </c>
      <c r="B7" t="n">
        <v>1</v>
      </c>
      <c r="C7" t="inlineStr">
        <is>
          <t>26.5_1.txt</t>
        </is>
      </c>
      <c r="D7" t="n">
        <v>119.3784277879342</v>
      </c>
      <c r="E7" t="n">
        <v>10.77246554364472</v>
      </c>
      <c r="F7" t="n">
        <v>1287</v>
      </c>
      <c r="G7" t="n">
        <v>0.168</v>
      </c>
      <c r="H7" t="n">
        <v>0.117</v>
      </c>
      <c r="I7" t="n">
        <v>0.168</v>
      </c>
      <c r="K7" t="n">
        <v>0.09282925955515879</v>
      </c>
      <c r="L7" t="n">
        <v>0.0464146297775794</v>
      </c>
      <c r="M7" t="inlineStr">
        <is>
          <t>eta/xi</t>
        </is>
      </c>
      <c r="N7" t="n">
        <v>6.418635462274596</v>
      </c>
      <c r="O7" t="n">
        <v>8.147074316970494</v>
      </c>
      <c r="P7" t="n">
        <v>8.697219418873914e-06</v>
      </c>
      <c r="Q7" t="n">
        <v>8.37372105335632e-05</v>
      </c>
      <c r="R7" t="n">
        <v>6.418724186750919</v>
      </c>
      <c r="S7" t="n">
        <v>8.146953355831513</v>
      </c>
      <c r="T7" t="n">
        <v>6.418573793768847</v>
      </c>
      <c r="U7" t="n">
        <v>8.146928173994693</v>
      </c>
      <c r="V7" t="n">
        <v>0.02305730253177385</v>
      </c>
      <c r="W7" t="n">
        <v>0.05375249359071006</v>
      </c>
      <c r="X7" t="n">
        <v>0.5452997290353125</v>
      </c>
      <c r="Y7" t="n">
        <v>0.6058796541310532</v>
      </c>
      <c r="Z7" t="n">
        <v>0.6207004590498585</v>
      </c>
      <c r="AA7" t="n">
        <v>0.5785567694704131</v>
      </c>
      <c r="AB7" t="n">
        <v>0.5751722414765857</v>
      </c>
      <c r="AC7" t="n">
        <v>0.001649992085468885</v>
      </c>
      <c r="AD7" t="n">
        <v>18</v>
      </c>
      <c r="AE7" t="n">
        <v>0.2900452986834757</v>
      </c>
      <c r="AF7" t="n">
        <v>32.84874190709279</v>
      </c>
      <c r="AG7" t="n">
        <v>28.98551872929738</v>
      </c>
      <c r="AH7" t="n">
        <v>3.063296862557429</v>
      </c>
      <c r="AI7" t="n">
        <v>6.418189519994584</v>
      </c>
      <c r="AJ7" t="n">
        <v>6.417568686760622</v>
      </c>
      <c r="AK7" t="n">
        <v>8.148747303735124</v>
      </c>
      <c r="AL7" t="n">
        <v>8.145312779206886</v>
      </c>
      <c r="AM7" t="n">
        <v>2.235066697528149</v>
      </c>
      <c r="AN7" t="n">
        <v>1.619390335362743</v>
      </c>
    </row>
    <row r="8">
      <c r="A8" t="n">
        <v>26.5</v>
      </c>
      <c r="B8" t="n">
        <v>2</v>
      </c>
      <c r="C8" t="inlineStr">
        <is>
          <t>26.5_2.txt</t>
        </is>
      </c>
      <c r="D8" t="n">
        <v>119.3839424040827</v>
      </c>
      <c r="E8" t="n">
        <v>10.90598931297711</v>
      </c>
      <c r="F8" t="n">
        <v>1303</v>
      </c>
      <c r="G8" t="n">
        <v>0.067</v>
      </c>
      <c r="H8" t="n">
        <v>0.042</v>
      </c>
      <c r="I8" t="n">
        <v>0.067</v>
      </c>
      <c r="K8" t="n">
        <v>0.09169273610144599</v>
      </c>
      <c r="L8" t="n">
        <v>0.04584636805072299</v>
      </c>
      <c r="M8" t="inlineStr">
        <is>
          <t>eta/xi</t>
        </is>
      </c>
      <c r="N8" t="n">
        <v>6.419208247588814</v>
      </c>
      <c r="O8" t="n">
        <v>8.147770110913784</v>
      </c>
      <c r="P8" t="n">
        <v>6.46470892418094e-06</v>
      </c>
      <c r="Q8" t="n">
        <v>6.956210925501694e-05</v>
      </c>
      <c r="R8" t="n">
        <v>6.419180452641153</v>
      </c>
      <c r="S8" t="n">
        <v>8.147579336664981</v>
      </c>
      <c r="T8" t="n">
        <v>6.419211087640978</v>
      </c>
      <c r="U8" t="n">
        <v>8.147681912073372</v>
      </c>
      <c r="V8" t="n">
        <v>0.02226726358118794</v>
      </c>
      <c r="W8" t="n">
        <v>0.05223078856125712</v>
      </c>
      <c r="X8" t="n">
        <v>0.5321839903323045</v>
      </c>
      <c r="Y8" t="n">
        <v>0.5967962822887914</v>
      </c>
      <c r="Z8" t="n">
        <v>0.6207052178299152</v>
      </c>
      <c r="AA8" t="n">
        <v>0.5785155979760265</v>
      </c>
      <c r="AB8" t="n">
        <v>0.5725005142627566</v>
      </c>
      <c r="AC8" t="n">
        <v>0.00218427833530603</v>
      </c>
      <c r="AD8" t="n">
        <v>19</v>
      </c>
      <c r="AE8" t="n">
        <v>0.309196617561395</v>
      </c>
      <c r="AF8" t="n">
        <v>25.62410705510456</v>
      </c>
      <c r="AG8" t="n">
        <v>28.99590858362691</v>
      </c>
      <c r="AH8" t="n">
        <v>3.086830098865573</v>
      </c>
      <c r="AI8" t="n">
        <v>6.419439499745232</v>
      </c>
      <c r="AJ8" t="n">
        <v>6.418707873322685</v>
      </c>
      <c r="AK8" t="n">
        <v>8.148711538281772</v>
      </c>
      <c r="AL8" t="n">
        <v>8.146559020568985</v>
      </c>
      <c r="AM8" t="n">
        <v>2.211390266375802</v>
      </c>
      <c r="AN8" t="n">
        <v>1.617167744844491</v>
      </c>
    </row>
    <row r="9">
      <c r="A9" t="n">
        <v>26.5</v>
      </c>
      <c r="B9" t="n">
        <v>3</v>
      </c>
      <c r="C9" t="inlineStr">
        <is>
          <t>26.5_3.txt</t>
        </is>
      </c>
      <c r="D9" t="n">
        <v>119.3825356229448</v>
      </c>
      <c r="E9" t="n">
        <v>10.78047130833972</v>
      </c>
      <c r="F9" t="n">
        <v>1288</v>
      </c>
      <c r="G9" t="n">
        <v>0.168</v>
      </c>
      <c r="H9" t="n">
        <v>0.101</v>
      </c>
      <c r="I9" t="n">
        <v>0.168</v>
      </c>
      <c r="K9" t="n">
        <v>0.09276032293935102</v>
      </c>
      <c r="L9" t="n">
        <v>0.04638016146967551</v>
      </c>
      <c r="M9" t="inlineStr">
        <is>
          <t>eta/xi</t>
        </is>
      </c>
      <c r="N9" t="n">
        <v>6.420139737277909</v>
      </c>
      <c r="O9" t="n">
        <v>8.146732841160881</v>
      </c>
      <c r="P9" t="n">
        <v>7.313188418223149e-05</v>
      </c>
      <c r="Q9" t="n">
        <v>0.0001425939805033138</v>
      </c>
      <c r="R9" t="n">
        <v>6.420024177860627</v>
      </c>
      <c r="S9" t="n">
        <v>8.14642047874778</v>
      </c>
      <c r="T9" t="n">
        <v>6.419991513810297</v>
      </c>
      <c r="U9" t="n">
        <v>8.146517934460018</v>
      </c>
      <c r="V9" t="n">
        <v>0.02126628838368316</v>
      </c>
      <c r="W9" t="n">
        <v>0.06067535697576202</v>
      </c>
      <c r="X9" t="n">
        <v>0.5283646235638969</v>
      </c>
      <c r="Y9" t="n">
        <v>0.5905640231225452</v>
      </c>
      <c r="Z9" t="n">
        <v>0.6210434881978444</v>
      </c>
      <c r="AA9" t="n">
        <v>0.5791752542918643</v>
      </c>
      <c r="AB9" t="n">
        <v>0.5758578343333469</v>
      </c>
      <c r="AC9" t="n">
        <v>0.001757485146863918</v>
      </c>
      <c r="AD9" t="n">
        <v>18</v>
      </c>
      <c r="AE9" t="n">
        <v>0.3217284671375684</v>
      </c>
      <c r="AF9" t="n">
        <v>34.65650015875542</v>
      </c>
      <c r="AG9" t="n">
        <v>28.62547626604924</v>
      </c>
      <c r="AH9" t="n">
        <v>2.723615595458217</v>
      </c>
      <c r="AI9" t="n">
        <v>6.420957611903863</v>
      </c>
      <c r="AJ9" t="n">
        <v>6.419683896996979</v>
      </c>
      <c r="AK9" t="n">
        <v>8.148575178721524</v>
      </c>
      <c r="AL9" t="n">
        <v>8.14613551124558</v>
      </c>
      <c r="AM9" t="n">
        <v>1.920915012531915</v>
      </c>
      <c r="AN9" t="n">
        <v>1.423057390325451</v>
      </c>
    </row>
    <row r="10">
      <c r="A10" t="n">
        <v>26.5</v>
      </c>
      <c r="B10" t="n">
        <v>4</v>
      </c>
      <c r="C10" t="inlineStr">
        <is>
          <t>26.5_4.txt</t>
        </is>
      </c>
      <c r="D10" t="n">
        <v>119.3852346537371</v>
      </c>
      <c r="E10" t="n">
        <v>10.65458390804601</v>
      </c>
      <c r="F10" t="n">
        <v>1273</v>
      </c>
      <c r="G10" t="n">
        <v>0.276</v>
      </c>
      <c r="H10" t="n">
        <v>0.193</v>
      </c>
      <c r="I10" t="n">
        <v>0.276</v>
      </c>
      <c r="K10" t="n">
        <v>0.09385631655167979</v>
      </c>
      <c r="L10" t="n">
        <v>0.0469281582758399</v>
      </c>
      <c r="M10" t="inlineStr">
        <is>
          <t>eta/xi</t>
        </is>
      </c>
      <c r="N10" t="n">
        <v>6.419934090770328</v>
      </c>
      <c r="O10" t="n">
        <v>8.147557115722323</v>
      </c>
      <c r="P10" t="n">
        <v>2.79344745961474e-05</v>
      </c>
      <c r="Q10" t="n">
        <v>3.262528135827836e-05</v>
      </c>
      <c r="R10" t="n">
        <v>6.419856710687475</v>
      </c>
      <c r="S10" t="n">
        <v>8.147391846210532</v>
      </c>
      <c r="T10" t="n">
        <v>6.419901882365684</v>
      </c>
      <c r="U10" t="n">
        <v>8.14758779632143</v>
      </c>
      <c r="V10" t="n">
        <v>0.01856827834168238</v>
      </c>
      <c r="W10" t="n">
        <v>0.06250412453435945</v>
      </c>
      <c r="X10" t="n">
        <v>0.5409270730202667</v>
      </c>
      <c r="Y10" t="n">
        <v>0.6021656978000555</v>
      </c>
      <c r="Z10" t="n">
        <v>0.6208780575336132</v>
      </c>
      <c r="AA10" t="n">
        <v>0.5788299794324554</v>
      </c>
      <c r="AB10" t="n">
        <v>0.5768293916784315</v>
      </c>
      <c r="AC10" t="n">
        <v>0.001770146103701177</v>
      </c>
      <c r="AD10" t="n">
        <v>18</v>
      </c>
      <c r="AE10" t="n">
        <v>0.3156361016616943</v>
      </c>
      <c r="AF10" t="n">
        <v>32.18533962764781</v>
      </c>
      <c r="AG10" t="n">
        <v>28.6581046598538</v>
      </c>
      <c r="AH10" t="n">
        <v>2.879909712404249</v>
      </c>
      <c r="AI10" t="n">
        <v>6.419369730439328</v>
      </c>
      <c r="AJ10" t="n">
        <v>6.420917277332721</v>
      </c>
      <c r="AK10" t="n">
        <v>8.15030630554504</v>
      </c>
      <c r="AL10" t="n">
        <v>8.147211295944533</v>
      </c>
      <c r="AM10" t="n">
        <v>2.07968382968512</v>
      </c>
      <c r="AN10" t="n">
        <v>1.523302269781021</v>
      </c>
    </row>
    <row r="11">
      <c r="A11" t="n">
        <v>26.5</v>
      </c>
      <c r="B11" t="n">
        <v>5</v>
      </c>
      <c r="C11" t="inlineStr">
        <is>
          <t>26.5_5.txt</t>
        </is>
      </c>
      <c r="D11" t="n">
        <v>119.3825356229448</v>
      </c>
      <c r="E11" t="n">
        <v>10.57943687834733</v>
      </c>
      <c r="F11" t="n">
        <v>1264</v>
      </c>
      <c r="G11" t="n">
        <v>0.369</v>
      </c>
      <c r="H11" t="n">
        <v>0.302</v>
      </c>
      <c r="I11" t="n">
        <v>0.369</v>
      </c>
      <c r="K11" t="n">
        <v>0.09452298940850766</v>
      </c>
      <c r="L11" t="n">
        <v>0.04726149470425383</v>
      </c>
      <c r="M11" t="inlineStr">
        <is>
          <t>eta/xi</t>
        </is>
      </c>
      <c r="N11" t="n">
        <v>6.420076607543871</v>
      </c>
      <c r="O11" t="n">
        <v>8.146164705386596</v>
      </c>
      <c r="P11" t="n">
        <v>7.415059690085712e-05</v>
      </c>
      <c r="Q11" t="n">
        <v>4.788370609443149e-05</v>
      </c>
      <c r="R11" t="n">
        <v>6.419878496964896</v>
      </c>
      <c r="S11" t="n">
        <v>8.146006103910642</v>
      </c>
      <c r="T11" t="n">
        <v>6.41998017242385</v>
      </c>
      <c r="U11" t="n">
        <v>8.146131256400761</v>
      </c>
      <c r="V11" t="n">
        <v>0.006526753423477126</v>
      </c>
      <c r="W11" t="n">
        <v>0.06875134369153391</v>
      </c>
      <c r="X11" t="n">
        <v>0.512246272207578</v>
      </c>
      <c r="Y11" t="n">
        <v>0.5715624684044047</v>
      </c>
      <c r="Z11" t="n">
        <v>0.6211179025750018</v>
      </c>
      <c r="AA11" t="n">
        <v>0.5793447050876522</v>
      </c>
      <c r="AB11" t="n">
        <v>0.5775772077477533</v>
      </c>
      <c r="AC11" t="n">
        <v>0.001771620803066605</v>
      </c>
      <c r="AD11" t="n">
        <v>18</v>
      </c>
      <c r="AE11" t="n">
        <v>0.3333911441853528</v>
      </c>
      <c r="AF11" t="n">
        <v>34.29795333066144</v>
      </c>
      <c r="AG11" t="n">
        <v>28.75811838987703</v>
      </c>
      <c r="AH11" t="n">
        <v>2.757038610606354</v>
      </c>
      <c r="AI11" t="n">
        <v>6.420255994411448</v>
      </c>
      <c r="AJ11" t="n">
        <v>6.420407982044035</v>
      </c>
      <c r="AK11" t="n">
        <v>8.147299738548648</v>
      </c>
      <c r="AL11" t="n">
        <v>8.146118164367877</v>
      </c>
      <c r="AM11" t="n">
        <v>1.92269139257179</v>
      </c>
      <c r="AN11" t="n">
        <v>1.434668435807597</v>
      </c>
    </row>
    <row r="12">
      <c r="A12" t="n">
        <v>28.5</v>
      </c>
      <c r="B12" t="n">
        <v>1</v>
      </c>
      <c r="C12" t="inlineStr">
        <is>
          <t>28.5_1.txt</t>
        </is>
      </c>
      <c r="D12" t="n">
        <v>119.3866374589266</v>
      </c>
      <c r="E12" t="n">
        <v>10.66283486238535</v>
      </c>
      <c r="F12" t="n">
        <v>1274</v>
      </c>
      <c r="G12" t="n">
        <v>0.293</v>
      </c>
      <c r="H12" t="n">
        <v>0.243</v>
      </c>
      <c r="I12" t="n">
        <v>0.293</v>
      </c>
      <c r="K12" t="n">
        <v>0.09378369006985571</v>
      </c>
      <c r="L12" t="n">
        <v>0.04689184503492785</v>
      </c>
      <c r="M12" t="inlineStr">
        <is>
          <t>eta/xi</t>
        </is>
      </c>
      <c r="N12" t="n">
        <v>6.405934114375643</v>
      </c>
      <c r="O12" t="n">
        <v>7.789969525497994</v>
      </c>
      <c r="P12" t="n">
        <v>7.289798640375267e-05</v>
      </c>
      <c r="Q12" t="n">
        <v>2.257128391791596e-05</v>
      </c>
      <c r="R12" t="n">
        <v>6.406017180294723</v>
      </c>
      <c r="S12" t="n">
        <v>7.789875426671341</v>
      </c>
      <c r="T12" t="n">
        <v>6.40604187074035</v>
      </c>
      <c r="U12" t="n">
        <v>7.79005783713562</v>
      </c>
      <c r="V12" t="n">
        <v>0.03054176209303961</v>
      </c>
      <c r="W12" t="n">
        <v>0.07089735228179361</v>
      </c>
      <c r="X12" t="n">
        <v>0.5366318837075018</v>
      </c>
      <c r="Y12" t="n">
        <v>0.6358047079365374</v>
      </c>
      <c r="Z12" t="n">
        <v>0.6762284180771894</v>
      </c>
      <c r="AA12" t="n">
        <v>0.7225248660285891</v>
      </c>
      <c r="AB12" t="n">
        <v>0.7189127129751</v>
      </c>
      <c r="AC12" t="n">
        <v>0.00265859303450843</v>
      </c>
      <c r="AD12" t="n">
        <v>14</v>
      </c>
      <c r="AE12" t="n">
        <v>0.2699245972738386</v>
      </c>
      <c r="AF12" t="n">
        <v>27.73592173938208</v>
      </c>
      <c r="AG12" t="n">
        <v>30.62499011330911</v>
      </c>
      <c r="AH12" t="n">
        <v>2.798389661697258</v>
      </c>
      <c r="AI12" t="n">
        <v>6.404551502700314</v>
      </c>
      <c r="AJ12" t="n">
        <v>6.407599405823275</v>
      </c>
      <c r="AK12" t="n">
        <v>7.790285960298567</v>
      </c>
      <c r="AL12" t="n">
        <v>7.789757628850586</v>
      </c>
      <c r="AM12" t="n">
        <v>1.908898326370269</v>
      </c>
      <c r="AN12" t="n">
        <v>1.387615425033794</v>
      </c>
    </row>
    <row r="13">
      <c r="A13" t="n">
        <v>28.5</v>
      </c>
      <c r="B13" t="n">
        <v>2</v>
      </c>
      <c r="C13" t="inlineStr">
        <is>
          <t>28.5_2.txt</t>
        </is>
      </c>
      <c r="D13" t="n">
        <v>119.3866374589266</v>
      </c>
      <c r="E13" t="n">
        <v>10.72984403669724</v>
      </c>
      <c r="F13" t="n">
        <v>1282</v>
      </c>
      <c r="G13" t="n">
        <v>0.226</v>
      </c>
      <c r="H13" t="n">
        <v>0.159</v>
      </c>
      <c r="I13" t="n">
        <v>0.226</v>
      </c>
      <c r="K13" t="n">
        <v>0.0931979995776165</v>
      </c>
      <c r="L13" t="n">
        <v>0.04659899978880825</v>
      </c>
      <c r="M13" t="inlineStr">
        <is>
          <t>eta/xi</t>
        </is>
      </c>
      <c r="N13" t="n">
        <v>6.405847550953288</v>
      </c>
      <c r="O13" t="n">
        <v>7.791607409894092</v>
      </c>
      <c r="P13" t="n">
        <v>2.690870986699068e-05</v>
      </c>
      <c r="Q13" t="n">
        <v>6.108357027079236e-05</v>
      </c>
      <c r="R13" t="n">
        <v>6.405793628417861</v>
      </c>
      <c r="S13" t="n">
        <v>7.791389772542724</v>
      </c>
      <c r="T13" t="n">
        <v>6.405792254771949</v>
      </c>
      <c r="U13" t="n">
        <v>7.791609625554926</v>
      </c>
      <c r="V13" t="n">
        <v>0.03343533223782354</v>
      </c>
      <c r="W13" t="n">
        <v>0.07097240770500121</v>
      </c>
      <c r="X13" t="n">
        <v>0.5269661696702775</v>
      </c>
      <c r="Y13" t="n">
        <v>0.6238556217365985</v>
      </c>
      <c r="Z13" t="n">
        <v>0.6759258782166511</v>
      </c>
      <c r="AA13" t="n">
        <v>0.7216257517838214</v>
      </c>
      <c r="AB13" t="n">
        <v>0.7102849298434963</v>
      </c>
      <c r="AC13" t="n">
        <v>0.003096778214568848</v>
      </c>
      <c r="AD13" t="n">
        <v>15</v>
      </c>
      <c r="AE13" t="n">
        <v>0.3012391179002331</v>
      </c>
      <c r="AF13" t="n">
        <v>22.92996541911727</v>
      </c>
      <c r="AG13" t="n">
        <v>30.59106640462081</v>
      </c>
      <c r="AH13" t="n">
        <v>2.775380669278805</v>
      </c>
      <c r="AI13" t="n">
        <v>6.405601280497327</v>
      </c>
      <c r="AJ13" t="n">
        <v>6.408183093179821</v>
      </c>
      <c r="AK13" t="n">
        <v>7.793699331379467</v>
      </c>
      <c r="AL13" t="n">
        <v>7.791656435783526</v>
      </c>
      <c r="AM13" t="n">
        <v>1.976183253616954</v>
      </c>
      <c r="AN13" t="n">
        <v>1.433466459588714</v>
      </c>
    </row>
    <row r="14">
      <c r="A14" t="n">
        <v>28.5</v>
      </c>
      <c r="B14" t="n">
        <v>3</v>
      </c>
      <c r="C14" t="inlineStr">
        <is>
          <t>28.5_3.txt</t>
        </is>
      </c>
      <c r="D14" t="n">
        <v>119.3866374589266</v>
      </c>
      <c r="E14" t="n">
        <v>10.66283486238535</v>
      </c>
      <c r="F14" t="n">
        <v>1274</v>
      </c>
      <c r="G14" t="n">
        <v>0.293</v>
      </c>
      <c r="H14" t="n">
        <v>0.201</v>
      </c>
      <c r="I14" t="n">
        <v>0.293</v>
      </c>
      <c r="K14" t="n">
        <v>0.09378369006985571</v>
      </c>
      <c r="L14" t="n">
        <v>0.04689184503492785</v>
      </c>
      <c r="M14" t="inlineStr">
        <is>
          <t>eta/xi</t>
        </is>
      </c>
      <c r="N14" t="n">
        <v>6.406787881808524</v>
      </c>
      <c r="O14" t="n">
        <v>7.794130267109352</v>
      </c>
      <c r="P14" t="n">
        <v>3.850094521462566e-05</v>
      </c>
      <c r="Q14" t="n">
        <v>4.773552241754686e-05</v>
      </c>
      <c r="R14" t="n">
        <v>6.406696744141301</v>
      </c>
      <c r="S14" t="n">
        <v>7.793971294245523</v>
      </c>
      <c r="T14" t="n">
        <v>6.406725687114174</v>
      </c>
      <c r="U14" t="n">
        <v>7.794091895929305</v>
      </c>
      <c r="V14" t="n">
        <v>0.03501705670312404</v>
      </c>
      <c r="W14" t="n">
        <v>0.06401012408386415</v>
      </c>
      <c r="X14" t="n">
        <v>0.5531911895457841</v>
      </c>
      <c r="Y14" t="n">
        <v>0.6503550346455685</v>
      </c>
      <c r="Z14" t="n">
        <v>0.675686700354047</v>
      </c>
      <c r="AA14" t="n">
        <v>0.7208026011424439</v>
      </c>
      <c r="AB14" t="n">
        <v>0.7164896133682848</v>
      </c>
      <c r="AC14" t="n">
        <v>0.003113606345272941</v>
      </c>
      <c r="AD14" t="n">
        <v>14</v>
      </c>
      <c r="AE14" t="n">
        <v>0.2888477194928499</v>
      </c>
      <c r="AF14" t="n">
        <v>27.97573856427429</v>
      </c>
      <c r="AG14" t="n">
        <v>30.507688840394</v>
      </c>
      <c r="AH14" t="n">
        <v>2.861943473496416</v>
      </c>
      <c r="AI14" t="n">
        <v>6.40592538803191</v>
      </c>
      <c r="AJ14" t="n">
        <v>6.409194711461699</v>
      </c>
      <c r="AK14" t="n">
        <v>7.795344086773422</v>
      </c>
      <c r="AL14" t="n">
        <v>7.793943131263783</v>
      </c>
      <c r="AM14" t="n">
        <v>2.110318366277216</v>
      </c>
      <c r="AN14" t="n">
        <v>1.524397079745186</v>
      </c>
    </row>
    <row r="15">
      <c r="A15" t="n">
        <v>28.5</v>
      </c>
      <c r="B15" t="n">
        <v>4</v>
      </c>
      <c r="C15" t="inlineStr">
        <is>
          <t>28.5_4.txt</t>
        </is>
      </c>
      <c r="D15" t="n">
        <v>119.3825356229448</v>
      </c>
      <c r="E15" t="n">
        <v>10.83072991583778</v>
      </c>
      <c r="F15" t="n">
        <v>1294</v>
      </c>
      <c r="G15" t="n">
        <v>0.117</v>
      </c>
      <c r="H15" t="n">
        <v>0.059</v>
      </c>
      <c r="I15" t="n">
        <v>0.117</v>
      </c>
      <c r="K15" t="n">
        <v>0.09232988060552588</v>
      </c>
      <c r="L15" t="n">
        <v>0.04616494030276294</v>
      </c>
      <c r="M15" t="inlineStr">
        <is>
          <t>eta/xi</t>
        </is>
      </c>
      <c r="N15" t="n">
        <v>6.406058519239305</v>
      </c>
      <c r="O15" t="n">
        <v>7.794845038477285</v>
      </c>
      <c r="P15" t="n">
        <v>5.745736139539659e-05</v>
      </c>
      <c r="Q15" t="n">
        <v>6.671761588572522e-05</v>
      </c>
      <c r="R15" t="n">
        <v>6.406097490686142</v>
      </c>
      <c r="S15" t="n">
        <v>7.794658315294612</v>
      </c>
      <c r="T15" t="n">
        <v>6.40623123261855</v>
      </c>
      <c r="U15" t="n">
        <v>7.794804835190837</v>
      </c>
      <c r="V15" t="n">
        <v>0.02470329991627786</v>
      </c>
      <c r="W15" t="n">
        <v>0.07271805820870024</v>
      </c>
      <c r="X15" t="n">
        <v>0.5709795415809974</v>
      </c>
      <c r="Y15" t="n">
        <v>0.6715828989355203</v>
      </c>
      <c r="Z15" t="n">
        <v>0.6754089815568505</v>
      </c>
      <c r="AA15" t="n">
        <v>0.7200530723387887</v>
      </c>
      <c r="AB15" t="n">
        <v>0.7123664881407796</v>
      </c>
      <c r="AC15" t="n">
        <v>0.002834582679976568</v>
      </c>
      <c r="AD15" t="n">
        <v>15</v>
      </c>
      <c r="AE15" t="n">
        <v>0.2710643327559677</v>
      </c>
      <c r="AF15" t="n">
        <v>29.80915708461523</v>
      </c>
      <c r="AG15" t="n">
        <v>30.5112570660627</v>
      </c>
      <c r="AH15" t="n">
        <v>3.036917268660204</v>
      </c>
      <c r="AI15" t="n">
        <v>6.403483035234275</v>
      </c>
      <c r="AJ15" t="n">
        <v>6.408629245370467</v>
      </c>
      <c r="AK15" t="n">
        <v>7.796359024121519</v>
      </c>
      <c r="AL15" t="n">
        <v>7.795760652045753</v>
      </c>
      <c r="AM15" t="n">
        <v>2.256254023511953</v>
      </c>
      <c r="AN15" t="n">
        <v>1.635957793873019</v>
      </c>
    </row>
    <row r="16">
      <c r="A16" t="n">
        <v>28.5</v>
      </c>
      <c r="B16" t="n">
        <v>5</v>
      </c>
      <c r="C16" t="inlineStr">
        <is>
          <t>28.5_5.txt</t>
        </is>
      </c>
      <c r="D16" t="n">
        <v>119.3798449612403</v>
      </c>
      <c r="E16" t="n">
        <v>10.81422077922077</v>
      </c>
      <c r="F16" t="n">
        <v>1292</v>
      </c>
      <c r="G16" t="n">
        <v>0.151</v>
      </c>
      <c r="H16" t="n">
        <v>0.08400000000000001</v>
      </c>
      <c r="I16" t="n">
        <v>0.151</v>
      </c>
      <c r="K16" t="n">
        <v>0.09247083265781594</v>
      </c>
      <c r="L16" t="n">
        <v>0.04623541632890797</v>
      </c>
      <c r="M16" t="inlineStr">
        <is>
          <t>eta/xi</t>
        </is>
      </c>
      <c r="N16" t="n">
        <v>6.406548919304272</v>
      </c>
      <c r="O16" t="n">
        <v>7.79513670606318</v>
      </c>
      <c r="P16" t="n">
        <v>1.540792841847605e-05</v>
      </c>
      <c r="Q16" t="n">
        <v>4.041504365392967e-05</v>
      </c>
      <c r="R16" t="n">
        <v>6.406604448947934</v>
      </c>
      <c r="S16" t="n">
        <v>7.795021892234393</v>
      </c>
      <c r="T16" t="n">
        <v>6.406482729253263</v>
      </c>
      <c r="U16" t="n">
        <v>7.795083691175232</v>
      </c>
      <c r="V16" t="n">
        <v>0.02570374855322387</v>
      </c>
      <c r="W16" t="n">
        <v>0.07118270735863109</v>
      </c>
      <c r="X16" t="n">
        <v>0.5476226661241198</v>
      </c>
      <c r="Y16" t="n">
        <v>0.6422945521591497</v>
      </c>
      <c r="Z16" t="n">
        <v>0.6754618442428733</v>
      </c>
      <c r="AA16" t="n">
        <v>0.7201561251911139</v>
      </c>
      <c r="AB16" t="n">
        <v>0.7130847020626429</v>
      </c>
      <c r="AC16" t="n">
        <v>0.002484884509805569</v>
      </c>
      <c r="AD16" t="n">
        <v>15</v>
      </c>
      <c r="AE16" t="n">
        <v>0.3012126190940691</v>
      </c>
      <c r="AF16" t="n">
        <v>29.20767216902619</v>
      </c>
      <c r="AG16" t="n">
        <v>30.45745998027433</v>
      </c>
      <c r="AH16" t="n">
        <v>2.942873186327564</v>
      </c>
      <c r="AI16" t="n">
        <v>6.404150315207284</v>
      </c>
      <c r="AJ16" t="n">
        <v>6.408240626903654</v>
      </c>
      <c r="AK16" t="n">
        <v>7.794891766096308</v>
      </c>
      <c r="AL16" t="n">
        <v>7.79630038954104</v>
      </c>
      <c r="AM16" t="n">
        <v>2.170072631410565</v>
      </c>
      <c r="AN16" t="n">
        <v>1.571985978322708</v>
      </c>
    </row>
    <row r="17">
      <c r="A17" t="n">
        <v>31</v>
      </c>
      <c r="B17" t="n">
        <v>1</v>
      </c>
      <c r="C17" t="inlineStr">
        <is>
          <t>31.0_1.txt</t>
        </is>
      </c>
      <c r="D17" t="n">
        <v>119.3779681534593</v>
      </c>
      <c r="E17" t="n">
        <v>10.69711622464899</v>
      </c>
      <c r="F17" t="n">
        <v>1278</v>
      </c>
      <c r="G17" t="n">
        <v>0.042</v>
      </c>
      <c r="H17" t="n">
        <v>-0</v>
      </c>
      <c r="I17" t="n">
        <v>0.042</v>
      </c>
      <c r="K17" t="n">
        <v>0.09348313872627984</v>
      </c>
      <c r="L17" t="n">
        <v>0.04674156936313992</v>
      </c>
      <c r="M17" t="inlineStr">
        <is>
          <t>eta/xi</t>
        </is>
      </c>
      <c r="N17" t="n">
        <v>6.41244474145741</v>
      </c>
      <c r="O17" t="n">
        <v>7.516281202943537</v>
      </c>
      <c r="P17" t="n">
        <v>7.517759122110945e-05</v>
      </c>
      <c r="Q17" t="n">
        <v>4.53590092304168e-05</v>
      </c>
      <c r="R17" t="n">
        <v>6.41255666001617</v>
      </c>
      <c r="S17" t="n">
        <v>7.516185572435307</v>
      </c>
      <c r="T17" t="n">
        <v>6.412612057215159</v>
      </c>
      <c r="U17" t="n">
        <v>7.516238708248876</v>
      </c>
      <c r="V17" t="n">
        <v>0.03925664472627938</v>
      </c>
      <c r="W17" t="n">
        <v>0.07915590202464248</v>
      </c>
      <c r="X17" t="n">
        <v>0.5445193991205298</v>
      </c>
      <c r="Y17" t="n">
        <v>0.6600900844929535</v>
      </c>
      <c r="Z17" t="n">
        <v>0.7278489029388818</v>
      </c>
      <c r="AA17" t="n">
        <v>0.9059312995094139</v>
      </c>
      <c r="AB17" t="n">
        <v>0.9012919825883944</v>
      </c>
      <c r="AC17" t="n">
        <v>0.005482165820181691</v>
      </c>
      <c r="AD17" t="n">
        <v>11</v>
      </c>
      <c r="AE17" t="n">
        <v>0.275189910472356</v>
      </c>
      <c r="AF17" t="n">
        <v>28.70672948428558</v>
      </c>
      <c r="AG17" t="n">
        <v>32.0413991125803</v>
      </c>
      <c r="AH17" t="n">
        <v>2.561454114177066</v>
      </c>
      <c r="AI17" t="n">
        <v>6.411099667491849</v>
      </c>
      <c r="AJ17" t="n">
        <v>6.415328167530196</v>
      </c>
      <c r="AK17" t="n">
        <v>7.517373200520261</v>
      </c>
      <c r="AL17" t="n">
        <v>7.517545709698497</v>
      </c>
      <c r="AM17" t="n">
        <v>1.854775644509483</v>
      </c>
      <c r="AN17" t="n">
        <v>1.353336282402435</v>
      </c>
    </row>
    <row r="18">
      <c r="A18" t="n">
        <v>31</v>
      </c>
      <c r="B18" t="n">
        <v>2</v>
      </c>
      <c r="C18" t="inlineStr">
        <is>
          <t>31.0_2.txt</t>
        </is>
      </c>
      <c r="D18" t="n">
        <v>119.3825356229448</v>
      </c>
      <c r="E18" t="n">
        <v>10.85585921958685</v>
      </c>
      <c r="F18" t="n">
        <v>1297</v>
      </c>
      <c r="G18" t="n">
        <v>0.092</v>
      </c>
      <c r="H18" t="n">
        <v>0.042</v>
      </c>
      <c r="I18" t="n">
        <v>0.092</v>
      </c>
      <c r="K18" t="n">
        <v>0.09211615403004998</v>
      </c>
      <c r="L18" t="n">
        <v>0.04605807701502499</v>
      </c>
      <c r="M18" t="inlineStr">
        <is>
          <t>eta/xi</t>
        </is>
      </c>
      <c r="N18" t="n">
        <v>6.411240458789369</v>
      </c>
      <c r="O18" t="n">
        <v>7.517696659469822</v>
      </c>
      <c r="P18" t="n">
        <v>5.674297241675674e-05</v>
      </c>
      <c r="Q18" t="n">
        <v>7.21393972527018e-05</v>
      </c>
      <c r="R18" t="n">
        <v>6.411355597138382</v>
      </c>
      <c r="S18" t="n">
        <v>7.517478379199453</v>
      </c>
      <c r="T18" t="n">
        <v>6.411334481576053</v>
      </c>
      <c r="U18" t="n">
        <v>7.517635955827895</v>
      </c>
      <c r="V18" t="n">
        <v>0.03113586453454894</v>
      </c>
      <c r="W18" t="n">
        <v>0.08271078528862398</v>
      </c>
      <c r="X18" t="n">
        <v>0.5772921653897768</v>
      </c>
      <c r="Y18" t="n">
        <v>0.6993693220393227</v>
      </c>
      <c r="Z18" t="n">
        <v>0.7273015879483602</v>
      </c>
      <c r="AA18" t="n">
        <v>0.9037863400151008</v>
      </c>
      <c r="AB18" t="n">
        <v>0.8932408922370672</v>
      </c>
      <c r="AC18" t="n">
        <v>0.004325132948405848</v>
      </c>
      <c r="AD18" t="n">
        <v>12</v>
      </c>
      <c r="AE18" t="n">
        <v>0.2844178130537868</v>
      </c>
      <c r="AF18" t="n">
        <v>26.75214402075297</v>
      </c>
      <c r="AG18" t="n">
        <v>32.15295730272005</v>
      </c>
      <c r="AH18" t="n">
        <v>3.002363594055517</v>
      </c>
      <c r="AI18" t="n">
        <v>6.409570612240941</v>
      </c>
      <c r="AJ18" t="n">
        <v>6.413790917880856</v>
      </c>
      <c r="AK18" t="n">
        <v>7.518951536432677</v>
      </c>
      <c r="AL18" t="n">
        <v>7.519609297371777</v>
      </c>
      <c r="AM18" t="n">
        <v>2.294459176071324</v>
      </c>
      <c r="AN18" t="n">
        <v>1.658849999369147</v>
      </c>
    </row>
    <row r="19">
      <c r="A19" t="n">
        <v>31</v>
      </c>
      <c r="B19" t="n">
        <v>3</v>
      </c>
      <c r="C19" t="inlineStr">
        <is>
          <t>31.0_3.txt</t>
        </is>
      </c>
      <c r="D19" t="n">
        <v>119.385154507805</v>
      </c>
      <c r="E19" t="n">
        <v>12.18744496330888</v>
      </c>
      <c r="F19" t="n">
        <v>1456</v>
      </c>
      <c r="G19" t="n">
        <v>0.369</v>
      </c>
      <c r="H19" t="n">
        <v>0.302</v>
      </c>
      <c r="I19" t="n">
        <v>0.369</v>
      </c>
      <c r="K19" t="n">
        <v>0.08205165258268382</v>
      </c>
      <c r="L19" t="n">
        <v>0.04102582629134191</v>
      </c>
      <c r="M19" t="inlineStr">
        <is>
          <t>eta/xi</t>
        </is>
      </c>
      <c r="N19" t="n">
        <v>6.411547806244279</v>
      </c>
      <c r="O19" t="n">
        <v>7.517770971419542</v>
      </c>
      <c r="P19" t="n">
        <v>8.42992621370442e-05</v>
      </c>
      <c r="Q19" t="n">
        <v>5.077298575573153e-05</v>
      </c>
      <c r="R19" t="n">
        <v>6.41172145906744</v>
      </c>
      <c r="S19" t="n">
        <v>7.51767828014435</v>
      </c>
      <c r="T19" t="n">
        <v>6.41165618169731</v>
      </c>
      <c r="U19" t="n">
        <v>7.517660871065232</v>
      </c>
      <c r="V19" t="n">
        <v>0.03836043220374435</v>
      </c>
      <c r="W19" t="n">
        <v>0.08273606228202941</v>
      </c>
      <c r="X19" t="n">
        <v>0.5869013286053024</v>
      </c>
      <c r="Y19" t="n">
        <v>0.7104407563062627</v>
      </c>
      <c r="Z19" t="n">
        <v>0.7273569417896463</v>
      </c>
      <c r="AA19" t="n">
        <v>0.9039767304471215</v>
      </c>
      <c r="AB19" t="n">
        <v>0.89642452330858</v>
      </c>
      <c r="AC19" t="n">
        <v>0.003491244965255745</v>
      </c>
      <c r="AD19" t="n">
        <v>13</v>
      </c>
      <c r="AE19" t="n">
        <v>0.2455635801469191</v>
      </c>
      <c r="AF19" t="n">
        <v>29.84568925581015</v>
      </c>
      <c r="AG19" t="n">
        <v>31.98692884067448</v>
      </c>
      <c r="AH19" t="n">
        <v>3.01455791798699</v>
      </c>
      <c r="AI19" t="n">
        <v>6.407944705415657</v>
      </c>
      <c r="AJ19" t="n">
        <v>6.413466861508623</v>
      </c>
      <c r="AK19" t="n">
        <v>7.517245856841661</v>
      </c>
      <c r="AL19" t="n">
        <v>7.518435690204941</v>
      </c>
      <c r="AM19" t="n">
        <v>2.324488975514584</v>
      </c>
      <c r="AN19" t="n">
        <v>1.620821037073809</v>
      </c>
    </row>
    <row r="20">
      <c r="A20" t="n">
        <v>31</v>
      </c>
      <c r="B20" t="n">
        <v>4</v>
      </c>
      <c r="C20" t="inlineStr">
        <is>
          <t>31.0_4.txt</t>
        </is>
      </c>
      <c r="D20" t="n">
        <v>119.3792280143255</v>
      </c>
      <c r="E20" t="n">
        <v>12.44772666666665</v>
      </c>
      <c r="F20" t="n">
        <v>1487</v>
      </c>
      <c r="G20" t="n">
        <v>0.117</v>
      </c>
      <c r="H20" t="n">
        <v>0.059</v>
      </c>
      <c r="I20" t="n">
        <v>0.117</v>
      </c>
      <c r="K20" t="n">
        <v>0.08033595424920972</v>
      </c>
      <c r="L20" t="n">
        <v>0.04016797712460486</v>
      </c>
      <c r="M20" t="inlineStr">
        <is>
          <t>eta/xi</t>
        </is>
      </c>
      <c r="N20" t="n">
        <v>6.408236508958319</v>
      </c>
      <c r="O20" t="n">
        <v>7.517593398617378</v>
      </c>
      <c r="P20" t="n">
        <v>2.341005623396342e-05</v>
      </c>
      <c r="Q20" t="n">
        <v>5.858151651594312e-05</v>
      </c>
      <c r="R20" t="n">
        <v>6.408307157754138</v>
      </c>
      <c r="S20" t="n">
        <v>7.517475372692052</v>
      </c>
      <c r="T20" t="n">
        <v>6.40819195462999</v>
      </c>
      <c r="U20" t="n">
        <v>7.517473363148603</v>
      </c>
      <c r="V20" t="n">
        <v>0.04435448717487366</v>
      </c>
      <c r="W20" t="n">
        <v>0.07425038207123456</v>
      </c>
      <c r="X20" t="n">
        <v>0.5900843576763957</v>
      </c>
      <c r="Y20" t="n">
        <v>0.7258683837918775</v>
      </c>
      <c r="Z20" t="n">
        <v>0.726640163356907</v>
      </c>
      <c r="AA20" t="n">
        <v>0.9014231662700827</v>
      </c>
      <c r="AB20" t="n">
        <v>0.8965978974358968</v>
      </c>
      <c r="AC20" t="n">
        <v>0.003666923796614545</v>
      </c>
      <c r="AD20" t="n">
        <v>13</v>
      </c>
      <c r="AE20" t="n">
        <v>0.2390173578499642</v>
      </c>
      <c r="AF20" t="n">
        <v>27.05572286627378</v>
      </c>
      <c r="AG20" t="n">
        <v>31.89185271954694</v>
      </c>
      <c r="AH20" t="n">
        <v>3.229414362962979</v>
      </c>
      <c r="AI20" t="n">
        <v>6.405628928459127</v>
      </c>
      <c r="AJ20" t="n">
        <v>6.410169344174976</v>
      </c>
      <c r="AK20" t="n">
        <v>7.518322197932042</v>
      </c>
      <c r="AL20" t="n">
        <v>7.517836174773629</v>
      </c>
      <c r="AM20" t="n">
        <v>2.420831226207297</v>
      </c>
      <c r="AN20" t="n">
        <v>1.62652230671799</v>
      </c>
    </row>
    <row r="21">
      <c r="A21" t="n">
        <v>31</v>
      </c>
      <c r="B21" t="n">
        <v>5</v>
      </c>
      <c r="C21" t="inlineStr">
        <is>
          <t>31.0_5.txt</t>
        </is>
      </c>
      <c r="D21" t="n">
        <v>119.3781232648529</v>
      </c>
      <c r="E21" t="n">
        <v>12.30543720930231</v>
      </c>
      <c r="F21" t="n">
        <v>1470</v>
      </c>
      <c r="G21" t="n">
        <v>0.302</v>
      </c>
      <c r="H21" t="n">
        <v>0.243</v>
      </c>
      <c r="I21" t="n">
        <v>0.302</v>
      </c>
      <c r="K21" t="n">
        <v>0.08126488990119331</v>
      </c>
      <c r="L21" t="n">
        <v>0.04063244495059665</v>
      </c>
      <c r="M21" t="inlineStr">
        <is>
          <t>eta/xi</t>
        </is>
      </c>
      <c r="N21" t="n">
        <v>6.408194502770441</v>
      </c>
      <c r="O21" t="n">
        <v>7.5174691390196</v>
      </c>
      <c r="P21" t="n">
        <v>3.665570241118132e-05</v>
      </c>
      <c r="Q21" t="n">
        <v>8.869977962788766e-06</v>
      </c>
      <c r="R21" t="n">
        <v>6.40831820095552</v>
      </c>
      <c r="S21" t="n">
        <v>7.517264773925951</v>
      </c>
      <c r="T21" t="n">
        <v>6.408187130166628</v>
      </c>
      <c r="U21" t="n">
        <v>7.517655133450346</v>
      </c>
      <c r="V21" t="n">
        <v>0.046215058871887</v>
      </c>
      <c r="W21" t="n">
        <v>0.07850545955620998</v>
      </c>
      <c r="X21" t="n">
        <v>0.5850891700753027</v>
      </c>
      <c r="Y21" t="n">
        <v>0.7208072322386792</v>
      </c>
      <c r="Z21" t="n">
        <v>0.7266546588926054</v>
      </c>
      <c r="AA21" t="n">
        <v>0.9014900073631409</v>
      </c>
      <c r="AB21" t="n">
        <v>0.8957040838231528</v>
      </c>
      <c r="AC21" t="n">
        <v>0.003750172754334434</v>
      </c>
      <c r="AD21" t="n">
        <v>13</v>
      </c>
      <c r="AE21" t="n">
        <v>0.2408603680837882</v>
      </c>
      <c r="AF21" t="n">
        <v>27.28703174224848</v>
      </c>
      <c r="AG21" t="n">
        <v>32.18857452999073</v>
      </c>
      <c r="AH21" t="n">
        <v>3.19895577761629</v>
      </c>
      <c r="AI21" t="n">
        <v>6.406536522353308</v>
      </c>
      <c r="AJ21" t="n">
        <v>6.409747758627854</v>
      </c>
      <c r="AK21" t="n">
        <v>7.51861588097211</v>
      </c>
      <c r="AL21" t="n">
        <v>7.517022435841743</v>
      </c>
      <c r="AM21" t="n">
        <v>2.457019362006524</v>
      </c>
      <c r="AN21" t="n">
        <v>1.682245834393137</v>
      </c>
    </row>
    <row r="22">
      <c r="A22" t="n">
        <v>33.5</v>
      </c>
      <c r="B22" t="n">
        <v>1</v>
      </c>
      <c r="C22" t="inlineStr">
        <is>
          <t>33.5_1.txt</t>
        </is>
      </c>
      <c r="D22" t="n">
        <v>119.3797484120065</v>
      </c>
      <c r="E22" t="n">
        <v>15.8318309859155</v>
      </c>
      <c r="F22" t="n">
        <v>1891</v>
      </c>
      <c r="G22" t="n">
        <v>0.226</v>
      </c>
      <c r="H22" t="n">
        <v>0.159</v>
      </c>
      <c r="I22" t="n">
        <v>0.226</v>
      </c>
      <c r="K22" t="n">
        <v>0.06316388804868066</v>
      </c>
      <c r="L22" t="n">
        <v>0.03158194402434033</v>
      </c>
      <c r="M22" t="inlineStr">
        <is>
          <t>eta/xi</t>
        </is>
      </c>
      <c r="N22" t="n">
        <v>6.404739634017952</v>
      </c>
      <c r="O22" t="n">
        <v>7.208040544027229</v>
      </c>
      <c r="P22" t="n">
        <v>5.708069595877774e-05</v>
      </c>
      <c r="Q22" t="n">
        <v>2.252750673470416e-05</v>
      </c>
      <c r="R22" t="n">
        <v>6.404843565477112</v>
      </c>
      <c r="S22" t="n">
        <v>7.207895246539127</v>
      </c>
      <c r="T22" t="n">
        <v>6.404822913311921</v>
      </c>
      <c r="U22" t="n">
        <v>7.208087346678991</v>
      </c>
      <c r="V22" t="n">
        <v>0.06840650996649018</v>
      </c>
      <c r="W22" t="n">
        <v>0.09559148567179893</v>
      </c>
      <c r="X22" t="n">
        <v>0.5729117629157392</v>
      </c>
      <c r="Y22" t="n">
        <v>0.7793553977503247</v>
      </c>
      <c r="Z22" t="n">
        <v>0.7895297830026619</v>
      </c>
      <c r="AA22" t="n">
        <v>1.244863521925366</v>
      </c>
      <c r="AB22" t="n">
        <v>1.238360499177401</v>
      </c>
      <c r="AC22" t="n">
        <v>0.006343987010075536</v>
      </c>
      <c r="AD22" t="n">
        <v>12</v>
      </c>
      <c r="AE22" t="n">
        <v>0.243704107864997</v>
      </c>
      <c r="AF22" t="n">
        <v>29.68263402725825</v>
      </c>
      <c r="AG22" t="n">
        <v>34.47204306907188</v>
      </c>
      <c r="AH22" t="n">
        <v>2.196536876358459</v>
      </c>
      <c r="AI22" t="n">
        <v>6.403881933276522</v>
      </c>
      <c r="AJ22" t="n">
        <v>6.404798074299337</v>
      </c>
      <c r="AK22" t="n">
        <v>7.20757812461219</v>
      </c>
      <c r="AL22" t="n">
        <v>7.207415399756028</v>
      </c>
      <c r="AM22" t="n">
        <v>1.661205208786183</v>
      </c>
      <c r="AN22" t="n">
        <v>1.108001181431235</v>
      </c>
    </row>
    <row r="23">
      <c r="A23" t="n">
        <v>33.5</v>
      </c>
      <c r="B23" t="n">
        <v>2</v>
      </c>
      <c r="C23" t="inlineStr">
        <is>
          <t>33.5_2.txt</t>
        </is>
      </c>
      <c r="D23" t="n">
        <v>119.3828823313334</v>
      </c>
      <c r="E23" t="n">
        <v>16.00732000000005</v>
      </c>
      <c r="F23" t="n">
        <v>1912</v>
      </c>
      <c r="G23" t="n">
        <v>0.327</v>
      </c>
      <c r="H23" t="n">
        <v>0.26</v>
      </c>
      <c r="I23" t="n">
        <v>0.327</v>
      </c>
      <c r="K23" t="n">
        <v>0.06247141932565832</v>
      </c>
      <c r="L23" t="n">
        <v>0.03123570966282916</v>
      </c>
      <c r="M23" t="inlineStr">
        <is>
          <t>eta/xi</t>
        </is>
      </c>
      <c r="N23" t="n">
        <v>6.404666983702457</v>
      </c>
      <c r="O23" t="n">
        <v>7.209867817456002</v>
      </c>
      <c r="P23" t="n">
        <v>6.179519312254911e-06</v>
      </c>
      <c r="Q23" t="n">
        <v>3.709517031813547e-05</v>
      </c>
      <c r="R23" t="n">
        <v>6.404697407805939</v>
      </c>
      <c r="S23" t="n">
        <v>7.209706572986936</v>
      </c>
      <c r="T23" t="n">
        <v>6.404631624952258</v>
      </c>
      <c r="U23" t="n">
        <v>7.209872447392304</v>
      </c>
      <c r="V23" t="n">
        <v>0.0649540285538639</v>
      </c>
      <c r="W23" t="n">
        <v>0.0925956765261248</v>
      </c>
      <c r="X23" t="n">
        <v>0.5672952017168645</v>
      </c>
      <c r="Y23" t="n">
        <v>0.7647831085449546</v>
      </c>
      <c r="Z23" t="n">
        <v>0.789111733440518</v>
      </c>
      <c r="AA23" t="n">
        <v>1.241926185469001</v>
      </c>
      <c r="AB23" t="n">
        <v>1.22667465539589</v>
      </c>
      <c r="AC23" t="n">
        <v>0.006388579001447808</v>
      </c>
      <c r="AD23" t="n">
        <v>13</v>
      </c>
      <c r="AE23" t="n">
        <v>0.2364072206416282</v>
      </c>
      <c r="AF23" t="n">
        <v>25.37875103097955</v>
      </c>
      <c r="AG23" t="n">
        <v>34.45222358479693</v>
      </c>
      <c r="AH23" t="n">
        <v>2.627114398717946</v>
      </c>
      <c r="AI23" t="n">
        <v>6.403038630366557</v>
      </c>
      <c r="AJ23" t="n">
        <v>6.406600759489547</v>
      </c>
      <c r="AK23" t="n">
        <v>7.209813860889899</v>
      </c>
      <c r="AL23" t="n">
        <v>7.208988173988586</v>
      </c>
      <c r="AM23" t="n">
        <v>1.998460875921972</v>
      </c>
      <c r="AN23" t="n">
        <v>1.282137206037407</v>
      </c>
    </row>
    <row r="24">
      <c r="A24" t="n">
        <v>33.5</v>
      </c>
      <c r="B24" t="n">
        <v>3</v>
      </c>
      <c r="C24" t="inlineStr">
        <is>
          <t>33.5_3.txt</t>
        </is>
      </c>
      <c r="D24" t="n">
        <v>119.382107887855</v>
      </c>
      <c r="E24" t="n">
        <v>15.90690626591948</v>
      </c>
      <c r="F24" t="n">
        <v>1900</v>
      </c>
      <c r="G24" t="n">
        <v>0.536</v>
      </c>
      <c r="H24" t="n">
        <v>0.461</v>
      </c>
      <c r="I24" t="n">
        <v>0.536</v>
      </c>
      <c r="K24" t="n">
        <v>0.06286577561235135</v>
      </c>
      <c r="L24" t="n">
        <v>0.03143288780617567</v>
      </c>
      <c r="M24" t="inlineStr">
        <is>
          <t>eta/xi</t>
        </is>
      </c>
      <c r="N24" t="n">
        <v>6.402550127426185</v>
      </c>
      <c r="O24" t="n">
        <v>7.210632534352987</v>
      </c>
      <c r="P24" t="n">
        <v>2.797923542408043e-05</v>
      </c>
      <c r="Q24" t="n">
        <v>0.0001080601502061462</v>
      </c>
      <c r="R24" t="n">
        <v>6.402547085967319</v>
      </c>
      <c r="S24" t="n">
        <v>7.210445517426171</v>
      </c>
      <c r="T24" t="n">
        <v>6.40264577338371</v>
      </c>
      <c r="U24" t="n">
        <v>7.210434448522191</v>
      </c>
      <c r="V24" t="n">
        <v>0.06777818504760497</v>
      </c>
      <c r="W24" t="n">
        <v>0.08980882802039691</v>
      </c>
      <c r="X24" t="n">
        <v>0.574949081120195</v>
      </c>
      <c r="Y24" t="n">
        <v>0.7803451349934928</v>
      </c>
      <c r="Z24" t="n">
        <v>0.7884229312152861</v>
      </c>
      <c r="AA24" t="n">
        <v>1.237497551522096</v>
      </c>
      <c r="AB24" t="n">
        <v>1.224657533602412</v>
      </c>
      <c r="AC24" t="n">
        <v>0.005908125348152173</v>
      </c>
      <c r="AD24" t="n">
        <v>13</v>
      </c>
      <c r="AE24" t="n">
        <v>0.2621627588042028</v>
      </c>
      <c r="AF24" t="n">
        <v>22.53347021831813</v>
      </c>
      <c r="AG24" t="n">
        <v>34.31702564000912</v>
      </c>
      <c r="AH24" t="n">
        <v>2.993365933095571</v>
      </c>
      <c r="AI24" t="n">
        <v>6.400391791233235</v>
      </c>
      <c r="AJ24" t="n">
        <v>6.404308874499852</v>
      </c>
      <c r="AK24" t="n">
        <v>7.211479059775083</v>
      </c>
      <c r="AL24" t="n">
        <v>7.210247577228812</v>
      </c>
      <c r="AM24" t="n">
        <v>2.30071270369888</v>
      </c>
      <c r="AN24" t="n">
        <v>1.421361742242238</v>
      </c>
    </row>
    <row r="25">
      <c r="A25" t="n">
        <v>33.5</v>
      </c>
      <c r="B25" t="n">
        <v>4</v>
      </c>
      <c r="C25" t="inlineStr">
        <is>
          <t>33.5_4.txt</t>
        </is>
      </c>
      <c r="D25" t="n">
        <v>119.383045907214</v>
      </c>
      <c r="E25" t="n">
        <v>16.10781485249242</v>
      </c>
      <c r="F25" t="n">
        <v>1924</v>
      </c>
      <c r="G25" t="n">
        <v>0.36</v>
      </c>
      <c r="H25" t="n">
        <v>0.293</v>
      </c>
      <c r="I25" t="n">
        <v>0.36</v>
      </c>
      <c r="K25" t="n">
        <v>0.06208166713843662</v>
      </c>
      <c r="L25" t="n">
        <v>0.03104083356921831</v>
      </c>
      <c r="M25" t="inlineStr">
        <is>
          <t>eta/xi</t>
        </is>
      </c>
      <c r="N25" t="n">
        <v>6.403289124033514</v>
      </c>
      <c r="O25" t="n">
        <v>7.211082456546949</v>
      </c>
      <c r="P25" t="n">
        <v>4.044149524329299e-05</v>
      </c>
      <c r="Q25" t="n">
        <v>0.0001387410312871928</v>
      </c>
      <c r="R25" t="n">
        <v>6.403393818091815</v>
      </c>
      <c r="S25" t="n">
        <v>7.210709785782313</v>
      </c>
      <c r="T25" t="n">
        <v>6.403289794799568</v>
      </c>
      <c r="U25" t="n">
        <v>7.210949256346317</v>
      </c>
      <c r="V25" t="n">
        <v>0.06029845343428798</v>
      </c>
      <c r="W25" t="n">
        <v>0.09694237860540172</v>
      </c>
      <c r="X25" t="n">
        <v>0.5848016488952755</v>
      </c>
      <c r="Y25" t="n">
        <v>0.7931592913523383</v>
      </c>
      <c r="Z25" t="n">
        <v>0.7885065407501914</v>
      </c>
      <c r="AA25" t="n">
        <v>1.23794039855283</v>
      </c>
      <c r="AB25" t="n">
        <v>1.234552312387515</v>
      </c>
      <c r="AC25" t="n">
        <v>0.005324978466279113</v>
      </c>
      <c r="AD25" t="n">
        <v>13</v>
      </c>
      <c r="AE25" t="n">
        <v>0.2527805885046275</v>
      </c>
      <c r="AF25" t="n">
        <v>23.62066224589422</v>
      </c>
      <c r="AG25" t="n">
        <v>34.53569129537553</v>
      </c>
      <c r="AH25" t="n">
        <v>2.932571450209118</v>
      </c>
      <c r="AI25" t="n">
        <v>6.401724583619758</v>
      </c>
      <c r="AJ25" t="n">
        <v>6.405333343647942</v>
      </c>
      <c r="AK25" t="n">
        <v>7.21179654481134</v>
      </c>
      <c r="AL25" t="n">
        <v>7.210791460271067</v>
      </c>
      <c r="AM25" t="n">
        <v>2.226981186129829</v>
      </c>
      <c r="AN25" t="n">
        <v>1.370414394913027</v>
      </c>
    </row>
    <row r="26">
      <c r="A26" t="n">
        <v>33.5</v>
      </c>
      <c r="B26" t="n">
        <v>5</v>
      </c>
      <c r="C26" t="inlineStr">
        <is>
          <t>33.5_5.txt</t>
        </is>
      </c>
      <c r="D26" t="n">
        <v>119.3793732887131</v>
      </c>
      <c r="E26" t="n">
        <v>16.23396024464831</v>
      </c>
      <c r="F26" t="n">
        <v>1939</v>
      </c>
      <c r="G26" t="n">
        <v>0.201</v>
      </c>
      <c r="H26" t="n">
        <v>0.134</v>
      </c>
      <c r="I26" t="n">
        <v>0.201</v>
      </c>
      <c r="K26" t="n">
        <v>0.06159926382286542</v>
      </c>
      <c r="L26" t="n">
        <v>0.03079963191143271</v>
      </c>
      <c r="M26" t="inlineStr">
        <is>
          <t>eta/xi</t>
        </is>
      </c>
      <c r="N26" t="n">
        <v>6.403276557415245</v>
      </c>
      <c r="O26" t="n">
        <v>7.21019716870445</v>
      </c>
      <c r="P26" t="n">
        <v>4.502873113665373e-05</v>
      </c>
      <c r="Q26" t="n">
        <v>0.0001485521314101845</v>
      </c>
      <c r="R26" t="n">
        <v>6.403165946761346</v>
      </c>
      <c r="S26" t="n">
        <v>7.209863214613724</v>
      </c>
      <c r="T26" t="n">
        <v>6.403231092400578</v>
      </c>
      <c r="U26" t="n">
        <v>7.210005437584872</v>
      </c>
      <c r="V26" t="n">
        <v>0.05436209167365605</v>
      </c>
      <c r="W26" t="n">
        <v>0.1032391380127187</v>
      </c>
      <c r="X26" t="n">
        <v>0.5610484778349182</v>
      </c>
      <c r="Y26" t="n">
        <v>0.7596241051633665</v>
      </c>
      <c r="Z26" t="n">
        <v>0.7886970869562442</v>
      </c>
      <c r="AA26" t="n">
        <v>1.239279287218</v>
      </c>
      <c r="AB26" t="n">
        <v>1.233062243057655</v>
      </c>
      <c r="AC26" t="n">
        <v>0.003807833995741385</v>
      </c>
      <c r="AD26" t="n">
        <v>13</v>
      </c>
      <c r="AE26" t="n">
        <v>0.2645309842460877</v>
      </c>
      <c r="AF26" t="n">
        <v>25.23331336370273</v>
      </c>
      <c r="AG26" t="n">
        <v>34.5611390753921</v>
      </c>
      <c r="AH26" t="n">
        <v>2.693170669243401</v>
      </c>
      <c r="AI26" t="n">
        <v>6.401391637765993</v>
      </c>
      <c r="AJ26" t="n">
        <v>6.405783916835648</v>
      </c>
      <c r="AK26" t="n">
        <v>7.21015867024721</v>
      </c>
      <c r="AL26" t="n">
        <v>7.210607119464103</v>
      </c>
      <c r="AM26" t="n">
        <v>2.015279470928765</v>
      </c>
      <c r="AN26" t="n">
        <v>1.258113054202881</v>
      </c>
    </row>
    <row r="27">
      <c r="A27" t="n">
        <v>36</v>
      </c>
      <c r="B27" t="n">
        <v>1</v>
      </c>
      <c r="C27" t="inlineStr">
        <is>
          <t>36.0_1.txt</t>
        </is>
      </c>
      <c r="D27" t="n">
        <v>119.3832599118943</v>
      </c>
      <c r="E27" t="n">
        <v>20.32948339483394</v>
      </c>
      <c r="F27" t="n">
        <v>2428</v>
      </c>
      <c r="G27" t="n">
        <v>0.101</v>
      </c>
      <c r="H27" t="n">
        <v>0.042</v>
      </c>
      <c r="I27" t="n">
        <v>0.101</v>
      </c>
      <c r="K27" t="n">
        <v>0.0491896414964542</v>
      </c>
      <c r="L27" t="n">
        <v>0.0245948207482271</v>
      </c>
      <c r="M27" t="inlineStr">
        <is>
          <t>eta/xi</t>
        </is>
      </c>
      <c r="N27" t="n">
        <v>6.40247503538457</v>
      </c>
      <c r="O27" t="n">
        <v>6.977647960295225</v>
      </c>
      <c r="P27" t="n">
        <v>5.609047241250664e-05</v>
      </c>
      <c r="Q27" t="n">
        <v>8.149669776003066e-05</v>
      </c>
      <c r="R27" t="n">
        <v>6.40258458854419</v>
      </c>
      <c r="S27" t="n">
        <v>6.97742001185318</v>
      </c>
      <c r="T27" t="n">
        <v>6.402544508097892</v>
      </c>
      <c r="U27" t="n">
        <v>6.977564711775003</v>
      </c>
      <c r="V27" t="n">
        <v>0.09223671207391201</v>
      </c>
      <c r="W27" t="n">
        <v>0.1294395671415959</v>
      </c>
      <c r="X27" t="n">
        <v>0.5467227875552982</v>
      </c>
      <c r="Y27" t="n">
        <v>0.8360673951493175</v>
      </c>
      <c r="Z27" t="n">
        <v>0.8419332837542606</v>
      </c>
      <c r="AA27" t="n">
        <v>1.738607567724673</v>
      </c>
      <c r="AB27" t="n">
        <v>1.726530849224575</v>
      </c>
      <c r="AC27" t="n">
        <v>0.007909336757307078</v>
      </c>
      <c r="AD27" t="n">
        <v>11</v>
      </c>
      <c r="AE27" t="n">
        <v>0.2362150224238599</v>
      </c>
      <c r="AF27" t="n">
        <v>23.88037900526192</v>
      </c>
      <c r="AG27" t="n">
        <v>37.73071654294115</v>
      </c>
      <c r="AH27" t="n">
        <v>3.130775427044896</v>
      </c>
      <c r="AI27" t="n">
        <v>6.400560392125842</v>
      </c>
      <c r="AJ27" t="n">
        <v>6.405276675079603</v>
      </c>
      <c r="AK27" t="n">
        <v>6.97880852074675</v>
      </c>
      <c r="AL27" t="n">
        <v>6.978355280149063</v>
      </c>
      <c r="AM27" t="n">
        <v>2.345859980111289</v>
      </c>
      <c r="AN27" t="n">
        <v>1.294872819422248</v>
      </c>
    </row>
    <row r="28">
      <c r="A28" t="n">
        <v>36</v>
      </c>
      <c r="B28" t="n">
        <v>2</v>
      </c>
      <c r="C28" t="inlineStr">
        <is>
          <t>36.0_2.txt</t>
        </is>
      </c>
      <c r="D28" t="n">
        <v>119.3832599118943</v>
      </c>
      <c r="E28" t="n">
        <v>20.34623616236161</v>
      </c>
      <c r="F28" t="n">
        <v>2430</v>
      </c>
      <c r="G28" t="n">
        <v>0.08400000000000001</v>
      </c>
      <c r="H28" t="n">
        <v>0</v>
      </c>
      <c r="I28" t="n">
        <v>0.08400000000000001</v>
      </c>
      <c r="K28" t="n">
        <v>0.04914913952733403</v>
      </c>
      <c r="L28" t="n">
        <v>0.02457456976366701</v>
      </c>
      <c r="M28" t="inlineStr">
        <is>
          <t>eta/xi</t>
        </is>
      </c>
      <c r="N28" t="n">
        <v>6.401894923793552</v>
      </c>
      <c r="O28" t="n">
        <v>6.977921293669143</v>
      </c>
      <c r="P28" t="n">
        <v>5.593177395546434e-05</v>
      </c>
      <c r="Q28" t="n">
        <v>5.989452586385724e-05</v>
      </c>
      <c r="R28" t="n">
        <v>6.401983162520771</v>
      </c>
      <c r="S28" t="n">
        <v>6.977718592048933</v>
      </c>
      <c r="T28" t="n">
        <v>6.401980146073433</v>
      </c>
      <c r="U28" t="n">
        <v>6.977872057220293</v>
      </c>
      <c r="V28" t="n">
        <v>0.09448886519149077</v>
      </c>
      <c r="W28" t="n">
        <v>0.1279219238317051</v>
      </c>
      <c r="X28" t="n">
        <v>0.5590305181254195</v>
      </c>
      <c r="Y28" t="n">
        <v>0.8565917423715569</v>
      </c>
      <c r="Z28" t="n">
        <v>0.8417147741137232</v>
      </c>
      <c r="AA28" t="n">
        <v>1.736031633787838</v>
      </c>
      <c r="AB28" t="n">
        <v>1.723982788429282</v>
      </c>
      <c r="AC28" t="n">
        <v>0.007873150020389855</v>
      </c>
      <c r="AD28" t="n">
        <v>11</v>
      </c>
      <c r="AE28" t="n">
        <v>0.2577651838176844</v>
      </c>
      <c r="AF28" t="n">
        <v>23.75219217384553</v>
      </c>
      <c r="AG28" t="n">
        <v>37.77865791294315</v>
      </c>
      <c r="AH28" t="n">
        <v>3.279282554069292</v>
      </c>
      <c r="AI28" t="n">
        <v>6.4002841211749</v>
      </c>
      <c r="AJ28" t="n">
        <v>6.404050578104798</v>
      </c>
      <c r="AK28" t="n">
        <v>6.978954765534804</v>
      </c>
      <c r="AL28" t="n">
        <v>6.978885595523447</v>
      </c>
      <c r="AM28" t="n">
        <v>2.381207981800735</v>
      </c>
      <c r="AN28" t="n">
        <v>1.30311499664421</v>
      </c>
    </row>
    <row r="29">
      <c r="A29" t="n">
        <v>36</v>
      </c>
      <c r="B29" t="n">
        <v>3</v>
      </c>
      <c r="C29" t="inlineStr">
        <is>
          <t>36.0_3.txt</t>
        </is>
      </c>
      <c r="D29" t="n">
        <v>119.3818164033844</v>
      </c>
      <c r="E29" t="n">
        <v>20.22921138877507</v>
      </c>
      <c r="F29" t="n">
        <v>2416</v>
      </c>
      <c r="G29" t="n">
        <v>0.218</v>
      </c>
      <c r="H29" t="n">
        <v>0.134</v>
      </c>
      <c r="I29" t="n">
        <v>0.218</v>
      </c>
      <c r="K29" t="n">
        <v>0.04943346434922753</v>
      </c>
      <c r="L29" t="n">
        <v>0.02471673217461376</v>
      </c>
      <c r="M29" t="inlineStr">
        <is>
          <t>eta/xi</t>
        </is>
      </c>
      <c r="N29" t="n">
        <v>6.40281358934934</v>
      </c>
      <c r="O29" t="n">
        <v>6.978374174862637</v>
      </c>
      <c r="P29" t="n">
        <v>6.401531055466592e-05</v>
      </c>
      <c r="Q29" t="n">
        <v>7.613600481493066e-05</v>
      </c>
      <c r="R29" t="n">
        <v>6.402982011268853</v>
      </c>
      <c r="S29" t="n">
        <v>6.978165375276092</v>
      </c>
      <c r="T29" t="n">
        <v>6.402845970536728</v>
      </c>
      <c r="U29" t="n">
        <v>6.978304313550935</v>
      </c>
      <c r="V29" t="n">
        <v>0.09073140212505497</v>
      </c>
      <c r="W29" t="n">
        <v>0.1314813154451313</v>
      </c>
      <c r="X29" t="n">
        <v>0.553476055509303</v>
      </c>
      <c r="Y29" t="n">
        <v>0.8427276280927942</v>
      </c>
      <c r="Z29" t="n">
        <v>0.8418470832124905</v>
      </c>
      <c r="AA29" t="n">
        <v>1.737436553457147</v>
      </c>
      <c r="AB29" t="n">
        <v>1.727401089488142</v>
      </c>
      <c r="AC29" t="n">
        <v>0.006578435780083485</v>
      </c>
      <c r="AD29" t="n">
        <v>11</v>
      </c>
      <c r="AE29" t="n">
        <v>0.2525167645915001</v>
      </c>
      <c r="AF29" t="n">
        <v>23.93118490378877</v>
      </c>
      <c r="AG29" t="n">
        <v>37.68478958659522</v>
      </c>
      <c r="AH29" t="n">
        <v>3.098815742395533</v>
      </c>
      <c r="AI29" t="n">
        <v>6.401349981296392</v>
      </c>
      <c r="AJ29" t="n">
        <v>6.40475418351757</v>
      </c>
      <c r="AK29" t="n">
        <v>6.979157747102692</v>
      </c>
      <c r="AL29" t="n">
        <v>6.978836835368212</v>
      </c>
      <c r="AM29" t="n">
        <v>2.267361969565594</v>
      </c>
      <c r="AN29" t="n">
        <v>1.275429420994596</v>
      </c>
    </row>
    <row r="30">
      <c r="A30" t="n">
        <v>36</v>
      </c>
      <c r="B30" t="n">
        <v>4</v>
      </c>
      <c r="C30" t="inlineStr">
        <is>
          <t>36.0_4.txt</t>
        </is>
      </c>
      <c r="D30" t="n">
        <v>119.3796173981114</v>
      </c>
      <c r="E30" t="n">
        <v>20.27984385245904</v>
      </c>
      <c r="F30" t="n">
        <v>2422</v>
      </c>
      <c r="G30" t="n">
        <v>0.159</v>
      </c>
      <c r="H30" t="n">
        <v>0.101</v>
      </c>
      <c r="I30" t="n">
        <v>0.159</v>
      </c>
      <c r="K30" t="n">
        <v>0.04931004436105383</v>
      </c>
      <c r="L30" t="n">
        <v>0.02465502218052691</v>
      </c>
      <c r="M30" t="inlineStr">
        <is>
          <t>eta/xi</t>
        </is>
      </c>
      <c r="N30" t="n">
        <v>6.401940490091154</v>
      </c>
      <c r="O30" t="n">
        <v>6.977453710513406</v>
      </c>
      <c r="P30" t="n">
        <v>5.310071864483845e-05</v>
      </c>
      <c r="Q30" t="n">
        <v>6.306727527105593e-05</v>
      </c>
      <c r="R30" t="n">
        <v>6.402131055853552</v>
      </c>
      <c r="S30" t="n">
        <v>6.977288822354725</v>
      </c>
      <c r="T30" t="n">
        <v>6.401911782947225</v>
      </c>
      <c r="U30" t="n">
        <v>6.97740272237099</v>
      </c>
      <c r="V30" t="n">
        <v>0.08798280151281808</v>
      </c>
      <c r="W30" t="n">
        <v>0.1413066149195796</v>
      </c>
      <c r="X30" t="n">
        <v>0.5216102815235764</v>
      </c>
      <c r="Y30" t="n">
        <v>0.8028430171062424</v>
      </c>
      <c r="Z30" t="n">
        <v>0.8418395739654796</v>
      </c>
      <c r="AA30" t="n">
        <v>1.737579545551193</v>
      </c>
      <c r="AB30" t="n">
        <v>1.725001925942911</v>
      </c>
      <c r="AC30" t="n">
        <v>0.008744347967919256</v>
      </c>
      <c r="AD30" t="n">
        <v>11</v>
      </c>
      <c r="AE30" t="n">
        <v>0.2532454553171763</v>
      </c>
      <c r="AF30" t="n">
        <v>24.66021958465988</v>
      </c>
      <c r="AG30" t="n">
        <v>37.80469818691702</v>
      </c>
      <c r="AH30" t="n">
        <v>3.024342278161996</v>
      </c>
      <c r="AI30" t="n">
        <v>6.400463676973976</v>
      </c>
      <c r="AJ30" t="n">
        <v>6.403825110252841</v>
      </c>
      <c r="AK30" t="n">
        <v>6.978480238573363</v>
      </c>
      <c r="AL30" t="n">
        <v>6.978102399329075</v>
      </c>
      <c r="AM30" t="n">
        <v>2.16397633606884</v>
      </c>
      <c r="AN30" t="n">
        <v>1.220457254420932</v>
      </c>
    </row>
    <row r="31">
      <c r="A31" t="n">
        <v>36</v>
      </c>
      <c r="B31" t="n">
        <v>5</v>
      </c>
      <c r="C31" t="inlineStr">
        <is>
          <t>36.0_5.txt</t>
        </is>
      </c>
      <c r="D31" t="n">
        <v>119.3818164033844</v>
      </c>
      <c r="E31" t="n">
        <v>20.31297623924619</v>
      </c>
      <c r="F31" t="n">
        <v>2426</v>
      </c>
      <c r="G31" t="n">
        <v>0.134</v>
      </c>
      <c r="H31" t="n">
        <v>0.05</v>
      </c>
      <c r="I31" t="n">
        <v>0.134</v>
      </c>
      <c r="K31" t="n">
        <v>0.04922961501170494</v>
      </c>
      <c r="L31" t="n">
        <v>0.02461480750585247</v>
      </c>
      <c r="M31" t="inlineStr">
        <is>
          <t>eta/xi</t>
        </is>
      </c>
      <c r="N31" t="n">
        <v>6.402944084850206</v>
      </c>
      <c r="O31" t="n">
        <v>6.978561816460779</v>
      </c>
      <c r="P31" t="n">
        <v>4.046876696994772e-05</v>
      </c>
      <c r="Q31" t="n">
        <v>3.980961222493917e-05</v>
      </c>
      <c r="R31" t="n">
        <v>6.403039991797643</v>
      </c>
      <c r="S31" t="n">
        <v>6.978537908564619</v>
      </c>
      <c r="T31" t="n">
        <v>6.402966253968607</v>
      </c>
      <c r="U31" t="n">
        <v>6.978435179785372</v>
      </c>
      <c r="V31" t="n">
        <v>0.09167309119675832</v>
      </c>
      <c r="W31" t="n">
        <v>0.1300783037844258</v>
      </c>
      <c r="X31" t="n">
        <v>0.5495966544144812</v>
      </c>
      <c r="Y31" t="n">
        <v>0.8372957628097505</v>
      </c>
      <c r="Z31" t="n">
        <v>0.841836125974357</v>
      </c>
      <c r="AA31" t="n">
        <v>1.737264064472109</v>
      </c>
      <c r="AB31" t="n">
        <v>1.732292253833833</v>
      </c>
      <c r="AC31" t="n">
        <v>0.008169446887167081</v>
      </c>
      <c r="AD31" t="n">
        <v>11</v>
      </c>
      <c r="AE31" t="n">
        <v>0.2612625981189579</v>
      </c>
      <c r="AF31" t="n">
        <v>24.01902218460376</v>
      </c>
      <c r="AG31" t="n">
        <v>37.6282655207072</v>
      </c>
      <c r="AH31" t="n">
        <v>3.048637001228999</v>
      </c>
      <c r="AI31" t="n">
        <v>6.401547858240317</v>
      </c>
      <c r="AJ31" t="n">
        <v>6.405223949734331</v>
      </c>
      <c r="AK31" t="n">
        <v>6.97973234605977</v>
      </c>
      <c r="AL31" t="n">
        <v>6.9787822934289</v>
      </c>
      <c r="AM31" t="n">
        <v>2.228797924044027</v>
      </c>
      <c r="AN31" t="n">
        <v>1.241824857819528</v>
      </c>
    </row>
    <row r="32">
      <c r="A32" t="n">
        <v>39</v>
      </c>
      <c r="B32" t="n">
        <v>1</v>
      </c>
      <c r="C32" t="inlineStr">
        <is>
          <t>39.0_1.txt</t>
        </is>
      </c>
      <c r="D32" t="n">
        <v>119.3829424865715</v>
      </c>
      <c r="E32" t="n">
        <v>30.40635390946506</v>
      </c>
      <c r="F32" t="n">
        <v>3631</v>
      </c>
      <c r="G32" t="n">
        <v>0.126</v>
      </c>
      <c r="H32" t="n">
        <v>0.05</v>
      </c>
      <c r="I32" t="n">
        <v>0.126</v>
      </c>
      <c r="K32" t="n">
        <v>0.03288786294395903</v>
      </c>
      <c r="L32" t="n">
        <v>0.01644393147197952</v>
      </c>
      <c r="M32" t="inlineStr">
        <is>
          <t>eta/xi</t>
        </is>
      </c>
      <c r="N32" t="n">
        <v>6.40015449853538</v>
      </c>
      <c r="O32" t="n">
        <v>6.801839974143688</v>
      </c>
      <c r="P32" t="n">
        <v>8.685185607237855e-05</v>
      </c>
      <c r="Q32" t="n">
        <v>2.613417106500648e-05</v>
      </c>
      <c r="R32" t="n">
        <v>6.400324084534467</v>
      </c>
      <c r="S32" t="n">
        <v>6.801817797672588</v>
      </c>
      <c r="T32" t="n">
        <v>6.400260115818873</v>
      </c>
      <c r="U32" t="n">
        <v>6.801765079301804</v>
      </c>
      <c r="V32" t="n">
        <v>0.1028178373768256</v>
      </c>
      <c r="W32" t="n">
        <v>0.2269721850633242</v>
      </c>
      <c r="X32" t="n">
        <v>0.4723173802767982</v>
      </c>
      <c r="Y32" t="n">
        <v>0.878849216356215</v>
      </c>
      <c r="Z32" t="n">
        <v>0.8853767139300424</v>
      </c>
      <c r="AA32" t="n">
        <v>2.489509979133827</v>
      </c>
      <c r="AB32" t="n">
        <v>2.48774656838361</v>
      </c>
      <c r="AC32" t="n">
        <v>0.008067853010422749</v>
      </c>
      <c r="AD32" t="n">
        <v>12</v>
      </c>
      <c r="AE32" t="n">
        <v>0.3138579342608473</v>
      </c>
      <c r="AF32" t="n">
        <v>26.96426019255102</v>
      </c>
      <c r="AG32" t="n">
        <v>41.27895796934999</v>
      </c>
      <c r="AH32" t="n">
        <v>2.44846671320111</v>
      </c>
      <c r="AI32" t="n">
        <v>6.39822484482991</v>
      </c>
      <c r="AJ32" t="n">
        <v>6.403185178588907</v>
      </c>
      <c r="AK32" t="n">
        <v>6.801588740048165</v>
      </c>
      <c r="AL32" t="n">
        <v>6.804143047699796</v>
      </c>
      <c r="AM32" t="n">
        <v>1.611593919434998</v>
      </c>
      <c r="AN32" t="n">
        <v>0.7431050564572794</v>
      </c>
    </row>
    <row r="33">
      <c r="A33" t="n">
        <v>39</v>
      </c>
      <c r="B33" t="n">
        <v>2</v>
      </c>
      <c r="C33" t="inlineStr">
        <is>
          <t>39.0_2.txt</t>
        </is>
      </c>
      <c r="D33" t="n">
        <v>119.3829424865715</v>
      </c>
      <c r="E33" t="n">
        <v>30.34771906721541</v>
      </c>
      <c r="F33" t="n">
        <v>3624</v>
      </c>
      <c r="G33" t="n">
        <v>0.184</v>
      </c>
      <c r="H33" t="n">
        <v>0.109</v>
      </c>
      <c r="I33" t="n">
        <v>0.184</v>
      </c>
      <c r="K33" t="n">
        <v>0.03295140559938484</v>
      </c>
      <c r="L33" t="n">
        <v>0.01647570279969242</v>
      </c>
      <c r="M33" t="inlineStr">
        <is>
          <t>eta/xi</t>
        </is>
      </c>
      <c r="N33" t="n">
        <v>6.399650482211737</v>
      </c>
      <c r="O33" t="n">
        <v>6.801761846108236</v>
      </c>
      <c r="P33" t="n">
        <v>7.921717876646639e-05</v>
      </c>
      <c r="Q33" t="n">
        <v>2.596984349301223e-05</v>
      </c>
      <c r="R33" t="n">
        <v>6.399783678366677</v>
      </c>
      <c r="S33" t="n">
        <v>6.8016548515732</v>
      </c>
      <c r="T33" t="n">
        <v>6.39976919855462</v>
      </c>
      <c r="U33" t="n">
        <v>6.801751211832396</v>
      </c>
      <c r="V33" t="n">
        <v>0.1043948046680786</v>
      </c>
      <c r="W33" t="n">
        <v>0.2256419444813268</v>
      </c>
      <c r="X33" t="n">
        <v>0.4689573772290815</v>
      </c>
      <c r="Y33" t="n">
        <v>0.8813600558059425</v>
      </c>
      <c r="Z33" t="n">
        <v>0.8852576080063045</v>
      </c>
      <c r="AA33" t="n">
        <v>2.486873263938384</v>
      </c>
      <c r="AB33" t="n">
        <v>2.477207024525547</v>
      </c>
      <c r="AC33" t="n">
        <v>0.007775429431141278</v>
      </c>
      <c r="AD33" t="n">
        <v>12</v>
      </c>
      <c r="AE33" t="n">
        <v>0.3011426511961302</v>
      </c>
      <c r="AF33" t="n">
        <v>24.76746856793339</v>
      </c>
      <c r="AG33" t="n">
        <v>41.27474808994747</v>
      </c>
      <c r="AH33" t="n">
        <v>2.742249080151655</v>
      </c>
      <c r="AI33" t="n">
        <v>6.397593469778749</v>
      </c>
      <c r="AJ33" t="n">
        <v>6.402957015373015</v>
      </c>
      <c r="AK33" t="n">
        <v>6.801732561900486</v>
      </c>
      <c r="AL33" t="n">
        <v>6.803824779470553</v>
      </c>
      <c r="AM33" t="n">
        <v>1.82057438231875</v>
      </c>
      <c r="AN33" t="n">
        <v>0.8295677175172437</v>
      </c>
    </row>
    <row r="34">
      <c r="A34" t="n">
        <v>39</v>
      </c>
      <c r="B34" t="n">
        <v>3</v>
      </c>
      <c r="C34" t="inlineStr">
        <is>
          <t>39.0_3.txt</t>
        </is>
      </c>
      <c r="D34" t="n">
        <v>119.3829424865715</v>
      </c>
      <c r="E34" t="n">
        <v>30.38122469135807</v>
      </c>
      <c r="F34" t="n">
        <v>3628</v>
      </c>
      <c r="G34" t="n">
        <v>0.151</v>
      </c>
      <c r="H34" t="n">
        <v>0.08400000000000001</v>
      </c>
      <c r="I34" t="n">
        <v>0.151</v>
      </c>
      <c r="K34" t="n">
        <v>0.03291506547741144</v>
      </c>
      <c r="L34" t="n">
        <v>0.01645753273870572</v>
      </c>
      <c r="M34" t="inlineStr">
        <is>
          <t>eta/xi</t>
        </is>
      </c>
      <c r="N34" t="n">
        <v>6.399967497162566</v>
      </c>
      <c r="O34" t="n">
        <v>6.80232844127124</v>
      </c>
      <c r="P34" t="n">
        <v>0.0001233995319105397</v>
      </c>
      <c r="Q34" t="n">
        <v>2.574130326715718e-05</v>
      </c>
      <c r="R34" t="n">
        <v>6.400126640294861</v>
      </c>
      <c r="S34" t="n">
        <v>6.802238213073936</v>
      </c>
      <c r="T34" t="n">
        <v>6.400210982028753</v>
      </c>
      <c r="U34" t="n">
        <v>6.80230406980744</v>
      </c>
      <c r="V34" t="n">
        <v>0.1111512490768651</v>
      </c>
      <c r="W34" t="n">
        <v>0.208226264283666</v>
      </c>
      <c r="X34" t="n">
        <v>0.5018598385142551</v>
      </c>
      <c r="Y34" t="n">
        <v>0.932546199969434</v>
      </c>
      <c r="Z34" t="n">
        <v>0.8851978326480666</v>
      </c>
      <c r="AA34" t="n">
        <v>2.485330682915158</v>
      </c>
      <c r="AB34" t="n">
        <v>2.479006152695045</v>
      </c>
      <c r="AC34" t="n">
        <v>0.01078433971718807</v>
      </c>
      <c r="AD34" t="n">
        <v>11</v>
      </c>
      <c r="AE34" t="n">
        <v>0.2837643851430178</v>
      </c>
      <c r="AF34" t="n">
        <v>22.85665606283386</v>
      </c>
      <c r="AG34" t="n">
        <v>41.40250925844231</v>
      </c>
      <c r="AH34" t="n">
        <v>3.103991924020725</v>
      </c>
      <c r="AI34" t="n">
        <v>6.398054179922386</v>
      </c>
      <c r="AJ34" t="n">
        <v>6.402893634542367</v>
      </c>
      <c r="AK34" t="n">
        <v>6.802208008358691</v>
      </c>
      <c r="AL34" t="n">
        <v>6.804278121085671</v>
      </c>
      <c r="AM34" t="n">
        <v>2.054439044505546</v>
      </c>
      <c r="AN34" t="n">
        <v>0.8890679671920531</v>
      </c>
    </row>
    <row r="35">
      <c r="A35" t="n">
        <v>39</v>
      </c>
      <c r="B35" t="n">
        <v>4</v>
      </c>
      <c r="C35" t="inlineStr">
        <is>
          <t>39.0_4.txt</t>
        </is>
      </c>
      <c r="D35" t="n">
        <v>119.3805048950591</v>
      </c>
      <c r="E35" t="n">
        <v>30.32320899616016</v>
      </c>
      <c r="F35" t="n">
        <v>3621</v>
      </c>
      <c r="G35" t="n">
        <v>0.218</v>
      </c>
      <c r="H35" t="n">
        <v>0.134</v>
      </c>
      <c r="I35" t="n">
        <v>0.218</v>
      </c>
      <c r="K35" t="n">
        <v>0.03297804002625943</v>
      </c>
      <c r="L35" t="n">
        <v>0.01648902001312972</v>
      </c>
      <c r="M35" t="inlineStr">
        <is>
          <t>eta/xi</t>
        </is>
      </c>
      <c r="N35" t="n">
        <v>6.399631209644664</v>
      </c>
      <c r="O35" t="n">
        <v>6.801962440492599</v>
      </c>
      <c r="P35" t="n">
        <v>0.0001206947437575323</v>
      </c>
      <c r="Q35" t="n">
        <v>3.452379144741613e-05</v>
      </c>
      <c r="R35" t="n">
        <v>6.399804909048308</v>
      </c>
      <c r="S35" t="n">
        <v>6.801811936273384</v>
      </c>
      <c r="T35" t="n">
        <v>6.399832651627956</v>
      </c>
      <c r="U35" t="n">
        <v>6.801949063425902</v>
      </c>
      <c r="V35" t="n">
        <v>0.1063232716193448</v>
      </c>
      <c r="W35" t="n">
        <v>0.2155004377108635</v>
      </c>
      <c r="X35" t="n">
        <v>0.4927900643617407</v>
      </c>
      <c r="Y35" t="n">
        <v>0.9119421889722389</v>
      </c>
      <c r="Z35" t="n">
        <v>0.8852000635185421</v>
      </c>
      <c r="AA35" t="n">
        <v>2.485514231377077</v>
      </c>
      <c r="AB35" t="n">
        <v>2.478868486012067</v>
      </c>
      <c r="AC35" t="n">
        <v>0.007863593222145325</v>
      </c>
      <c r="AD35" t="n">
        <v>12</v>
      </c>
      <c r="AE35" t="n">
        <v>0.2695467241469168</v>
      </c>
      <c r="AF35" t="n">
        <v>25.07038149325766</v>
      </c>
      <c r="AG35" t="n">
        <v>41.31635584335412</v>
      </c>
      <c r="AH35" t="n">
        <v>3.076092367596528</v>
      </c>
      <c r="AI35" t="n">
        <v>6.39758237052236</v>
      </c>
      <c r="AJ35" t="n">
        <v>6.402527097698517</v>
      </c>
      <c r="AK35" t="n">
        <v>6.802044999467842</v>
      </c>
      <c r="AL35" t="n">
        <v>6.803668759559564</v>
      </c>
      <c r="AM35" t="n">
        <v>2.048000655949251</v>
      </c>
      <c r="AN35" t="n">
        <v>0.9182989140267482</v>
      </c>
    </row>
    <row r="36">
      <c r="A36" t="n">
        <v>39</v>
      </c>
      <c r="B36" t="n">
        <v>5</v>
      </c>
      <c r="C36" t="inlineStr">
        <is>
          <t>39.0_5.txt</t>
        </is>
      </c>
      <c r="D36" t="n">
        <v>119.3819764967757</v>
      </c>
      <c r="E36" t="n">
        <v>30.38984699753226</v>
      </c>
      <c r="F36" t="n">
        <v>3629</v>
      </c>
      <c r="G36" t="n">
        <v>0.159</v>
      </c>
      <c r="H36" t="n">
        <v>0.08400000000000001</v>
      </c>
      <c r="I36" t="n">
        <v>0.159</v>
      </c>
      <c r="K36" t="n">
        <v>0.03290572670804176</v>
      </c>
      <c r="L36" t="n">
        <v>0.01645286335402088</v>
      </c>
      <c r="M36" t="inlineStr">
        <is>
          <t>eta/xi</t>
        </is>
      </c>
      <c r="N36" t="n">
        <v>6.400922158494992</v>
      </c>
      <c r="O36" t="n">
        <v>6.802608295503967</v>
      </c>
      <c r="P36" t="n">
        <v>9.238509148401519e-05</v>
      </c>
      <c r="Q36" t="n">
        <v>3.502501058427754e-05</v>
      </c>
      <c r="R36" t="n">
        <v>6.401092669208678</v>
      </c>
      <c r="S36" t="n">
        <v>6.802500877167997</v>
      </c>
      <c r="T36" t="n">
        <v>6.401032419849777</v>
      </c>
      <c r="U36" t="n">
        <v>6.80256374110249</v>
      </c>
      <c r="V36" t="n">
        <v>0.1010107242177503</v>
      </c>
      <c r="W36" t="n">
        <v>0.2269548402301072</v>
      </c>
      <c r="X36" t="n">
        <v>0.4658730873792624</v>
      </c>
      <c r="Y36" t="n">
        <v>0.8619456093912825</v>
      </c>
      <c r="Z36" t="n">
        <v>0.8853890832409879</v>
      </c>
      <c r="AA36" t="n">
        <v>2.489505880004157</v>
      </c>
      <c r="AB36" t="n">
        <v>2.484498952925334</v>
      </c>
      <c r="AC36" t="n">
        <v>0.0107736493053103</v>
      </c>
      <c r="AD36" t="n">
        <v>12</v>
      </c>
      <c r="AE36" t="n">
        <v>0.3079363298117564</v>
      </c>
      <c r="AF36" t="n">
        <v>25.7304813363552</v>
      </c>
      <c r="AG36" t="n">
        <v>41.15955150764977</v>
      </c>
      <c r="AH36" t="n">
        <v>2.642378795671095</v>
      </c>
      <c r="AI36" t="n">
        <v>6.399238389107706</v>
      </c>
      <c r="AJ36" t="n">
        <v>6.403611863872371</v>
      </c>
      <c r="AK36" t="n">
        <v>6.802482776074691</v>
      </c>
      <c r="AL36" t="n">
        <v>6.80499974901008</v>
      </c>
      <c r="AM36" t="n">
        <v>1.729355874101452</v>
      </c>
      <c r="AN36" t="n">
        <v>0.800229820056751</v>
      </c>
    </row>
    <row r="37">
      <c r="A37" t="n">
        <v>42</v>
      </c>
      <c r="B37" t="n">
        <v>1</v>
      </c>
      <c r="C37" t="inlineStr">
        <is>
          <t>42.0_1.txt</t>
        </is>
      </c>
      <c r="D37" t="n">
        <v>119.3826149532246</v>
      </c>
      <c r="E37" t="n">
        <v>40.23198856786529</v>
      </c>
      <c r="F37" t="n">
        <v>4804</v>
      </c>
      <c r="G37" t="n">
        <v>0.067</v>
      </c>
      <c r="H37" t="n">
        <v>0</v>
      </c>
      <c r="I37" t="n">
        <v>0.067</v>
      </c>
      <c r="K37" t="n">
        <v>0.02485584321324687</v>
      </c>
      <c r="L37" t="n">
        <v>0.01242792160662344</v>
      </c>
      <c r="M37" t="inlineStr">
        <is>
          <t>eta/xi</t>
        </is>
      </c>
      <c r="N37" t="n">
        <v>6.394704934099551</v>
      </c>
      <c r="O37" t="n">
        <v>6.685999325576625</v>
      </c>
      <c r="P37" t="n">
        <v>8.124212963123156e-05</v>
      </c>
      <c r="Q37" t="n">
        <v>5.512494548209901e-05</v>
      </c>
      <c r="R37" t="n">
        <v>6.39486481781261</v>
      </c>
      <c r="S37" t="n">
        <v>6.685841822203415</v>
      </c>
      <c r="T37" t="n">
        <v>6.394812479336883</v>
      </c>
      <c r="U37" t="n">
        <v>6.68591753478704</v>
      </c>
      <c r="V37" t="n">
        <v>0.1565667995022883</v>
      </c>
      <c r="W37" t="n">
        <v>0.3213328799872013</v>
      </c>
      <c r="X37" t="n">
        <v>0.4197229219510153</v>
      </c>
      <c r="Y37" t="n">
        <v>1.035422967113255</v>
      </c>
      <c r="Z37" t="n">
        <v>0.9147625217086125</v>
      </c>
      <c r="AA37" t="n">
        <v>3.432953154124511</v>
      </c>
      <c r="AB37" t="n">
        <v>3.430426896695071</v>
      </c>
      <c r="AC37" t="n">
        <v>0.02310604280293919</v>
      </c>
      <c r="AD37" t="n">
        <v>8</v>
      </c>
      <c r="AE37" t="n">
        <v>0.2716225367196691</v>
      </c>
      <c r="AF37" t="n">
        <v>23.2190818094872</v>
      </c>
      <c r="AG37" t="n">
        <v>44.60718267089221</v>
      </c>
      <c r="AH37" t="n">
        <v>2.712894097669692</v>
      </c>
      <c r="AI37" t="n">
        <v>6.39384859108775</v>
      </c>
      <c r="AJ37" t="n">
        <v>6.395978346678305</v>
      </c>
      <c r="AK37" t="n">
        <v>6.686856784601275</v>
      </c>
      <c r="AL37" t="n">
        <v>6.687091599933391</v>
      </c>
      <c r="AM37" t="n">
        <v>1.598577375296651</v>
      </c>
      <c r="AN37" t="n">
        <v>0.611319209043683</v>
      </c>
    </row>
    <row r="38">
      <c r="A38" t="n">
        <v>42</v>
      </c>
      <c r="B38" t="n">
        <v>2</v>
      </c>
      <c r="C38" t="inlineStr">
        <is>
          <t>42.0_2.txt</t>
        </is>
      </c>
      <c r="D38" t="n">
        <v>119.1992496050553</v>
      </c>
      <c r="E38" t="n">
        <v>40.38616028163179</v>
      </c>
      <c r="F38" t="n">
        <v>4815</v>
      </c>
      <c r="G38" t="n">
        <v>0.126</v>
      </c>
      <c r="H38" t="n">
        <v>0.05</v>
      </c>
      <c r="I38" t="n">
        <v>0.126</v>
      </c>
      <c r="K38" t="n">
        <v>0.02476095754155699</v>
      </c>
      <c r="L38" t="n">
        <v>0.0123804787707785</v>
      </c>
      <c r="M38" t="inlineStr">
        <is>
          <t>eta/xi</t>
        </is>
      </c>
      <c r="N38" t="n">
        <v>6.372264312908201</v>
      </c>
      <c r="O38" t="n">
        <v>6.66313158545457</v>
      </c>
      <c r="P38" t="n">
        <v>0.001419016158461961</v>
      </c>
      <c r="Q38" t="n">
        <v>0.000677370689534218</v>
      </c>
      <c r="R38" t="n">
        <v>6.372357863590254</v>
      </c>
      <c r="S38" t="n">
        <v>6.659262143160833</v>
      </c>
      <c r="T38" t="n">
        <v>6.373257551383077</v>
      </c>
      <c r="U38" t="n">
        <v>6.664871635208602</v>
      </c>
      <c r="V38" t="n">
        <v>0.1617057145883309</v>
      </c>
      <c r="W38" t="n">
        <v>0.3254244388860297</v>
      </c>
      <c r="X38" t="n">
        <v>0.4387049617219394</v>
      </c>
      <c r="Y38" t="n">
        <v>0.9535451182888283</v>
      </c>
      <c r="Z38" t="n">
        <v>0.9145991281483956</v>
      </c>
      <c r="AA38" t="n">
        <v>3.437994213806174</v>
      </c>
      <c r="AB38" t="n">
        <v>3.426056243528679</v>
      </c>
      <c r="AC38" t="n">
        <v>0.02062580232624609</v>
      </c>
      <c r="AD38" t="n">
        <v>8</v>
      </c>
      <c r="AE38" t="n">
        <v>0.2805468070643258</v>
      </c>
      <c r="AF38" t="n">
        <v>23.46492585138478</v>
      </c>
      <c r="AG38" t="n">
        <v>45.02650400079851</v>
      </c>
      <c r="AH38" t="n">
        <v>3.028611886518948</v>
      </c>
      <c r="AI38" t="n">
        <v>6.384204199340949</v>
      </c>
      <c r="AJ38" t="n">
        <v>6.38673265598417</v>
      </c>
      <c r="AK38" t="n">
        <v>6.676555983153134</v>
      </c>
      <c r="AL38" t="n">
        <v>6.67697629773723</v>
      </c>
      <c r="AM38" t="n">
        <v>1.831987082575441</v>
      </c>
      <c r="AN38" t="n">
        <v>0.6938339208465334</v>
      </c>
    </row>
    <row r="39">
      <c r="A39" t="n">
        <v>42</v>
      </c>
      <c r="B39" t="n">
        <v>3</v>
      </c>
      <c r="C39" t="inlineStr">
        <is>
          <t>42.0_3.txt</t>
        </is>
      </c>
      <c r="D39" t="n">
        <v>119.3807472936794</v>
      </c>
      <c r="E39" t="n">
        <v>42.62831415756635</v>
      </c>
      <c r="F39" t="n">
        <v>5090</v>
      </c>
      <c r="G39" t="n">
        <v>0.327</v>
      </c>
      <c r="H39" t="n">
        <v>0.075</v>
      </c>
      <c r="I39" t="n">
        <v>0.327</v>
      </c>
      <c r="K39" t="n">
        <v>0.02345858661695408</v>
      </c>
      <c r="L39" t="n">
        <v>0.01172929330847704</v>
      </c>
      <c r="M39" t="inlineStr">
        <is>
          <t>eta/xi</t>
        </is>
      </c>
      <c r="N39" t="n">
        <v>6.395159534301164</v>
      </c>
      <c r="O39" t="n">
        <v>6.686136802105274</v>
      </c>
      <c r="P39" t="n">
        <v>7.233603718725945e-05</v>
      </c>
      <c r="Q39" t="n">
        <v>3.772920520095369e-05</v>
      </c>
      <c r="R39" t="n">
        <v>6.395276703625975</v>
      </c>
      <c r="S39" t="n">
        <v>6.686030241231539</v>
      </c>
      <c r="T39" t="n">
        <v>6.395276088100974</v>
      </c>
      <c r="U39" t="n">
        <v>6.68607794094983</v>
      </c>
      <c r="V39" t="n">
        <v>0.1551473215081071</v>
      </c>
      <c r="W39" t="n">
        <v>0.319807835770359</v>
      </c>
      <c r="X39" t="n">
        <v>0.4131034227247404</v>
      </c>
      <c r="Y39" t="n">
        <v>1.009948107338714</v>
      </c>
      <c r="Z39" t="n">
        <v>0.9148549648350245</v>
      </c>
      <c r="AA39" t="n">
        <v>3.436694582867598</v>
      </c>
      <c r="AB39" t="n">
        <v>3.409158411336457</v>
      </c>
      <c r="AC39" t="n">
        <v>0.02092460953670344</v>
      </c>
      <c r="AD39" t="n">
        <v>9</v>
      </c>
      <c r="AE39" t="n">
        <v>0.28005989212299</v>
      </c>
      <c r="AF39" t="n">
        <v>24.7060073209963</v>
      </c>
      <c r="AG39" t="n">
        <v>45.11976412968411</v>
      </c>
      <c r="AH39" t="n">
        <v>2.795411631646516</v>
      </c>
      <c r="AI39" t="n">
        <v>6.394191196671622</v>
      </c>
      <c r="AJ39" t="n">
        <v>6.39618416358929</v>
      </c>
      <c r="AK39" t="n">
        <v>6.686513296745287</v>
      </c>
      <c r="AL39" t="n">
        <v>6.686180226085159</v>
      </c>
      <c r="AM39" t="n">
        <v>1.726340105156197</v>
      </c>
      <c r="AN39" t="n">
        <v>0.6151053028342914</v>
      </c>
    </row>
    <row r="40">
      <c r="A40" t="n">
        <v>42</v>
      </c>
      <c r="B40" t="n">
        <v>4</v>
      </c>
      <c r="C40" t="inlineStr">
        <is>
          <t>42.0_4.txt</t>
        </is>
      </c>
      <c r="D40" t="n">
        <v>119.3804959984191</v>
      </c>
      <c r="E40" t="n">
        <v>40.19081978067445</v>
      </c>
      <c r="F40" t="n">
        <v>4799</v>
      </c>
      <c r="G40" t="n">
        <v>0.293</v>
      </c>
      <c r="H40" t="n">
        <v>0.05</v>
      </c>
      <c r="I40" t="n">
        <v>0.293</v>
      </c>
      <c r="K40" t="n">
        <v>0.02488130387628582</v>
      </c>
      <c r="L40" t="n">
        <v>0.01244065193814291</v>
      </c>
      <c r="M40" t="inlineStr">
        <is>
          <t>eta/xi</t>
        </is>
      </c>
      <c r="N40" t="n">
        <v>6.395013690824552</v>
      </c>
      <c r="O40" t="n">
        <v>6.686099780491639</v>
      </c>
      <c r="P40" t="n">
        <v>3.654059303226376e-05</v>
      </c>
      <c r="Q40" t="n">
        <v>7.195757979916451e-05</v>
      </c>
      <c r="R40" t="n">
        <v>6.39508553840588</v>
      </c>
      <c r="S40" t="n">
        <v>6.68589732160888</v>
      </c>
      <c r="T40" t="n">
        <v>6.395023152444304</v>
      </c>
      <c r="U40" t="n">
        <v>6.685992178107901</v>
      </c>
      <c r="V40" t="n">
        <v>0.162156910723163</v>
      </c>
      <c r="W40" t="n">
        <v>0.3165137242665171</v>
      </c>
      <c r="X40" t="n">
        <v>0.4080156958526716</v>
      </c>
      <c r="Y40" t="n">
        <v>1.008362446094677</v>
      </c>
      <c r="Z40" t="n">
        <v>0.9148233690984284</v>
      </c>
      <c r="AA40" t="n">
        <v>3.435409782527542</v>
      </c>
      <c r="AB40" t="n">
        <v>3.419471316517119</v>
      </c>
      <c r="AC40" t="n">
        <v>0.01927286637297386</v>
      </c>
      <c r="AD40" t="n">
        <v>10</v>
      </c>
      <c r="AE40" t="n">
        <v>0.3000644047334805</v>
      </c>
      <c r="AF40" t="n">
        <v>26.68411255974449</v>
      </c>
      <c r="AG40" t="n">
        <v>44.66170118759514</v>
      </c>
      <c r="AH40" t="n">
        <v>2.864955266354566</v>
      </c>
      <c r="AI40" t="n">
        <v>6.394481383034821</v>
      </c>
      <c r="AJ40" t="n">
        <v>6.396739470478516</v>
      </c>
      <c r="AK40" t="n">
        <v>6.687246271301627</v>
      </c>
      <c r="AL40" t="n">
        <v>6.687520330869666</v>
      </c>
      <c r="AM40" t="n">
        <v>1.783811209461154</v>
      </c>
      <c r="AN40" t="n">
        <v>0.6966909689177017</v>
      </c>
    </row>
    <row r="41">
      <c r="A41" t="n">
        <v>42</v>
      </c>
      <c r="B41" t="n">
        <v>5</v>
      </c>
      <c r="C41" t="inlineStr">
        <is>
          <t>42.0_5.txt</t>
        </is>
      </c>
      <c r="D41" t="n">
        <v>119.3827495254764</v>
      </c>
      <c r="E41" t="n">
        <v>40.44973012595498</v>
      </c>
      <c r="F41" t="n">
        <v>4830</v>
      </c>
      <c r="G41" t="n">
        <v>0.117</v>
      </c>
      <c r="H41" t="n">
        <v>0.05</v>
      </c>
      <c r="I41" t="n">
        <v>0.117</v>
      </c>
      <c r="K41" t="n">
        <v>0.02472204380316347</v>
      </c>
      <c r="L41" t="n">
        <v>0.01236102190158173</v>
      </c>
      <c r="M41" t="inlineStr">
        <is>
          <t>eta/xi</t>
        </is>
      </c>
      <c r="N41" t="n">
        <v>6.392885891885671</v>
      </c>
      <c r="O41" t="n">
        <v>6.685163203008349</v>
      </c>
      <c r="P41" t="n">
        <v>4.554842617654487e-05</v>
      </c>
      <c r="Q41" t="n">
        <v>0.0001042767839978254</v>
      </c>
      <c r="R41" t="n">
        <v>6.392932095329587</v>
      </c>
      <c r="S41" t="n">
        <v>6.684904373758032</v>
      </c>
      <c r="T41" t="n">
        <v>6.39294496777249</v>
      </c>
      <c r="U41" t="n">
        <v>6.684985203666812</v>
      </c>
      <c r="V41" t="n">
        <v>0.1540594947688946</v>
      </c>
      <c r="W41" t="n">
        <v>0.3335586710316933</v>
      </c>
      <c r="X41" t="n">
        <v>0.3970164916550893</v>
      </c>
      <c r="Y41" t="n">
        <v>0.9927263265078065</v>
      </c>
      <c r="Z41" t="n">
        <v>0.9144708731180412</v>
      </c>
      <c r="AA41" t="n">
        <v>3.421408237809701</v>
      </c>
      <c r="AB41" t="n">
        <v>3.399011456397549</v>
      </c>
      <c r="AC41" t="n">
        <v>0.02709775140284025</v>
      </c>
      <c r="AD41" t="n">
        <v>8</v>
      </c>
      <c r="AE41" t="n">
        <v>0.2949794010135861</v>
      </c>
      <c r="AF41" t="n">
        <v>23.2833683847362</v>
      </c>
      <c r="AG41" t="n">
        <v>44.76757909119046</v>
      </c>
      <c r="AH41" t="n">
        <v>2.966561919824144</v>
      </c>
      <c r="AI41" t="n">
        <v>6.391465792841058</v>
      </c>
      <c r="AJ41" t="n">
        <v>6.396110734342431</v>
      </c>
      <c r="AK41" t="n">
        <v>6.686115306704536</v>
      </c>
      <c r="AL41" t="n">
        <v>6.687567059538433</v>
      </c>
      <c r="AM41" t="n">
        <v>1.724120504047014</v>
      </c>
      <c r="AN41" t="n">
        <v>0.6421628995842547</v>
      </c>
    </row>
    <row r="42">
      <c r="B42" t="n">
        <v>1</v>
      </c>
      <c r="C42" t="inlineStr">
        <is>
          <t>spring1_1.txt</t>
        </is>
      </c>
      <c r="D42" t="n">
        <v>119.3822317127675</v>
      </c>
      <c r="E42" t="n">
        <v>20.01972961730451</v>
      </c>
      <c r="F42" t="n">
        <v>2391</v>
      </c>
      <c r="G42" t="n">
        <v>0.117</v>
      </c>
      <c r="H42" t="n">
        <v>0.117</v>
      </c>
      <c r="K42" t="n">
        <v>0.04995072456601149</v>
      </c>
      <c r="L42" t="n">
        <v>0.02497536228300574</v>
      </c>
      <c r="M42" t="inlineStr">
        <is>
          <t>two-peak(A)</t>
        </is>
      </c>
      <c r="N42" t="n">
        <v>6.349065595998059</v>
      </c>
      <c r="R42" t="n">
        <v>6.349065595998059</v>
      </c>
      <c r="AF42" t="n">
        <v>17.4928596941974</v>
      </c>
      <c r="AH42" t="n">
        <v>4.117959465604199</v>
      </c>
    </row>
    <row r="43">
      <c r="B43" t="n">
        <v>1</v>
      </c>
      <c r="C43" t="inlineStr">
        <is>
          <t>spring2_1.txt</t>
        </is>
      </c>
      <c r="D43" t="n">
        <v>119.3809148264984</v>
      </c>
      <c r="E43" t="n">
        <v>20.20423451692817</v>
      </c>
      <c r="F43" t="n">
        <v>2413</v>
      </c>
      <c r="G43" t="n">
        <v>0.08400000000000001</v>
      </c>
      <c r="H43" t="n">
        <v>0.08400000000000001</v>
      </c>
      <c r="K43" t="n">
        <v>0.04949457496952668</v>
      </c>
      <c r="L43" t="n">
        <v>0.02474728748476334</v>
      </c>
      <c r="M43" t="inlineStr">
        <is>
          <t>two-peak(A)</t>
        </is>
      </c>
      <c r="N43" t="n">
        <v>6.513899952005648</v>
      </c>
      <c r="R43" t="n">
        <v>6.513899952005648</v>
      </c>
      <c r="AF43" t="n">
        <v>29.54681233795524</v>
      </c>
      <c r="AH43" t="n">
        <v>3.126543245223185</v>
      </c>
    </row>
    <row r="44">
      <c r="B44" t="n">
        <v>2</v>
      </c>
      <c r="C44" t="inlineStr">
        <is>
          <t>spring1_2.txt</t>
        </is>
      </c>
      <c r="D44" t="n">
        <v>119.3822317127675</v>
      </c>
      <c r="E44" t="n">
        <v>20.04485898502497</v>
      </c>
      <c r="F44" t="n">
        <v>2394</v>
      </c>
      <c r="G44" t="n">
        <v>0.092</v>
      </c>
      <c r="H44" t="n">
        <v>0.092</v>
      </c>
      <c r="K44" t="n">
        <v>0.04988810351557353</v>
      </c>
      <c r="L44" t="n">
        <v>0.02494405175778677</v>
      </c>
      <c r="M44" t="inlineStr">
        <is>
          <t>two-peak(A)</t>
        </is>
      </c>
      <c r="N44" t="n">
        <v>6.346333872728096</v>
      </c>
      <c r="R44" t="n">
        <v>6.346333872728096</v>
      </c>
      <c r="AF44" t="n">
        <v>17.7743718462037</v>
      </c>
      <c r="AH44" t="n">
        <v>3.644263128957527</v>
      </c>
    </row>
    <row r="45">
      <c r="B45" t="n">
        <v>2</v>
      </c>
      <c r="C45" t="inlineStr">
        <is>
          <t>spring2_2.txt</t>
        </is>
      </c>
      <c r="D45" t="n">
        <v>119.379148575136</v>
      </c>
      <c r="E45" t="n">
        <v>19.99511663879599</v>
      </c>
      <c r="F45" t="n">
        <v>2388</v>
      </c>
      <c r="G45" t="n">
        <v>0.042</v>
      </c>
      <c r="H45" t="n">
        <v>0.042</v>
      </c>
      <c r="K45" t="n">
        <v>0.05001221138464012</v>
      </c>
      <c r="L45" t="n">
        <v>0.02500610569232006</v>
      </c>
      <c r="M45" t="inlineStr">
        <is>
          <t>two-peak(A)</t>
        </is>
      </c>
      <c r="N45" t="n">
        <v>6.514927404452492</v>
      </c>
      <c r="R45" t="n">
        <v>6.514927404452492</v>
      </c>
      <c r="AF45" t="n">
        <v>29.26053133940406</v>
      </c>
      <c r="AH45" t="n">
        <v>3.110112534344806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1" customWidth="1" min="8" max="8"/>
    <col width="13" customWidth="1" min="9" max="9"/>
    <col width="10" customWidth="1" min="10" max="10"/>
    <col width="10" customWidth="1" min="11" max="11"/>
    <col width="16" customWidth="1" min="12" max="12"/>
    <col width="15" customWidth="1" min="13" max="13"/>
    <col width="14" customWidth="1" min="14" max="14"/>
  </cols>
  <sheetData>
    <row r="1">
      <c r="A1" s="3" t="inlineStr">
        <is>
          <t>d / mm</t>
        </is>
      </c>
      <c r="B1" s="3" t="inlineStr">
        <is>
          <t>dd / mm</t>
        </is>
      </c>
      <c r="C1" s="3" t="inlineStr">
        <is>
          <t>f1 trial 1 / Hz</t>
        </is>
      </c>
      <c r="D1" s="3" t="inlineStr">
        <is>
          <t>f1 trial 2 / Hz</t>
        </is>
      </c>
      <c r="E1" s="3" t="inlineStr">
        <is>
          <t>f1 trial 3 / Hz</t>
        </is>
      </c>
      <c r="F1" s="3" t="inlineStr">
        <is>
          <t>f1 trial 4 / Hz</t>
        </is>
      </c>
      <c r="G1" s="3" t="inlineStr">
        <is>
          <t>f1 trial 5 / Hz</t>
        </is>
      </c>
      <c r="H1" s="3" t="inlineStr">
        <is>
          <t>mean / Hz</t>
        </is>
      </c>
      <c r="I1" s="3" t="inlineStr">
        <is>
          <t>half-range / Hz</t>
        </is>
      </c>
      <c r="J1" s="3" t="inlineStr">
        <is>
          <t>SD / Hz</t>
        </is>
      </c>
      <c r="K1" s="3" t="inlineStr">
        <is>
          <t>T mean / s</t>
        </is>
      </c>
      <c r="L1" s="3" t="inlineStr">
        <is>
          <t>half-bin 1/(2T) / Hz</t>
        </is>
      </c>
      <c r="M1" s="3" t="inlineStr">
        <is>
          <t>window spread / Hz</t>
        </is>
      </c>
      <c r="N1" s="3" t="inlineStr">
        <is>
          <t>adopted df1 / Hz</t>
        </is>
      </c>
    </row>
    <row r="2">
      <c r="A2" t="n">
        <v>27.12847456078866</v>
      </c>
      <c r="B2" t="n">
        <v>0.5</v>
      </c>
      <c r="C2" s="4" t="n">
        <v>6.419406301627559</v>
      </c>
      <c r="D2" s="4" t="n">
        <v>6.419089493849206</v>
      </c>
      <c r="E2" s="4" t="n">
        <v>6.419869948836316</v>
      </c>
      <c r="F2" s="4" t="n">
        <v>6.418374081644255</v>
      </c>
      <c r="G2" s="4" t="n">
        <v>6.419029860116187</v>
      </c>
      <c r="H2" s="4" t="n">
        <v>6.419153937214705</v>
      </c>
      <c r="I2" s="4" t="n">
        <v>0.0007479335960303146</v>
      </c>
      <c r="J2" s="4" t="n">
        <v>0.0005486536301829749</v>
      </c>
      <c r="K2" s="4" t="n">
        <v>10.78539806008856</v>
      </c>
      <c r="L2" s="4" t="n">
        <v>0.04636250078076476</v>
      </c>
      <c r="M2" s="4" t="n">
        <v>5.047082686768789e-05</v>
      </c>
      <c r="N2" s="4" t="n">
        <v>0.04636250078076476</v>
      </c>
    </row>
    <row r="3">
      <c r="A3" t="n">
        <v>28.80462532574087</v>
      </c>
      <c r="B3" t="n">
        <v>0.5</v>
      </c>
      <c r="C3" s="4" t="n">
        <v>6.418635462274596</v>
      </c>
      <c r="D3" s="4" t="n">
        <v>6.419208247588814</v>
      </c>
      <c r="E3" s="4" t="n">
        <v>6.420139737277909</v>
      </c>
      <c r="F3" s="4" t="n">
        <v>6.419934090770328</v>
      </c>
      <c r="G3" s="4" t="n">
        <v>6.420076607543871</v>
      </c>
      <c r="H3" s="4" t="n">
        <v>6.419598829091103</v>
      </c>
      <c r="I3" s="4" t="n">
        <v>0.0007521375016565912</v>
      </c>
      <c r="J3" s="4" t="n">
        <v>0.0006545769326667749</v>
      </c>
      <c r="K3" s="4" t="n">
        <v>10.73858939027098</v>
      </c>
      <c r="L3" s="4" t="n">
        <v>0.04656616245561433</v>
      </c>
      <c r="M3" s="4" t="n">
        <v>3.807577680445817e-05</v>
      </c>
      <c r="N3" s="4" t="n">
        <v>0.04656616245561433</v>
      </c>
    </row>
    <row r="4">
      <c r="A4" t="n">
        <v>30.53849248093219</v>
      </c>
      <c r="B4" t="n">
        <v>0.5</v>
      </c>
      <c r="C4" s="4" t="n">
        <v>6.405934114375643</v>
      </c>
      <c r="D4" s="4" t="n">
        <v>6.405847550953288</v>
      </c>
      <c r="E4" s="4" t="n">
        <v>6.406787881808524</v>
      </c>
      <c r="F4" s="4" t="n">
        <v>6.406058519239305</v>
      </c>
      <c r="G4" s="4" t="n">
        <v>6.406548919304272</v>
      </c>
      <c r="H4" s="4" t="n">
        <v>6.406235397136205</v>
      </c>
      <c r="I4" s="4" t="n">
        <v>0.0004701654276177969</v>
      </c>
      <c r="J4" s="4" t="n">
        <v>0.0004111013308308348</v>
      </c>
      <c r="K4" s="4" t="n">
        <v>10.7400928913053</v>
      </c>
      <c r="L4" s="4" t="n">
        <v>0.04655660929806697</v>
      </c>
      <c r="M4" s="4" t="n">
        <v>4.223458625984833e-05</v>
      </c>
      <c r="N4" s="4" t="n">
        <v>0.04655660929806697</v>
      </c>
    </row>
    <row r="5">
      <c r="A5" t="n">
        <v>32.0523425011025</v>
      </c>
      <c r="B5" t="n">
        <v>0.5</v>
      </c>
      <c r="C5" s="4" t="n">
        <v>6.41244474145741</v>
      </c>
      <c r="D5" s="4" t="n">
        <v>6.411240458789369</v>
      </c>
      <c r="E5" s="4" t="n">
        <v>6.411547806244279</v>
      </c>
      <c r="F5" s="4" t="n">
        <v>6.408236508958319</v>
      </c>
      <c r="G5" s="4" t="n">
        <v>6.408194502770441</v>
      </c>
      <c r="H5" s="4" t="n">
        <v>6.410332803643963</v>
      </c>
      <c r="I5" s="4" t="n">
        <v>0.002125119343484361</v>
      </c>
      <c r="J5" s="4" t="n">
        <v>0.001982872445745644</v>
      </c>
      <c r="K5" s="4" t="n">
        <v>11.69871685670274</v>
      </c>
      <c r="L5" s="4" t="n">
        <v>0.04292517894894167</v>
      </c>
      <c r="M5" s="4" t="n">
        <v>5.525711688401102e-05</v>
      </c>
      <c r="N5" s="4" t="n">
        <v>0.04292517894894167</v>
      </c>
    </row>
    <row r="6">
      <c r="A6" t="n">
        <v>34.46762453292911</v>
      </c>
      <c r="B6" t="n">
        <v>0.5</v>
      </c>
      <c r="C6" s="4" t="n">
        <v>6.404739634017952</v>
      </c>
      <c r="D6" s="4" t="n">
        <v>6.404666983702457</v>
      </c>
      <c r="E6" s="4" t="n">
        <v>6.402550127426185</v>
      </c>
      <c r="F6" s="4" t="n">
        <v>6.403289124033514</v>
      </c>
      <c r="G6" s="4" t="n">
        <v>6.403276557415245</v>
      </c>
      <c r="H6" s="4" t="n">
        <v>6.403704485319071</v>
      </c>
      <c r="I6" s="4" t="n">
        <v>0.001094753295883599</v>
      </c>
      <c r="J6" s="4" t="n">
        <v>0.0009599642441384309</v>
      </c>
      <c r="K6" s="4" t="n">
        <v>16.01756646979515</v>
      </c>
      <c r="L6" s="4" t="n">
        <v>0.03121820139479923</v>
      </c>
      <c r="M6" s="4" t="n">
        <v>3.534193541501196e-05</v>
      </c>
      <c r="N6" s="4" t="n">
        <v>0.03121820139479923</v>
      </c>
    </row>
    <row r="7">
      <c r="A7" t="n">
        <v>37.72542555002074</v>
      </c>
      <c r="B7" t="n">
        <v>0.5</v>
      </c>
      <c r="C7" s="4" t="n">
        <v>6.40247503538457</v>
      </c>
      <c r="D7" s="4" t="n">
        <v>6.401894923793552</v>
      </c>
      <c r="E7" s="4" t="n">
        <v>6.40281358934934</v>
      </c>
      <c r="F7" s="4" t="n">
        <v>6.401940490091154</v>
      </c>
      <c r="G7" s="4" t="n">
        <v>6.402944084850206</v>
      </c>
      <c r="H7" s="4" t="n">
        <v>6.402413624693764</v>
      </c>
      <c r="I7" s="4" t="n">
        <v>0.0005245805283267124</v>
      </c>
      <c r="J7" s="4" t="n">
        <v>0.0004842617970413353</v>
      </c>
      <c r="K7" s="4" t="n">
        <v>20.29955020753517</v>
      </c>
      <c r="L7" s="4" t="n">
        <v>0.02463119047457745</v>
      </c>
      <c r="M7" s="4" t="n">
        <v>5.392140850748462e-05</v>
      </c>
      <c r="N7" s="4" t="n">
        <v>0.02463119047457745</v>
      </c>
    </row>
    <row r="8">
      <c r="A8" t="n">
        <v>41.28642453374873</v>
      </c>
      <c r="B8" t="n">
        <v>0.5</v>
      </c>
      <c r="C8" s="4" t="n">
        <v>6.40015449853538</v>
      </c>
      <c r="D8" s="4" t="n">
        <v>6.399650482211737</v>
      </c>
      <c r="E8" s="4" t="n">
        <v>6.399967497162566</v>
      </c>
      <c r="F8" s="4" t="n">
        <v>6.399631209644664</v>
      </c>
      <c r="G8" s="4" t="n">
        <v>6.400922158494992</v>
      </c>
      <c r="H8" s="4" t="n">
        <v>6.400065169209867</v>
      </c>
      <c r="I8" s="4" t="n">
        <v>0.0006454744251640498</v>
      </c>
      <c r="J8" s="4" t="n">
        <v>0.0005273130954870273</v>
      </c>
      <c r="K8" s="4" t="n">
        <v>30.3696707323462</v>
      </c>
      <c r="L8" s="4" t="n">
        <v>0.01646381007550565</v>
      </c>
      <c r="M8" s="4" t="n">
        <v>0.0001005096803981864</v>
      </c>
      <c r="N8" s="4" t="n">
        <v>0.01646381007550565</v>
      </c>
    </row>
    <row r="9">
      <c r="A9" t="n">
        <v>44.83654621603208</v>
      </c>
      <c r="B9" t="n">
        <v>0.5</v>
      </c>
      <c r="C9" s="4" t="n">
        <v>6.394704934099551</v>
      </c>
      <c r="D9" s="4" t="n">
        <v>6.372264312908201</v>
      </c>
      <c r="E9" s="4" t="n">
        <v>6.395159534301164</v>
      </c>
      <c r="F9" s="4" t="n">
        <v>6.395013690824552</v>
      </c>
      <c r="G9" s="4" t="n">
        <v>6.392885891885671</v>
      </c>
      <c r="H9" s="4" t="n">
        <v>6.390005672803828</v>
      </c>
      <c r="I9" s="4" t="n">
        <v>0.01144761069648137</v>
      </c>
      <c r="J9" s="4" t="n">
        <v>0.009959632303211185</v>
      </c>
      <c r="K9" s="4" t="n">
        <v>40.77740258273857</v>
      </c>
      <c r="L9" s="4" t="n">
        <v>0.01226787350512072</v>
      </c>
      <c r="M9" s="4" t="n">
        <v>0.0003309366688978521</v>
      </c>
      <c r="N9" s="4" t="n">
        <v>0.01226787350512072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1" customWidth="1" min="8" max="8"/>
    <col width="13" customWidth="1" min="9" max="9"/>
    <col width="10" customWidth="1" min="10" max="10"/>
    <col width="10" customWidth="1" min="11" max="11"/>
    <col width="16" customWidth="1" min="12" max="12"/>
    <col width="15" customWidth="1" min="13" max="13"/>
    <col width="14" customWidth="1" min="14" max="14"/>
  </cols>
  <sheetData>
    <row r="1">
      <c r="A1" s="3" t="inlineStr">
        <is>
          <t>d / mm</t>
        </is>
      </c>
      <c r="B1" s="3" t="inlineStr">
        <is>
          <t>dd / mm</t>
        </is>
      </c>
      <c r="C1" s="3" t="inlineStr">
        <is>
          <t>f2 trial 1 / Hz</t>
        </is>
      </c>
      <c r="D1" s="3" t="inlineStr">
        <is>
          <t>f2 trial 2 / Hz</t>
        </is>
      </c>
      <c r="E1" s="3" t="inlineStr">
        <is>
          <t>f2 trial 3 / Hz</t>
        </is>
      </c>
      <c r="F1" s="3" t="inlineStr">
        <is>
          <t>f2 trial 4 / Hz</t>
        </is>
      </c>
      <c r="G1" s="3" t="inlineStr">
        <is>
          <t>f2 trial 5 / Hz</t>
        </is>
      </c>
      <c r="H1" s="3" t="inlineStr">
        <is>
          <t>mean / Hz</t>
        </is>
      </c>
      <c r="I1" s="3" t="inlineStr">
        <is>
          <t>half-range / Hz</t>
        </is>
      </c>
      <c r="J1" s="3" t="inlineStr">
        <is>
          <t>SD / Hz</t>
        </is>
      </c>
      <c r="K1" s="3" t="inlineStr">
        <is>
          <t>T mean / s</t>
        </is>
      </c>
      <c r="L1" s="3" t="inlineStr">
        <is>
          <t>half-bin 1/(2T) / Hz</t>
        </is>
      </c>
      <c r="M1" s="3" t="inlineStr">
        <is>
          <t>window spread / Hz</t>
        </is>
      </c>
      <c r="N1" s="3" t="inlineStr">
        <is>
          <t>adopted df2 / Hz</t>
        </is>
      </c>
    </row>
    <row r="2">
      <c r="A2" t="n">
        <v>27.12847456078866</v>
      </c>
      <c r="B2" t="n">
        <v>0.5</v>
      </c>
      <c r="C2" s="4" t="n">
        <v>8.540313099876714</v>
      </c>
      <c r="D2" s="4" t="n">
        <v>8.540947947676575</v>
      </c>
      <c r="E2" s="4" t="n">
        <v>8.54041543933724</v>
      </c>
      <c r="F2" s="4" t="n">
        <v>8.540954243350058</v>
      </c>
      <c r="G2" s="4" t="n">
        <v>8.541346442375042</v>
      </c>
      <c r="H2" s="4" t="n">
        <v>8.540795434523126</v>
      </c>
      <c r="I2" s="4" t="n">
        <v>0.0005166712491639913</v>
      </c>
      <c r="J2" s="4" t="n">
        <v>0.0004269464869235424</v>
      </c>
      <c r="K2" s="4" t="n">
        <v>10.78539806008856</v>
      </c>
      <c r="L2" s="4" t="n">
        <v>0.04636250078076476</v>
      </c>
      <c r="M2" s="4" t="n">
        <v>3.630201524131849e-05</v>
      </c>
      <c r="N2" s="4" t="n">
        <v>0.04636250078076476</v>
      </c>
    </row>
    <row r="3">
      <c r="A3" t="n">
        <v>28.80462532574087</v>
      </c>
      <c r="B3" t="n">
        <v>0.5</v>
      </c>
      <c r="C3" s="4" t="n">
        <v>8.147074316970494</v>
      </c>
      <c r="D3" s="4" t="n">
        <v>8.147770110913784</v>
      </c>
      <c r="E3" s="4" t="n">
        <v>8.146732841160881</v>
      </c>
      <c r="F3" s="4" t="n">
        <v>8.147557115722323</v>
      </c>
      <c r="G3" s="4" t="n">
        <v>8.146164705386596</v>
      </c>
      <c r="H3" s="4" t="n">
        <v>8.147059818030815</v>
      </c>
      <c r="I3" s="4" t="n">
        <v>0.0008027027635941764</v>
      </c>
      <c r="J3" s="4" t="n">
        <v>0.0006442382540916828</v>
      </c>
      <c r="K3" s="4" t="n">
        <v>10.73858939027098</v>
      </c>
      <c r="L3" s="4" t="n">
        <v>0.04656616245561433</v>
      </c>
      <c r="M3" s="4" t="n">
        <v>7.528045754892076e-05</v>
      </c>
      <c r="N3" s="4" t="n">
        <v>0.04656616245561433</v>
      </c>
    </row>
    <row r="4">
      <c r="A4" t="n">
        <v>30.53849248093219</v>
      </c>
      <c r="B4" t="n">
        <v>0.5</v>
      </c>
      <c r="C4" s="4" t="n">
        <v>7.789969525497994</v>
      </c>
      <c r="D4" s="4" t="n">
        <v>7.791607409894092</v>
      </c>
      <c r="E4" s="4" t="n">
        <v>7.794130267109352</v>
      </c>
      <c r="F4" s="4" t="n">
        <v>7.794845038477285</v>
      </c>
      <c r="G4" s="4" t="n">
        <v>7.79513670606318</v>
      </c>
      <c r="H4" s="4" t="n">
        <v>7.793137789408381</v>
      </c>
      <c r="I4" s="4" t="n">
        <v>0.002583590282593029</v>
      </c>
      <c r="J4" s="4" t="n">
        <v>0.002251407161457525</v>
      </c>
      <c r="K4" s="4" t="n">
        <v>10.7400928913053</v>
      </c>
      <c r="L4" s="4" t="n">
        <v>0.04655660929806697</v>
      </c>
      <c r="M4" s="4" t="n">
        <v>4.770460722918202e-05</v>
      </c>
      <c r="N4" s="4" t="n">
        <v>0.04655660929806697</v>
      </c>
    </row>
    <row r="5">
      <c r="A5" t="n">
        <v>32.0523425011025</v>
      </c>
      <c r="B5" t="n">
        <v>0.5</v>
      </c>
      <c r="C5" s="4" t="n">
        <v>7.516281202943537</v>
      </c>
      <c r="D5" s="4" t="n">
        <v>7.517696659469822</v>
      </c>
      <c r="E5" s="4" t="n">
        <v>7.517770971419542</v>
      </c>
      <c r="F5" s="4" t="n">
        <v>7.517593398617378</v>
      </c>
      <c r="G5" s="4" t="n">
        <v>7.5174691390196</v>
      </c>
      <c r="H5" s="4" t="n">
        <v>7.517362274293975</v>
      </c>
      <c r="I5" s="4" t="n">
        <v>0.0007448842380024523</v>
      </c>
      <c r="J5" s="4" t="n">
        <v>0.0006148984821623529</v>
      </c>
      <c r="K5" s="4" t="n">
        <v>11.69871685670274</v>
      </c>
      <c r="L5" s="4" t="n">
        <v>0.04292517894894167</v>
      </c>
      <c r="M5" s="4" t="n">
        <v>4.71445773435164e-05</v>
      </c>
      <c r="N5" s="4" t="n">
        <v>0.04292517894894167</v>
      </c>
    </row>
    <row r="6">
      <c r="A6" t="n">
        <v>34.46762453292911</v>
      </c>
      <c r="B6" t="n">
        <v>0.5</v>
      </c>
      <c r="C6" s="4" t="n">
        <v>7.208040544027229</v>
      </c>
      <c r="D6" s="4" t="n">
        <v>7.209867817456002</v>
      </c>
      <c r="E6" s="4" t="n">
        <v>7.210632534352987</v>
      </c>
      <c r="F6" s="4" t="n">
        <v>7.211082456546949</v>
      </c>
      <c r="G6" s="4" t="n">
        <v>7.21019716870445</v>
      </c>
      <c r="H6" s="4" t="n">
        <v>7.209964104217522</v>
      </c>
      <c r="I6" s="4" t="n">
        <v>0.001520956259859929</v>
      </c>
      <c r="J6" s="4" t="n">
        <v>0.001168458897428946</v>
      </c>
      <c r="K6" s="4" t="n">
        <v>16.01756646979515</v>
      </c>
      <c r="L6" s="4" t="n">
        <v>0.03121820139479923</v>
      </c>
      <c r="M6" s="4" t="n">
        <v>9.099519799127265e-05</v>
      </c>
      <c r="N6" s="4" t="n">
        <v>0.03121820139479923</v>
      </c>
    </row>
    <row r="7">
      <c r="A7" t="n">
        <v>37.72542555002074</v>
      </c>
      <c r="B7" t="n">
        <v>0.5</v>
      </c>
      <c r="C7" s="4" t="n">
        <v>6.977647960295225</v>
      </c>
      <c r="D7" s="4" t="n">
        <v>6.977921293669143</v>
      </c>
      <c r="E7" s="4" t="n">
        <v>6.978374174862637</v>
      </c>
      <c r="F7" s="4" t="n">
        <v>6.977453710513406</v>
      </c>
      <c r="G7" s="4" t="n">
        <v>6.978561816460779</v>
      </c>
      <c r="H7" s="4" t="n">
        <v>6.977991791160238</v>
      </c>
      <c r="I7" s="4" t="n">
        <v>0.0005540529736864919</v>
      </c>
      <c r="J7" s="4" t="n">
        <v>0.0004700708674228268</v>
      </c>
      <c r="K7" s="4" t="n">
        <v>20.29955020753517</v>
      </c>
      <c r="L7" s="4" t="n">
        <v>0.02463119047457745</v>
      </c>
      <c r="M7" s="4" t="n">
        <v>6.408082318696274e-05</v>
      </c>
      <c r="N7" s="4" t="n">
        <v>0.02463119047457745</v>
      </c>
    </row>
    <row r="8">
      <c r="A8" t="n">
        <v>41.28642453374873</v>
      </c>
      <c r="B8" t="n">
        <v>0.5</v>
      </c>
      <c r="C8" s="4" t="n">
        <v>6.801839974143688</v>
      </c>
      <c r="D8" s="4" t="n">
        <v>6.801761846108236</v>
      </c>
      <c r="E8" s="4" t="n">
        <v>6.80232844127124</v>
      </c>
      <c r="F8" s="4" t="n">
        <v>6.801962440492599</v>
      </c>
      <c r="G8" s="4" t="n">
        <v>6.802608295503967</v>
      </c>
      <c r="H8" s="4" t="n">
        <v>6.802100199503945</v>
      </c>
      <c r="I8" s="4" t="n">
        <v>0.0004232246978657095</v>
      </c>
      <c r="J8" s="4" t="n">
        <v>0.0003575729482541079</v>
      </c>
      <c r="K8" s="4" t="n">
        <v>30.3696707323462</v>
      </c>
      <c r="L8" s="4" t="n">
        <v>0.01646381007550565</v>
      </c>
      <c r="M8" s="4" t="n">
        <v>2.947882397137391e-05</v>
      </c>
      <c r="N8" s="4" t="n">
        <v>0.01646381007550565</v>
      </c>
    </row>
    <row r="9">
      <c r="A9" t="n">
        <v>44.83654621603208</v>
      </c>
      <c r="B9" t="n">
        <v>0.5</v>
      </c>
      <c r="C9" s="4" t="n">
        <v>6.685999325576625</v>
      </c>
      <c r="D9" s="4" t="n">
        <v>6.66313158545457</v>
      </c>
      <c r="E9" s="4" t="n">
        <v>6.686136802105274</v>
      </c>
      <c r="F9" s="4" t="n">
        <v>6.686099780491639</v>
      </c>
      <c r="G9" s="4" t="n">
        <v>6.685163203008349</v>
      </c>
      <c r="H9" s="4" t="n">
        <v>6.681306139327292</v>
      </c>
      <c r="I9" s="4" t="n">
        <v>0.01150260832535199</v>
      </c>
      <c r="J9" s="4" t="n">
        <v>0.01016773874037673</v>
      </c>
      <c r="K9" s="4" t="n">
        <v>40.77740258273857</v>
      </c>
      <c r="L9" s="4" t="n">
        <v>0.01226787350512072</v>
      </c>
      <c r="M9" s="4" t="n">
        <v>0.0001892918408028521</v>
      </c>
      <c r="N9" s="4" t="n">
        <v>0.01226787350512072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</cols>
  <sheetData>
    <row r="1">
      <c r="A1" s="3" t="inlineStr">
        <is>
          <t>d / mm</t>
        </is>
      </c>
      <c r="B1" s="3" t="inlineStr">
        <is>
          <t>dd / mm</t>
        </is>
      </c>
      <c r="C1" s="3" t="inlineStr">
        <is>
          <t>f1 / Hz</t>
        </is>
      </c>
      <c r="D1" s="3" t="inlineStr">
        <is>
          <t>df1 / Hz</t>
        </is>
      </c>
      <c r="E1" s="3" t="inlineStr">
        <is>
          <t>f2 / Hz</t>
        </is>
      </c>
      <c r="F1" s="3" t="inlineStr">
        <is>
          <t>df2 / Hz</t>
        </is>
      </c>
      <c r="G1" s="3" t="inlineStr">
        <is>
          <t>f_avg / Hz</t>
        </is>
      </c>
      <c r="H1" s="3" t="inlineStr">
        <is>
          <t>df_avg / Hz</t>
        </is>
      </c>
      <c r="I1" s="3" t="inlineStr">
        <is>
          <t>f_beat / Hz</t>
        </is>
      </c>
      <c r="J1" s="3" t="inlineStr">
        <is>
          <t>df_beat / Hz</t>
        </is>
      </c>
      <c r="K1" s="3" t="inlineStr">
        <is>
          <t>f2^2-f1^2 / Hz^2</t>
        </is>
      </c>
      <c r="L1" s="3" t="inlineStr">
        <is>
          <t>d(f2^2-f1^2) / Hz^2</t>
        </is>
      </c>
      <c r="M1" s="3" t="inlineStr">
        <is>
          <t>ln(d/m)</t>
        </is>
      </c>
      <c r="N1" s="3" t="inlineStr">
        <is>
          <t>d ln d</t>
        </is>
      </c>
      <c r="O1" s="3" t="inlineStr">
        <is>
          <t>ln(f2^2-f1^2)</t>
        </is>
      </c>
      <c r="P1" s="3" t="inlineStr">
        <is>
          <t>d ln(...)</t>
        </is>
      </c>
      <c r="Q1" s="3" t="inlineStr">
        <is>
          <t>C_i=(f2^2-f1^2)d^5 / m^5 s^-2</t>
        </is>
      </c>
      <c r="R1" s="3" t="inlineStr">
        <is>
          <t>dC_i</t>
        </is>
      </c>
      <c r="S1" s="3" t="inlineStr">
        <is>
          <t>2gamma/k=(f2/f1)^2-1</t>
        </is>
      </c>
      <c r="T1" s="3" t="inlineStr">
        <is>
          <t>(f1/f2)^2</t>
        </is>
      </c>
      <c r="U1" s="3" t="inlineStr">
        <is>
          <t>rA</t>
        </is>
      </c>
      <c r="V1" s="3" t="inlineStr">
        <is>
          <t>rB</t>
        </is>
      </c>
      <c r="W1" s="3" t="inlineStr">
        <is>
          <t>tau / s</t>
        </is>
      </c>
      <c r="X1" s="3" t="inlineStr">
        <is>
          <t>d_track / mm</t>
        </is>
      </c>
      <c r="Y1" s="3" t="inlineStr">
        <is>
          <t>d nominal / mm</t>
        </is>
      </c>
      <c r="Z1" s="3" t="inlineStr">
        <is>
          <t>half-range d_track / mm</t>
        </is>
      </c>
      <c r="AA1" s="3" t="inlineStr">
        <is>
          <t>fb^2-fa^2 / Hz^2</t>
        </is>
      </c>
      <c r="AB1" s="3" t="inlineStr">
        <is>
          <t>K / Hz^2</t>
        </is>
      </c>
      <c r="AC1" s="3" t="inlineStr">
        <is>
          <t>f1 early-late / mHz</t>
        </is>
      </c>
      <c r="AD1" s="3" t="inlineStr">
        <is>
          <t>f2 early-late / mHz</t>
        </is>
      </c>
      <c r="AE1" s="3" t="inlineStr">
        <is>
          <t>a_xi early / mm</t>
        </is>
      </c>
      <c r="AF1" s="3" t="inlineStr">
        <is>
          <t>a_xi late / mm</t>
        </is>
      </c>
    </row>
    <row r="2">
      <c r="A2" t="n">
        <v>27.12847456078866</v>
      </c>
      <c r="B2" t="n">
        <v>0.2712847456078866</v>
      </c>
      <c r="C2" s="4" t="n">
        <v>6.419153937214705</v>
      </c>
      <c r="D2" s="4" t="n">
        <v>0.04636250078076476</v>
      </c>
      <c r="E2" s="4" t="n">
        <v>8.540795434523126</v>
      </c>
      <c r="F2" s="4" t="n">
        <v>0.04636250078076476</v>
      </c>
      <c r="G2" s="4" t="n">
        <v>7.479974685868916</v>
      </c>
      <c r="H2" s="4" t="n">
        <v>0.04636250078076476</v>
      </c>
      <c r="I2" s="4" t="n">
        <v>2.121641497308421</v>
      </c>
      <c r="J2" s="4" t="n">
        <v>0.09272500156152952</v>
      </c>
      <c r="K2" s="4" t="n">
        <v>31.73964938471202</v>
      </c>
      <c r="L2" s="4" t="n">
        <v>1.387161328854793</v>
      </c>
      <c r="M2" s="4" t="n">
        <v>-3.607171380917946</v>
      </c>
      <c r="N2" s="4" t="n">
        <v>0.01</v>
      </c>
      <c r="O2" s="4" t="n">
        <v>3.457566668556848</v>
      </c>
      <c r="P2" s="4" t="n">
        <v>0.04370436837663822</v>
      </c>
      <c r="Q2" s="5" t="n">
        <v>4.663682699645223e-07</v>
      </c>
      <c r="R2" s="5" t="n">
        <v>4.370074416793106e-08</v>
      </c>
      <c r="S2" s="6" t="n">
        <v>0.7702763144914251</v>
      </c>
      <c r="T2" s="6" t="n">
        <v>0.5648835675052714</v>
      </c>
      <c r="U2" s="6" t="n">
        <v>0.495119753902603</v>
      </c>
      <c r="V2" s="6" t="n">
        <v>0.541965706588015</v>
      </c>
      <c r="W2" s="6" t="n">
        <v>28.82493906591081</v>
      </c>
      <c r="X2" s="6" t="n">
        <v>27.12847456078866</v>
      </c>
      <c r="Y2" s="6" t="n">
        <v>24.5</v>
      </c>
      <c r="Z2" s="6" t="n">
        <v>0.1187353384108274</v>
      </c>
      <c r="AA2" s="6" t="n">
        <v>1.433704520960486</v>
      </c>
      <c r="AB2" s="6" t="n">
        <v>31.7072520791542</v>
      </c>
      <c r="AC2" s="6" t="n">
        <v>-2.136837552267856</v>
      </c>
      <c r="AD2" s="6" t="n">
        <v>2.046510978071225</v>
      </c>
      <c r="AE2" s="6" t="n">
        <v>2.070462156014337</v>
      </c>
      <c r="AF2" s="6" t="n">
        <v>1.524123903653914</v>
      </c>
    </row>
    <row r="3">
      <c r="A3" t="n">
        <v>28.80462532574087</v>
      </c>
      <c r="B3" t="n">
        <v>0.2880462532574087</v>
      </c>
      <c r="C3" s="4" t="n">
        <v>6.419598829091103</v>
      </c>
      <c r="D3" s="4" t="n">
        <v>0.04656616245561433</v>
      </c>
      <c r="E3" s="4" t="n">
        <v>8.147059818030815</v>
      </c>
      <c r="F3" s="4" t="n">
        <v>0.04656616245561433</v>
      </c>
      <c r="G3" s="4" t="n">
        <v>7.28332932356096</v>
      </c>
      <c r="H3" s="4" t="n">
        <v>0.04656616245561433</v>
      </c>
      <c r="I3" s="4" t="n">
        <v>1.727460988939712</v>
      </c>
      <c r="J3" s="4" t="n">
        <v>0.09313232491122865</v>
      </c>
      <c r="K3" s="4" t="n">
        <v>25.16333455210443</v>
      </c>
      <c r="L3" s="4" t="n">
        <v>1.356626785994717</v>
      </c>
      <c r="M3" s="4" t="n">
        <v>-3.547219303147067</v>
      </c>
      <c r="N3" s="4" t="n">
        <v>0.01</v>
      </c>
      <c r="O3" s="4" t="n">
        <v>3.225387956917829</v>
      </c>
      <c r="P3" s="4" t="n">
        <v>0.05391283826814046</v>
      </c>
      <c r="Q3" s="5" t="n">
        <v>4.989756406009052e-07</v>
      </c>
      <c r="R3" s="5" t="n">
        <v>5.184997504150365e-08</v>
      </c>
      <c r="S3" s="6" t="n">
        <v>0.6105938326422466</v>
      </c>
      <c r="T3" s="6" t="n">
        <v>0.6208890036288407</v>
      </c>
      <c r="U3" s="6" t="n">
        <v>0.5318043376318717</v>
      </c>
      <c r="V3" s="6" t="n">
        <v>0.59339362514937</v>
      </c>
      <c r="W3" s="6" t="n">
        <v>31.9225284158524</v>
      </c>
      <c r="X3" s="6" t="n">
        <v>28.80462532574087</v>
      </c>
      <c r="Y3" s="6" t="n">
        <v>26.5</v>
      </c>
      <c r="Z3" s="6" t="n">
        <v>0.1852161587888332</v>
      </c>
      <c r="AA3" s="6" t="n">
        <v>1.377350384458405</v>
      </c>
      <c r="AB3" s="6" t="n">
        <v>25.12561067316702</v>
      </c>
      <c r="AC3" s="6" t="n">
        <v>0.1853280074829655</v>
      </c>
      <c r="AD3" s="6" t="n">
        <v>2.460658699649443</v>
      </c>
      <c r="AE3" s="6" t="n">
        <v>2.073949439738555</v>
      </c>
      <c r="AF3" s="6" t="n">
        <v>1.523517235224261</v>
      </c>
    </row>
    <row r="4">
      <c r="A4" t="n">
        <v>30.53849248093219</v>
      </c>
      <c r="B4" t="n">
        <v>0.3053849248093219</v>
      </c>
      <c r="C4" s="4" t="n">
        <v>6.406235397136205</v>
      </c>
      <c r="D4" s="4" t="n">
        <v>0.04655660929806697</v>
      </c>
      <c r="E4" s="4" t="n">
        <v>7.793137789408381</v>
      </c>
      <c r="F4" s="4" t="n">
        <v>0.04655660929806697</v>
      </c>
      <c r="G4" s="4" t="n">
        <v>7.099686593272294</v>
      </c>
      <c r="H4" s="4" t="n">
        <v>0.04655660929806697</v>
      </c>
      <c r="I4" s="4" t="n">
        <v>1.386902392272176</v>
      </c>
      <c r="J4" s="4" t="n">
        <v>0.09311321859613395</v>
      </c>
      <c r="K4" s="4" t="n">
        <v>19.69314464118408</v>
      </c>
      <c r="L4" s="4" t="n">
        <v>1.322149339446809</v>
      </c>
      <c r="M4" s="4" t="n">
        <v>-3.488767342527479</v>
      </c>
      <c r="N4" s="4" t="n">
        <v>0.01</v>
      </c>
      <c r="O4" s="4" t="n">
        <v>2.980270587425</v>
      </c>
      <c r="P4" s="4" t="n">
        <v>0.06713754271025925</v>
      </c>
      <c r="Q4" s="5" t="n">
        <v>5.230618471875057e-07</v>
      </c>
      <c r="R4" s="5" t="n">
        <v>6.127017946503355e-08</v>
      </c>
      <c r="S4" s="6" t="n">
        <v>0.479854183165396</v>
      </c>
      <c r="T4" s="6" t="n">
        <v>0.6757422531056462</v>
      </c>
      <c r="U4" s="6" t="n">
        <v>0.5470782901257361</v>
      </c>
      <c r="V4" s="6" t="n">
        <v>0.6447785630826749</v>
      </c>
      <c r="W4" s="6" t="n">
        <v>27.53169099528301</v>
      </c>
      <c r="X4" s="6" t="n">
        <v>30.53849248093219</v>
      </c>
      <c r="Y4" s="6" t="n">
        <v>28.5</v>
      </c>
      <c r="Z4" s="6" t="n">
        <v>0.08376506651739213</v>
      </c>
      <c r="AA4" s="6" t="n">
        <v>1.614309303709413</v>
      </c>
      <c r="AB4" s="6" t="n">
        <v>19.62686809785388</v>
      </c>
      <c r="AC4" s="6" t="n">
        <v>-3.62711221356129</v>
      </c>
      <c r="AD4" s="6" t="n">
        <v>0.632386236918947</v>
      </c>
      <c r="AE4" s="6" t="n">
        <v>2.084345320237391</v>
      </c>
      <c r="AF4" s="6" t="n">
        <v>1.510684547312684</v>
      </c>
    </row>
    <row r="5">
      <c r="A5" t="n">
        <v>32.0523425011025</v>
      </c>
      <c r="B5" t="n">
        <v>0.320523425011025</v>
      </c>
      <c r="C5" s="4" t="n">
        <v>6.410332803643963</v>
      </c>
      <c r="D5" s="4" t="n">
        <v>0.04292517894894167</v>
      </c>
      <c r="E5" s="4" t="n">
        <v>7.517362274293975</v>
      </c>
      <c r="F5" s="4" t="n">
        <v>0.04292517894894167</v>
      </c>
      <c r="G5" s="4" t="n">
        <v>6.963847538968969</v>
      </c>
      <c r="H5" s="4" t="n">
        <v>0.04292517894894167</v>
      </c>
      <c r="I5" s="4" t="n">
        <v>1.107029470650012</v>
      </c>
      <c r="J5" s="4" t="n">
        <v>0.08585035789788334</v>
      </c>
      <c r="K5" s="4" t="n">
        <v>15.41836890950442</v>
      </c>
      <c r="L5" s="4" t="n">
        <v>1.19569760713356</v>
      </c>
      <c r="M5" s="4" t="n">
        <v>-3.440385009328369</v>
      </c>
      <c r="N5" s="4" t="n">
        <v>0.01</v>
      </c>
      <c r="O5" s="4" t="n">
        <v>2.735559584946592</v>
      </c>
      <c r="P5" s="4" t="n">
        <v>0.07755020094223397</v>
      </c>
      <c r="Q5" s="5" t="n">
        <v>5.215996685956582e-07</v>
      </c>
      <c r="R5" s="5" t="n">
        <v>6.653014254077885e-08</v>
      </c>
      <c r="S5" s="6" t="n">
        <v>0.3752124826375991</v>
      </c>
      <c r="T5" s="6" t="n">
        <v>0.7271603571268076</v>
      </c>
      <c r="U5" s="6" t="n">
        <v>0.5767772841734614</v>
      </c>
      <c r="V5" s="6" t="n">
        <v>0.7033151557738191</v>
      </c>
      <c r="W5" s="6" t="n">
        <v>27.92946347387419</v>
      </c>
      <c r="X5" s="6" t="n">
        <v>32.0523425011025</v>
      </c>
      <c r="Y5" s="6" t="n">
        <v>31</v>
      </c>
      <c r="Z5" s="6" t="n">
        <v>0.1483609052218977</v>
      </c>
      <c r="AA5" s="6" t="n">
        <v>1.524114606471832</v>
      </c>
      <c r="AB5" s="6" t="n">
        <v>15.34285418349244</v>
      </c>
      <c r="AC5" s="6" t="n">
        <v>-4.344522752324842</v>
      </c>
      <c r="AD5" s="6" t="n">
        <v>0.01187296163251972</v>
      </c>
      <c r="AE5" s="6" t="n">
        <v>2.270314876861842</v>
      </c>
      <c r="AF5" s="6" t="n">
        <v>1.588355091991304</v>
      </c>
    </row>
    <row r="6">
      <c r="A6" t="n">
        <v>34.46762453292911</v>
      </c>
      <c r="B6" t="n">
        <v>0.3446762453292911</v>
      </c>
      <c r="C6" s="4" t="n">
        <v>6.403704485319071</v>
      </c>
      <c r="D6" s="4" t="n">
        <v>0.03121820139479923</v>
      </c>
      <c r="E6" s="4" t="n">
        <v>7.209964104217522</v>
      </c>
      <c r="F6" s="4" t="n">
        <v>0.03121820139479923</v>
      </c>
      <c r="G6" s="4" t="n">
        <v>6.806834294768296</v>
      </c>
      <c r="H6" s="4" t="n">
        <v>0.03121820139479923</v>
      </c>
      <c r="I6" s="4" t="n">
        <v>0.8062596188984514</v>
      </c>
      <c r="J6" s="4" t="n">
        <v>0.06243640278959846</v>
      </c>
      <c r="K6" s="4" t="n">
        <v>10.97615124880959</v>
      </c>
      <c r="L6" s="4" t="n">
        <v>0.8499884955004116</v>
      </c>
      <c r="M6" s="4" t="n">
        <v>-3.367734814871297</v>
      </c>
      <c r="N6" s="4" t="n">
        <v>0.01</v>
      </c>
      <c r="O6" s="4" t="n">
        <v>2.395724850845729</v>
      </c>
      <c r="P6" s="4" t="n">
        <v>0.07743957569759219</v>
      </c>
      <c r="Q6" s="5" t="n">
        <v>5.339576952457273e-07</v>
      </c>
      <c r="R6" s="5" t="n">
        <v>6.804734212257972e-08</v>
      </c>
      <c r="S6" s="6" t="n">
        <v>0.2676624929905032</v>
      </c>
      <c r="T6" s="6" t="n">
        <v>0.7888535044063119</v>
      </c>
      <c r="U6" s="6" t="n">
        <v>0.5722012344965985</v>
      </c>
      <c r="V6" s="6" t="n">
        <v>0.7754534075608954</v>
      </c>
      <c r="W6" s="6" t="n">
        <v>25.28976617723058</v>
      </c>
      <c r="X6" s="6" t="n">
        <v>34.46762453292911</v>
      </c>
      <c r="Y6" s="6" t="n">
        <v>33.5</v>
      </c>
      <c r="Z6" s="6" t="n">
        <v>0.1220567176914891</v>
      </c>
      <c r="AA6" s="6" t="n">
        <v>1.655414171836296</v>
      </c>
      <c r="AB6" s="6" t="n">
        <v>10.85059906901126</v>
      </c>
      <c r="AC6" s="6" t="n">
        <v>-3.279278502052208</v>
      </c>
      <c r="AD6" s="6" t="n">
        <v>0.5553059254252091</v>
      </c>
      <c r="AE6" s="6" t="n">
        <v>2.040527889093126</v>
      </c>
      <c r="AF6" s="6" t="n">
        <v>1.288005515765357</v>
      </c>
    </row>
    <row r="7">
      <c r="A7" t="n">
        <v>37.72542555002074</v>
      </c>
      <c r="B7" t="n">
        <v>0.3772542555002075</v>
      </c>
      <c r="C7" s="4" t="n">
        <v>6.402413624693764</v>
      </c>
      <c r="D7" s="4" t="n">
        <v>0.02463119047457745</v>
      </c>
      <c r="E7" s="4" t="n">
        <v>6.977991791160238</v>
      </c>
      <c r="F7" s="4" t="n">
        <v>0.02463119047457745</v>
      </c>
      <c r="G7" s="4" t="n">
        <v>6.690202707927002</v>
      </c>
      <c r="H7" s="4" t="n">
        <v>0.02463119047457745</v>
      </c>
      <c r="I7" s="4" t="n">
        <v>0.5755781664664736</v>
      </c>
      <c r="J7" s="4" t="n">
        <v>0.0492623809491549</v>
      </c>
      <c r="K7" s="4" t="n">
        <v>7.701469215835317</v>
      </c>
      <c r="L7" s="4" t="n">
        <v>0.6591506288499352</v>
      </c>
      <c r="M7" s="4" t="n">
        <v>-3.277420994073205</v>
      </c>
      <c r="N7" s="4" t="n">
        <v>0.01</v>
      </c>
      <c r="O7" s="4" t="n">
        <v>2.04141111790959</v>
      </c>
      <c r="P7" s="4" t="n">
        <v>0.08558764702904061</v>
      </c>
      <c r="Q7" s="5" t="n">
        <v>5.884970915163916e-07</v>
      </c>
      <c r="R7" s="5" t="n">
        <v>7.979293592214151e-08</v>
      </c>
      <c r="S7" s="6" t="n">
        <v>0.1878824122961067</v>
      </c>
      <c r="T7" s="6" t="n">
        <v>0.8418341661167109</v>
      </c>
      <c r="U7" s="6" t="n">
        <v>0.5460872594256155</v>
      </c>
      <c r="V7" s="6" t="n">
        <v>0.8351051091059322</v>
      </c>
      <c r="W7" s="6" t="n">
        <v>24.04859957043197</v>
      </c>
      <c r="X7" s="6" t="n">
        <v>37.72542555002074</v>
      </c>
      <c r="Y7" s="6" t="n">
        <v>36</v>
      </c>
      <c r="Z7" s="6" t="n">
        <v>0.0882163331049135</v>
      </c>
      <c r="AA7" s="6" t="n">
        <v>1.611551093716485</v>
      </c>
      <c r="AB7" s="6" t="n">
        <v>7.530971461557947</v>
      </c>
      <c r="AC7" s="6" t="n">
        <v>-3.784893375542708</v>
      </c>
      <c r="AD7" s="6" t="n">
        <v>0.4342428437364987</v>
      </c>
      <c r="AE7" s="6" t="n">
        <v>2.277440838318097</v>
      </c>
      <c r="AF7" s="6" t="n">
        <v>1.267139869860303</v>
      </c>
    </row>
    <row r="8">
      <c r="A8" t="n">
        <v>41.28642453374873</v>
      </c>
      <c r="B8" t="n">
        <v>0.4128642453374873</v>
      </c>
      <c r="C8" s="4" t="n">
        <v>6.400065169209867</v>
      </c>
      <c r="D8" s="4" t="n">
        <v>0.01646381007550565</v>
      </c>
      <c r="E8" s="4" t="n">
        <v>6.802100199503945</v>
      </c>
      <c r="F8" s="4" t="n">
        <v>0.01646381007550565</v>
      </c>
      <c r="G8" s="4" t="n">
        <v>6.601082684356906</v>
      </c>
      <c r="H8" s="4" t="n">
        <v>0.01646381007550565</v>
      </c>
      <c r="I8" s="4" t="n">
        <v>0.4020350302940781</v>
      </c>
      <c r="J8" s="4" t="n">
        <v>0.0329276201510113</v>
      </c>
      <c r="K8" s="4" t="n">
        <v>5.307732953958286</v>
      </c>
      <c r="L8" s="4" t="n">
        <v>0.4347158864318444</v>
      </c>
      <c r="M8" s="4" t="n">
        <v>-3.187221536833404</v>
      </c>
      <c r="N8" s="4" t="n">
        <v>0.01</v>
      </c>
      <c r="O8" s="4" t="n">
        <v>1.669164805098541</v>
      </c>
      <c r="P8" s="4" t="n">
        <v>0.08190236588818046</v>
      </c>
      <c r="Q8" s="5" t="n">
        <v>6.367155171124314e-07</v>
      </c>
      <c r="R8" s="5" t="n">
        <v>8.398428310484595e-08</v>
      </c>
      <c r="S8" s="6" t="n">
        <v>0.1295806850981669</v>
      </c>
      <c r="T8" s="6" t="n">
        <v>0.8852842591878192</v>
      </c>
      <c r="U8" s="6" t="n">
        <v>0.4803595495522275</v>
      </c>
      <c r="V8" s="6" t="n">
        <v>0.8933286540990226</v>
      </c>
      <c r="W8" s="6" t="n">
        <v>25.07784953058623</v>
      </c>
      <c r="X8" s="6" t="n">
        <v>41.28642453374873</v>
      </c>
      <c r="Y8" s="6" t="n">
        <v>39</v>
      </c>
      <c r="Z8" s="6" t="n">
        <v>0.1214788753962708</v>
      </c>
      <c r="AA8" s="6" t="n">
        <v>1.59565301597811</v>
      </c>
      <c r="AB8" s="6" t="n">
        <v>5.062205108757913</v>
      </c>
      <c r="AC8" s="6" t="n">
        <v>-4.896307182813153</v>
      </c>
      <c r="AD8" s="6" t="n">
        <v>-2.171474195157685</v>
      </c>
      <c r="AE8" s="6" t="n">
        <v>1.852792775261999</v>
      </c>
      <c r="AF8" s="6" t="n">
        <v>0.8360538950500149</v>
      </c>
    </row>
    <row r="9">
      <c r="A9" t="n">
        <v>44.83654621603208</v>
      </c>
      <c r="B9" t="n">
        <v>0.4483654621603209</v>
      </c>
      <c r="C9" s="4" t="n">
        <v>6.390005672803828</v>
      </c>
      <c r="D9" s="4" t="n">
        <v>0.01226787350512072</v>
      </c>
      <c r="E9" s="4" t="n">
        <v>6.681306139327292</v>
      </c>
      <c r="F9" s="4" t="n">
        <v>0.01226787350512072</v>
      </c>
      <c r="G9" s="4" t="n">
        <v>6.535655906065561</v>
      </c>
      <c r="H9" s="4" t="n">
        <v>0.01226787350512072</v>
      </c>
      <c r="I9" s="4" t="n">
        <v>0.291300466523464</v>
      </c>
      <c r="J9" s="4" t="n">
        <v>0.02453574701024145</v>
      </c>
      <c r="K9" s="4" t="n">
        <v>3.807679228947457</v>
      </c>
      <c r="L9" s="4" t="n">
        <v>0.3207143997144298</v>
      </c>
      <c r="M9" s="4" t="n">
        <v>-3.104731708364885</v>
      </c>
      <c r="N9" s="4" t="n">
        <v>0.01</v>
      </c>
      <c r="O9" s="4" t="n">
        <v>1.337019877285329</v>
      </c>
      <c r="P9" s="4" t="n">
        <v>0.08422831347668007</v>
      </c>
      <c r="Q9" s="5" t="n">
        <v>6.899555480549748e-07</v>
      </c>
      <c r="R9" s="5" t="n">
        <v>9.261156958929777e-08</v>
      </c>
      <c r="S9" s="6" t="n">
        <v>0.09325193826242262</v>
      </c>
      <c r="T9" s="6" t="n">
        <v>0.9147022429151745</v>
      </c>
      <c r="U9" s="6" t="n">
        <v>0.4153126987810912</v>
      </c>
      <c r="V9" s="6" t="n">
        <v>1.000000993068656</v>
      </c>
      <c r="W9" s="6" t="n">
        <v>24.2714991852698</v>
      </c>
      <c r="X9" s="6" t="n">
        <v>44.83654621603208</v>
      </c>
      <c r="Y9" s="6" t="n">
        <v>42</v>
      </c>
      <c r="Z9" s="6" t="n">
        <v>0.2562907293959498</v>
      </c>
      <c r="AA9" s="6" t="n">
        <v>1.573012037110871</v>
      </c>
      <c r="AB9" s="6" t="n">
        <v>3.467571807715336</v>
      </c>
      <c r="AC9" s="6" t="n">
        <v>-2.710841619302684</v>
      </c>
      <c r="AD9" s="6" t="n">
        <v>-0.4095743316042899</v>
      </c>
      <c r="AE9" s="6" t="n">
        <v>1.732967255307291</v>
      </c>
      <c r="AF9" s="6" t="n">
        <v>0.6518224602452928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3" t="inlineStr">
        <is>
          <t>d / mm</t>
        </is>
      </c>
      <c r="B1" s="3" t="inlineStr">
        <is>
          <t>f2 model (n=5) / Hz</t>
        </is>
      </c>
      <c r="C1" s="3" t="inlineStr">
        <is>
          <t>f1 mean / Hz</t>
        </is>
      </c>
      <c r="D1" s="3" t="inlineStr">
        <is>
          <t>f_beat model / Hz</t>
        </is>
      </c>
      <c r="E1" s="3" t="inlineStr">
        <is>
          <t>f2^2-f1^2 model / Hz^2</t>
        </is>
      </c>
      <c r="F1" s="3" t="inlineStr">
        <is>
          <t>ln d</t>
        </is>
      </c>
      <c r="G1" s="3" t="inlineStr">
        <is>
          <t>ln y best fit</t>
        </is>
      </c>
      <c r="H1" s="3" t="inlineStr">
        <is>
          <t>ln y max gradient</t>
        </is>
      </c>
      <c r="I1" s="3" t="inlineStr">
        <is>
          <t>ln y min gradient</t>
        </is>
      </c>
      <c r="J1" s="3" t="inlineStr">
        <is>
          <t>C (n=5)</t>
        </is>
      </c>
    </row>
    <row r="2">
      <c r="A2" t="n">
        <v>24.4156271047098</v>
      </c>
      <c r="B2" t="n">
        <v>9.897800527387568</v>
      </c>
      <c r="C2" t="n">
        <v>6.406438739889063</v>
      </c>
      <c r="D2" t="n">
        <v>3.491361787498505</v>
      </c>
      <c r="E2" t="n">
        <v>56.92399795200226</v>
      </c>
      <c r="F2" t="n">
        <v>-3.657171380917946</v>
      </c>
      <c r="G2" t="n">
        <v>3.674205930183984</v>
      </c>
      <c r="H2" t="n">
        <v>3.780909665476518</v>
      </c>
      <c r="I2" t="n">
        <v>3.566424535714942</v>
      </c>
      <c r="J2" t="n">
        <v>4.938952069038474e-07</v>
      </c>
    </row>
    <row r="3">
      <c r="A3" t="n">
        <v>24.82253969468615</v>
      </c>
      <c r="B3" t="n">
        <v>9.667016094450517</v>
      </c>
      <c r="C3" t="n">
        <v>6.406438739889063</v>
      </c>
      <c r="D3" t="n">
        <v>3.260577354561454</v>
      </c>
      <c r="E3" t="n">
        <v>52.40874284241396</v>
      </c>
      <c r="F3" t="n">
        <v>-3.636397599105771</v>
      </c>
      <c r="G3" t="n">
        <v>3.585494897143409</v>
      </c>
      <c r="H3" t="n">
        <v>3.684090467883038</v>
      </c>
      <c r="I3" t="n">
        <v>3.487192170870539</v>
      </c>
      <c r="J3" t="n">
        <v>4.938952069038474e-07</v>
      </c>
    </row>
    <row r="4">
      <c r="A4" t="n">
        <v>25.22945228466251</v>
      </c>
      <c r="B4" t="n">
        <v>9.452988058096942</v>
      </c>
      <c r="C4" t="n">
        <v>6.406438739889063</v>
      </c>
      <c r="D4" t="n">
        <v>3.046549318207878</v>
      </c>
      <c r="E4" t="n">
        <v>48.31652589857205</v>
      </c>
      <c r="F4" t="n">
        <v>-3.615623817293597</v>
      </c>
      <c r="G4" t="n">
        <v>3.496783864102838</v>
      </c>
      <c r="H4" t="n">
        <v>3.587271270289559</v>
      </c>
      <c r="I4" t="n">
        <v>3.407959806026138</v>
      </c>
      <c r="J4" t="n">
        <v>4.938952069038474e-07</v>
      </c>
    </row>
    <row r="5">
      <c r="A5" t="n">
        <v>25.63636487463886</v>
      </c>
      <c r="B5" t="n">
        <v>9.25441939654849</v>
      </c>
      <c r="C5" t="n">
        <v>6.406438739889063</v>
      </c>
      <c r="D5" t="n">
        <v>2.847980656659427</v>
      </c>
      <c r="E5" t="n">
        <v>44.60182103926155</v>
      </c>
      <c r="F5" t="n">
        <v>-3.594850035481422</v>
      </c>
      <c r="G5" t="n">
        <v>3.408072831062263</v>
      </c>
      <c r="H5" t="n">
        <v>3.49045207269608</v>
      </c>
      <c r="I5" t="n">
        <v>3.328727441181735</v>
      </c>
      <c r="J5" t="n">
        <v>4.938952069038474e-07</v>
      </c>
    </row>
    <row r="6">
      <c r="A6" t="n">
        <v>26.04327746461521</v>
      </c>
      <c r="B6" t="n">
        <v>9.07011982286283</v>
      </c>
      <c r="C6" t="n">
        <v>6.406438739889063</v>
      </c>
      <c r="D6" t="n">
        <v>2.663681082973767</v>
      </c>
      <c r="E6" t="n">
        <v>41.2246162731379</v>
      </c>
      <c r="F6" t="n">
        <v>-3.574076253669248</v>
      </c>
      <c r="G6" t="n">
        <v>3.319361798021692</v>
      </c>
      <c r="H6" t="n">
        <v>3.3936328751026</v>
      </c>
      <c r="I6" t="n">
        <v>3.249495076337334</v>
      </c>
      <c r="J6" t="n">
        <v>4.938952069038474e-07</v>
      </c>
    </row>
    <row r="7">
      <c r="A7" t="n">
        <v>26.45019005459157</v>
      </c>
      <c r="B7" t="n">
        <v>8.898996063667242</v>
      </c>
      <c r="C7" t="n">
        <v>6.406438739889063</v>
      </c>
      <c r="D7" t="n">
        <v>2.492557323778179</v>
      </c>
      <c r="E7" t="n">
        <v>38.14967361321371</v>
      </c>
      <c r="F7" t="n">
        <v>-3.553302471857073</v>
      </c>
      <c r="G7" t="n">
        <v>3.230650764981117</v>
      </c>
      <c r="H7" t="n">
        <v>3.296813677509121</v>
      </c>
      <c r="I7" t="n">
        <v>3.17026271149293</v>
      </c>
      <c r="J7" t="n">
        <v>4.938952069038474e-07</v>
      </c>
    </row>
    <row r="8">
      <c r="A8" t="n">
        <v>26.85710264456792</v>
      </c>
      <c r="B8" t="n">
        <v>8.740043195478432</v>
      </c>
      <c r="C8" t="n">
        <v>6.406438739889063</v>
      </c>
      <c r="D8" t="n">
        <v>2.333604455589368</v>
      </c>
      <c r="E8" t="n">
        <v>35.34589773087748</v>
      </c>
      <c r="F8" t="n">
        <v>-3.532528690044899</v>
      </c>
      <c r="G8" t="n">
        <v>3.141939731940546</v>
      </c>
      <c r="H8" t="n">
        <v>3.199994479915642</v>
      </c>
      <c r="I8" t="n">
        <v>3.091030346648528</v>
      </c>
      <c r="J8" t="n">
        <v>4.938952069038474e-07</v>
      </c>
    </row>
    <row r="9">
      <c r="A9" t="n">
        <v>27.26401523454427</v>
      </c>
      <c r="B9" t="n">
        <v>8.592336897403108</v>
      </c>
      <c r="C9" t="n">
        <v>6.406438739889063</v>
      </c>
      <c r="D9" t="n">
        <v>2.185898157514044</v>
      </c>
      <c r="E9" t="n">
        <v>32.78579603052349</v>
      </c>
      <c r="F9" t="n">
        <v>-3.511754908232724</v>
      </c>
      <c r="G9" t="n">
        <v>3.053228698899973</v>
      </c>
      <c r="H9" t="n">
        <v>3.103175282322162</v>
      </c>
      <c r="I9" t="n">
        <v>3.011797981804126</v>
      </c>
      <c r="J9" t="n">
        <v>4.938952069038474e-07</v>
      </c>
    </row>
    <row r="10">
      <c r="A10" t="n">
        <v>27.67092782452062</v>
      </c>
      <c r="B10" t="n">
        <v>8.455026500243301</v>
      </c>
      <c r="C10" t="n">
        <v>6.406438739889063</v>
      </c>
      <c r="D10" t="n">
        <v>2.048587760354238</v>
      </c>
      <c r="E10" t="n">
        <v>30.44501579186511</v>
      </c>
      <c r="F10" t="n">
        <v>-3.49098112642055</v>
      </c>
      <c r="G10" t="n">
        <v>2.9645176658594</v>
      </c>
      <c r="H10" t="n">
        <v>3.006356084728683</v>
      </c>
      <c r="I10" t="n">
        <v>2.932565616959725</v>
      </c>
      <c r="J10" t="n">
        <v>4.938952069038474e-07</v>
      </c>
    </row>
    <row r="11">
      <c r="A11" t="n">
        <v>28.07784041449698</v>
      </c>
      <c r="B11" t="n">
        <v>8.327328730058049</v>
      </c>
      <c r="C11" t="n">
        <v>6.406438739889063</v>
      </c>
      <c r="D11" t="n">
        <v>1.920889990168986</v>
      </c>
      <c r="E11" t="n">
        <v>28.30194645049884</v>
      </c>
      <c r="F11" t="n">
        <v>-3.470207344608375</v>
      </c>
      <c r="G11" t="n">
        <v>2.875806632818827</v>
      </c>
      <c r="H11" t="n">
        <v>2.909536887135204</v>
      </c>
      <c r="I11" t="n">
        <v>2.853333252115322</v>
      </c>
      <c r="J11" t="n">
        <v>4.938952069038474e-07</v>
      </c>
    </row>
    <row r="12">
      <c r="A12" t="n">
        <v>28.48475300447333</v>
      </c>
      <c r="B12" t="n">
        <v>8.208522059518678</v>
      </c>
      <c r="C12" t="n">
        <v>6.406438739889063</v>
      </c>
      <c r="D12" t="n">
        <v>1.802083319629615</v>
      </c>
      <c r="E12" t="n">
        <v>26.3373770736534</v>
      </c>
      <c r="F12" t="n">
        <v>-3.449433562796201</v>
      </c>
      <c r="G12" t="n">
        <v>2.787095599778253</v>
      </c>
      <c r="H12" t="n">
        <v>2.812717689541721</v>
      </c>
      <c r="I12" t="n">
        <v>2.774100887270919</v>
      </c>
      <c r="J12" t="n">
        <v>4.938952069038474e-07</v>
      </c>
    </row>
    <row r="13">
      <c r="A13" t="n">
        <v>28.89166559444969</v>
      </c>
      <c r="B13" t="n">
        <v>8.097941593330251</v>
      </c>
      <c r="C13" t="n">
        <v>6.406438739889063</v>
      </c>
      <c r="D13" t="n">
        <v>1.691502853441188</v>
      </c>
      <c r="E13" t="n">
        <v>24.53420072103672</v>
      </c>
      <c r="F13" t="n">
        <v>-3.428659780984026</v>
      </c>
      <c r="G13" t="n">
        <v>2.698384566737682</v>
      </c>
      <c r="H13" t="n">
        <v>2.715898491948243</v>
      </c>
      <c r="I13" t="n">
        <v>2.694868522426518</v>
      </c>
      <c r="J13" t="n">
        <v>4.938952069038474e-07</v>
      </c>
    </row>
    <row r="14">
      <c r="A14" t="n">
        <v>29.29857818442604</v>
      </c>
      <c r="B14" t="n">
        <v>7.994974424913941</v>
      </c>
      <c r="C14" t="n">
        <v>6.406438739889063</v>
      </c>
      <c r="D14" t="n">
        <v>1.588535685024877</v>
      </c>
      <c r="E14" t="n">
        <v>22.87715872707663</v>
      </c>
      <c r="F14" t="n">
        <v>-3.407885999171852</v>
      </c>
      <c r="G14" t="n">
        <v>2.609673533697107</v>
      </c>
      <c r="H14" t="n">
        <v>2.619079294354764</v>
      </c>
      <c r="I14" t="n">
        <v>2.615636157582115</v>
      </c>
      <c r="J14" t="n">
        <v>4.938952069038474e-07</v>
      </c>
    </row>
    <row r="15">
      <c r="A15" t="n">
        <v>29.70549077440239</v>
      </c>
      <c r="B15" t="n">
        <v>7.899055410745627</v>
      </c>
      <c r="C15" t="n">
        <v>6.406438739889063</v>
      </c>
      <c r="D15" t="n">
        <v>1.492616670856564</v>
      </c>
      <c r="E15" t="n">
        <v>21.3526190540784</v>
      </c>
      <c r="F15" t="n">
        <v>-3.387112217359677</v>
      </c>
      <c r="G15" t="n">
        <v>2.520962500656536</v>
      </c>
      <c r="H15" t="n">
        <v>2.522260096761284</v>
      </c>
      <c r="I15" t="n">
        <v>2.536403792737714</v>
      </c>
      <c r="J15" t="n">
        <v>4.938952069038474e-07</v>
      </c>
    </row>
    <row r="16">
      <c r="A16" t="n">
        <v>30.11240336437875</v>
      </c>
      <c r="B16" t="n">
        <v>7.809663316478758</v>
      </c>
      <c r="C16" t="n">
        <v>6.406438739889063</v>
      </c>
      <c r="D16" t="n">
        <v>1.403224576589695</v>
      </c>
      <c r="E16" t="n">
        <v>19.94838378880263</v>
      </c>
      <c r="F16" t="n">
        <v>-3.366338435547503</v>
      </c>
      <c r="G16" t="n">
        <v>2.432251467615963</v>
      </c>
      <c r="H16" t="n">
        <v>2.425440899167803</v>
      </c>
      <c r="I16" t="n">
        <v>2.457171427893311</v>
      </c>
      <c r="J16" t="n">
        <v>4.938952069038474e-07</v>
      </c>
    </row>
    <row r="17">
      <c r="A17" t="n">
        <v>30.5193159543551</v>
      </c>
      <c r="B17" t="n">
        <v>7.726317295465577</v>
      </c>
      <c r="C17" t="n">
        <v>6.406438739889063</v>
      </c>
      <c r="D17" t="n">
        <v>1.319878555576514</v>
      </c>
      <c r="E17" t="n">
        <v>18.65352162225914</v>
      </c>
      <c r="F17" t="n">
        <v>-3.345564653735329</v>
      </c>
      <c r="G17" t="n">
        <v>2.34354043457539</v>
      </c>
      <c r="H17" t="n">
        <v>2.328621701574326</v>
      </c>
      <c r="I17" t="n">
        <v>2.37793906304891</v>
      </c>
      <c r="J17" t="n">
        <v>4.938952069038474e-07</v>
      </c>
    </row>
    <row r="18">
      <c r="A18" t="n">
        <v>30.92622854433145</v>
      </c>
      <c r="B18" t="n">
        <v>7.648573665722431</v>
      </c>
      <c r="C18" t="n">
        <v>6.406438739889063</v>
      </c>
      <c r="D18" t="n">
        <v>1.242134925833367</v>
      </c>
      <c r="E18" t="n">
        <v>17.4582217920313</v>
      </c>
      <c r="F18" t="n">
        <v>-3.324790871923154</v>
      </c>
      <c r="G18" t="n">
        <v>2.254829401534817</v>
      </c>
      <c r="H18" t="n">
        <v>2.231802503980845</v>
      </c>
      <c r="I18" t="n">
        <v>2.298706698204507</v>
      </c>
      <c r="J18" t="n">
        <v>4.938952069038474e-07</v>
      </c>
    </row>
    <row r="19">
      <c r="A19" t="n">
        <v>31.33314113430781</v>
      </c>
      <c r="B19" t="n">
        <v>7.576022955929383</v>
      </c>
      <c r="C19" t="n">
        <v>6.406438739889063</v>
      </c>
      <c r="D19" t="n">
        <v>1.169584216040319</v>
      </c>
      <c r="E19" t="n">
        <v>16.35366650081762</v>
      </c>
      <c r="F19" t="n">
        <v>-3.30401709011098</v>
      </c>
      <c r="G19" t="n">
        <v>2.166118368494244</v>
      </c>
      <c r="H19" t="n">
        <v>2.134983306387367</v>
      </c>
      <c r="I19" t="n">
        <v>2.219474333360106</v>
      </c>
      <c r="J19" t="n">
        <v>4.938952069038474e-07</v>
      </c>
    </row>
    <row r="20">
      <c r="A20" t="n">
        <v>31.74005372428416</v>
      </c>
      <c r="B20" t="n">
        <v>7.508287194855759</v>
      </c>
      <c r="C20" t="n">
        <v>6.406438739889063</v>
      </c>
      <c r="D20" t="n">
        <v>1.101848454966696</v>
      </c>
      <c r="E20" t="n">
        <v>15.3319192724836</v>
      </c>
      <c r="F20" t="n">
        <v>-3.283243308298805</v>
      </c>
      <c r="G20" t="n">
        <v>2.077407335453671</v>
      </c>
      <c r="H20" t="n">
        <v>2.038164108793886</v>
      </c>
      <c r="I20" t="n">
        <v>2.140241968515703</v>
      </c>
      <c r="J20" t="n">
        <v>4.938952069038474e-07</v>
      </c>
    </row>
    <row r="21">
      <c r="A21" t="n">
        <v>32.14696631426052</v>
      </c>
      <c r="B21" t="n">
        <v>7.445017421785855</v>
      </c>
      <c r="C21" t="n">
        <v>6.406438739889063</v>
      </c>
      <c r="D21" t="n">
        <v>1.038578681896792</v>
      </c>
      <c r="E21" t="n">
        <v>14.38582708274354</v>
      </c>
      <c r="F21" t="n">
        <v>-3.262469526486631</v>
      </c>
      <c r="G21" t="n">
        <v>1.988696302413098</v>
      </c>
      <c r="H21" t="n">
        <v>1.941344911200408</v>
      </c>
      <c r="I21" t="n">
        <v>2.061009603671302</v>
      </c>
      <c r="J21" t="n">
        <v>4.938952069038474e-07</v>
      </c>
    </row>
    <row r="22">
      <c r="A22" t="n">
        <v>32.55387890423687</v>
      </c>
      <c r="B22" t="n">
        <v>7.38589139818847</v>
      </c>
      <c r="C22" t="n">
        <v>6.406438739889063</v>
      </c>
      <c r="D22" t="n">
        <v>0.9794526582994063</v>
      </c>
      <c r="E22" t="n">
        <v>13.50893441788306</v>
      </c>
      <c r="F22" t="n">
        <v>-3.241695744674456</v>
      </c>
      <c r="G22" t="n">
        <v>1.899985269372525</v>
      </c>
      <c r="H22" t="n">
        <v>1.844525713606927</v>
      </c>
      <c r="I22" t="n">
        <v>1.981777238826897</v>
      </c>
      <c r="J22" t="n">
        <v>4.938952069038474e-07</v>
      </c>
    </row>
    <row r="23">
      <c r="A23" t="n">
        <v>32.96079149421323</v>
      </c>
      <c r="B23" t="n">
        <v>7.330611503119794</v>
      </c>
      <c r="C23" t="n">
        <v>6.406438739889063</v>
      </c>
      <c r="D23" t="n">
        <v>0.9241727632307306</v>
      </c>
      <c r="E23" t="n">
        <v>12.69540768172088</v>
      </c>
      <c r="F23" t="n">
        <v>-3.220921962862281</v>
      </c>
      <c r="G23" t="n">
        <v>1.811274236331951</v>
      </c>
      <c r="H23" t="n">
        <v>1.747706516013446</v>
      </c>
      <c r="I23" t="n">
        <v>1.902544873982494</v>
      </c>
      <c r="J23" t="n">
        <v>4.938952069038474e-07</v>
      </c>
    </row>
    <row r="24">
      <c r="A24" t="n">
        <v>33.36770408418958</v>
      </c>
      <c r="B24" t="n">
        <v>7.278902796747056</v>
      </c>
      <c r="C24" t="n">
        <v>6.406438739889063</v>
      </c>
      <c r="D24" t="n">
        <v>0.8724640568579929</v>
      </c>
      <c r="E24" t="n">
        <v>11.93996859654075</v>
      </c>
      <c r="F24" t="n">
        <v>-3.200148181050107</v>
      </c>
      <c r="G24" t="n">
        <v>1.722563203291379</v>
      </c>
      <c r="H24" t="n">
        <v>1.650887318419969</v>
      </c>
      <c r="I24" t="n">
        <v>1.823312509138093</v>
      </c>
      <c r="J24" t="n">
        <v>4.938952069038474e-07</v>
      </c>
    </row>
    <row r="25">
      <c r="A25" t="n">
        <v>33.77461667416593</v>
      </c>
      <c r="B25" t="n">
        <v>7.23051123799258</v>
      </c>
      <c r="C25" t="n">
        <v>6.406438739889063</v>
      </c>
      <c r="D25" t="n">
        <v>0.8240724981035168</v>
      </c>
      <c r="E25" t="n">
        <v>11.23783543478562</v>
      </c>
      <c r="F25" t="n">
        <v>-3.179374399237932</v>
      </c>
      <c r="G25" t="n">
        <v>1.633852170250806</v>
      </c>
      <c r="H25" t="n">
        <v>1.554068120826487</v>
      </c>
      <c r="I25" t="n">
        <v>1.74408014429369</v>
      </c>
      <c r="J25" t="n">
        <v>4.938952069038474e-07</v>
      </c>
    </row>
    <row r="26">
      <c r="A26" t="n">
        <v>34.18152926414228</v>
      </c>
      <c r="B26" t="n">
        <v>7.185202043677012</v>
      </c>
      <c r="C26" t="n">
        <v>6.406438739889063</v>
      </c>
      <c r="D26" t="n">
        <v>0.7787633037879482</v>
      </c>
      <c r="E26" t="n">
        <v>10.58467108050893</v>
      </c>
      <c r="F26" t="n">
        <v>-3.158600617425758</v>
      </c>
      <c r="G26" t="n">
        <v>1.545141137210233</v>
      </c>
      <c r="H26" t="n">
        <v>1.45724892323301</v>
      </c>
      <c r="I26" t="n">
        <v>1.664847779449289</v>
      </c>
      <c r="J26" t="n">
        <v>4.938952069038474e-07</v>
      </c>
    </row>
    <row r="27">
      <c r="A27" t="n">
        <v>34.58844185411863</v>
      </c>
      <c r="B27" t="n">
        <v>7.142758177728718</v>
      </c>
      <c r="C27" t="n">
        <v>6.406438739889063</v>
      </c>
      <c r="D27" t="n">
        <v>0.7363194378396543</v>
      </c>
      <c r="E27" t="n">
        <v>9.976537057559099</v>
      </c>
      <c r="F27" t="n">
        <v>-3.137826835613583</v>
      </c>
      <c r="G27" t="n">
        <v>1.456430104169661</v>
      </c>
      <c r="H27" t="n">
        <v>1.360429725639529</v>
      </c>
      <c r="I27" t="n">
        <v>1.585615414604886</v>
      </c>
      <c r="J27" t="n">
        <v>4.938952069038474e-07</v>
      </c>
    </row>
    <row r="28">
      <c r="A28" t="n">
        <v>34.99535444409499</v>
      </c>
      <c r="B28" t="n">
        <v>7.102978960058628</v>
      </c>
      <c r="C28" t="n">
        <v>6.406438739889063</v>
      </c>
      <c r="D28" t="n">
        <v>0.6965402201695641</v>
      </c>
      <c r="E28" t="n">
        <v>9.409852779084176</v>
      </c>
      <c r="F28" t="n">
        <v>-3.117053053801409</v>
      </c>
      <c r="G28" t="n">
        <v>1.367719071129088</v>
      </c>
      <c r="H28" t="n">
        <v>1.263610528046049</v>
      </c>
      <c r="I28" t="n">
        <v>1.506383049760485</v>
      </c>
      <c r="J28" t="n">
        <v>4.938952069038474e-07</v>
      </c>
    </row>
    <row r="29">
      <c r="A29" t="n">
        <v>35.40226703407134</v>
      </c>
      <c r="B29" t="n">
        <v>7.065678785604378</v>
      </c>
      <c r="C29" t="n">
        <v>6.406438739889063</v>
      </c>
      <c r="D29" t="n">
        <v>0.6592400457153147</v>
      </c>
      <c r="E29" t="n">
        <v>8.881359373388388</v>
      </c>
      <c r="F29" t="n">
        <v>-3.096279271989234</v>
      </c>
      <c r="G29" t="n">
        <v>1.279008038088515</v>
      </c>
      <c r="H29" t="n">
        <v>1.16679133045257</v>
      </c>
      <c r="I29" t="n">
        <v>1.427150684916082</v>
      </c>
      <c r="J29" t="n">
        <v>4.938952069038474e-07</v>
      </c>
    </row>
    <row r="30">
      <c r="A30" t="n">
        <v>35.8091796240477</v>
      </c>
      <c r="B30" t="n">
        <v>7.030685944846867</v>
      </c>
      <c r="C30" t="n">
        <v>6.406438739889063</v>
      </c>
      <c r="D30" t="n">
        <v>0.6242472049578032</v>
      </c>
      <c r="E30" t="n">
        <v>8.388087527115916</v>
      </c>
      <c r="F30" t="n">
        <v>-3.07550549017706</v>
      </c>
      <c r="G30" t="n">
        <v>1.19029700504794</v>
      </c>
      <c r="H30" t="n">
        <v>1.069972132859089</v>
      </c>
      <c r="I30" t="n">
        <v>1.347918320071679</v>
      </c>
      <c r="J30" t="n">
        <v>4.938952069038474e-07</v>
      </c>
    </row>
    <row r="31">
      <c r="A31" t="n">
        <v>36.21609221402405</v>
      </c>
      <c r="B31" t="n">
        <v>6.997841537814593</v>
      </c>
      <c r="C31" t="n">
        <v>6.406438739889063</v>
      </c>
      <c r="D31" t="n">
        <v>0.5914027979255296</v>
      </c>
      <c r="E31" t="n">
        <v>7.927328860411942</v>
      </c>
      <c r="F31" t="n">
        <v>-3.054731708364885</v>
      </c>
      <c r="G31" t="n">
        <v>1.101585972007369</v>
      </c>
      <c r="H31" t="n">
        <v>0.9731529352656114</v>
      </c>
      <c r="I31" t="n">
        <v>1.268685955227278</v>
      </c>
      <c r="J31" t="n">
        <v>4.938952069038474e-07</v>
      </c>
    </row>
    <row r="32">
      <c r="A32" t="n">
        <v>36.6230048040004</v>
      </c>
      <c r="B32" t="n">
        <v>6.966998474230711</v>
      </c>
      <c r="C32" t="n">
        <v>6.406438739889063</v>
      </c>
      <c r="D32" t="n">
        <v>0.5605597343416475</v>
      </c>
      <c r="E32" t="n">
        <v>7.49661041198169</v>
      </c>
      <c r="J32" t="n">
        <v>4.938952069038474e-07</v>
      </c>
    </row>
    <row r="33">
      <c r="A33" t="n">
        <v>37.02991739397676</v>
      </c>
      <c r="B33" t="n">
        <v>6.938020553036039</v>
      </c>
      <c r="C33" t="n">
        <v>6.406438739889063</v>
      </c>
      <c r="D33" t="n">
        <v>0.5315818131469756</v>
      </c>
      <c r="E33" t="n">
        <v>7.093671866399132</v>
      </c>
      <c r="J33" t="n">
        <v>4.938952069038474e-07</v>
      </c>
    </row>
    <row r="34">
      <c r="A34" t="n">
        <v>37.43682998395311</v>
      </c>
      <c r="B34" t="n">
        <v>6.910781615047386</v>
      </c>
      <c r="C34" t="n">
        <v>6.406438739889063</v>
      </c>
      <c r="D34" t="n">
        <v>0.5043428751583221</v>
      </c>
      <c r="E34" t="n">
        <v>6.716445202925585</v>
      </c>
      <c r="J34" t="n">
        <v>4.938952069038474e-07</v>
      </c>
    </row>
    <row r="35">
      <c r="A35" t="n">
        <v>37.84374257392946</v>
      </c>
      <c r="B35" t="n">
        <v>6.885164762991682</v>
      </c>
      <c r="C35" t="n">
        <v>6.406438739889063</v>
      </c>
      <c r="D35" t="n">
        <v>0.4787260231026185</v>
      </c>
      <c r="E35" t="n">
        <v>6.363036485590941</v>
      </c>
      <c r="J35" t="n">
        <v>4.938952069038474e-07</v>
      </c>
    </row>
    <row r="36">
      <c r="A36" t="n">
        <v>38.25065516390582</v>
      </c>
      <c r="B36" t="n">
        <v>6.861061643598195</v>
      </c>
      <c r="C36" t="n">
        <v>6.406438739889063</v>
      </c>
      <c r="D36" t="n">
        <v>0.4546229037091321</v>
      </c>
      <c r="E36" t="n">
        <v>6.031709549303008</v>
      </c>
      <c r="J36" t="n">
        <v>4.938952069038474e-07</v>
      </c>
    </row>
    <row r="37">
      <c r="A37" t="n">
        <v>38.65756775388217</v>
      </c>
      <c r="B37" t="n">
        <v>6.838371786838194</v>
      </c>
      <c r="C37" t="n">
        <v>6.406438739889063</v>
      </c>
      <c r="D37" t="n">
        <v>0.4319330469491307</v>
      </c>
      <c r="E37" t="n">
        <v>5.720871367073222</v>
      </c>
      <c r="J37" t="n">
        <v>4.938952069038474e-07</v>
      </c>
    </row>
    <row r="38">
      <c r="A38" t="n">
        <v>39.06448034385852</v>
      </c>
      <c r="B38" t="n">
        <v>6.817001997777361</v>
      </c>
      <c r="C38" t="n">
        <v>6.406438739889063</v>
      </c>
      <c r="D38" t="n">
        <v>0.4105632578882972</v>
      </c>
      <c r="E38" t="n">
        <v>5.429058909749156</v>
      </c>
      <c r="J38" t="n">
        <v>4.938952069038474e-07</v>
      </c>
    </row>
    <row r="39">
      <c r="A39" t="n">
        <v>39.47139293383488</v>
      </c>
      <c r="B39" t="n">
        <v>6.796865796854208</v>
      </c>
      <c r="C39" t="n">
        <v>6.406438739889063</v>
      </c>
      <c r="D39" t="n">
        <v>0.3904270569651445</v>
      </c>
      <c r="E39" t="n">
        <v>5.154927332495223</v>
      </c>
      <c r="J39" t="n">
        <v>4.938952069038474e-07</v>
      </c>
    </row>
    <row r="40">
      <c r="A40" t="n">
        <v>39.87830552381124</v>
      </c>
      <c r="B40" t="n">
        <v>6.777882904719986</v>
      </c>
      <c r="C40" t="n">
        <v>6.406438739889063</v>
      </c>
      <c r="D40" t="n">
        <v>0.3714441648309226</v>
      </c>
      <c r="E40" t="n">
        <v>4.897239342144071</v>
      </c>
      <c r="J40" t="n">
        <v>4.938952069038474e-07</v>
      </c>
    </row>
    <row r="41">
      <c r="A41" t="n">
        <v>40.28521811378759</v>
      </c>
      <c r="B41" t="n">
        <v>6.759978768074376</v>
      </c>
      <c r="C41" t="n">
        <v>6.406438739889063</v>
      </c>
      <c r="D41" t="n">
        <v>0.3535400281853125</v>
      </c>
      <c r="E41" t="n">
        <v>4.654855616864989</v>
      </c>
      <c r="J41" t="n">
        <v>4.938952069038474e-07</v>
      </c>
    </row>
    <row r="42">
      <c r="A42" t="n">
        <v>40.69213070376394</v>
      </c>
      <c r="B42" t="n">
        <v>6.743084123208323</v>
      </c>
      <c r="C42" t="n">
        <v>6.406438739889063</v>
      </c>
      <c r="D42" t="n">
        <v>0.3366453833192598</v>
      </c>
      <c r="E42" t="n">
        <v>4.426726164712799</v>
      </c>
      <c r="J42" t="n">
        <v>4.938952069038474e-07</v>
      </c>
    </row>
    <row r="43">
      <c r="A43" t="n">
        <v>41.09904329374029</v>
      </c>
      <c r="B43" t="n">
        <v>6.727134594222247</v>
      </c>
      <c r="C43" t="n">
        <v>6.406438739889063</v>
      </c>
      <c r="D43" t="n">
        <v>0.3206958543331835</v>
      </c>
      <c r="E43" t="n">
        <v>4.211882520830351</v>
      </c>
      <c r="J43" t="n">
        <v>4.938952069038474e-07</v>
      </c>
    </row>
    <row r="44">
      <c r="A44" t="n">
        <v>41.50595588371664</v>
      </c>
      <c r="B44" t="n">
        <v>6.712070323126002</v>
      </c>
      <c r="C44" t="n">
        <v>6.406438739889063</v>
      </c>
      <c r="D44" t="n">
        <v>0.3056315832369387</v>
      </c>
      <c r="E44" t="n">
        <v>4.009430694637431</v>
      </c>
      <c r="J44" t="n">
        <v>4.938952069038474e-07</v>
      </c>
    </row>
    <row r="45">
      <c r="A45" t="n">
        <v>41.912868473693</v>
      </c>
      <c r="B45" t="n">
        <v>6.697835629247632</v>
      </c>
      <c r="C45" t="n">
        <v>6.406438739889063</v>
      </c>
      <c r="D45" t="n">
        <v>0.2913968893585688</v>
      </c>
      <c r="E45" t="n">
        <v>3.818544788467656</v>
      </c>
      <c r="J45" t="n">
        <v>4.938952069038474e-07</v>
      </c>
    </row>
    <row r="46">
      <c r="A46" t="n">
        <v>42.31978106366935</v>
      </c>
      <c r="B46" t="n">
        <v>6.684378695582248</v>
      </c>
      <c r="C46" t="n">
        <v>6.406438739889063</v>
      </c>
      <c r="D46" t="n">
        <v>0.2779399556931841</v>
      </c>
      <c r="E46" t="n">
        <v>3.638461218002465</v>
      </c>
      <c r="J46" t="n">
        <v>4.938952069038474e-07</v>
      </c>
    </row>
    <row r="47">
      <c r="A47" t="n">
        <v>42.72669365364571</v>
      </c>
      <c r="B47" t="n">
        <v>6.671651279901443</v>
      </c>
      <c r="C47" t="n">
        <v>6.406438739889063</v>
      </c>
      <c r="D47" t="n">
        <v>0.2652125400123797</v>
      </c>
      <c r="E47" t="n">
        <v>3.468473472659201</v>
      </c>
      <c r="J47" t="n">
        <v>4.938952069038474e-07</v>
      </c>
    </row>
    <row r="48">
      <c r="A48" t="n">
        <v>43.13360624362205</v>
      </c>
      <c r="B48" t="n">
        <v>6.659608448618451</v>
      </c>
      <c r="C48" t="n">
        <v>6.406438739889063</v>
      </c>
      <c r="D48" t="n">
        <v>0.2531697087293878</v>
      </c>
      <c r="E48" t="n">
        <v>3.307927360958889</v>
      </c>
      <c r="J48" t="n">
        <v>4.938952069038474e-07</v>
      </c>
    </row>
    <row r="49">
      <c r="A49" t="n">
        <v>43.54051883359841</v>
      </c>
      <c r="B49" t="n">
        <v>6.64820833156577</v>
      </c>
      <c r="C49" t="n">
        <v>6.406438739889063</v>
      </c>
      <c r="D49" t="n">
        <v>0.2417695916767064</v>
      </c>
      <c r="E49" t="n">
        <v>3.156216691949145</v>
      </c>
      <c r="J49" t="n">
        <v>4.938952069038474e-07</v>
      </c>
    </row>
    <row r="50">
      <c r="A50" t="n">
        <v>43.94743142357477</v>
      </c>
      <c r="B50" t="n">
        <v>6.637411895991099</v>
      </c>
      <c r="C50" t="n">
        <v>6.406438739889063</v>
      </c>
      <c r="D50" t="n">
        <v>0.2309731561020358</v>
      </c>
      <c r="E50" t="n">
        <v>3.012779349092797</v>
      </c>
      <c r="J50" t="n">
        <v>4.938952069038474e-07</v>
      </c>
    </row>
    <row r="51">
      <c r="A51" t="n">
        <v>44.35434401355112</v>
      </c>
      <c r="B51" t="n">
        <v>6.62718273821497</v>
      </c>
      <c r="C51" t="n">
        <v>6.406438739889063</v>
      </c>
      <c r="D51" t="n">
        <v>0.220743998325907</v>
      </c>
      <c r="E51" t="n">
        <v>2.877093717743104</v>
      </c>
      <c r="J51" t="n">
        <v>4.938952069038474e-07</v>
      </c>
    </row>
    <row r="52">
      <c r="A52" t="n">
        <v>44.76125660352747</v>
      </c>
      <c r="B52" t="n">
        <v>6.617486891520235</v>
      </c>
      <c r="C52" t="n">
        <v>6.406438739889063</v>
      </c>
      <c r="D52" t="n">
        <v>0.2110481516311715</v>
      </c>
      <c r="E52" t="n">
        <v>2.748675431490772</v>
      </c>
      <c r="J52" t="n">
        <v>4.938952069038474e-07</v>
      </c>
    </row>
    <row r="53">
      <c r="A53" t="n">
        <v>45.16816919350383</v>
      </c>
      <c r="B53" t="n">
        <v>6.608292648960413</v>
      </c>
      <c r="C53" t="n">
        <v>6.406438739889063</v>
      </c>
      <c r="D53" t="n">
        <v>0.2018539090713496</v>
      </c>
      <c r="E53" t="n">
        <v>2.627074406352861</v>
      </c>
      <c r="J53" t="n">
        <v>4.938952069038474e-07</v>
      </c>
    </row>
    <row r="54">
      <c r="A54" t="n">
        <v>45.57508178348018</v>
      </c>
      <c r="B54" t="n">
        <v>6.599570399881368</v>
      </c>
      <c r="C54" t="n">
        <v>6.406438739889063</v>
      </c>
      <c r="D54" t="n">
        <v>0.1931316599923045</v>
      </c>
      <c r="E54" t="n">
        <v>2.51187213503896</v>
      </c>
      <c r="J54" t="n">
        <v>4.938952069038474e-07</v>
      </c>
    </row>
    <row r="55">
      <c r="A55" t="n">
        <v>45.98199437345653</v>
      </c>
      <c r="B55" t="n">
        <v>6.591292479049711</v>
      </c>
      <c r="C55" t="n">
        <v>6.406438739889063</v>
      </c>
      <c r="D55" t="n">
        <v>0.1848537391606477</v>
      </c>
      <c r="E55" t="n">
        <v>2.402679216425918</v>
      </c>
      <c r="J55" t="n">
        <v>4.938952069038474e-07</v>
      </c>
    </row>
    <row r="56">
      <c r="A56" t="n">
        <v>46.38890696343289</v>
      </c>
      <c r="B56" t="n">
        <v>6.58343302737225</v>
      </c>
      <c r="C56" t="n">
        <v>6.406438739889063</v>
      </c>
      <c r="D56" t="n">
        <v>0.1769942874831862</v>
      </c>
      <c r="E56" t="n">
        <v>2.299133097944374</v>
      </c>
      <c r="J56" t="n">
        <v>4.938952069038474e-07</v>
      </c>
    </row>
    <row r="57">
      <c r="A57" t="n">
        <v>46.79581955340925</v>
      </c>
      <c r="B57" t="n">
        <v>6.575967863274388</v>
      </c>
      <c r="C57" t="n">
        <v>6.406438739889063</v>
      </c>
      <c r="D57" t="n">
        <v>0.1695291233853249</v>
      </c>
      <c r="E57" t="n">
        <v>2.200896010866162</v>
      </c>
      <c r="J57" t="n">
        <v>4.938952069038474e-07</v>
      </c>
    </row>
    <row r="58">
      <c r="A58" t="n">
        <v>47.2027321433856</v>
      </c>
      <c r="B58" t="n">
        <v>6.568874363882097</v>
      </c>
      <c r="C58" t="n">
        <v>6.406438739889063</v>
      </c>
      <c r="D58" t="n">
        <v>0.1624356239930336</v>
      </c>
      <c r="E58" t="n">
        <v>2.107653080516053</v>
      </c>
      <c r="J58" t="n">
        <v>4.938952069038474e-07</v>
      </c>
    </row>
    <row r="59">
      <c r="A59" t="n">
        <v>47.60964473336195</v>
      </c>
      <c r="B59" t="n">
        <v>6.562131355222543</v>
      </c>
      <c r="C59" t="n">
        <v>6.406438739889063</v>
      </c>
      <c r="D59" t="n">
        <v>0.1556926153334794</v>
      </c>
      <c r="E59" t="n">
        <v>2.019110595243479</v>
      </c>
      <c r="J59" t="n">
        <v>4.938952069038474e-07</v>
      </c>
    </row>
    <row r="60">
      <c r="A60" t="n">
        <v>48.0165573233383</v>
      </c>
      <c r="B60" t="n">
        <v>6.555719010723161</v>
      </c>
      <c r="C60" t="n">
        <v>6.406438739889063</v>
      </c>
      <c r="D60" t="n">
        <v>0.1492802708340975</v>
      </c>
      <c r="E60" t="n">
        <v>1.934994419605693</v>
      </c>
      <c r="J60" t="n">
        <v>4.938952069038474e-07</v>
      </c>
    </row>
    <row r="61">
      <c r="A61" t="n">
        <v>48.42346991331465</v>
      </c>
      <c r="B61" t="n">
        <v>6.549618757348219</v>
      </c>
      <c r="C61" t="n">
        <v>6.406438739889063</v>
      </c>
      <c r="D61" t="n">
        <v>0.1431800174591551</v>
      </c>
      <c r="E61" t="n">
        <v>1.855048538656259</v>
      </c>
      <c r="J61" t="n">
        <v>4.938952069038474e-07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60" customWidth="1" min="3" max="3"/>
  </cols>
  <sheetData>
    <row r="1">
      <c r="A1" s="3" t="inlineStr">
        <is>
          <t>quantity</t>
        </is>
      </c>
      <c r="B1" s="3" t="inlineStr">
        <is>
          <t>value</t>
        </is>
      </c>
      <c r="C1" s="3" t="inlineStr">
        <is>
          <t>note</t>
        </is>
      </c>
    </row>
    <row r="2">
      <c r="A2" t="inlineStr">
        <is>
          <t>ln-ln graph: gradient -n (best fit)</t>
        </is>
      </c>
      <c r="B2" t="n">
        <v>-4.270336226819503</v>
      </c>
      <c r="C2" t="inlineStr">
        <is>
          <t>least squares (Excel LINEST)</t>
        </is>
      </c>
    </row>
    <row r="3">
      <c r="A3" t="inlineStr">
        <is>
          <t>standard error of gradient</t>
        </is>
      </c>
      <c r="B3" t="n">
        <v>0.05277657083939027</v>
      </c>
      <c r="C3" t="inlineStr">
        <is>
          <t>LINEST</t>
        </is>
      </c>
    </row>
    <row r="4">
      <c r="A4" t="inlineStr">
        <is>
          <t>max gradient</t>
        </is>
      </c>
      <c r="B4" t="n">
        <v>-4.660643809050625</v>
      </c>
      <c r="C4" t="inlineStr">
        <is>
          <t>line through extreme error-bar corners</t>
        </is>
      </c>
    </row>
    <row r="5">
      <c r="A5" t="inlineStr">
        <is>
          <t>min gradient</t>
        </is>
      </c>
      <c r="B5" t="n">
        <v>-3.814055888368287</v>
      </c>
      <c r="C5" t="inlineStr"/>
    </row>
    <row r="6">
      <c r="A6" t="inlineStr">
        <is>
          <t xml:space="preserve">n = </t>
        </is>
      </c>
      <c r="B6" t="inlineStr">
        <is>
          <t>4.27 ± 0.42</t>
        </is>
      </c>
      <c r="C6" t="inlineStr">
        <is>
          <t>(n_max - n_min)/2</t>
        </is>
      </c>
    </row>
    <row r="7">
      <c r="A7" t="inlineStr">
        <is>
          <t>R^2</t>
        </is>
      </c>
      <c r="B7" t="n">
        <v>0.9990843876996438</v>
      </c>
      <c r="C7" t="inlineStr"/>
    </row>
    <row r="8">
      <c r="A8" t="inlineStr">
        <is>
          <t>intercept ln C</t>
        </is>
      </c>
      <c r="B8" t="n">
        <v>-11.94314550543743</v>
      </c>
      <c r="C8" t="inlineStr">
        <is>
          <t>± 0.178 (LINEST)</t>
        </is>
      </c>
    </row>
    <row r="9">
      <c r="A9" t="inlineStr">
        <is>
          <t>C from intercept / m^5 s^-2</t>
        </is>
      </c>
      <c r="B9" s="7" t="n">
        <v>6.503659721451517e-06</v>
      </c>
      <c r="C9" t="inlineStr">
        <is>
          <t>± 9.37e-06 (max/min lines)</t>
        </is>
      </c>
    </row>
    <row r="10">
      <c r="A10" t="inlineStr"/>
      <c r="C10" t="inlineStr"/>
    </row>
    <row r="11">
      <c r="A11" t="inlineStr">
        <is>
          <t>fixed n = 5: C (least squares) / m^5 s^-2</t>
        </is>
      </c>
      <c r="B11" s="7" t="n">
        <v>4.938952069038474e-07</v>
      </c>
      <c r="C11" t="inlineStr"/>
    </row>
    <row r="12">
      <c r="A12" t="inlineStr">
        <is>
          <t>fixed n = 5: mean of C_i</t>
        </is>
      </c>
      <c r="B12" s="7" t="n">
        <v>5.573914097847646e-07</v>
      </c>
      <c r="C12" t="inlineStr">
        <is>
          <t>half-range 1.12e-07, SD 7.52e-08</t>
        </is>
      </c>
    </row>
    <row r="13">
      <c r="A13" t="inlineStr">
        <is>
          <t>chi^2 / dof for n = 5</t>
        </is>
      </c>
      <c r="B13" t="inlineStr">
        <is>
          <t>26.4 / 7</t>
        </is>
      </c>
      <c r="C13" t="inlineStr">
        <is>
          <t>with the adopted uncertainties</t>
        </is>
      </c>
    </row>
    <row r="14">
      <c r="A14" t="inlineStr"/>
      <c r="C14" t="inlineStr"/>
    </row>
    <row r="15">
      <c r="A15" t="inlineStr">
        <is>
          <t>f1: mean over all d / Hz</t>
        </is>
      </c>
      <c r="B15" t="n">
        <v>6.406438739889063</v>
      </c>
      <c r="C15" t="inlineStr">
        <is>
          <t>half-range 0.0148, SD 0.0099</t>
        </is>
      </c>
    </row>
    <row r="16">
      <c r="A16" t="inlineStr">
        <is>
          <t>f1: slope against d / Hz per mm</t>
        </is>
      </c>
      <c r="B16" t="n">
        <v>-0.001484912600003576</v>
      </c>
      <c r="C16" t="inlineStr">
        <is>
          <t>± 2.29e-04 (significant: expected for unequal springs, f1 -&gt; fa as d grows; or a slow drift of the springs during the session -&gt; compare the Infinity records taken at the start and end)</t>
        </is>
      </c>
    </row>
    <row r="17">
      <c r="A17" t="inlineStr">
        <is>
          <t>f1: largest deviation from mean / Hz</t>
        </is>
      </c>
      <c r="B17" t="n">
        <v>0.01643306708523529</v>
      </c>
      <c r="C17" t="inlineStr">
        <is>
          <t>mean adopted uncertainty 0.0334 Hz</t>
        </is>
      </c>
    </row>
    <row r="18">
      <c r="A18" t="inlineStr"/>
      <c r="C18" t="inlineStr"/>
    </row>
    <row r="19">
      <c r="A19" t="inlineStr">
        <is>
          <t>separation source used: track</t>
        </is>
      </c>
      <c r="C19" t="inlineStr">
        <is>
          <t>nominal = folder value; track = video-measured mean(xB) - mean(xA)</t>
        </is>
      </c>
    </row>
    <row r="20">
      <c r="A20" t="inlineStr">
        <is>
          <t>gradient with nominal d</t>
        </is>
      </c>
      <c r="B20" t="n">
        <v>-3.973753147213292</v>
      </c>
      <c r="C20" t="inlineStr">
        <is>
          <t>s.e. 0.160, R^2 0.9904, C 1.392e-05</t>
        </is>
      </c>
    </row>
    <row r="21">
      <c r="A21" t="inlineStr">
        <is>
          <t>fb^2 - fa^2 from rA != rB / Hz^2</t>
        </is>
      </c>
      <c r="B21" t="n">
        <v>1.548138641780237</v>
      </c>
      <c r="C21" t="inlineStr">
        <is>
          <t>SD over d 0.097; fb - fa = 121 mHz</t>
        </is>
      </c>
    </row>
    <row r="22">
      <c r="A22" t="inlineStr">
        <is>
          <t>gradient of the pure coupling K</t>
        </is>
      </c>
      <c r="B22" t="n">
        <v>-4.433773275686857</v>
      </c>
      <c r="C22" t="inlineStr">
        <is>
          <t>detuning removed</t>
        </is>
      </c>
    </row>
    <row r="23">
      <c r="A23" t="inlineStr">
        <is>
          <t>unequal-spring fit: fa / Hz</t>
        </is>
      </c>
      <c r="B23" t="n">
        <v>6.348936619136601</v>
      </c>
      <c r="C23" t="inlineStr">
        <is>
          <t>+- 0.0085</t>
        </is>
      </c>
    </row>
    <row r="24">
      <c r="A24" t="inlineStr">
        <is>
          <t>unequal-spring fit: fb / Hz</t>
        </is>
      </c>
      <c r="B24" t="n">
        <v>6.471383763972994</v>
      </c>
      <c r="C24" t="inlineStr">
        <is>
          <t>+- 0.0099</t>
        </is>
      </c>
    </row>
    <row r="25">
      <c r="A25" t="inlineStr">
        <is>
          <t>unequal-spring fit: n</t>
        </is>
      </c>
      <c r="B25" t="n">
        <v>4.420630321027719</v>
      </c>
      <c r="C25" t="inlineStr">
        <is>
          <t>+- 0.049; C = 3.838e-06</t>
        </is>
      </c>
    </row>
    <row r="26">
      <c r="A26" t="inlineStr">
        <is>
          <t>finite-size magnets: effective gradient</t>
        </is>
      </c>
      <c r="B26" t="n">
        <v>-4.496625347359698</v>
      </c>
      <c r="C26" t="inlineStr">
        <is>
          <t>cylinders 14.5 x 4.7 mm; R^2 0.9956</t>
        </is>
      </c>
    </row>
    <row r="28">
      <c r="A28" s="1" t="inlineStr">
        <is>
          <t>Comparison with the dipole model f2 = sqrt(f1_mean^2 + C d^-5), C from the fixed-n fit</t>
        </is>
      </c>
    </row>
    <row r="29">
      <c r="A29" s="3" t="inlineStr">
        <is>
          <t>d / mm</t>
        </is>
      </c>
      <c r="B29" s="3" t="inlineStr">
        <is>
          <t>f2 exp / Hz</t>
        </is>
      </c>
      <c r="C29" s="3" t="inlineStr">
        <is>
          <t>df2 / Hz</t>
        </is>
      </c>
      <c r="D29" s="3" t="inlineStr">
        <is>
          <t>f2 theory / Hz</t>
        </is>
      </c>
      <c r="E29" s="3" t="inlineStr">
        <is>
          <t>% difference</t>
        </is>
      </c>
      <c r="F29" s="3" t="inlineStr">
        <is>
          <t>within error bar?</t>
        </is>
      </c>
    </row>
    <row r="30">
      <c r="A30" t="n">
        <v>27.12847456078866</v>
      </c>
      <c r="B30" t="n">
        <v>8.540795434523126</v>
      </c>
      <c r="C30" t="n">
        <v>0.04636250078076476</v>
      </c>
      <c r="D30" t="n">
        <v>8.640341942228281</v>
      </c>
      <c r="E30" t="n">
        <v>-1.152113057223314</v>
      </c>
      <c r="F30" t="inlineStr">
        <is>
          <t>no</t>
        </is>
      </c>
    </row>
    <row r="31">
      <c r="A31" t="n">
        <v>28.80462532574087</v>
      </c>
      <c r="B31" t="n">
        <v>8.147059818030815</v>
      </c>
      <c r="C31" t="n">
        <v>0.04656616245561433</v>
      </c>
      <c r="D31" t="n">
        <v>8.120935024984492</v>
      </c>
      <c r="E31" t="n">
        <v>0.3216968608411318</v>
      </c>
      <c r="F31" t="inlineStr">
        <is>
          <t>yes</t>
        </is>
      </c>
    </row>
    <row r="32">
      <c r="A32" t="n">
        <v>30.53849248093219</v>
      </c>
      <c r="B32" t="n">
        <v>7.793137789408381</v>
      </c>
      <c r="C32" t="n">
        <v>0.04655660929806697</v>
      </c>
      <c r="D32" t="n">
        <v>7.722531024813331</v>
      </c>
      <c r="E32" t="n">
        <v>0.9142956417809511</v>
      </c>
      <c r="F32" t="inlineStr">
        <is>
          <t>no</t>
        </is>
      </c>
    </row>
    <row r="33">
      <c r="A33" t="n">
        <v>32.0523425011025</v>
      </c>
      <c r="B33" t="n">
        <v>7.517362274293975</v>
      </c>
      <c r="C33" t="n">
        <v>0.04292517894894167</v>
      </c>
      <c r="D33" t="n">
        <v>7.459349072128068</v>
      </c>
      <c r="E33" t="n">
        <v>0.7777247264466266</v>
      </c>
      <c r="F33" t="inlineStr">
        <is>
          <t>no</t>
        </is>
      </c>
    </row>
    <row r="34">
      <c r="A34" t="n">
        <v>34.46762453292911</v>
      </c>
      <c r="B34" t="n">
        <v>7.209964104217522</v>
      </c>
      <c r="C34" t="n">
        <v>0.03121820139479923</v>
      </c>
      <c r="D34" t="n">
        <v>7.155073395715601</v>
      </c>
      <c r="E34" t="n">
        <v>0.7671578677975361</v>
      </c>
      <c r="F34" t="inlineStr">
        <is>
          <t>no</t>
        </is>
      </c>
    </row>
    <row r="35">
      <c r="A35" t="n">
        <v>37.72542555002074</v>
      </c>
      <c r="B35" t="n">
        <v>6.977991791160238</v>
      </c>
      <c r="C35" t="n">
        <v>0.02463119047457745</v>
      </c>
      <c r="D35" t="n">
        <v>6.892452580880152</v>
      </c>
      <c r="E35" t="n">
        <v>1.241056202800358</v>
      </c>
      <c r="F35" t="inlineStr">
        <is>
          <t>no</t>
        </is>
      </c>
    </row>
    <row r="36">
      <c r="A36" t="n">
        <v>41.28642453374873</v>
      </c>
      <c r="B36" t="n">
        <v>6.802100199503945</v>
      </c>
      <c r="C36" t="n">
        <v>0.01646381007550565</v>
      </c>
      <c r="D36" t="n">
        <v>6.720091066003337</v>
      </c>
      <c r="E36" t="n">
        <v>1.220357472765346</v>
      </c>
      <c r="F36" t="inlineStr">
        <is>
          <t>no</t>
        </is>
      </c>
    </row>
    <row r="37">
      <c r="A37" t="n">
        <v>44.83654621603208</v>
      </c>
      <c r="B37" t="n">
        <v>6.681306139327292</v>
      </c>
      <c r="C37" t="n">
        <v>0.01226787350512072</v>
      </c>
      <c r="D37" t="n">
        <v>6.615748803395261</v>
      </c>
      <c r="E37" t="n">
        <v>0.9909284327480362</v>
      </c>
      <c r="F37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</cols>
  <sheetData>
    <row r="1">
      <c r="A1" s="1" t="inlineStr">
        <is>
          <t>Sample calculation for d = 27.1 mm (live Excel formulas; same steps as the Python code)</t>
        </is>
      </c>
    </row>
    <row r="3">
      <c r="A3" t="inlineStr">
        <is>
          <t>trial</t>
        </is>
      </c>
      <c r="B3" t="n">
        <v>1</v>
      </c>
      <c r="C3" t="n">
        <v>2</v>
      </c>
      <c r="D3" t="n">
        <v>3</v>
      </c>
      <c r="E3" t="n">
        <v>4</v>
      </c>
      <c r="F3" t="n">
        <v>5</v>
      </c>
    </row>
    <row r="4">
      <c r="A4" t="inlineStr">
        <is>
          <t>f1 / Hz</t>
        </is>
      </c>
      <c r="B4" t="n">
        <v>6.419406301627559</v>
      </c>
      <c r="C4" t="n">
        <v>6.419089493849206</v>
      </c>
      <c r="D4" t="n">
        <v>6.419869948836316</v>
      </c>
      <c r="E4" t="n">
        <v>6.418374081644255</v>
      </c>
      <c r="F4" t="n">
        <v>6.419029860116187</v>
      </c>
    </row>
    <row r="5">
      <c r="A5" t="inlineStr">
        <is>
          <t>f2 / Hz</t>
        </is>
      </c>
      <c r="B5" t="n">
        <v>8.540313099876714</v>
      </c>
      <c r="C5" t="n">
        <v>8.540947947676575</v>
      </c>
      <c r="D5" t="n">
        <v>8.54041543933724</v>
      </c>
      <c r="E5" t="n">
        <v>8.540954243350058</v>
      </c>
      <c r="F5" t="n">
        <v>8.541346442375042</v>
      </c>
    </row>
    <row r="6">
      <c r="A6" t="inlineStr">
        <is>
          <t>T / s</t>
        </is>
      </c>
      <c r="B6" t="n">
        <v>10.6210789272031</v>
      </c>
      <c r="C6" t="n">
        <v>10.90635079726651</v>
      </c>
      <c r="D6" t="n">
        <v>10.83048505747126</v>
      </c>
      <c r="E6" t="n">
        <v>10.77185134099617</v>
      </c>
      <c r="F6" t="n">
        <v>10.79722417750574</v>
      </c>
    </row>
    <row r="8">
      <c r="A8" t="inlineStr">
        <is>
          <t>mean f1</t>
        </is>
      </c>
      <c r="B8">
        <f>AVERAGE(B4:F4)</f>
        <v/>
      </c>
    </row>
    <row r="9">
      <c r="A9" t="inlineStr">
        <is>
          <t>half-range f1</t>
        </is>
      </c>
      <c r="B9">
        <f>(MAX(B4:F4)-MIN(B4:F4))/2</f>
        <v/>
      </c>
    </row>
    <row r="10">
      <c r="A10" t="inlineStr">
        <is>
          <t>mean T</t>
        </is>
      </c>
      <c r="B10">
        <f>AVERAGE(B6:F6)</f>
        <v/>
      </c>
    </row>
    <row r="11">
      <c r="A11" t="inlineStr">
        <is>
          <t>half-bin = 1/(2T)</t>
        </is>
      </c>
      <c r="B11">
        <f>0.5/B10</f>
        <v/>
      </c>
    </row>
    <row r="12">
      <c r="A12" t="inlineStr">
        <is>
          <t>adopted df1 = MAX(half-range, half-bin)</t>
        </is>
      </c>
      <c r="B12">
        <f>MAX(B9,B11)</f>
        <v/>
      </c>
    </row>
    <row r="13">
      <c r="A13" t="inlineStr">
        <is>
          <t>mean f2</t>
        </is>
      </c>
      <c r="B13">
        <f>AVERAGE(B5:F5)</f>
        <v/>
      </c>
    </row>
    <row r="14">
      <c r="A14" t="inlineStr">
        <is>
          <t>half-range f2</t>
        </is>
      </c>
      <c r="B14">
        <f>(MAX(B5:F5)-MIN(B5:F5))/2</f>
        <v/>
      </c>
    </row>
    <row r="15">
      <c r="A15" t="inlineStr">
        <is>
          <t>adopted df2</t>
        </is>
      </c>
      <c r="B15">
        <f>MAX(B14,B11)</f>
        <v/>
      </c>
    </row>
    <row r="16">
      <c r="A16" t="inlineStr">
        <is>
          <t>f_avg = (f1+f2)/2</t>
        </is>
      </c>
      <c r="B16">
        <f>(B8+B13)/2</f>
        <v/>
      </c>
    </row>
    <row r="17">
      <c r="A17" t="inlineStr">
        <is>
          <t>df_avg = (df1+df2)/2</t>
        </is>
      </c>
      <c r="B17">
        <f>(B12+B15)/2</f>
        <v/>
      </c>
    </row>
    <row r="18">
      <c r="A18" t="inlineStr">
        <is>
          <t>f_beat = f2-f1</t>
        </is>
      </c>
      <c r="B18">
        <f>B13-B8</f>
        <v/>
      </c>
    </row>
    <row r="19">
      <c r="A19" t="inlineStr">
        <is>
          <t>df_beat = df1+df2</t>
        </is>
      </c>
      <c r="B19">
        <f>B12+B15</f>
        <v/>
      </c>
    </row>
    <row r="20">
      <c r="A20" t="inlineStr">
        <is>
          <t>y = f2^2-f1^2</t>
        </is>
      </c>
      <c r="B20">
        <f>B13^2-B8^2</f>
        <v/>
      </c>
    </row>
    <row r="21">
      <c r="A21" t="inlineStr">
        <is>
          <t>dy = 2 f2 df2 + 2 f1 df1</t>
        </is>
      </c>
      <c r="B21">
        <f>2*B13*B15+2*B8*B12</f>
        <v/>
      </c>
    </row>
    <row r="22">
      <c r="A22" t="inlineStr">
        <is>
          <t>ln(d/m)</t>
        </is>
      </c>
      <c r="B22">
        <f>LN(27.128474560788664/1000)</f>
        <v/>
      </c>
    </row>
    <row r="23">
      <c r="A23" t="inlineStr">
        <is>
          <t>d ln d = dd/d</t>
        </is>
      </c>
      <c r="B23">
        <f>0.2712847456078866/27.128474560788664</f>
        <v/>
      </c>
    </row>
    <row r="24">
      <c r="A24" t="inlineStr">
        <is>
          <t>ln y</t>
        </is>
      </c>
      <c r="B24">
        <f>LN(B20)</f>
        <v/>
      </c>
    </row>
    <row r="25">
      <c r="A25" t="inlineStr">
        <is>
          <t>d ln y = dy/y</t>
        </is>
      </c>
      <c r="B25">
        <f>B21/B20</f>
        <v/>
      </c>
    </row>
    <row r="26">
      <c r="A26" t="inlineStr">
        <is>
          <t>C_i = y d^5 / m^5 s^-2</t>
        </is>
      </c>
      <c r="B26">
        <f>B20*(27.128474560788664/1000)^5</f>
        <v/>
      </c>
    </row>
    <row r="27">
      <c r="A27" t="inlineStr">
        <is>
          <t>(f1/f2)^2 (predicted peak-height ratio)</t>
        </is>
      </c>
      <c r="B27">
        <f>(B8/B13)^2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1" t="inlineStr">
        <is>
          <t>Normal-coordinate method: f1 = peak of FFT(xA+xB), f2 = peak of FFT(xB-xA)</t>
        </is>
      </c>
    </row>
    <row r="2">
      <c r="A2" s="3" t="inlineStr">
        <is>
          <t>d / mm</t>
        </is>
      </c>
      <c r="B2" s="3" t="inlineStr">
        <is>
          <t>f1 / Hz (rect)</t>
        </is>
      </c>
      <c r="C2" s="3" t="inlineStr">
        <is>
          <t>df1 (rect)</t>
        </is>
      </c>
      <c r="D2" s="3" t="inlineStr">
        <is>
          <t>f2 / Hz (rect)</t>
        </is>
      </c>
      <c r="E2" s="3" t="inlineStr">
        <is>
          <t>df2 (rect)</t>
        </is>
      </c>
      <c r="F2" s="3" t="inlineStr">
        <is>
          <t>f2^2-f1^2 / Hz^2 (rect)</t>
        </is>
      </c>
      <c r="G2" s="3" t="inlineStr">
        <is>
          <t>d(f2^2-f1^2) (rect)</t>
        </is>
      </c>
      <c r="H2" s="3" t="inlineStr">
        <is>
          <t>f1 / Hz (hann)</t>
        </is>
      </c>
      <c r="I2" s="3" t="inlineStr">
        <is>
          <t>df1 (hann)</t>
        </is>
      </c>
      <c r="J2" s="3" t="inlineStr">
        <is>
          <t>f2 / Hz (hann)</t>
        </is>
      </c>
      <c r="K2" s="3" t="inlineStr">
        <is>
          <t>df2 (hann)</t>
        </is>
      </c>
      <c r="L2" s="3" t="inlineStr">
        <is>
          <t>f2^2-f1^2 / Hz^2 (hann)</t>
        </is>
      </c>
      <c r="M2" s="3" t="inlineStr">
        <is>
          <t>d(f2^2-f1^2) (hann)</t>
        </is>
      </c>
      <c r="N2" s="3" t="inlineStr">
        <is>
          <t>f1 / Hz (hamming)</t>
        </is>
      </c>
      <c r="O2" s="3" t="inlineStr">
        <is>
          <t>df1 (hamming)</t>
        </is>
      </c>
      <c r="P2" s="3" t="inlineStr">
        <is>
          <t>f2 / Hz (hamming)</t>
        </is>
      </c>
      <c r="Q2" s="3" t="inlineStr">
        <is>
          <t>df2 (hamming)</t>
        </is>
      </c>
      <c r="R2" s="3" t="inlineStr">
        <is>
          <t>f2^2-f1^2 / Hz^2 (hamming)</t>
        </is>
      </c>
      <c r="S2" s="3" t="inlineStr">
        <is>
          <t>d(f2^2-f1^2) (hamming)</t>
        </is>
      </c>
      <c r="T2" s="3" t="inlineStr">
        <is>
          <t>f1 / Hz (blackman)</t>
        </is>
      </c>
      <c r="U2" s="3" t="inlineStr">
        <is>
          <t>df1 (blackman)</t>
        </is>
      </c>
      <c r="V2" s="3" t="inlineStr">
        <is>
          <t>f2 / Hz (blackman)</t>
        </is>
      </c>
      <c r="W2" s="3" t="inlineStr">
        <is>
          <t>df2 (blackman)</t>
        </is>
      </c>
      <c r="X2" s="3" t="inlineStr">
        <is>
          <t>f2^2-f1^2 / Hz^2 (blackman)</t>
        </is>
      </c>
      <c r="Y2" s="3" t="inlineStr">
        <is>
          <t>d(f2^2-f1^2) (blackman)</t>
        </is>
      </c>
    </row>
    <row r="3">
      <c r="A3" t="n">
        <v>27.12847456078866</v>
      </c>
      <c r="B3" t="n">
        <v>6.419153937214705</v>
      </c>
      <c r="C3" t="n">
        <v>0.04636250078076476</v>
      </c>
      <c r="D3" t="n">
        <v>8.540795434523126</v>
      </c>
      <c r="E3" t="n">
        <v>0.04636250078076476</v>
      </c>
      <c r="F3" t="n">
        <v>31.73964938471202</v>
      </c>
      <c r="G3" t="n">
        <v>1.387161328854793</v>
      </c>
      <c r="H3" t="n">
        <v>6.419134285135127</v>
      </c>
      <c r="I3" t="n">
        <v>0.04636250078076476</v>
      </c>
      <c r="J3" t="n">
        <v>8.540753506233937</v>
      </c>
      <c r="K3" t="n">
        <v>0.04636250078076476</v>
      </c>
      <c r="L3" t="n">
        <v>31.73918548365004</v>
      </c>
      <c r="M3" t="n">
        <v>1.387155618815003</v>
      </c>
      <c r="N3" t="n">
        <v>6.419135522325341</v>
      </c>
      <c r="O3" t="n">
        <v>0.04636250078076476</v>
      </c>
      <c r="P3" t="n">
        <v>8.540771650681608</v>
      </c>
      <c r="Q3" t="n">
        <v>0.04636250078076476</v>
      </c>
      <c r="R3" t="n">
        <v>31.73947953510761</v>
      </c>
      <c r="S3" t="n">
        <v>1.387157415977406</v>
      </c>
      <c r="T3" t="n">
        <v>6.419143906607053</v>
      </c>
      <c r="U3" t="n">
        <v>0.04636250078076476</v>
      </c>
      <c r="V3" t="n">
        <v>8.540756406454992</v>
      </c>
      <c r="W3" t="n">
        <v>0.04636250078076476</v>
      </c>
      <c r="X3" t="n">
        <v>31.73911150067155</v>
      </c>
      <c r="Y3" t="n">
        <v>1.387156779889004</v>
      </c>
    </row>
    <row r="4">
      <c r="A4" t="n">
        <v>28.80462532574087</v>
      </c>
      <c r="B4" t="n">
        <v>6.419598829091103</v>
      </c>
      <c r="C4" t="n">
        <v>0.04656616245561433</v>
      </c>
      <c r="D4" t="n">
        <v>8.147059818030815</v>
      </c>
      <c r="E4" t="n">
        <v>0.04656616245561433</v>
      </c>
      <c r="F4" t="n">
        <v>25.16333455210443</v>
      </c>
      <c r="G4" t="n">
        <v>1.356626785994717</v>
      </c>
      <c r="H4" t="n">
        <v>6.419532715436032</v>
      </c>
      <c r="I4" t="n">
        <v>0.04656616245561433</v>
      </c>
      <c r="J4" t="n">
        <v>8.146920642817236</v>
      </c>
      <c r="K4" t="n">
        <v>0.04656616245561433</v>
      </c>
      <c r="L4" t="n">
        <v>25.1619156758081</v>
      </c>
      <c r="M4" t="n">
        <v>1.356607666965101</v>
      </c>
      <c r="N4" t="n">
        <v>6.419549316929691</v>
      </c>
      <c r="O4" t="n">
        <v>0.04656616245561433</v>
      </c>
      <c r="P4" t="n">
        <v>8.146969953939086</v>
      </c>
      <c r="Q4" t="n">
        <v>0.04656616245561433</v>
      </c>
      <c r="R4" t="n">
        <v>25.16250599789377</v>
      </c>
      <c r="S4" t="n">
        <v>1.356613805560225</v>
      </c>
      <c r="T4" t="n">
        <v>6.419539050527099</v>
      </c>
      <c r="U4" t="n">
        <v>0.04656616245561433</v>
      </c>
      <c r="V4" t="n">
        <v>8.146917654530359</v>
      </c>
      <c r="W4" t="n">
        <v>0.04656616245561433</v>
      </c>
      <c r="X4" t="n">
        <v>25.16178564845607</v>
      </c>
      <c r="Y4" t="n">
        <v>1.356607978660756</v>
      </c>
    </row>
    <row r="5">
      <c r="A5" t="n">
        <v>30.53849248093219</v>
      </c>
      <c r="B5" t="n">
        <v>6.406235397136205</v>
      </c>
      <c r="C5" t="n">
        <v>0.04655660929806697</v>
      </c>
      <c r="D5" t="n">
        <v>7.793137789408381</v>
      </c>
      <c r="E5" t="n">
        <v>0.04655660929806697</v>
      </c>
      <c r="F5" t="n">
        <v>19.69314464118408</v>
      </c>
      <c r="G5" t="n">
        <v>1.322149339446809</v>
      </c>
      <c r="H5" t="n">
        <v>6.406248182366279</v>
      </c>
      <c r="I5" t="n">
        <v>0.04655660929806697</v>
      </c>
      <c r="J5" t="n">
        <v>7.793061159757643</v>
      </c>
      <c r="K5" t="n">
        <v>0.04655660929806697</v>
      </c>
      <c r="L5" t="n">
        <v>19.69178646565189</v>
      </c>
      <c r="M5" t="n">
        <v>1.322143394687312</v>
      </c>
      <c r="N5" t="n">
        <v>6.406234717211194</v>
      </c>
      <c r="O5" t="n">
        <v>0.04655660929806697</v>
      </c>
      <c r="P5" t="n">
        <v>7.793086555940819</v>
      </c>
      <c r="Q5" t="n">
        <v>0.04655660929806697</v>
      </c>
      <c r="R5" t="n">
        <v>19.69235481638356</v>
      </c>
      <c r="S5" t="n">
        <v>1.322144505623738</v>
      </c>
      <c r="T5" t="n">
        <v>6.406276748746563</v>
      </c>
      <c r="U5" t="n">
        <v>0.04655660929806697</v>
      </c>
      <c r="V5" t="n">
        <v>7.79306561655693</v>
      </c>
      <c r="W5" t="n">
        <v>0.04655660929806697</v>
      </c>
      <c r="X5" t="n">
        <v>19.69148992243101</v>
      </c>
      <c r="Y5" t="n">
        <v>1.32214646958185</v>
      </c>
    </row>
    <row r="6">
      <c r="A6" t="n">
        <v>32.0523425011025</v>
      </c>
      <c r="B6" t="n">
        <v>6.410332803643963</v>
      </c>
      <c r="C6" t="n">
        <v>0.04292517894894167</v>
      </c>
      <c r="D6" t="n">
        <v>7.517362274293975</v>
      </c>
      <c r="E6" t="n">
        <v>0.04292517894894167</v>
      </c>
      <c r="F6" t="n">
        <v>15.41836890950442</v>
      </c>
      <c r="G6" t="n">
        <v>1.19569760713356</v>
      </c>
      <c r="H6" t="n">
        <v>6.410425390582364</v>
      </c>
      <c r="I6" t="n">
        <v>0.04292517894894167</v>
      </c>
      <c r="J6" t="n">
        <v>7.517278144822136</v>
      </c>
      <c r="K6" t="n">
        <v>0.04292517894894167</v>
      </c>
      <c r="L6" t="n">
        <v>15.41591701839748</v>
      </c>
      <c r="M6" t="n">
        <v>1.195698333210091</v>
      </c>
      <c r="N6" t="n">
        <v>6.410383989842455</v>
      </c>
      <c r="O6" t="n">
        <v>0.04292517894894167</v>
      </c>
      <c r="P6" t="n">
        <v>7.517305405703216</v>
      </c>
      <c r="Q6" t="n">
        <v>0.04292517894894167</v>
      </c>
      <c r="R6" t="n">
        <v>15.41685766538632</v>
      </c>
      <c r="S6" t="n">
        <v>1.19569711929815</v>
      </c>
      <c r="T6" t="n">
        <v>6.410442466926845</v>
      </c>
      <c r="U6" t="n">
        <v>0.04292517894894167</v>
      </c>
      <c r="V6" t="n">
        <v>7.517269566177665</v>
      </c>
      <c r="W6" t="n">
        <v>0.04292517894894167</v>
      </c>
      <c r="X6" t="n">
        <v>15.4155691088018</v>
      </c>
      <c r="Y6" t="n">
        <v>1.195699062740679</v>
      </c>
    </row>
    <row r="7">
      <c r="A7" t="n">
        <v>34.46762453292911</v>
      </c>
      <c r="B7" t="n">
        <v>6.403704485319071</v>
      </c>
      <c r="C7" t="n">
        <v>0.03121820139479923</v>
      </c>
      <c r="D7" t="n">
        <v>7.209964104217522</v>
      </c>
      <c r="E7" t="n">
        <v>0.03121820139479923</v>
      </c>
      <c r="F7" t="n">
        <v>10.97615124880959</v>
      </c>
      <c r="G7" t="n">
        <v>0.8499884955004116</v>
      </c>
      <c r="H7" t="n">
        <v>6.403727047842112</v>
      </c>
      <c r="I7" t="n">
        <v>0.03121820139479923</v>
      </c>
      <c r="J7" t="n">
        <v>7.209802640606256</v>
      </c>
      <c r="K7" t="n">
        <v>0.03121820139479923</v>
      </c>
      <c r="L7" t="n">
        <v>10.97353401322828</v>
      </c>
      <c r="M7" t="n">
        <v>0.8499798230161193</v>
      </c>
      <c r="N7" t="n">
        <v>6.403706551458282</v>
      </c>
      <c r="O7" t="n">
        <v>0.03121820139479923</v>
      </c>
      <c r="P7" t="n">
        <v>7.209852733735765</v>
      </c>
      <c r="Q7" t="n">
        <v>0.03121820139479923</v>
      </c>
      <c r="R7" t="n">
        <v>10.97451884496736</v>
      </c>
      <c r="S7" t="n">
        <v>0.8499816709304537</v>
      </c>
      <c r="T7" t="n">
        <v>6.403736453098094</v>
      </c>
      <c r="U7" t="n">
        <v>0.03121820139479923</v>
      </c>
      <c r="V7" t="n">
        <v>7.209782113821541</v>
      </c>
      <c r="W7" t="n">
        <v>0.03121820139479923</v>
      </c>
      <c r="X7" t="n">
        <v>10.97311756804366</v>
      </c>
      <c r="Y7" t="n">
        <v>0.8499791286278715</v>
      </c>
    </row>
    <row r="8">
      <c r="A8" t="n">
        <v>37.72542555002074</v>
      </c>
      <c r="B8" t="n">
        <v>6.402413624693764</v>
      </c>
      <c r="C8" t="n">
        <v>0.02463119047457745</v>
      </c>
      <c r="D8" t="n">
        <v>6.977991791160238</v>
      </c>
      <c r="E8" t="n">
        <v>0.02463119047457745</v>
      </c>
      <c r="F8" t="n">
        <v>7.701469215835317</v>
      </c>
      <c r="G8" t="n">
        <v>0.6591506288499352</v>
      </c>
      <c r="H8" t="n">
        <v>6.402501271047353</v>
      </c>
      <c r="I8" t="n">
        <v>0.02463119047457745</v>
      </c>
      <c r="J8" t="n">
        <v>6.977877061692578</v>
      </c>
      <c r="K8" t="n">
        <v>0.02463119047457745</v>
      </c>
      <c r="L8" t="n">
        <v>7.698745762332479</v>
      </c>
      <c r="M8" t="n">
        <v>0.6591492946712527</v>
      </c>
      <c r="N8" t="n">
        <v>6.402451063393224</v>
      </c>
      <c r="O8" t="n">
        <v>0.02463119047457745</v>
      </c>
      <c r="P8" t="n">
        <v>6.977910772784101</v>
      </c>
      <c r="Q8" t="n">
        <v>0.02463119047457745</v>
      </c>
      <c r="R8" t="n">
        <v>7.699859133791385</v>
      </c>
      <c r="S8" t="n">
        <v>0.6591484820113012</v>
      </c>
      <c r="T8" t="n">
        <v>6.402521467510779</v>
      </c>
      <c r="U8" t="n">
        <v>0.02463119047457745</v>
      </c>
      <c r="V8" t="n">
        <v>6.977865435516017</v>
      </c>
      <c r="W8" t="n">
        <v>0.02463119047457745</v>
      </c>
      <c r="X8" t="n">
        <v>7.698324894232769</v>
      </c>
      <c r="Y8" t="n">
        <v>0.659149716863989</v>
      </c>
    </row>
    <row r="9">
      <c r="A9" t="n">
        <v>41.28642453374873</v>
      </c>
      <c r="B9" t="n">
        <v>6.400065169209867</v>
      </c>
      <c r="C9" t="n">
        <v>0.01646381007550565</v>
      </c>
      <c r="D9" t="n">
        <v>6.802100199503945</v>
      </c>
      <c r="E9" t="n">
        <v>0.01646381007550565</v>
      </c>
      <c r="F9" t="n">
        <v>5.307732953958286</v>
      </c>
      <c r="G9" t="n">
        <v>0.4347158864318444</v>
      </c>
      <c r="H9" t="n">
        <v>6.400223451730582</v>
      </c>
      <c r="I9" t="n">
        <v>0.01646381007550565</v>
      </c>
      <c r="J9" t="n">
        <v>6.802042106267796</v>
      </c>
      <c r="K9" t="n">
        <v>0.01646381007550565</v>
      </c>
      <c r="L9" t="n">
        <v>5.304916583357901</v>
      </c>
      <c r="M9" t="n">
        <v>0.4347191854265498</v>
      </c>
      <c r="N9" t="n">
        <v>6.400135102244595</v>
      </c>
      <c r="O9" t="n">
        <v>0.01646381007550565</v>
      </c>
      <c r="P9" t="n">
        <v>6.802043188415328</v>
      </c>
      <c r="Q9" t="n">
        <v>0.01646381007550565</v>
      </c>
      <c r="R9" t="n">
        <v>5.30606221008393</v>
      </c>
      <c r="S9" t="n">
        <v>0.4347163119207775</v>
      </c>
      <c r="T9" t="n">
        <v>6.400266188570664</v>
      </c>
      <c r="U9" t="n">
        <v>0.01646381007550565</v>
      </c>
      <c r="V9" t="n">
        <v>6.802059823494884</v>
      </c>
      <c r="W9" t="n">
        <v>0.01646381007550565</v>
      </c>
      <c r="X9" t="n">
        <v>5.304610557842388</v>
      </c>
      <c r="Y9" t="n">
        <v>0.4347211760351102</v>
      </c>
    </row>
    <row r="10">
      <c r="A10" t="n">
        <v>44.83654621603208</v>
      </c>
      <c r="B10" t="n">
        <v>6.390005672803828</v>
      </c>
      <c r="C10" t="n">
        <v>0.01226787350512072</v>
      </c>
      <c r="D10" t="n">
        <v>6.681306139327292</v>
      </c>
      <c r="E10" t="n">
        <v>0.01226787350512072</v>
      </c>
      <c r="F10" t="n">
        <v>3.807679228947457</v>
      </c>
      <c r="G10" t="n">
        <v>0.3207143997144298</v>
      </c>
      <c r="H10" t="n">
        <v>6.390170232006017</v>
      </c>
      <c r="I10" t="n">
        <v>0.01226787350512072</v>
      </c>
      <c r="J10" t="n">
        <v>6.680987072320778</v>
      </c>
      <c r="K10" t="n">
        <v>0.01226787350512072</v>
      </c>
      <c r="L10" t="n">
        <v>3.801312666501524</v>
      </c>
      <c r="M10" t="n">
        <v>0.3207106087500318</v>
      </c>
      <c r="N10" t="n">
        <v>6.390216719512576</v>
      </c>
      <c r="O10" t="n">
        <v>0.01226787350512072</v>
      </c>
      <c r="P10" t="n">
        <v>6.681176948318743</v>
      </c>
      <c r="Q10" t="n">
        <v>0.01226787350512072</v>
      </c>
      <c r="R10" t="n">
        <v>3.803255692407689</v>
      </c>
      <c r="S10" t="n">
        <v>0.3207164081051813</v>
      </c>
      <c r="T10" t="n">
        <v>6.390664781686284</v>
      </c>
      <c r="U10" t="n">
        <v>0.01226787350512072</v>
      </c>
      <c r="V10" t="n">
        <v>6.681266586845342</v>
      </c>
      <c r="W10" t="n">
        <v>0.01226787350512072</v>
      </c>
      <c r="X10" t="n">
        <v>3.798726852610613</v>
      </c>
      <c r="Y10" t="n">
        <v>0.3207296009935312</v>
      </c>
    </row>
    <row r="12">
      <c r="A12" s="3" t="inlineStr">
        <is>
          <t>window</t>
        </is>
      </c>
      <c r="B12" s="3" t="inlineStr">
        <is>
          <t>gradient -n</t>
        </is>
      </c>
      <c r="C12" s="3" t="inlineStr">
        <is>
          <t>± (max/min)</t>
        </is>
      </c>
      <c r="D12" s="3" t="inlineStr">
        <is>
          <t>s.e. (LINEST)</t>
        </is>
      </c>
      <c r="E12" s="3" t="inlineStr">
        <is>
          <t>R^2</t>
        </is>
      </c>
      <c r="F12" s="3" t="inlineStr">
        <is>
          <t>C / m^5 s^-2</t>
        </is>
      </c>
      <c r="G12" s="3" t="inlineStr">
        <is>
          <t>mean f1 / Hz</t>
        </is>
      </c>
      <c r="H12" s="3" t="inlineStr">
        <is>
          <t>half-range f1 / Hz</t>
        </is>
      </c>
    </row>
    <row r="13">
      <c r="A13" t="inlineStr">
        <is>
          <t>rect</t>
        </is>
      </c>
      <c r="B13" t="n">
        <v>-4.270336226819503</v>
      </c>
      <c r="C13" t="n">
        <v>0.4232939603411692</v>
      </c>
      <c r="D13" t="n">
        <v>0.05277657083939027</v>
      </c>
      <c r="E13" t="n">
        <v>0.9990843876996438</v>
      </c>
      <c r="F13" s="7" t="n">
        <v>6.503659721451517e-06</v>
      </c>
      <c r="G13" t="n">
        <v>6.406438739889063</v>
      </c>
      <c r="H13" t="n">
        <v>0.01479657814363744</v>
      </c>
    </row>
    <row r="14">
      <c r="A14" t="inlineStr">
        <is>
          <t>hann</t>
        </is>
      </c>
      <c r="B14" t="n">
        <v>-4.272919968183763</v>
      </c>
      <c r="C14" t="n">
        <v>0.4237057275596414</v>
      </c>
      <c r="D14" t="n">
        <v>0.05242795537457099</v>
      </c>
      <c r="E14" t="n">
        <v>0.9990975244218009</v>
      </c>
      <c r="F14" s="7" t="n">
        <v>6.444656480381134e-06</v>
      </c>
      <c r="G14" t="n">
        <v>6.406495322018234</v>
      </c>
      <c r="H14" t="n">
        <v>0.01468124171500707</v>
      </c>
    </row>
    <row r="15">
      <c r="A15" t="inlineStr">
        <is>
          <t>hamming</t>
        </is>
      </c>
      <c r="B15" t="n">
        <v>-4.272083974518551</v>
      </c>
      <c r="C15" t="n">
        <v>0.4235823360450475</v>
      </c>
      <c r="D15" t="n">
        <v>0.05252124847226845</v>
      </c>
      <c r="E15" t="n">
        <v>0.9990939584724005</v>
      </c>
      <c r="F15" s="7" t="n">
        <v>6.463755263400135e-06</v>
      </c>
      <c r="G15" t="n">
        <v>6.40647662286467</v>
      </c>
      <c r="H15" t="n">
        <v>0.01466629870855751</v>
      </c>
    </row>
    <row r="16">
      <c r="A16" t="inlineStr">
        <is>
          <t>blackman</t>
        </is>
      </c>
      <c r="B16" t="n">
        <v>-4.273825673761651</v>
      </c>
      <c r="C16" t="n">
        <v>0.4238842649007117</v>
      </c>
      <c r="D16" t="n">
        <v>0.05224535803588837</v>
      </c>
      <c r="E16" t="n">
        <v>0.9991041736436957</v>
      </c>
      <c r="F16" s="7" t="n">
        <v>6.424268369468506e-06</v>
      </c>
      <c r="G16" t="n">
        <v>6.406573882959172</v>
      </c>
      <c r="H16" t="n">
        <v>0.01443713442040773</v>
      </c>
    </row>
    <row r="20">
      <c r="A20" s="1" t="inlineStr">
        <is>
          <t>Conventional method: the two peaks of FFT(xA) alone</t>
        </is>
      </c>
    </row>
    <row r="21">
      <c r="A21" s="3" t="inlineStr">
        <is>
          <t>d / mm</t>
        </is>
      </c>
      <c r="B21" s="3" t="inlineStr">
        <is>
          <t>f1 / Hz (rect)</t>
        </is>
      </c>
      <c r="C21" s="3" t="inlineStr">
        <is>
          <t>df1 (rect)</t>
        </is>
      </c>
      <c r="D21" s="3" t="inlineStr">
        <is>
          <t>f2 / Hz (rect)</t>
        </is>
      </c>
      <c r="E21" s="3" t="inlineStr">
        <is>
          <t>df2 (rect)</t>
        </is>
      </c>
      <c r="F21" s="3" t="inlineStr">
        <is>
          <t>f2^2-f1^2 / Hz^2 (rect)</t>
        </is>
      </c>
      <c r="G21" s="3" t="inlineStr">
        <is>
          <t>d(f2^2-f1^2) (rect)</t>
        </is>
      </c>
      <c r="H21" s="3" t="inlineStr">
        <is>
          <t>f1 / Hz (hann)</t>
        </is>
      </c>
      <c r="I21" s="3" t="inlineStr">
        <is>
          <t>df1 (hann)</t>
        </is>
      </c>
      <c r="J21" s="3" t="inlineStr">
        <is>
          <t>f2 / Hz (hann)</t>
        </is>
      </c>
      <c r="K21" s="3" t="inlineStr">
        <is>
          <t>df2 (hann)</t>
        </is>
      </c>
      <c r="L21" s="3" t="inlineStr">
        <is>
          <t>f2^2-f1^2 / Hz^2 (hann)</t>
        </is>
      </c>
      <c r="M21" s="3" t="inlineStr">
        <is>
          <t>d(f2^2-f1^2) (hann)</t>
        </is>
      </c>
      <c r="N21" s="3" t="inlineStr">
        <is>
          <t>f1 / Hz (hamming)</t>
        </is>
      </c>
      <c r="O21" s="3" t="inlineStr">
        <is>
          <t>df1 (hamming)</t>
        </is>
      </c>
      <c r="P21" s="3" t="inlineStr">
        <is>
          <t>f2 / Hz (hamming)</t>
        </is>
      </c>
      <c r="Q21" s="3" t="inlineStr">
        <is>
          <t>df2 (hamming)</t>
        </is>
      </c>
      <c r="R21" s="3" t="inlineStr">
        <is>
          <t>f2^2-f1^2 / Hz^2 (hamming)</t>
        </is>
      </c>
      <c r="S21" s="3" t="inlineStr">
        <is>
          <t>d(f2^2-f1^2) (hamming)</t>
        </is>
      </c>
      <c r="T21" s="3" t="inlineStr">
        <is>
          <t>f1 / Hz (blackman)</t>
        </is>
      </c>
      <c r="U21" s="3" t="inlineStr">
        <is>
          <t>df1 (blackman)</t>
        </is>
      </c>
      <c r="V21" s="3" t="inlineStr">
        <is>
          <t>f2 / Hz (blackman)</t>
        </is>
      </c>
      <c r="W21" s="3" t="inlineStr">
        <is>
          <t>df2 (blackman)</t>
        </is>
      </c>
      <c r="X21" s="3" t="inlineStr">
        <is>
          <t>f2^2-f1^2 / Hz^2 (blackman)</t>
        </is>
      </c>
      <c r="Y21" s="3" t="inlineStr">
        <is>
          <t>d(f2^2-f1^2) (blackman)</t>
        </is>
      </c>
    </row>
    <row r="22">
      <c r="A22" t="n">
        <v>27.12847456078866</v>
      </c>
      <c r="B22" t="n">
        <v>6.418733064912415</v>
      </c>
      <c r="C22" t="n">
        <v>0.04636250078076476</v>
      </c>
      <c r="D22" t="n">
        <v>8.542643285817437</v>
      </c>
      <c r="E22" t="n">
        <v>0.04636250078076476</v>
      </c>
      <c r="F22" t="n">
        <v>31.77662015012181</v>
      </c>
      <c r="G22" t="n">
        <v>1.387293645484056</v>
      </c>
      <c r="H22" t="n">
        <v>6.419179034006741</v>
      </c>
      <c r="I22" t="n">
        <v>0.04636250078076476</v>
      </c>
      <c r="J22" t="n">
        <v>8.540710972284529</v>
      </c>
      <c r="K22" t="n">
        <v>0.04636250078076476</v>
      </c>
      <c r="L22" t="n">
        <v>31.73788444146964</v>
      </c>
      <c r="M22" t="n">
        <v>1.387155824193668</v>
      </c>
      <c r="N22" t="n">
        <v>6.419037428792221</v>
      </c>
      <c r="O22" t="n">
        <v>0.04636250078076476</v>
      </c>
      <c r="P22" t="n">
        <v>8.541309324028365</v>
      </c>
      <c r="Q22" t="n">
        <v>0.04636250078076476</v>
      </c>
      <c r="R22" t="n">
        <v>31.74992345649844</v>
      </c>
      <c r="S22" t="n">
        <v>1.387198176016312</v>
      </c>
      <c r="T22" t="n">
        <v>6.419194407423463</v>
      </c>
      <c r="U22" t="n">
        <v>0.04636250078076476</v>
      </c>
      <c r="V22" t="n">
        <v>8.540712913963658</v>
      </c>
      <c r="W22" t="n">
        <v>0.04636250078076476</v>
      </c>
      <c r="X22" t="n">
        <v>31.73772023844893</v>
      </c>
      <c r="Y22" t="n">
        <v>1.387157429735958</v>
      </c>
    </row>
    <row r="23">
      <c r="A23" t="n">
        <v>28.80462532574087</v>
      </c>
      <c r="B23" t="n">
        <v>6.41925762353209</v>
      </c>
      <c r="C23" t="n">
        <v>0.04656616245561433</v>
      </c>
      <c r="D23" t="n">
        <v>8.148397381662141</v>
      </c>
      <c r="E23" t="n">
        <v>0.04656616245561433</v>
      </c>
      <c r="F23" t="n">
        <v>25.18951145220358</v>
      </c>
      <c r="G23" t="n">
        <v>1.356719579138435</v>
      </c>
      <c r="H23" t="n">
        <v>6.419532804981015</v>
      </c>
      <c r="I23" t="n">
        <v>0.04656616245561433</v>
      </c>
      <c r="J23" t="n">
        <v>8.146870224273091</v>
      </c>
      <c r="K23" t="n">
        <v>0.04656616245561433</v>
      </c>
      <c r="L23" t="n">
        <v>25.16109301692007</v>
      </c>
      <c r="M23" t="n">
        <v>1.356602979708398</v>
      </c>
      <c r="N23" t="n">
        <v>6.41943896151975</v>
      </c>
      <c r="O23" t="n">
        <v>0.04656616245561433</v>
      </c>
      <c r="P23" t="n">
        <v>8.147370990580319</v>
      </c>
      <c r="Q23" t="n">
        <v>0.04656616245561433</v>
      </c>
      <c r="R23" t="n">
        <v>25.17045747747196</v>
      </c>
      <c r="S23" t="n">
        <v>1.356640877379103</v>
      </c>
      <c r="T23" t="n">
        <v>6.419538362716736</v>
      </c>
      <c r="U23" t="n">
        <v>0.04656616245561433</v>
      </c>
      <c r="V23" t="n">
        <v>8.146857526179293</v>
      </c>
      <c r="W23" t="n">
        <v>0.04656616245561433</v>
      </c>
      <c r="X23" t="n">
        <v>25.16081476147232</v>
      </c>
      <c r="Y23" t="n">
        <v>1.35660231471025</v>
      </c>
    </row>
    <row r="24">
      <c r="A24" t="n">
        <v>30.53849248093219</v>
      </c>
      <c r="B24" t="n">
        <v>6.405335373911609</v>
      </c>
      <c r="C24" t="n">
        <v>0.04655660929806697</v>
      </c>
      <c r="D24" t="n">
        <v>7.79592990534656</v>
      </c>
      <c r="E24" t="n">
        <v>0.04655660929806697</v>
      </c>
      <c r="F24" t="n">
        <v>19.74820183679344</v>
      </c>
      <c r="G24" t="n">
        <v>1.322325518289253</v>
      </c>
      <c r="H24" t="n">
        <v>6.406241898497592</v>
      </c>
      <c r="I24" t="n">
        <v>0.04655660929806697</v>
      </c>
      <c r="J24" t="n">
        <v>7.792983340197719</v>
      </c>
      <c r="K24" t="n">
        <v>0.04655660929806697</v>
      </c>
      <c r="L24" t="n">
        <v>19.69065407853316</v>
      </c>
      <c r="M24" t="n">
        <v>1.322135563546379</v>
      </c>
      <c r="N24" t="n">
        <v>6.405949857477323</v>
      </c>
      <c r="O24" t="n">
        <v>0.04655660929806697</v>
      </c>
      <c r="P24" t="n">
        <v>7.793900988124214</v>
      </c>
      <c r="Q24" t="n">
        <v>0.04655660929806697</v>
      </c>
      <c r="R24" t="n">
        <v>19.70869903616988</v>
      </c>
      <c r="S24" t="n">
        <v>1.322193815818993</v>
      </c>
      <c r="T24" t="n">
        <v>6.406254766631894</v>
      </c>
      <c r="U24" t="n">
        <v>0.04655660929806697</v>
      </c>
      <c r="V24" t="n">
        <v>7.792981112148863</v>
      </c>
      <c r="W24" t="n">
        <v>0.04655660929806697</v>
      </c>
      <c r="X24" t="n">
        <v>19.69045447931507</v>
      </c>
      <c r="Y24" t="n">
        <v>1.322136554278981</v>
      </c>
    </row>
    <row r="25">
      <c r="A25" t="n">
        <v>32.0523425011025</v>
      </c>
      <c r="B25" t="n">
        <v>6.409441483602355</v>
      </c>
      <c r="C25" t="n">
        <v>0.04292517894894167</v>
      </c>
      <c r="D25" t="n">
        <v>7.519549838217792</v>
      </c>
      <c r="E25" t="n">
        <v>0.04292517894894167</v>
      </c>
      <c r="F25" t="n">
        <v>15.46268963771846</v>
      </c>
      <c r="G25" t="n">
        <v>1.195808890134771</v>
      </c>
      <c r="H25" t="n">
        <v>6.410451814986329</v>
      </c>
      <c r="I25" t="n">
        <v>0.04292517894894167</v>
      </c>
      <c r="J25" t="n">
        <v>7.517216475679423</v>
      </c>
      <c r="K25" t="n">
        <v>0.04292517894894167</v>
      </c>
      <c r="L25" t="n">
        <v>15.41465106996465</v>
      </c>
      <c r="M25" t="n">
        <v>1.195695307436656</v>
      </c>
      <c r="N25" t="n">
        <v>6.410121657891144</v>
      </c>
      <c r="O25" t="n">
        <v>0.04292517894894167</v>
      </c>
      <c r="P25" t="n">
        <v>7.517944061426769</v>
      </c>
      <c r="Q25" t="n">
        <v>0.04292517894894167</v>
      </c>
      <c r="R25" t="n">
        <v>15.42982324177692</v>
      </c>
      <c r="S25" t="n">
        <v>1.195729426828683</v>
      </c>
      <c r="T25" t="n">
        <v>6.410464981573855</v>
      </c>
      <c r="U25" t="n">
        <v>0.04292517894894167</v>
      </c>
      <c r="V25" t="n">
        <v>7.517222238747078</v>
      </c>
      <c r="W25" t="n">
        <v>0.04292517894894167</v>
      </c>
      <c r="X25" t="n">
        <v>15.41456890672895</v>
      </c>
      <c r="Y25" t="n">
        <v>1.195696932554328</v>
      </c>
    </row>
    <row r="26">
      <c r="A26" t="n">
        <v>34.46762453292911</v>
      </c>
      <c r="B26" t="n">
        <v>6.402846649683236</v>
      </c>
      <c r="C26" t="n">
        <v>0.03121820139479923</v>
      </c>
      <c r="D26" t="n">
        <v>7.212038041417379</v>
      </c>
      <c r="E26" t="n">
        <v>0.03121820139479923</v>
      </c>
      <c r="F26" t="n">
        <v>11.01704749149159</v>
      </c>
      <c r="G26" t="n">
        <v>0.850064424507496</v>
      </c>
      <c r="H26" t="n">
        <v>6.403729564820706</v>
      </c>
      <c r="I26" t="n">
        <v>0.03121820139479923</v>
      </c>
      <c r="J26" t="n">
        <v>7.209724067469655</v>
      </c>
      <c r="K26" t="n">
        <v>0.03121820139479923</v>
      </c>
      <c r="L26" t="n">
        <v>10.9723687896924</v>
      </c>
      <c r="M26" t="n">
        <v>0.8499750743432033</v>
      </c>
      <c r="N26" t="n">
        <v>6.403439620413775</v>
      </c>
      <c r="O26" t="n">
        <v>0.03121820139479923</v>
      </c>
      <c r="P26" t="n">
        <v>7.210446867336756</v>
      </c>
      <c r="Q26" t="n">
        <v>0.03121820139479923</v>
      </c>
      <c r="R26" t="n">
        <v>10.98650505440153</v>
      </c>
      <c r="S26" t="n">
        <v>0.8500021002810642</v>
      </c>
      <c r="T26" t="n">
        <v>6.403723135465805</v>
      </c>
      <c r="U26" t="n">
        <v>0.03121820139479923</v>
      </c>
      <c r="V26" t="n">
        <v>7.209727111878709</v>
      </c>
      <c r="W26" t="n">
        <v>0.03121820139479923</v>
      </c>
      <c r="X26" t="n">
        <v>10.97249503205891</v>
      </c>
      <c r="Y26" t="n">
        <v>0.8499748629993609</v>
      </c>
    </row>
    <row r="27">
      <c r="A27" t="n">
        <v>37.72542555002074</v>
      </c>
      <c r="B27" t="n">
        <v>6.401910855312311</v>
      </c>
      <c r="C27" t="n">
        <v>0.02463119047457745</v>
      </c>
      <c r="D27" t="n">
        <v>6.979269113746629</v>
      </c>
      <c r="E27" t="n">
        <v>0.02463119047457745</v>
      </c>
      <c r="F27" t="n">
        <v>7.72573476273206</v>
      </c>
      <c r="G27" t="n">
        <v>0.6591887851849823</v>
      </c>
      <c r="H27" t="n">
        <v>6.402544161997002</v>
      </c>
      <c r="I27" t="n">
        <v>0.02463119047457745</v>
      </c>
      <c r="J27" t="n">
        <v>6.977826142019511</v>
      </c>
      <c r="K27" t="n">
        <v>0.02463119047457745</v>
      </c>
      <c r="L27" t="n">
        <v>7.697485921929001</v>
      </c>
      <c r="M27" t="n">
        <v>0.6591488991572211</v>
      </c>
      <c r="N27" t="n">
        <v>6.402311374084261</v>
      </c>
      <c r="O27" t="n">
        <v>0.02463119047457745</v>
      </c>
      <c r="P27" t="n">
        <v>6.978295287826394</v>
      </c>
      <c r="Q27" t="n">
        <v>0.02463119047457745</v>
      </c>
      <c r="R27" t="n">
        <v>7.70701419337135</v>
      </c>
      <c r="S27" t="n">
        <v>0.6591605427098426</v>
      </c>
      <c r="T27" t="n">
        <v>6.40256723049122</v>
      </c>
      <c r="U27" t="n">
        <v>0.02463119047457745</v>
      </c>
      <c r="V27" t="n">
        <v>6.977817499557558</v>
      </c>
      <c r="W27" t="n">
        <v>0.02463119047457745</v>
      </c>
      <c r="X27" t="n">
        <v>7.697069916171671</v>
      </c>
      <c r="Y27" t="n">
        <v>0.659149609817918</v>
      </c>
    </row>
    <row r="28">
      <c r="A28" t="n">
        <v>41.28642453374873</v>
      </c>
      <c r="B28" t="n">
        <v>6.399696040995599</v>
      </c>
      <c r="C28" t="n">
        <v>0.01646381007550565</v>
      </c>
      <c r="D28" t="n">
        <v>6.803275071432654</v>
      </c>
      <c r="E28" t="n">
        <v>0.01646381007550565</v>
      </c>
      <c r="F28" t="n">
        <v>5.328442280442232</v>
      </c>
      <c r="G28" t="n">
        <v>0.4347424176548126</v>
      </c>
      <c r="H28" t="n">
        <v>6.400226396290599</v>
      </c>
      <c r="I28" t="n">
        <v>0.01646381007550565</v>
      </c>
      <c r="J28" t="n">
        <v>6.802004735152221</v>
      </c>
      <c r="K28" t="n">
        <v>0.01646381007550565</v>
      </c>
      <c r="L28" t="n">
        <v>5.304370493258297</v>
      </c>
      <c r="M28" t="n">
        <v>0.4347180518420053</v>
      </c>
      <c r="N28" t="n">
        <v>6.400012028189918</v>
      </c>
      <c r="O28" t="n">
        <v>0.01646381007550565</v>
      </c>
      <c r="P28" t="n">
        <v>6.80242984993726</v>
      </c>
      <c r="Q28" t="n">
        <v>0.01646381007550565</v>
      </c>
      <c r="R28" t="n">
        <v>5.312897902341824</v>
      </c>
      <c r="S28" t="n">
        <v>0.4347249912287759</v>
      </c>
      <c r="T28" t="n">
        <v>6.400265697858747</v>
      </c>
      <c r="U28" t="n">
        <v>0.01646381007550565</v>
      </c>
      <c r="V28" t="n">
        <v>6.802037643211634</v>
      </c>
      <c r="W28" t="n">
        <v>0.01646381007550565</v>
      </c>
      <c r="X28" t="n">
        <v>5.304315096480764</v>
      </c>
      <c r="Y28" t="n">
        <v>0.4347204295331928</v>
      </c>
    </row>
    <row r="29">
      <c r="A29" t="n">
        <v>44.83654621603208</v>
      </c>
      <c r="B29" t="n">
        <v>6.389698905911627</v>
      </c>
      <c r="C29" t="n">
        <v>0.01226787350512072</v>
      </c>
      <c r="D29" t="n">
        <v>6.629564654279716</v>
      </c>
      <c r="E29" t="n">
        <v>0.1438298266532558</v>
      </c>
      <c r="F29" t="n">
        <v>3.122875397066693</v>
      </c>
      <c r="G29" t="n">
        <v>2.063834305850271</v>
      </c>
      <c r="H29" t="n">
        <v>6.390103403752861</v>
      </c>
      <c r="I29" t="n">
        <v>0.01226787350512072</v>
      </c>
      <c r="J29" t="n">
        <v>6.680387180392541</v>
      </c>
      <c r="K29" t="n">
        <v>0.0133840490353534</v>
      </c>
      <c r="L29" t="n">
        <v>3.794151369299101</v>
      </c>
      <c r="M29" t="n">
        <v>0.3356072196788029</v>
      </c>
      <c r="N29" t="n">
        <v>6.390067646692559</v>
      </c>
      <c r="O29" t="n">
        <v>0.01226787350512072</v>
      </c>
      <c r="P29" t="n">
        <v>6.681081898111398</v>
      </c>
      <c r="Q29" t="n">
        <v>0.01270519791744107</v>
      </c>
      <c r="R29" t="n">
        <v>3.803890799964819</v>
      </c>
      <c r="S29" t="n">
        <v>0.3265540187938539</v>
      </c>
      <c r="T29" t="n">
        <v>6.390666097181539</v>
      </c>
      <c r="U29" t="n">
        <v>0.01226787350512072</v>
      </c>
      <c r="V29" t="n">
        <v>6.680391371664053</v>
      </c>
      <c r="W29" t="n">
        <v>0.01342152598673696</v>
      </c>
      <c r="X29" t="n">
        <v>3.787015712938</v>
      </c>
      <c r="Y29" t="n">
        <v>0.3361218593800982</v>
      </c>
    </row>
    <row r="31">
      <c r="A31" s="3" t="inlineStr">
        <is>
          <t>window</t>
        </is>
      </c>
      <c r="B31" s="3" t="inlineStr">
        <is>
          <t>gradient -n</t>
        </is>
      </c>
      <c r="C31" s="3" t="inlineStr">
        <is>
          <t>± (max/min)</t>
        </is>
      </c>
      <c r="D31" s="3" t="inlineStr">
        <is>
          <t>s.e. (LINEST)</t>
        </is>
      </c>
      <c r="E31" s="3" t="inlineStr">
        <is>
          <t>R^2</t>
        </is>
      </c>
      <c r="F31" s="3" t="inlineStr">
        <is>
          <t>C / m^5 s^-2</t>
        </is>
      </c>
      <c r="G31" s="3" t="inlineStr">
        <is>
          <t>mean f1 / Hz</t>
        </is>
      </c>
      <c r="H31" s="3" t="inlineStr">
        <is>
          <t>half-range f1 / Hz</t>
        </is>
      </c>
    </row>
    <row r="32">
      <c r="A32" t="inlineStr">
        <is>
          <t>rect</t>
        </is>
      </c>
      <c r="B32" t="n">
        <v>-4.517070486279198</v>
      </c>
      <c r="C32" t="n">
        <v>1.588543155081279</v>
      </c>
      <c r="D32" t="n">
        <v>0.112895614228033</v>
      </c>
      <c r="E32" t="n">
        <v>0.9962660629366068</v>
      </c>
      <c r="F32" s="7" t="n">
        <v>2.763629642156267e-06</v>
      </c>
      <c r="G32" t="n">
        <v>6.405864999732655</v>
      </c>
      <c r="H32" t="n">
        <v>0.01477935881023162</v>
      </c>
    </row>
    <row r="33">
      <c r="A33" t="inlineStr">
        <is>
          <t>hann</t>
        </is>
      </c>
      <c r="B33" t="n">
        <v>-4.275321671060904</v>
      </c>
      <c r="C33" t="n">
        <v>0.4319998090488228</v>
      </c>
      <c r="D33" t="n">
        <v>0.05192642550825991</v>
      </c>
      <c r="E33" t="n">
        <v>0.9991156864262984</v>
      </c>
      <c r="F33" s="7" t="n">
        <v>6.390614400728909e-06</v>
      </c>
      <c r="G33" t="n">
        <v>6.406501134916605</v>
      </c>
      <c r="H33" t="n">
        <v>0.01471470061407665</v>
      </c>
    </row>
    <row r="34">
      <c r="A34" t="inlineStr">
        <is>
          <t>hamming</t>
        </is>
      </c>
      <c r="B34" t="n">
        <v>-4.271533920794513</v>
      </c>
      <c r="C34" t="n">
        <v>0.4266002547166228</v>
      </c>
      <c r="D34" t="n">
        <v>0.0520249677761722</v>
      </c>
      <c r="E34" t="n">
        <v>0.9991107562822534</v>
      </c>
      <c r="F34" s="7" t="n">
        <v>6.480463711475885e-06</v>
      </c>
      <c r="G34" t="n">
        <v>6.406297321882619</v>
      </c>
      <c r="H34" t="n">
        <v>0.01468565741359518</v>
      </c>
    </row>
    <row r="35">
      <c r="A35" t="inlineStr">
        <is>
          <t>blackman</t>
        </is>
      </c>
      <c r="B35" t="n">
        <v>-4.277683861011837</v>
      </c>
      <c r="C35" t="n">
        <v>0.4327524714652526</v>
      </c>
      <c r="D35" t="n">
        <v>0.05136767698273772</v>
      </c>
      <c r="E35" t="n">
        <v>0.9991355534505906</v>
      </c>
      <c r="F35" s="7" t="n">
        <v>6.338271079238839e-06</v>
      </c>
      <c r="G35" t="n">
        <v>6.406584334917907</v>
      </c>
      <c r="H35" t="n">
        <v>0.01443613276759859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8" customWidth="1" min="7" max="7"/>
  </cols>
  <sheetData>
    <row r="1">
      <c r="A1" s="3" t="inlineStr">
        <is>
          <t>file</t>
        </is>
      </c>
      <c r="B1" s="3" t="inlineStr">
        <is>
          <t>T / s</t>
        </is>
      </c>
      <c r="C1" s="3" t="inlineStr">
        <is>
          <t>fs / Hz</t>
        </is>
      </c>
      <c r="D1" s="3" t="inlineStr">
        <is>
          <t>fA / Hz</t>
        </is>
      </c>
      <c r="E1" s="3" t="inlineStr">
        <is>
          <t>fB / Hz</t>
        </is>
      </c>
      <c r="F1" s="3" t="inlineStr">
        <is>
          <t>half-bin / Hz</t>
        </is>
      </c>
      <c r="G1" s="3" t="inlineStr">
        <is>
          <t>tau / s</t>
        </is>
      </c>
    </row>
    <row r="2">
      <c r="A2" t="inlineStr">
        <is>
          <t>spring1_1.txt</t>
        </is>
      </c>
      <c r="B2" t="n">
        <v>20.01972961730451</v>
      </c>
      <c r="C2" t="n">
        <v>119.3822317127675</v>
      </c>
      <c r="D2" t="n">
        <v>6.349065595998059</v>
      </c>
      <c r="F2" t="n">
        <v>0.02497536228300574</v>
      </c>
      <c r="G2" t="n">
        <v>17.4928596941974</v>
      </c>
    </row>
    <row r="3">
      <c r="A3" t="inlineStr">
        <is>
          <t>spring2_1.txt</t>
        </is>
      </c>
      <c r="B3" t="n">
        <v>20.20423451692817</v>
      </c>
      <c r="C3" t="n">
        <v>119.3809148264984</v>
      </c>
      <c r="D3" t="n">
        <v>6.513899952005648</v>
      </c>
      <c r="F3" t="n">
        <v>0.02474728748476334</v>
      </c>
      <c r="G3" t="n">
        <v>29.54681233795524</v>
      </c>
    </row>
    <row r="4">
      <c r="A4" t="inlineStr">
        <is>
          <t>spring1_2.txt</t>
        </is>
      </c>
      <c r="B4" t="n">
        <v>20.04485898502497</v>
      </c>
      <c r="C4" t="n">
        <v>119.3822317127675</v>
      </c>
      <c r="D4" t="n">
        <v>6.346333872728096</v>
      </c>
      <c r="F4" t="n">
        <v>0.02494405175778677</v>
      </c>
      <c r="G4" t="n">
        <v>17.7743718462037</v>
      </c>
    </row>
    <row r="5">
      <c r="A5" t="inlineStr">
        <is>
          <t>spring2_2.txt</t>
        </is>
      </c>
      <c r="B5" t="n">
        <v>19.99511663879599</v>
      </c>
      <c r="C5" t="n">
        <v>119.379148575136</v>
      </c>
      <c r="D5" t="n">
        <v>6.514927404452492</v>
      </c>
      <c r="F5" t="n">
        <v>0.02500610569232006</v>
      </c>
      <c r="G5" t="n">
        <v>29.26053133940406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2026-09-13T12:33:07Z</dcterms:created>
  <dcterms:modified xsi:type="dcterms:W3CDTF">2026-09-13T12:33:07Z</dcterms:modified>
</cp:coreProperties>
</file>