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7795" windowHeight="1252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Sheet1!$A$1:$O$10</definedName>
  </definedNames>
  <calcPr calcId="145621"/>
  <fileRecoveryPr repairLoad="1"/>
</workbook>
</file>

<file path=xl/calcChain.xml><?xml version="1.0" encoding="utf-8"?>
<calcChain xmlns="http://schemas.openxmlformats.org/spreadsheetml/2006/main">
  <c r="H34" i="2" l="1"/>
  <c r="H33" i="2"/>
  <c r="D27" i="2"/>
  <c r="D26" i="2"/>
  <c r="D25" i="2"/>
  <c r="Q4" i="2"/>
  <c r="S20" i="2"/>
  <c r="R20" i="2"/>
  <c r="N20" i="2"/>
  <c r="P20" i="2" s="1"/>
  <c r="M20" i="2"/>
  <c r="O20" i="2" s="1"/>
  <c r="J20" i="2"/>
  <c r="F20" i="2"/>
  <c r="C20" i="2"/>
  <c r="B20" i="2"/>
  <c r="S19" i="2"/>
  <c r="R19" i="2"/>
  <c r="N19" i="2"/>
  <c r="P19" i="2" s="1"/>
  <c r="M19" i="2"/>
  <c r="O19" i="2" s="1"/>
  <c r="J19" i="2"/>
  <c r="F19" i="2"/>
  <c r="C19" i="2"/>
  <c r="B19" i="2"/>
  <c r="S18" i="2"/>
  <c r="R18" i="2"/>
  <c r="N18" i="2"/>
  <c r="P18" i="2" s="1"/>
  <c r="M18" i="2"/>
  <c r="O18" i="2" s="1"/>
  <c r="J18" i="2"/>
  <c r="F18" i="2"/>
  <c r="C18" i="2"/>
  <c r="B18" i="2"/>
  <c r="A18" i="2" s="1"/>
  <c r="S17" i="2"/>
  <c r="R17" i="2"/>
  <c r="N17" i="2"/>
  <c r="P17" i="2" s="1"/>
  <c r="M17" i="2"/>
  <c r="O17" i="2" s="1"/>
  <c r="J17" i="2"/>
  <c r="F17" i="2"/>
  <c r="C17" i="2"/>
  <c r="B17" i="2"/>
  <c r="S7" i="2"/>
  <c r="S6" i="2"/>
  <c r="S5" i="2"/>
  <c r="S4" i="2"/>
  <c r="R7" i="2"/>
  <c r="T7" i="2" s="1"/>
  <c r="R6" i="2"/>
  <c r="T6" i="2" s="1"/>
  <c r="R5" i="2"/>
  <c r="T5" i="2" s="1"/>
  <c r="R4" i="2"/>
  <c r="T4" i="2" s="1"/>
  <c r="C7" i="2"/>
  <c r="C6" i="2"/>
  <c r="C5" i="2"/>
  <c r="C4" i="2"/>
  <c r="N7" i="2"/>
  <c r="N6" i="2"/>
  <c r="N5" i="2"/>
  <c r="P5" i="2" s="1"/>
  <c r="N4" i="2"/>
  <c r="P4" i="2" s="1"/>
  <c r="M7" i="2"/>
  <c r="O7" i="2" s="1"/>
  <c r="M6" i="2"/>
  <c r="O6" i="2" s="1"/>
  <c r="M5" i="2"/>
  <c r="O5" i="2" s="1"/>
  <c r="M4" i="2"/>
  <c r="O4" i="2" s="1"/>
  <c r="F4" i="2"/>
  <c r="J7" i="2"/>
  <c r="J6" i="2"/>
  <c r="P6" i="2" s="1"/>
  <c r="Q6" i="2" s="1"/>
  <c r="J5" i="2"/>
  <c r="J4" i="2"/>
  <c r="F7" i="2"/>
  <c r="F6" i="2"/>
  <c r="F5" i="2"/>
  <c r="B5" i="2"/>
  <c r="A5" i="2" s="1"/>
  <c r="B6" i="2"/>
  <c r="B7" i="2"/>
  <c r="A7" i="2" s="1"/>
  <c r="B4" i="2"/>
  <c r="P7" i="2"/>
  <c r="T20" i="2" l="1"/>
  <c r="A20" i="2"/>
  <c r="A17" i="2"/>
  <c r="Q17" i="2"/>
  <c r="A19" i="2"/>
  <c r="T19" i="2"/>
  <c r="T18" i="2"/>
  <c r="Q20" i="2"/>
  <c r="Q19" i="2"/>
  <c r="Q18" i="2"/>
  <c r="T17" i="2"/>
  <c r="Q5" i="2"/>
  <c r="Q7" i="2"/>
  <c r="A4" i="2"/>
  <c r="A6" i="2"/>
  <c r="E10" i="1"/>
  <c r="I10" i="1" s="1"/>
  <c r="H10" i="1"/>
  <c r="E9" i="1"/>
  <c r="I9" i="1" s="1"/>
  <c r="H9" i="1"/>
  <c r="E8" i="1"/>
  <c r="I8" i="1" s="1"/>
  <c r="H8" i="1"/>
  <c r="E7" i="1"/>
  <c r="I7" i="1" s="1"/>
  <c r="H7" i="1"/>
  <c r="L6" i="1"/>
  <c r="N6" i="1" s="1"/>
  <c r="K6" i="1"/>
  <c r="M6" i="1" s="1"/>
  <c r="C6" i="1"/>
  <c r="B6" i="1"/>
  <c r="A6" i="1" s="1"/>
  <c r="L5" i="1"/>
  <c r="N5" i="1" s="1"/>
  <c r="K5" i="1"/>
  <c r="L4" i="1"/>
  <c r="K4" i="1"/>
  <c r="M4" i="1" s="1"/>
  <c r="L3" i="1"/>
  <c r="K3" i="1"/>
  <c r="A4" i="1"/>
  <c r="A3" i="1"/>
  <c r="C5" i="1"/>
  <c r="B5" i="1"/>
  <c r="A5" i="1" s="1"/>
  <c r="N4" i="1"/>
  <c r="C4" i="1"/>
  <c r="B4" i="1"/>
  <c r="C3" i="1"/>
  <c r="N3" i="1" s="1"/>
  <c r="B3" i="1"/>
  <c r="O6" i="1" l="1"/>
  <c r="M5" i="1"/>
  <c r="O5" i="1" s="1"/>
  <c r="O4" i="1"/>
  <c r="M3" i="1"/>
  <c r="O3" i="1" s="1"/>
</calcChain>
</file>

<file path=xl/sharedStrings.xml><?xml version="1.0" encoding="utf-8"?>
<sst xmlns="http://schemas.openxmlformats.org/spreadsheetml/2006/main" count="71" uniqueCount="20">
  <si>
    <t>Odds</t>
  </si>
  <si>
    <t>Bets</t>
  </si>
  <si>
    <t>Payout</t>
  </si>
  <si>
    <t>Probabilities</t>
  </si>
  <si>
    <t>Net Profit</t>
  </si>
  <si>
    <t>Expected Profit</t>
  </si>
  <si>
    <t>vs</t>
  </si>
  <si>
    <t>against</t>
  </si>
  <si>
    <t>on</t>
  </si>
  <si>
    <t>Static Model</t>
  </si>
  <si>
    <t>stake</t>
  </si>
  <si>
    <t>return</t>
  </si>
  <si>
    <t>longshot</t>
  </si>
  <si>
    <t>payout</t>
  </si>
  <si>
    <t>sure thing</t>
  </si>
  <si>
    <t>Bettors ROI</t>
  </si>
  <si>
    <t>American Pharoah</t>
  </si>
  <si>
    <t>Secretariat</t>
  </si>
  <si>
    <t>AP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</si>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</sst>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"/>
  <sheetViews>
    <sheetView zoomScale="190" zoomScaleNormal="190" workbookViewId="0">
      <selection sqref="A1:O10"/>
    </sheetView>
  </sheetViews>
  <sheetFormatPr defaultRowHeight="15" x14ac:dyDescent="0.25"/>
  <cols>
    <col min="1" max="1" width="12" bestFit="1" customWidth="1"/>
    <col min="2" max="3" width="10.7109375" style="2" customWidth="1"/>
    <col min="4" max="8" width="4.7109375" style="1" customWidth="1"/>
    <col min="9" max="13" width="10.7109375" style="2" customWidth="1"/>
    <col min="14" max="14" width="9.140625" style="2"/>
    <col min="15" max="15" width="14.7109375" style="2" bestFit="1" customWidth="1"/>
  </cols>
  <sheetData>
    <row r="1" spans="1:15" x14ac:dyDescent="0.25">
      <c r="A1" s="3" t="s">
        <v>9</v>
      </c>
      <c r="B1" s="9" t="s">
        <v>3</v>
      </c>
      <c r="C1" s="9"/>
      <c r="D1" s="8" t="s">
        <v>0</v>
      </c>
      <c r="E1" s="8"/>
      <c r="F1" s="8"/>
      <c r="G1" s="8"/>
      <c r="H1" s="8"/>
      <c r="I1" s="9" t="s">
        <v>1</v>
      </c>
      <c r="J1" s="9"/>
      <c r="K1" s="9" t="s">
        <v>2</v>
      </c>
      <c r="L1" s="9"/>
      <c r="M1" s="9" t="s">
        <v>4</v>
      </c>
      <c r="N1" s="9"/>
      <c r="O1" s="4" t="s">
        <v>5</v>
      </c>
    </row>
    <row r="2" spans="1:15" x14ac:dyDescent="0.25">
      <c r="A2" s="3"/>
      <c r="B2" s="4"/>
      <c r="C2" s="4"/>
      <c r="D2" s="8" t="s">
        <v>7</v>
      </c>
      <c r="E2" s="8"/>
      <c r="F2" s="5"/>
      <c r="G2" s="8" t="s">
        <v>8</v>
      </c>
      <c r="H2" s="8"/>
      <c r="I2" s="4"/>
      <c r="J2" s="4"/>
      <c r="K2" s="4"/>
      <c r="L2" s="4"/>
      <c r="M2" s="4"/>
      <c r="N2" s="4"/>
      <c r="O2" s="4"/>
    </row>
    <row r="3" spans="1:15" x14ac:dyDescent="0.25">
      <c r="A3" s="6">
        <f>SUM(B3:C3)</f>
        <v>1</v>
      </c>
      <c r="B3" s="4">
        <f>E3/(D3+E3)</f>
        <v>0.25</v>
      </c>
      <c r="C3" s="4">
        <f>G3/(G3+H3)</f>
        <v>0.75</v>
      </c>
      <c r="D3" s="5">
        <v>3</v>
      </c>
      <c r="E3" s="7">
        <v>1</v>
      </c>
      <c r="F3" s="7" t="s">
        <v>6</v>
      </c>
      <c r="G3" s="7">
        <v>3</v>
      </c>
      <c r="H3" s="7">
        <v>1</v>
      </c>
      <c r="I3" s="4">
        <v>5000</v>
      </c>
      <c r="J3" s="4">
        <v>10000</v>
      </c>
      <c r="K3" s="4">
        <f>I3*(1+D3/E3)</f>
        <v>20000</v>
      </c>
      <c r="L3" s="4">
        <f>J3*(1+H3/G3)</f>
        <v>13333.333333333332</v>
      </c>
      <c r="M3" s="4">
        <f>(I3+J3)-K3</f>
        <v>-5000</v>
      </c>
      <c r="N3" s="4">
        <f>(I3+J3)-L3</f>
        <v>1666.6666666666679</v>
      </c>
      <c r="O3" s="4">
        <f>M3*B3+N3*C3</f>
        <v>0</v>
      </c>
    </row>
    <row r="4" spans="1:15" x14ac:dyDescent="0.25">
      <c r="A4" s="6">
        <f>SUM(B4:C4)</f>
        <v>1.0672514619883042</v>
      </c>
      <c r="B4" s="4">
        <f>E4/(D4+E4)</f>
        <v>0.27777777777777779</v>
      </c>
      <c r="C4" s="4">
        <f>G4/(G4+H4)</f>
        <v>0.78947368421052633</v>
      </c>
      <c r="D4" s="5">
        <v>13</v>
      </c>
      <c r="E4" s="5">
        <v>5</v>
      </c>
      <c r="F4" s="5" t="s">
        <v>6</v>
      </c>
      <c r="G4" s="5">
        <v>15</v>
      </c>
      <c r="H4" s="5">
        <v>4</v>
      </c>
      <c r="I4" s="4">
        <v>5000</v>
      </c>
      <c r="J4" s="4">
        <v>10000</v>
      </c>
      <c r="K4" s="4">
        <f>I4*(1+D4/E4)</f>
        <v>18000</v>
      </c>
      <c r="L4" s="4">
        <f>J4*(1+H4/G4)</f>
        <v>12666.666666666666</v>
      </c>
      <c r="M4" s="4">
        <f>(I4+J4)-K4</f>
        <v>-3000</v>
      </c>
      <c r="N4" s="4">
        <f>(I4+J4)-L4</f>
        <v>2333.3333333333339</v>
      </c>
      <c r="O4" s="4">
        <f>M4*B4+N4*C4</f>
        <v>1008.7719298245619</v>
      </c>
    </row>
    <row r="5" spans="1:15" x14ac:dyDescent="0.25">
      <c r="A5" s="6">
        <f>SUM(B5:C5)</f>
        <v>1.0714285714285714</v>
      </c>
      <c r="B5" s="4">
        <f>E5/(D5+E5)</f>
        <v>0.35714285714285715</v>
      </c>
      <c r="C5" s="4">
        <f>G5/(G5+H5)</f>
        <v>0.7142857142857143</v>
      </c>
      <c r="D5" s="5">
        <v>9</v>
      </c>
      <c r="E5" s="5">
        <v>5</v>
      </c>
      <c r="F5" s="5" t="s">
        <v>6</v>
      </c>
      <c r="G5" s="5">
        <v>5</v>
      </c>
      <c r="H5" s="5">
        <v>2</v>
      </c>
      <c r="I5" s="4">
        <v>5000</v>
      </c>
      <c r="J5" s="4">
        <v>10000</v>
      </c>
      <c r="K5" s="4">
        <f>I5*(1+D5/E5)</f>
        <v>14000</v>
      </c>
      <c r="L5" s="4">
        <f>J5*(1+H5/G5)</f>
        <v>14000</v>
      </c>
      <c r="M5" s="4">
        <f>(I5+J5)-K5</f>
        <v>1000</v>
      </c>
      <c r="N5" s="4">
        <f>(I5+J5)-L5</f>
        <v>1000</v>
      </c>
      <c r="O5" s="4">
        <f>M5*B5+N5*C5</f>
        <v>1071.4285714285716</v>
      </c>
    </row>
    <row r="6" spans="1:15" x14ac:dyDescent="0.25">
      <c r="A6" s="6">
        <f>SUM(B6:C6)</f>
        <v>1.1545454545454545</v>
      </c>
      <c r="B6" s="4">
        <f>E6/(D6+E6)</f>
        <v>0.45454545454545453</v>
      </c>
      <c r="C6" s="4">
        <f>G6/(G6+H6)</f>
        <v>0.7</v>
      </c>
      <c r="D6" s="5">
        <v>6</v>
      </c>
      <c r="E6" s="5">
        <v>5</v>
      </c>
      <c r="F6" s="5" t="s">
        <v>6</v>
      </c>
      <c r="G6" s="5">
        <v>7</v>
      </c>
      <c r="H6" s="5">
        <v>3</v>
      </c>
      <c r="I6" s="4">
        <v>5000</v>
      </c>
      <c r="J6" s="4">
        <v>10000</v>
      </c>
      <c r="K6" s="4">
        <f>I6*(1+D6/E6)</f>
        <v>11000</v>
      </c>
      <c r="L6" s="4">
        <f>J6*(1+H6/G6)</f>
        <v>14285.714285714286</v>
      </c>
      <c r="M6" s="4">
        <f>(I6+J6)-K6</f>
        <v>4000</v>
      </c>
      <c r="N6" s="4">
        <f>(I6+J6)-L6</f>
        <v>714.28571428571377</v>
      </c>
      <c r="O6" s="4">
        <f>M6*B6+N6*C6</f>
        <v>2318.1818181818176</v>
      </c>
    </row>
    <row r="7" spans="1:15" x14ac:dyDescent="0.25">
      <c r="A7" s="3"/>
      <c r="B7" s="4"/>
      <c r="C7" s="4"/>
      <c r="D7" s="5"/>
      <c r="E7" s="5">
        <f>D6/E6</f>
        <v>1.2</v>
      </c>
      <c r="F7" s="5"/>
      <c r="G7" s="5"/>
      <c r="H7" s="5">
        <f>H6/G6</f>
        <v>0.42857142857142855</v>
      </c>
      <c r="I7" s="4">
        <f>E7/H7</f>
        <v>2.8000000000000003</v>
      </c>
      <c r="J7" s="4"/>
      <c r="K7" s="4"/>
      <c r="L7" s="4"/>
      <c r="M7" s="4"/>
      <c r="N7" s="4"/>
      <c r="O7" s="4"/>
    </row>
    <row r="8" spans="1:15" x14ac:dyDescent="0.25">
      <c r="A8" s="3"/>
      <c r="B8" s="4"/>
      <c r="C8" s="4"/>
      <c r="D8" s="5"/>
      <c r="E8" s="5">
        <f>D5/E5</f>
        <v>1.8</v>
      </c>
      <c r="F8" s="5"/>
      <c r="G8" s="5"/>
      <c r="H8" s="5">
        <f>H5/G5</f>
        <v>0.4</v>
      </c>
      <c r="I8" s="4">
        <f>E8/H8</f>
        <v>4.5</v>
      </c>
      <c r="J8" s="4"/>
      <c r="K8" s="4"/>
      <c r="L8" s="4"/>
      <c r="M8" s="4"/>
      <c r="N8" s="4"/>
      <c r="O8" s="4"/>
    </row>
    <row r="9" spans="1:15" x14ac:dyDescent="0.25">
      <c r="A9" s="3"/>
      <c r="B9" s="4"/>
      <c r="C9" s="4"/>
      <c r="D9" s="5"/>
      <c r="E9" s="5">
        <f>D4/E4</f>
        <v>2.6</v>
      </c>
      <c r="F9" s="5"/>
      <c r="G9" s="5"/>
      <c r="H9" s="5">
        <f>H4/G4</f>
        <v>0.26666666666666666</v>
      </c>
      <c r="I9" s="4">
        <f>E9/H9</f>
        <v>9.75</v>
      </c>
      <c r="J9" s="4"/>
      <c r="K9" s="4"/>
      <c r="L9" s="4"/>
      <c r="M9" s="4"/>
      <c r="N9" s="4"/>
      <c r="O9" s="4"/>
    </row>
    <row r="10" spans="1:15" x14ac:dyDescent="0.25">
      <c r="A10" s="3"/>
      <c r="B10" s="4"/>
      <c r="C10" s="4"/>
      <c r="D10" s="5"/>
      <c r="E10" s="5">
        <f>D3/E3</f>
        <v>3</v>
      </c>
      <c r="F10" s="5"/>
      <c r="G10" s="5"/>
      <c r="H10" s="5">
        <f>H3/G3</f>
        <v>0.33333333333333331</v>
      </c>
      <c r="I10" s="4">
        <f>E10/H10</f>
        <v>9</v>
      </c>
      <c r="J10" s="4"/>
      <c r="K10" s="4"/>
      <c r="L10" s="4"/>
      <c r="M10" s="4"/>
      <c r="N10" s="4"/>
      <c r="O10" s="4"/>
    </row>
  </sheetData>
  <mergeCells count="7">
    <mergeCell ref="M1:N1"/>
    <mergeCell ref="D1:H1"/>
    <mergeCell ref="D2:E2"/>
    <mergeCell ref="G2:H2"/>
    <mergeCell ref="B1:C1"/>
    <mergeCell ref="I1:J1"/>
    <mergeCell ref="K1:L1"/>
  </mergeCells>
  <pageMargins left="0.7" right="0.7" top="0.75" bottom="0.75" header="0.3" footer="0.3"/>
  <pageSetup scale="91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workbookViewId="0">
      <selection activeCell="H35" sqref="H35"/>
    </sheetView>
  </sheetViews>
  <sheetFormatPr defaultRowHeight="15" x14ac:dyDescent="0.25"/>
  <cols>
    <col min="1" max="1" width="12" bestFit="1" customWidth="1"/>
    <col min="2" max="3" width="10.7109375" style="2" customWidth="1"/>
    <col min="4" max="6" width="7.7109375" style="1" customWidth="1"/>
    <col min="7" max="7" width="3.5703125" style="1" customWidth="1"/>
    <col min="8" max="10" width="7.7109375" style="1" customWidth="1"/>
    <col min="11" max="15" width="10.7109375" style="2" customWidth="1"/>
    <col min="16" max="16" width="9.140625" style="2"/>
    <col min="17" max="17" width="10.7109375" style="2" customWidth="1"/>
  </cols>
  <sheetData>
    <row r="1" spans="1:20" x14ac:dyDescent="0.25">
      <c r="A1" s="3" t="s">
        <v>9</v>
      </c>
      <c r="B1" s="9" t="s">
        <v>3</v>
      </c>
      <c r="C1" s="9"/>
      <c r="D1" s="8" t="s">
        <v>0</v>
      </c>
      <c r="E1" s="8"/>
      <c r="F1" s="8"/>
      <c r="G1" s="8"/>
      <c r="H1" s="8"/>
      <c r="I1" s="8"/>
      <c r="J1" s="8"/>
      <c r="K1" s="9" t="s">
        <v>1</v>
      </c>
      <c r="L1" s="9"/>
      <c r="M1" s="9" t="s">
        <v>2</v>
      </c>
      <c r="N1" s="9"/>
      <c r="O1" s="9" t="s">
        <v>4</v>
      </c>
      <c r="P1" s="9"/>
      <c r="Q1" s="14" t="s">
        <v>5</v>
      </c>
      <c r="R1" s="8" t="s">
        <v>15</v>
      </c>
      <c r="S1" s="8"/>
    </row>
    <row r="2" spans="1:20" x14ac:dyDescent="0.25">
      <c r="A2" s="3"/>
      <c r="B2" s="4" t="s">
        <v>12</v>
      </c>
      <c r="C2" s="4" t="s">
        <v>14</v>
      </c>
      <c r="D2" s="8" t="s">
        <v>16</v>
      </c>
      <c r="E2" s="8"/>
      <c r="F2" s="8"/>
      <c r="G2" s="12"/>
      <c r="H2" s="8" t="s">
        <v>17</v>
      </c>
      <c r="I2" s="8"/>
      <c r="J2" s="8"/>
      <c r="K2" s="4" t="s">
        <v>18</v>
      </c>
      <c r="L2" s="4" t="s">
        <v>19</v>
      </c>
      <c r="M2" s="4" t="s">
        <v>18</v>
      </c>
      <c r="N2" s="4" t="s">
        <v>19</v>
      </c>
      <c r="O2" s="4" t="s">
        <v>18</v>
      </c>
      <c r="P2" s="4" t="s">
        <v>19</v>
      </c>
      <c r="Q2" s="15"/>
      <c r="R2" s="4" t="s">
        <v>18</v>
      </c>
      <c r="S2" s="4" t="s">
        <v>19</v>
      </c>
    </row>
    <row r="3" spans="1:20" x14ac:dyDescent="0.25">
      <c r="A3" s="3"/>
      <c r="B3" s="10"/>
      <c r="C3" s="10"/>
      <c r="D3" s="5" t="s">
        <v>10</v>
      </c>
      <c r="E3" s="5" t="s">
        <v>11</v>
      </c>
      <c r="F3" s="5" t="s">
        <v>13</v>
      </c>
      <c r="G3" s="12"/>
      <c r="H3" s="5" t="s">
        <v>10</v>
      </c>
      <c r="I3" s="5" t="s">
        <v>11</v>
      </c>
      <c r="J3" s="1" t="s">
        <v>13</v>
      </c>
      <c r="K3" s="10"/>
      <c r="L3" s="10"/>
      <c r="M3" s="10"/>
      <c r="N3" s="10"/>
      <c r="O3" s="10"/>
      <c r="P3" s="10"/>
      <c r="Q3" s="10"/>
      <c r="R3" s="11"/>
      <c r="S3" s="11"/>
    </row>
    <row r="4" spans="1:20" x14ac:dyDescent="0.25">
      <c r="A4" s="6">
        <f>SUM(B4:C4)</f>
        <v>1</v>
      </c>
      <c r="B4" s="4">
        <f>D4/(D4+E4)</f>
        <v>0.25</v>
      </c>
      <c r="C4" s="4">
        <f>H4/(H4+I4)</f>
        <v>0.75</v>
      </c>
      <c r="D4" s="5">
        <v>1</v>
      </c>
      <c r="E4" s="7">
        <v>3</v>
      </c>
      <c r="F4" s="7">
        <f>D4+E4</f>
        <v>4</v>
      </c>
      <c r="G4" s="7" t="s">
        <v>6</v>
      </c>
      <c r="H4" s="7">
        <v>3</v>
      </c>
      <c r="I4" s="7">
        <v>1</v>
      </c>
      <c r="J4" s="7">
        <f>H4+I4</f>
        <v>4</v>
      </c>
      <c r="K4" s="4">
        <v>5000</v>
      </c>
      <c r="L4" s="4">
        <v>10000</v>
      </c>
      <c r="M4" s="4">
        <f>K4*(1+E4/D4)</f>
        <v>20000</v>
      </c>
      <c r="N4" s="4">
        <f>L4*(1+I4/H4)</f>
        <v>13333.333333333332</v>
      </c>
      <c r="O4" s="4">
        <f>(K4+L4)-M4</f>
        <v>-5000</v>
      </c>
      <c r="P4" s="4">
        <f>(K4+L4)-N4</f>
        <v>1666.6666666666679</v>
      </c>
      <c r="Q4" s="4">
        <f>(O4*B4+P4*C4)/(B4+C4)</f>
        <v>9.0949470177292824E-13</v>
      </c>
      <c r="R4" s="6">
        <f>E4/D4</f>
        <v>3</v>
      </c>
      <c r="S4" s="6">
        <f>I4/H4</f>
        <v>0.33333333333333331</v>
      </c>
      <c r="T4">
        <f>R4/S4</f>
        <v>9</v>
      </c>
    </row>
    <row r="5" spans="1:20" x14ac:dyDescent="0.25">
      <c r="A5" s="6">
        <f>SUM(B5:C5)</f>
        <v>1.0672514619883042</v>
      </c>
      <c r="B5" s="4">
        <f>D5/(D5+E5)</f>
        <v>0.27777777777777779</v>
      </c>
      <c r="C5" s="4">
        <f t="shared" ref="C5:C7" si="0">H5/(H5+I5)</f>
        <v>0.78947368421052633</v>
      </c>
      <c r="D5" s="5">
        <v>5</v>
      </c>
      <c r="E5" s="5">
        <v>13</v>
      </c>
      <c r="F5" s="5">
        <f>D5+E5</f>
        <v>18</v>
      </c>
      <c r="G5" s="5" t="s">
        <v>6</v>
      </c>
      <c r="H5" s="5">
        <v>15</v>
      </c>
      <c r="I5" s="5">
        <v>4</v>
      </c>
      <c r="J5" s="5">
        <f>H5+I5</f>
        <v>19</v>
      </c>
      <c r="K5" s="4">
        <v>5000</v>
      </c>
      <c r="L5" s="4">
        <v>10000</v>
      </c>
      <c r="M5" s="4">
        <f>K5*(1+E5/D5)</f>
        <v>18000</v>
      </c>
      <c r="N5" s="4">
        <f t="shared" ref="N5:N7" si="1">L5*(1+I5/H5)</f>
        <v>12666.666666666666</v>
      </c>
      <c r="O5" s="4">
        <f>(K5+L5)-M5</f>
        <v>-3000</v>
      </c>
      <c r="P5" s="4">
        <f>(K5+L5)-N5</f>
        <v>2333.3333333333339</v>
      </c>
      <c r="Q5" s="4">
        <f>(O5*B5+P5*C5)/(B5+C5)</f>
        <v>945.2054794520551</v>
      </c>
      <c r="R5" s="6">
        <f>E5/D5</f>
        <v>2.6</v>
      </c>
      <c r="S5" s="6">
        <f>I5/H5</f>
        <v>0.26666666666666666</v>
      </c>
      <c r="T5">
        <f>R5/S5</f>
        <v>9.75</v>
      </c>
    </row>
    <row r="6" spans="1:20" x14ac:dyDescent="0.25">
      <c r="A6" s="6">
        <f>SUM(B6:C6)</f>
        <v>1.0714285714285714</v>
      </c>
      <c r="B6" s="4">
        <f>D6/(D6+E6)</f>
        <v>0.35714285714285715</v>
      </c>
      <c r="C6" s="4">
        <f t="shared" si="0"/>
        <v>0.7142857142857143</v>
      </c>
      <c r="D6" s="5">
        <v>5</v>
      </c>
      <c r="E6" s="5">
        <v>9</v>
      </c>
      <c r="F6" s="5">
        <f>D6+E6</f>
        <v>14</v>
      </c>
      <c r="G6" s="5" t="s">
        <v>6</v>
      </c>
      <c r="H6" s="5">
        <v>5</v>
      </c>
      <c r="I6" s="5">
        <v>2</v>
      </c>
      <c r="J6" s="5">
        <f>H6+I6</f>
        <v>7</v>
      </c>
      <c r="K6" s="4">
        <v>5000</v>
      </c>
      <c r="L6" s="4">
        <v>10000</v>
      </c>
      <c r="M6" s="4">
        <f>K6*(1+E6/D6)</f>
        <v>14000</v>
      </c>
      <c r="N6" s="4">
        <f t="shared" si="1"/>
        <v>14000</v>
      </c>
      <c r="O6" s="4">
        <f>(K6+L6)-M6</f>
        <v>1000</v>
      </c>
      <c r="P6" s="4">
        <f>(K6+L6)-N6</f>
        <v>1000</v>
      </c>
      <c r="Q6" s="4">
        <f>(O6*B6+P6*C6)/(B6+C6)</f>
        <v>1000.0000000000001</v>
      </c>
      <c r="R6" s="6">
        <f>E6/D6</f>
        <v>1.8</v>
      </c>
      <c r="S6" s="6">
        <f>I6/H6</f>
        <v>0.4</v>
      </c>
      <c r="T6">
        <f>R6/S6</f>
        <v>4.5</v>
      </c>
    </row>
    <row r="7" spans="1:20" x14ac:dyDescent="0.25">
      <c r="A7" s="6">
        <f>SUM(B7:C7)</f>
        <v>1.1545454545454545</v>
      </c>
      <c r="B7" s="4">
        <f>D7/(D7+E7)</f>
        <v>0.45454545454545453</v>
      </c>
      <c r="C7" s="4">
        <f t="shared" si="0"/>
        <v>0.7</v>
      </c>
      <c r="D7" s="5">
        <v>5</v>
      </c>
      <c r="E7" s="5">
        <v>6</v>
      </c>
      <c r="F7" s="5">
        <f>D7+E7</f>
        <v>11</v>
      </c>
      <c r="G7" s="5" t="s">
        <v>6</v>
      </c>
      <c r="H7" s="5">
        <v>7</v>
      </c>
      <c r="I7" s="5">
        <v>3</v>
      </c>
      <c r="J7" s="5">
        <f>H7+I7</f>
        <v>10</v>
      </c>
      <c r="K7" s="4">
        <v>5000</v>
      </c>
      <c r="L7" s="4">
        <v>10000</v>
      </c>
      <c r="M7" s="4">
        <f>K7*(1+E7/D7)</f>
        <v>11000</v>
      </c>
      <c r="N7" s="4">
        <f t="shared" si="1"/>
        <v>14285.714285714286</v>
      </c>
      <c r="O7" s="4">
        <f>(K7+L7)-M7</f>
        <v>4000</v>
      </c>
      <c r="P7" s="4">
        <f>(K7+L7)-N7</f>
        <v>714.28571428571377</v>
      </c>
      <c r="Q7" s="4">
        <f>(O7*B7+P7*C7)/(B7+C7)</f>
        <v>2007.8740157480311</v>
      </c>
      <c r="R7" s="6">
        <f>E7/D7</f>
        <v>1.2</v>
      </c>
      <c r="S7" s="6">
        <f>I7/H7</f>
        <v>0.42857142857142855</v>
      </c>
      <c r="T7">
        <f>R7/S7</f>
        <v>2.8000000000000003</v>
      </c>
    </row>
    <row r="8" spans="1:20" x14ac:dyDescent="0.25">
      <c r="A8" s="3"/>
      <c r="B8" s="4"/>
      <c r="C8" s="4"/>
      <c r="D8" s="5"/>
      <c r="E8" s="5"/>
      <c r="F8" s="5"/>
      <c r="G8" s="5"/>
      <c r="H8" s="5"/>
      <c r="I8" s="5"/>
      <c r="J8" s="5"/>
      <c r="K8" s="4"/>
      <c r="L8" s="4"/>
      <c r="M8" s="4"/>
      <c r="N8" s="4"/>
      <c r="O8" s="4"/>
      <c r="P8" s="4"/>
      <c r="Q8" s="4"/>
    </row>
    <row r="9" spans="1:20" x14ac:dyDescent="0.25">
      <c r="A9" s="3"/>
      <c r="B9" s="4"/>
      <c r="C9" s="4"/>
      <c r="D9" s="5"/>
      <c r="E9" s="5"/>
      <c r="F9" s="5"/>
      <c r="G9" s="5"/>
      <c r="H9" s="5"/>
      <c r="I9" s="5"/>
      <c r="J9" s="5"/>
      <c r="K9" s="4"/>
      <c r="L9" s="4"/>
      <c r="M9" s="4"/>
      <c r="N9" s="4"/>
      <c r="O9" s="4"/>
      <c r="P9" s="4"/>
      <c r="Q9" s="4"/>
    </row>
    <row r="10" spans="1:20" x14ac:dyDescent="0.25">
      <c r="A10" s="3"/>
      <c r="B10" s="4"/>
      <c r="C10" s="4"/>
      <c r="D10" s="5"/>
      <c r="E10" s="5"/>
      <c r="F10" s="5"/>
      <c r="G10" s="5"/>
      <c r="H10" s="5"/>
      <c r="I10" s="5"/>
      <c r="J10" s="5"/>
      <c r="K10" s="4"/>
      <c r="L10" s="4"/>
      <c r="M10" s="4"/>
      <c r="N10" s="4"/>
      <c r="O10" s="4"/>
      <c r="P10" s="4"/>
      <c r="Q10" s="4"/>
    </row>
    <row r="11" spans="1:20" x14ac:dyDescent="0.25">
      <c r="A11" s="3"/>
      <c r="B11" s="4"/>
      <c r="C11" s="4"/>
      <c r="D11" s="5"/>
      <c r="E11" s="5"/>
      <c r="F11" s="5"/>
      <c r="G11" s="5"/>
      <c r="H11" s="5"/>
      <c r="I11" s="5"/>
      <c r="J11" s="5"/>
      <c r="K11" s="4"/>
      <c r="L11" s="4"/>
      <c r="M11" s="4"/>
      <c r="N11" s="4"/>
      <c r="O11" s="4"/>
      <c r="P11" s="4"/>
      <c r="Q11" s="4"/>
    </row>
    <row r="14" spans="1:20" ht="15" customHeight="1" x14ac:dyDescent="0.25">
      <c r="A14" s="3" t="s">
        <v>9</v>
      </c>
      <c r="B14" s="9" t="s">
        <v>3</v>
      </c>
      <c r="C14" s="9"/>
      <c r="D14" s="8" t="s">
        <v>0</v>
      </c>
      <c r="E14" s="8"/>
      <c r="F14" s="8"/>
      <c r="G14" s="8"/>
      <c r="H14" s="8"/>
      <c r="I14" s="8"/>
      <c r="J14" s="8"/>
      <c r="K14" s="9" t="s">
        <v>1</v>
      </c>
      <c r="L14" s="9"/>
      <c r="M14" s="9" t="s">
        <v>2</v>
      </c>
      <c r="N14" s="9"/>
      <c r="O14" s="9" t="s">
        <v>4</v>
      </c>
      <c r="P14" s="9"/>
      <c r="Q14" s="13" t="s">
        <v>5</v>
      </c>
      <c r="R14" s="8" t="s">
        <v>15</v>
      </c>
      <c r="S14" s="8"/>
    </row>
    <row r="15" spans="1:20" x14ac:dyDescent="0.25">
      <c r="A15" s="3"/>
      <c r="B15" s="10"/>
      <c r="C15" s="10"/>
      <c r="D15" s="8" t="s">
        <v>16</v>
      </c>
      <c r="E15" s="8"/>
      <c r="F15" s="8"/>
      <c r="G15" s="5"/>
      <c r="H15" s="8" t="s">
        <v>17</v>
      </c>
      <c r="I15" s="8"/>
      <c r="J15" s="8"/>
      <c r="K15" s="4" t="s">
        <v>18</v>
      </c>
      <c r="L15" s="4" t="s">
        <v>19</v>
      </c>
      <c r="M15" s="4" t="s">
        <v>18</v>
      </c>
      <c r="N15" s="4" t="s">
        <v>19</v>
      </c>
      <c r="O15" s="4" t="s">
        <v>18</v>
      </c>
      <c r="P15" s="4" t="s">
        <v>19</v>
      </c>
      <c r="Q15" s="13"/>
      <c r="R15" s="4" t="s">
        <v>18</v>
      </c>
      <c r="S15" s="4" t="s">
        <v>19</v>
      </c>
    </row>
    <row r="16" spans="1:20" x14ac:dyDescent="0.25">
      <c r="A16" s="3"/>
      <c r="B16" s="10"/>
      <c r="C16" s="10"/>
      <c r="D16" s="5" t="s">
        <v>10</v>
      </c>
      <c r="E16" s="5" t="s">
        <v>11</v>
      </c>
      <c r="F16" s="5" t="s">
        <v>13</v>
      </c>
      <c r="G16" s="5"/>
      <c r="H16" s="5" t="s">
        <v>10</v>
      </c>
      <c r="I16" s="5" t="s">
        <v>11</v>
      </c>
      <c r="J16" s="5" t="s">
        <v>13</v>
      </c>
      <c r="K16" s="10"/>
      <c r="L16" s="10"/>
      <c r="M16" s="10"/>
      <c r="N16" s="10"/>
      <c r="O16" s="10"/>
      <c r="P16" s="10"/>
      <c r="Q16" s="10"/>
      <c r="R16" s="11"/>
      <c r="S16" s="11"/>
    </row>
    <row r="17" spans="1:20" x14ac:dyDescent="0.25">
      <c r="A17" s="6">
        <f>SUM(B17:C17)</f>
        <v>1</v>
      </c>
      <c r="B17" s="4">
        <f>D17/(D17+E17)</f>
        <v>0.25</v>
      </c>
      <c r="C17" s="4">
        <f>H17/(H17+I17)</f>
        <v>0.75</v>
      </c>
      <c r="D17" s="5">
        <v>1</v>
      </c>
      <c r="E17" s="7">
        <v>3</v>
      </c>
      <c r="F17" s="7">
        <f>D17+E17</f>
        <v>4</v>
      </c>
      <c r="G17" s="7" t="s">
        <v>6</v>
      </c>
      <c r="H17" s="7">
        <v>3</v>
      </c>
      <c r="I17" s="7">
        <v>1</v>
      </c>
      <c r="J17" s="7">
        <f>H17+I17</f>
        <v>4</v>
      </c>
      <c r="K17" s="4">
        <v>4219</v>
      </c>
      <c r="L17" s="4">
        <v>6535</v>
      </c>
      <c r="M17" s="4">
        <f>K17*(1+E17/D17)</f>
        <v>16876</v>
      </c>
      <c r="N17" s="4">
        <f>L17*(1+I17/H17)</f>
        <v>8713.3333333333321</v>
      </c>
      <c r="O17" s="4">
        <f>(K17+L17)-M17</f>
        <v>-6122</v>
      </c>
      <c r="P17" s="4">
        <f>(K17+L17)-N17</f>
        <v>2040.6666666666679</v>
      </c>
      <c r="Q17" s="4">
        <f>(O17*B17+P17*C17)/(B17+C17)</f>
        <v>9.0949470177292824E-13</v>
      </c>
      <c r="R17" s="6">
        <f>E17/D17</f>
        <v>3</v>
      </c>
      <c r="S17" s="6">
        <f>I17/H17</f>
        <v>0.33333333333333331</v>
      </c>
      <c r="T17">
        <f>R17/S17</f>
        <v>9</v>
      </c>
    </row>
    <row r="18" spans="1:20" x14ac:dyDescent="0.25">
      <c r="A18" s="6">
        <f>SUM(B18:C18)</f>
        <v>1</v>
      </c>
      <c r="B18" s="4">
        <f>D18/(D18+E18)</f>
        <v>0.25</v>
      </c>
      <c r="C18" s="4">
        <f t="shared" ref="C18:C20" si="2">H18/(H18+I18)</f>
        <v>0.75</v>
      </c>
      <c r="D18" s="5">
        <v>1</v>
      </c>
      <c r="E18" s="5">
        <v>3</v>
      </c>
      <c r="F18" s="5">
        <f>D18+E18</f>
        <v>4</v>
      </c>
      <c r="G18" s="5" t="s">
        <v>6</v>
      </c>
      <c r="H18" s="5">
        <v>3</v>
      </c>
      <c r="I18" s="5">
        <v>1</v>
      </c>
      <c r="J18" s="5">
        <f>H18+I18</f>
        <v>4</v>
      </c>
      <c r="K18" s="4">
        <v>0</v>
      </c>
      <c r="L18" s="4">
        <v>10000</v>
      </c>
      <c r="M18" s="4">
        <f>K18*(1+E18/D18)</f>
        <v>0</v>
      </c>
      <c r="N18" s="4">
        <f t="shared" ref="N18:N20" si="3">L18*(1+I18/H18)</f>
        <v>13333.333333333332</v>
      </c>
      <c r="O18" s="4">
        <f>(K18+L18)-M18</f>
        <v>10000</v>
      </c>
      <c r="P18" s="4">
        <f>(K18+L18)-N18</f>
        <v>-3333.3333333333321</v>
      </c>
      <c r="Q18" s="4">
        <f>(O18*B18+P18*C18)/(B18+C18)</f>
        <v>9.0949470177292824E-13</v>
      </c>
      <c r="R18" s="6">
        <f>E18/D18</f>
        <v>3</v>
      </c>
      <c r="S18" s="6">
        <f>I18/H18</f>
        <v>0.33333333333333331</v>
      </c>
      <c r="T18">
        <f>R18/S18</f>
        <v>9</v>
      </c>
    </row>
    <row r="19" spans="1:20" x14ac:dyDescent="0.25">
      <c r="A19" s="6">
        <f>SUM(B19:C19)</f>
        <v>1</v>
      </c>
      <c r="B19" s="4">
        <f>D19/(D19+E19)</f>
        <v>0.25</v>
      </c>
      <c r="C19" s="4">
        <f t="shared" si="2"/>
        <v>0.75</v>
      </c>
      <c r="D19" s="5">
        <v>1</v>
      </c>
      <c r="E19" s="5">
        <v>3</v>
      </c>
      <c r="F19" s="5">
        <f>D19+E19</f>
        <v>4</v>
      </c>
      <c r="G19" s="5" t="s">
        <v>6</v>
      </c>
      <c r="H19" s="5">
        <v>3</v>
      </c>
      <c r="I19" s="5">
        <v>1</v>
      </c>
      <c r="J19" s="5">
        <f>H19+I19</f>
        <v>4</v>
      </c>
      <c r="K19" s="4">
        <v>5000</v>
      </c>
      <c r="L19" s="4">
        <v>10000</v>
      </c>
      <c r="M19" s="4">
        <f>K19*(1+E19/D19)</f>
        <v>20000</v>
      </c>
      <c r="N19" s="4">
        <f t="shared" si="3"/>
        <v>13333.333333333332</v>
      </c>
      <c r="O19" s="4">
        <f>(K19+L19)-M19</f>
        <v>-5000</v>
      </c>
      <c r="P19" s="4">
        <f>(K19+L19)-N19</f>
        <v>1666.6666666666679</v>
      </c>
      <c r="Q19" s="4">
        <f>(O19*B19+P19*C19)/(B19+C19)</f>
        <v>9.0949470177292824E-13</v>
      </c>
      <c r="R19" s="6">
        <f>E19/D19</f>
        <v>3</v>
      </c>
      <c r="S19" s="6">
        <f>I19/H19</f>
        <v>0.33333333333333331</v>
      </c>
      <c r="T19">
        <f>R19/S19</f>
        <v>9</v>
      </c>
    </row>
    <row r="20" spans="1:20" x14ac:dyDescent="0.25">
      <c r="A20" s="6">
        <f>SUM(B20:C20)</f>
        <v>1</v>
      </c>
      <c r="B20" s="4">
        <f>D20/(D20+E20)</f>
        <v>0.25</v>
      </c>
      <c r="C20" s="4">
        <f t="shared" si="2"/>
        <v>0.75</v>
      </c>
      <c r="D20" s="5">
        <v>1</v>
      </c>
      <c r="E20" s="5">
        <v>3</v>
      </c>
      <c r="F20" s="5">
        <f>D20+E20</f>
        <v>4</v>
      </c>
      <c r="G20" s="5" t="s">
        <v>6</v>
      </c>
      <c r="H20" s="5">
        <v>3</v>
      </c>
      <c r="I20" s="5">
        <v>1</v>
      </c>
      <c r="J20" s="5">
        <f>H20+I20</f>
        <v>4</v>
      </c>
      <c r="K20" s="4">
        <v>10000</v>
      </c>
      <c r="L20" s="4">
        <v>5000</v>
      </c>
      <c r="M20" s="4">
        <f>K20*(1+E20/D20)</f>
        <v>40000</v>
      </c>
      <c r="N20" s="4">
        <f t="shared" si="3"/>
        <v>6666.6666666666661</v>
      </c>
      <c r="O20" s="4">
        <f>(K20+L20)-M20</f>
        <v>-25000</v>
      </c>
      <c r="P20" s="4">
        <f>(K20+L20)-N20</f>
        <v>8333.3333333333339</v>
      </c>
      <c r="Q20" s="4">
        <f>(O20*B20+P20*C20)/(B20+C20)</f>
        <v>0</v>
      </c>
      <c r="R20" s="6">
        <f>E20/D20</f>
        <v>3</v>
      </c>
      <c r="S20" s="6">
        <f>I20/H20</f>
        <v>0.33333333333333331</v>
      </c>
      <c r="T20">
        <f>R20/S20</f>
        <v>9</v>
      </c>
    </row>
    <row r="21" spans="1:20" x14ac:dyDescent="0.25">
      <c r="A21" s="3"/>
      <c r="B21" s="4"/>
      <c r="C21" s="4"/>
      <c r="D21" s="5"/>
      <c r="E21" s="5"/>
      <c r="F21" s="5"/>
      <c r="G21" s="5"/>
      <c r="H21" s="5"/>
      <c r="I21" s="5"/>
      <c r="J21" s="5"/>
      <c r="K21" s="4"/>
      <c r="L21" s="4"/>
      <c r="M21" s="4"/>
      <c r="N21" s="4"/>
      <c r="O21" s="4"/>
      <c r="P21" s="4"/>
      <c r="Q21" s="4"/>
    </row>
    <row r="22" spans="1:20" x14ac:dyDescent="0.25">
      <c r="A22" s="3"/>
      <c r="B22" s="4"/>
      <c r="C22" s="4"/>
      <c r="D22" s="5"/>
      <c r="E22" s="5"/>
      <c r="F22" s="5"/>
      <c r="G22" s="5"/>
      <c r="H22" s="5"/>
      <c r="I22" s="5"/>
      <c r="J22" s="5"/>
      <c r="K22" s="4"/>
      <c r="L22" s="4"/>
      <c r="M22" s="4"/>
      <c r="N22" s="4"/>
      <c r="O22" s="4"/>
      <c r="P22" s="4"/>
      <c r="Q22" s="4"/>
    </row>
    <row r="23" spans="1:20" x14ac:dyDescent="0.25">
      <c r="A23" s="3"/>
      <c r="B23" s="4"/>
      <c r="C23" s="4"/>
      <c r="D23" s="5"/>
      <c r="E23" s="5"/>
      <c r="F23" s="5"/>
      <c r="G23" s="5"/>
      <c r="H23" s="5"/>
      <c r="I23" s="5"/>
      <c r="J23" s="5"/>
      <c r="K23" s="4"/>
      <c r="L23" s="4"/>
      <c r="M23" s="4"/>
      <c r="N23" s="4"/>
      <c r="O23" s="4"/>
      <c r="P23" s="4"/>
      <c r="Q23" s="4"/>
    </row>
    <row r="24" spans="1:20" x14ac:dyDescent="0.25">
      <c r="A24" s="3"/>
      <c r="B24" s="4"/>
      <c r="C24" s="4"/>
      <c r="D24" s="5"/>
      <c r="E24" s="5"/>
      <c r="F24" s="5"/>
      <c r="G24" s="5"/>
      <c r="H24" s="5"/>
      <c r="I24" s="5"/>
      <c r="J24" s="5"/>
      <c r="K24" s="4"/>
      <c r="L24" s="4"/>
      <c r="M24" s="4"/>
      <c r="N24" s="4"/>
      <c r="O24" s="4"/>
      <c r="P24" s="4"/>
      <c r="Q24" s="4"/>
    </row>
    <row r="25" spans="1:20" x14ac:dyDescent="0.25">
      <c r="D25" s="1">
        <f>E18*B18-I18*C18</f>
        <v>0</v>
      </c>
    </row>
    <row r="26" spans="1:20" x14ac:dyDescent="0.25">
      <c r="D26" s="1">
        <f>I18*C18-E18*B18</f>
        <v>0</v>
      </c>
    </row>
    <row r="27" spans="1:20" x14ac:dyDescent="0.25">
      <c r="D27" s="1">
        <f>D18*B18-I18*C18</f>
        <v>-0.5</v>
      </c>
    </row>
    <row r="33" spans="8:8" x14ac:dyDescent="0.25">
      <c r="H33" s="1">
        <f>5/18</f>
        <v>0.27777777777777779</v>
      </c>
    </row>
    <row r="34" spans="8:8" x14ac:dyDescent="0.25">
      <c r="H34" s="1">
        <f>15/19</f>
        <v>0.78947368421052633</v>
      </c>
    </row>
  </sheetData>
  <mergeCells count="18">
    <mergeCell ref="D15:F15"/>
    <mergeCell ref="H15:J15"/>
    <mergeCell ref="Q14:Q15"/>
    <mergeCell ref="Q1:Q2"/>
    <mergeCell ref="R1:S1"/>
    <mergeCell ref="B14:C14"/>
    <mergeCell ref="D14:J14"/>
    <mergeCell ref="K14:L14"/>
    <mergeCell ref="M14:N14"/>
    <mergeCell ref="O14:P14"/>
    <mergeCell ref="R14:S14"/>
    <mergeCell ref="B1:C1"/>
    <mergeCell ref="D1:J1"/>
    <mergeCell ref="K1:L1"/>
    <mergeCell ref="M1:N1"/>
    <mergeCell ref="O1:P1"/>
    <mergeCell ref="H2:J2"/>
    <mergeCell ref="D2:F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</dc:creator>
  <cp:lastModifiedBy>Conrad</cp:lastModifiedBy>
  <cp:lastPrinted>2015-06-11T19:59:21Z</cp:lastPrinted>
  <dcterms:created xsi:type="dcterms:W3CDTF">2015-06-07T12:08:08Z</dcterms:created>
  <dcterms:modified xsi:type="dcterms:W3CDTF">2015-06-12T22:38:08Z</dcterms:modified>
</cp:coreProperties>
</file>