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5715" windowHeight="187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R25" i="1" l="1"/>
  <c r="R24" i="1"/>
  <c r="K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S43" i="1"/>
  <c r="S41" i="1"/>
  <c r="S36" i="1"/>
  <c r="S33" i="1"/>
  <c r="S32" i="1"/>
  <c r="S29" i="1"/>
  <c r="S28" i="1"/>
  <c r="Q19" i="1"/>
  <c r="Q18" i="1"/>
  <c r="Q17" i="1"/>
  <c r="Q16" i="1"/>
  <c r="Q15" i="1"/>
  <c r="Q14" i="1"/>
  <c r="Q13" i="1"/>
  <c r="Q12" i="1"/>
  <c r="Q11" i="1" l="1"/>
  <c r="Q10" i="1"/>
  <c r="Q9" i="1"/>
  <c r="Q8" i="1"/>
  <c r="Q7" i="1"/>
  <c r="Q6" i="1"/>
  <c r="Q5" i="1"/>
  <c r="D3" i="1"/>
  <c r="K2" i="1"/>
  <c r="A5" i="1"/>
  <c r="G3" i="1"/>
  <c r="G2" i="1"/>
  <c r="H3" i="1" s="1"/>
  <c r="B4" i="1"/>
  <c r="E2" i="1"/>
  <c r="A3" i="1"/>
  <c r="E3" i="1" l="1"/>
  <c r="F3" i="1" s="1"/>
</calcChain>
</file>

<file path=xl/sharedStrings.xml><?xml version="1.0" encoding="utf-8"?>
<sst xmlns="http://schemas.openxmlformats.org/spreadsheetml/2006/main" count="56" uniqueCount="40">
  <si>
    <t>US</t>
  </si>
  <si>
    <t>China</t>
  </si>
  <si>
    <t>Japan</t>
  </si>
  <si>
    <t>Mexico</t>
  </si>
  <si>
    <t>World</t>
  </si>
  <si>
    <t>GDP Trillion</t>
  </si>
  <si>
    <t>Entity</t>
  </si>
  <si>
    <t>Russia</t>
  </si>
  <si>
    <t>Canada</t>
  </si>
  <si>
    <t>Population (million)</t>
  </si>
  <si>
    <t>GDP per capita</t>
  </si>
  <si>
    <t>India</t>
  </si>
  <si>
    <t>productivity</t>
  </si>
  <si>
    <t>Energy per capita (2012) in kg equivalent of oil</t>
  </si>
  <si>
    <t>France</t>
  </si>
  <si>
    <t>Norway</t>
  </si>
  <si>
    <t>UK</t>
  </si>
  <si>
    <t>Germany</t>
  </si>
  <si>
    <t>Spain</t>
  </si>
  <si>
    <t>Italy</t>
  </si>
  <si>
    <t>Peru</t>
  </si>
  <si>
    <t>Brazil</t>
  </si>
  <si>
    <t>For 2011</t>
  </si>
  <si>
    <t>Efficiency</t>
  </si>
  <si>
    <t>http://www-pub.iaea.org/MTCD/publications/PDF/RDS1_31.pdf</t>
  </si>
  <si>
    <t>population &lt;country name&gt; 2011</t>
  </si>
  <si>
    <t>energy consumption &lt;country name&gt; 2011</t>
  </si>
  <si>
    <t>area &lt;country name&gt; square kilometers</t>
  </si>
  <si>
    <t>Total GDP (Trillions USD)</t>
  </si>
  <si>
    <t>Energy Use Per Capita                (kg oil equiv.)</t>
  </si>
  <si>
    <t>GDP Per Capita (USD)</t>
  </si>
  <si>
    <r>
      <t>Area           (millions km</t>
    </r>
    <r>
      <rPr>
        <vertAlign val="superscript"/>
        <sz val="11"/>
        <color rgb="FF9C6500"/>
        <rFont val="Calibri"/>
        <family val="2"/>
        <scheme val="minor"/>
      </rPr>
      <t>2</t>
    </r>
    <r>
      <rPr>
        <sz val="11"/>
        <color rgb="FF9C6500"/>
        <rFont val="Calibri"/>
        <family val="2"/>
        <scheme val="minor"/>
      </rPr>
      <t>)</t>
    </r>
  </si>
  <si>
    <t>South Africa</t>
  </si>
  <si>
    <t>Egypt</t>
  </si>
  <si>
    <t>Isreal</t>
  </si>
  <si>
    <t>Nigeria</t>
  </si>
  <si>
    <t>Turkey</t>
  </si>
  <si>
    <t>Population Density</t>
  </si>
  <si>
    <t>Population (millions)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</si>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</sst>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22222"/>
      <name val="Arial"/>
      <family val="2"/>
    </font>
    <font>
      <vertAlign val="superscript"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" fontId="2" fillId="0" borderId="0" xfId="0" applyNumberFormat="1" applyFont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169" fontId="0" fillId="0" borderId="1" xfId="0" applyNumberFormat="1" applyBorder="1" applyAlignment="1">
      <alignment wrapText="1"/>
    </xf>
    <xf numFmtId="0" fontId="0" fillId="0" borderId="1" xfId="0" applyBorder="1"/>
    <xf numFmtId="168" fontId="0" fillId="0" borderId="1" xfId="0" applyNumberFormat="1" applyBorder="1"/>
    <xf numFmtId="2" fontId="0" fillId="0" borderId="1" xfId="0" applyNumberFormat="1" applyBorder="1"/>
    <xf numFmtId="169" fontId="0" fillId="0" borderId="1" xfId="0" applyNumberFormat="1" applyBorder="1"/>
    <xf numFmtId="2" fontId="0" fillId="0" borderId="0" xfId="0" applyNumberFormat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2849713230288"/>
          <c:y val="2.8063238117377504E-2"/>
          <c:w val="0.76850223583163202"/>
          <c:h val="0.818204145418850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C66"/>
            </a:solidFill>
          </c:spPr>
          <c:invertIfNegative val="0"/>
          <c:cat>
            <c:strRef>
              <c:f>Sheet1!$K$24:$K$44</c:f>
              <c:strCache>
                <c:ptCount val="21"/>
                <c:pt idx="0">
                  <c:v>Brazil</c:v>
                </c:pt>
                <c:pt idx="1">
                  <c:v>Canada</c:v>
                </c:pt>
                <c:pt idx="2">
                  <c:v>China</c:v>
                </c:pt>
                <c:pt idx="3">
                  <c:v>Egypt</c:v>
                </c:pt>
                <c:pt idx="4">
                  <c:v>France</c:v>
                </c:pt>
                <c:pt idx="5">
                  <c:v>Germany</c:v>
                </c:pt>
                <c:pt idx="6">
                  <c:v>India</c:v>
                </c:pt>
                <c:pt idx="7">
                  <c:v>Isreal</c:v>
                </c:pt>
                <c:pt idx="8">
                  <c:v>Italy</c:v>
                </c:pt>
                <c:pt idx="9">
                  <c:v>Japan</c:v>
                </c:pt>
                <c:pt idx="10">
                  <c:v>Mexico</c:v>
                </c:pt>
                <c:pt idx="11">
                  <c:v>Nigeria</c:v>
                </c:pt>
                <c:pt idx="12">
                  <c:v>Norway</c:v>
                </c:pt>
                <c:pt idx="13">
                  <c:v>Peru</c:v>
                </c:pt>
                <c:pt idx="14">
                  <c:v>Russia</c:v>
                </c:pt>
                <c:pt idx="15">
                  <c:v>Saudi Arabia</c:v>
                </c:pt>
                <c:pt idx="16">
                  <c:v>South Africa</c:v>
                </c:pt>
                <c:pt idx="17">
                  <c:v>Spain</c:v>
                </c:pt>
                <c:pt idx="18">
                  <c:v>Turkey</c:v>
                </c:pt>
                <c:pt idx="19">
                  <c:v>UK</c:v>
                </c:pt>
                <c:pt idx="20">
                  <c:v>US</c:v>
                </c:pt>
              </c:strCache>
            </c:strRef>
          </c:cat>
          <c:val>
            <c:numRef>
              <c:f>Sheet1!$O$24:$O$44</c:f>
              <c:numCache>
                <c:formatCode>0.00</c:formatCode>
                <c:ptCount val="21"/>
                <c:pt idx="0">
                  <c:v>1371.15</c:v>
                </c:pt>
                <c:pt idx="1">
                  <c:v>7333.28</c:v>
                </c:pt>
                <c:pt idx="2">
                  <c:v>2029.36</c:v>
                </c:pt>
                <c:pt idx="3">
                  <c:v>978.04</c:v>
                </c:pt>
                <c:pt idx="4">
                  <c:v>3869.19</c:v>
                </c:pt>
                <c:pt idx="5">
                  <c:v>3811.47</c:v>
                </c:pt>
                <c:pt idx="6">
                  <c:v>613.72</c:v>
                </c:pt>
                <c:pt idx="7">
                  <c:v>2994.45</c:v>
                </c:pt>
                <c:pt idx="8">
                  <c:v>2819.42</c:v>
                </c:pt>
                <c:pt idx="9">
                  <c:v>3610.37</c:v>
                </c:pt>
                <c:pt idx="10">
                  <c:v>1559.73</c:v>
                </c:pt>
                <c:pt idx="11">
                  <c:v>720.64</c:v>
                </c:pt>
                <c:pt idx="12">
                  <c:v>5680.65</c:v>
                </c:pt>
                <c:pt idx="13">
                  <c:v>695</c:v>
                </c:pt>
                <c:pt idx="14">
                  <c:v>5113.2299999999996</c:v>
                </c:pt>
                <c:pt idx="15">
                  <c:v>6738.42</c:v>
                </c:pt>
                <c:pt idx="16">
                  <c:v>2740.85</c:v>
                </c:pt>
                <c:pt idx="17">
                  <c:v>2686.42</c:v>
                </c:pt>
                <c:pt idx="18">
                  <c:v>1539.29</c:v>
                </c:pt>
                <c:pt idx="19">
                  <c:v>2973.08</c:v>
                </c:pt>
                <c:pt idx="20">
                  <c:v>7032.46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03488"/>
        <c:axId val="66305024"/>
      </c:barChart>
      <c:catAx>
        <c:axId val="6630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66305024"/>
        <c:crosses val="autoZero"/>
        <c:auto val="1"/>
        <c:lblAlgn val="ctr"/>
        <c:lblOffset val="100"/>
        <c:noMultiLvlLbl val="0"/>
      </c:catAx>
      <c:valAx>
        <c:axId val="663050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6303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9573259810815"/>
          <c:y val="4.6835477935986441E-2"/>
          <c:w val="0.82107465837576199"/>
          <c:h val="0.8053007044155264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FFC000"/>
              </a:solidFill>
              <a:ln>
                <a:noFill/>
              </a:ln>
            </c:spPr>
          </c:marker>
          <c:xVal>
            <c:numRef>
              <c:f>Sheet1!$P$24:$P$44</c:f>
              <c:numCache>
                <c:formatCode>0.000</c:formatCode>
                <c:ptCount val="21"/>
                <c:pt idx="0">
                  <c:v>8.516</c:v>
                </c:pt>
                <c:pt idx="1">
                  <c:v>9.9849999999999994</c:v>
                </c:pt>
                <c:pt idx="2">
                  <c:v>9.5969999999999995</c:v>
                </c:pt>
                <c:pt idx="3">
                  <c:v>1.0009999999999999</c:v>
                </c:pt>
                <c:pt idx="4">
                  <c:v>0.640679</c:v>
                </c:pt>
                <c:pt idx="5">
                  <c:v>0.35716799999999999</c:v>
                </c:pt>
                <c:pt idx="6">
                  <c:v>3.2879999999999998</c:v>
                </c:pt>
                <c:pt idx="7">
                  <c:v>2.077E-2</c:v>
                </c:pt>
                <c:pt idx="8">
                  <c:v>0.30133799999999999</c:v>
                </c:pt>
                <c:pt idx="9">
                  <c:v>0.377944</c:v>
                </c:pt>
                <c:pt idx="10">
                  <c:v>1.9730000000000001</c:v>
                </c:pt>
                <c:pt idx="11">
                  <c:v>0.92376800000000003</c:v>
                </c:pt>
                <c:pt idx="12">
                  <c:v>0.14871799999999999</c:v>
                </c:pt>
                <c:pt idx="13">
                  <c:v>1.2849999999999999</c:v>
                </c:pt>
                <c:pt idx="14">
                  <c:v>17.100000000000001</c:v>
                </c:pt>
                <c:pt idx="15">
                  <c:v>2.15</c:v>
                </c:pt>
                <c:pt idx="16">
                  <c:v>1.2210000000000001</c:v>
                </c:pt>
                <c:pt idx="17">
                  <c:v>0.50464500000000001</c:v>
                </c:pt>
                <c:pt idx="18">
                  <c:v>0.78356199999999998</c:v>
                </c:pt>
                <c:pt idx="19">
                  <c:v>0.24360999999999999</c:v>
                </c:pt>
                <c:pt idx="20">
                  <c:v>9.8569999999999993</c:v>
                </c:pt>
              </c:numCache>
            </c:numRef>
          </c:xVal>
          <c:yVal>
            <c:numRef>
              <c:f>Sheet1!$Q$24:$Q$44</c:f>
              <c:numCache>
                <c:formatCode>0.00</c:formatCode>
                <c:ptCount val="21"/>
                <c:pt idx="0">
                  <c:v>9.1720088976406657</c:v>
                </c:pt>
                <c:pt idx="1">
                  <c:v>7.0624018174677632</c:v>
                </c:pt>
                <c:pt idx="2">
                  <c:v>2.6842502069618011</c:v>
                </c:pt>
                <c:pt idx="3">
                  <c:v>3.0393235450492821</c:v>
                </c:pt>
                <c:pt idx="4">
                  <c:v>11.322695447884442</c:v>
                </c:pt>
                <c:pt idx="5">
                  <c:v>12.034889425864563</c:v>
                </c:pt>
                <c:pt idx="6">
                  <c:v>2.5086521540767772</c:v>
                </c:pt>
                <c:pt idx="7">
                  <c:v>11.112678455142014</c:v>
                </c:pt>
                <c:pt idx="8">
                  <c:v>13.608231480233522</c:v>
                </c:pt>
                <c:pt idx="9">
                  <c:v>12.797497209427288</c:v>
                </c:pt>
                <c:pt idx="10">
                  <c:v>6.2849916331672784</c:v>
                </c:pt>
                <c:pt idx="11">
                  <c:v>3.4797957371225574</c:v>
                </c:pt>
                <c:pt idx="12">
                  <c:v>17.443618247911772</c:v>
                </c:pt>
                <c:pt idx="13">
                  <c:v>8.2869208633093532</c:v>
                </c:pt>
                <c:pt idx="14">
                  <c:v>2.6058460112296928</c:v>
                </c:pt>
                <c:pt idx="15">
                  <c:v>3.5789057375467839</c:v>
                </c:pt>
                <c:pt idx="16">
                  <c:v>2.8569640804859806</c:v>
                </c:pt>
                <c:pt idx="17">
                  <c:v>11.902461268156133</c:v>
                </c:pt>
                <c:pt idx="18">
                  <c:v>6.8892476401457809</c:v>
                </c:pt>
                <c:pt idx="19">
                  <c:v>13.781004883824183</c:v>
                </c:pt>
                <c:pt idx="20">
                  <c:v>7.0819442982967553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8096"/>
        <c:axId val="42386560"/>
      </c:scatterChart>
      <c:valAx>
        <c:axId val="4238809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42386560"/>
        <c:crosses val="autoZero"/>
        <c:crossBetween val="midCat"/>
      </c:valAx>
      <c:valAx>
        <c:axId val="4238656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2388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2849713230288"/>
          <c:y val="2.8063238117377504E-2"/>
          <c:w val="0.76850223583163202"/>
          <c:h val="0.818204145418850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C66"/>
            </a:solidFill>
          </c:spPr>
          <c:invertIfNegative val="0"/>
          <c:cat>
            <c:strRef>
              <c:f>Sheet1!$K$24:$K$44</c:f>
              <c:strCache>
                <c:ptCount val="21"/>
                <c:pt idx="0">
                  <c:v>Brazil</c:v>
                </c:pt>
                <c:pt idx="1">
                  <c:v>Canada</c:v>
                </c:pt>
                <c:pt idx="2">
                  <c:v>China</c:v>
                </c:pt>
                <c:pt idx="3">
                  <c:v>Egypt</c:v>
                </c:pt>
                <c:pt idx="4">
                  <c:v>France</c:v>
                </c:pt>
                <c:pt idx="5">
                  <c:v>Germany</c:v>
                </c:pt>
                <c:pt idx="6">
                  <c:v>India</c:v>
                </c:pt>
                <c:pt idx="7">
                  <c:v>Isreal</c:v>
                </c:pt>
                <c:pt idx="8">
                  <c:v>Italy</c:v>
                </c:pt>
                <c:pt idx="9">
                  <c:v>Japan</c:v>
                </c:pt>
                <c:pt idx="10">
                  <c:v>Mexico</c:v>
                </c:pt>
                <c:pt idx="11">
                  <c:v>Nigeria</c:v>
                </c:pt>
                <c:pt idx="12">
                  <c:v>Norway</c:v>
                </c:pt>
                <c:pt idx="13">
                  <c:v>Peru</c:v>
                </c:pt>
                <c:pt idx="14">
                  <c:v>Russia</c:v>
                </c:pt>
                <c:pt idx="15">
                  <c:v>Saudi Arabia</c:v>
                </c:pt>
                <c:pt idx="16">
                  <c:v>South Africa</c:v>
                </c:pt>
                <c:pt idx="17">
                  <c:v>Spain</c:v>
                </c:pt>
                <c:pt idx="18">
                  <c:v>Turkey</c:v>
                </c:pt>
                <c:pt idx="19">
                  <c:v>UK</c:v>
                </c:pt>
                <c:pt idx="20">
                  <c:v>US</c:v>
                </c:pt>
              </c:strCache>
            </c:strRef>
          </c:cat>
          <c:val>
            <c:numRef>
              <c:f>Sheet1!$Q$24:$Q$44</c:f>
              <c:numCache>
                <c:formatCode>0.00</c:formatCode>
                <c:ptCount val="21"/>
                <c:pt idx="0">
                  <c:v>9.1720088976406657</c:v>
                </c:pt>
                <c:pt idx="1">
                  <c:v>7.0624018174677632</c:v>
                </c:pt>
                <c:pt idx="2">
                  <c:v>2.6842502069618011</c:v>
                </c:pt>
                <c:pt idx="3">
                  <c:v>3.0393235450492821</c:v>
                </c:pt>
                <c:pt idx="4">
                  <c:v>11.322695447884442</c:v>
                </c:pt>
                <c:pt idx="5">
                  <c:v>12.034889425864563</c:v>
                </c:pt>
                <c:pt idx="6">
                  <c:v>2.5086521540767772</c:v>
                </c:pt>
                <c:pt idx="7">
                  <c:v>11.112678455142014</c:v>
                </c:pt>
                <c:pt idx="8">
                  <c:v>13.608231480233522</c:v>
                </c:pt>
                <c:pt idx="9">
                  <c:v>12.797497209427288</c:v>
                </c:pt>
                <c:pt idx="10">
                  <c:v>6.2849916331672784</c:v>
                </c:pt>
                <c:pt idx="11">
                  <c:v>3.4797957371225574</c:v>
                </c:pt>
                <c:pt idx="12">
                  <c:v>17.443618247911772</c:v>
                </c:pt>
                <c:pt idx="13">
                  <c:v>8.2869208633093532</c:v>
                </c:pt>
                <c:pt idx="14">
                  <c:v>2.6058460112296928</c:v>
                </c:pt>
                <c:pt idx="15">
                  <c:v>3.5789057375467839</c:v>
                </c:pt>
                <c:pt idx="16">
                  <c:v>2.8569640804859806</c:v>
                </c:pt>
                <c:pt idx="17">
                  <c:v>11.902461268156133</c:v>
                </c:pt>
                <c:pt idx="18">
                  <c:v>6.8892476401457809</c:v>
                </c:pt>
                <c:pt idx="19">
                  <c:v>13.781004883824183</c:v>
                </c:pt>
                <c:pt idx="20">
                  <c:v>7.0819442982967553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58208"/>
        <c:axId val="113759744"/>
      </c:barChart>
      <c:catAx>
        <c:axId val="11375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759744"/>
        <c:crosses val="autoZero"/>
        <c:auto val="1"/>
        <c:lblAlgn val="ctr"/>
        <c:lblOffset val="100"/>
        <c:noMultiLvlLbl val="0"/>
      </c:catAx>
      <c:valAx>
        <c:axId val="1137597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3758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407377</xdr:colOff>
      <xdr:row>47</xdr:row>
      <xdr:rowOff>152766</xdr:rowOff>
    </xdr:from>
    <xdr:to>
      <xdr:col>14</xdr:col>
      <xdr:colOff>741484</xdr:colOff>
      <xdr:row>72</xdr:row>
      <xdr:rowOff>33704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131884</xdr:colOff>
      <xdr:row>25</xdr:row>
      <xdr:rowOff>39930</xdr:rowOff>
    </xdr:from>
    <xdr:to>
      <xdr:col>9</xdr:col>
      <xdr:colOff>303754</xdr:colOff>
      <xdr:row>41</xdr:row>
      <xdr:rowOff>2511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217610</xdr:colOff>
      <xdr:row>32</xdr:row>
      <xdr:rowOff>2512</xdr:rowOff>
    </xdr:from>
    <xdr:to>
      <xdr:col>5</xdr:col>
      <xdr:colOff>179510</xdr:colOff>
      <xdr:row>32</xdr:row>
      <xdr:rowOff>173962</xdr:rowOff>
    </xdr:to>
    <xdr:sp macro="" textlink="">
      <xdr:nvSpPr>
        <xdr:cNvPr id="5" name="TextBox 4"/>
        <xdr:cNvSpPr txBox="1"/>
      </xdr:nvSpPr>
      <xdr:spPr>
        <a:xfrm>
          <a:off x="2650148" y="6860512"/>
          <a:ext cx="57003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Brazil</a:t>
          </a:r>
        </a:p>
      </xdr:txBody>
    </xdr:sp>
    <xdr:clientData/>
  </xdr:twoCellAnchor>
  <xdr:twoCellAnchor>
    <xdr:from>
      <xdr:col>5</xdr:col>
      <xdr:colOff>773</xdr:colOff>
      <xdr:row>33</xdr:row>
      <xdr:rowOff>172136</xdr:rowOff>
    </xdr:from>
    <xdr:to>
      <xdr:col>5</xdr:col>
      <xdr:colOff>236598</xdr:colOff>
      <xdr:row>34</xdr:row>
      <xdr:rowOff>153086</xdr:rowOff>
    </xdr:to>
    <xdr:sp macro="" textlink="">
      <xdr:nvSpPr>
        <xdr:cNvPr id="6" name="TextBox 5"/>
        <xdr:cNvSpPr txBox="1"/>
      </xdr:nvSpPr>
      <xdr:spPr>
        <a:xfrm>
          <a:off x="3041446" y="7220636"/>
          <a:ext cx="2358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US</a:t>
          </a:r>
        </a:p>
      </xdr:txBody>
    </xdr:sp>
    <xdr:clientData/>
  </xdr:twoCellAnchor>
  <xdr:twoCellAnchor>
    <xdr:from>
      <xdr:col>5</xdr:col>
      <xdr:colOff>367732</xdr:colOff>
      <xdr:row>34</xdr:row>
      <xdr:rowOff>46559</xdr:rowOff>
    </xdr:from>
    <xdr:to>
      <xdr:col>6</xdr:col>
      <xdr:colOff>329632</xdr:colOff>
      <xdr:row>35</xdr:row>
      <xdr:rowOff>27509</xdr:rowOff>
    </xdr:to>
    <xdr:sp macro="" textlink="">
      <xdr:nvSpPr>
        <xdr:cNvPr id="7" name="TextBox 6"/>
        <xdr:cNvSpPr txBox="1"/>
      </xdr:nvSpPr>
      <xdr:spPr>
        <a:xfrm>
          <a:off x="3408405" y="7285559"/>
          <a:ext cx="57003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Canada</a:t>
          </a:r>
        </a:p>
        <a:p>
          <a:endParaRPr lang="en-US" sz="1100"/>
        </a:p>
      </xdr:txBody>
    </xdr:sp>
    <xdr:clientData/>
  </xdr:twoCellAnchor>
  <xdr:twoCellAnchor>
    <xdr:from>
      <xdr:col>4</xdr:col>
      <xdr:colOff>455735</xdr:colOff>
      <xdr:row>36</xdr:row>
      <xdr:rowOff>62383</xdr:rowOff>
    </xdr:from>
    <xdr:to>
      <xdr:col>5</xdr:col>
      <xdr:colOff>417635</xdr:colOff>
      <xdr:row>37</xdr:row>
      <xdr:rowOff>43333</xdr:rowOff>
    </xdr:to>
    <xdr:sp macro="" textlink="">
      <xdr:nvSpPr>
        <xdr:cNvPr id="8" name="TextBox 7"/>
        <xdr:cNvSpPr txBox="1"/>
      </xdr:nvSpPr>
      <xdr:spPr>
        <a:xfrm>
          <a:off x="2888273" y="7682383"/>
          <a:ext cx="57003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China</a:t>
          </a:r>
        </a:p>
      </xdr:txBody>
    </xdr:sp>
    <xdr:clientData/>
  </xdr:twoCellAnchor>
  <xdr:twoCellAnchor>
    <xdr:from>
      <xdr:col>3</xdr:col>
      <xdr:colOff>190019</xdr:colOff>
      <xdr:row>36</xdr:row>
      <xdr:rowOff>132643</xdr:rowOff>
    </xdr:from>
    <xdr:to>
      <xdr:col>3</xdr:col>
      <xdr:colOff>532591</xdr:colOff>
      <xdr:row>37</xdr:row>
      <xdr:rowOff>113593</xdr:rowOff>
    </xdr:to>
    <xdr:sp macro="" textlink="">
      <xdr:nvSpPr>
        <xdr:cNvPr id="9" name="TextBox 8"/>
        <xdr:cNvSpPr txBox="1"/>
      </xdr:nvSpPr>
      <xdr:spPr>
        <a:xfrm>
          <a:off x="2014423" y="7752643"/>
          <a:ext cx="342572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India</a:t>
          </a:r>
        </a:p>
      </xdr:txBody>
    </xdr:sp>
    <xdr:clientData/>
  </xdr:twoCellAnchor>
  <xdr:twoCellAnchor>
    <xdr:from>
      <xdr:col>2</xdr:col>
      <xdr:colOff>110290</xdr:colOff>
      <xdr:row>27</xdr:row>
      <xdr:rowOff>128414</xdr:rowOff>
    </xdr:from>
    <xdr:to>
      <xdr:col>2</xdr:col>
      <xdr:colOff>210245</xdr:colOff>
      <xdr:row>31</xdr:row>
      <xdr:rowOff>150501</xdr:rowOff>
    </xdr:to>
    <xdr:cxnSp macro="">
      <xdr:nvCxnSpPr>
        <xdr:cNvPr id="11" name="Straight Connector 10"/>
        <xdr:cNvCxnSpPr/>
      </xdr:nvCxnSpPr>
      <xdr:spPr>
        <a:xfrm>
          <a:off x="1326559" y="6033914"/>
          <a:ext cx="99955" cy="784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73269</xdr:colOff>
      <xdr:row>31</xdr:row>
      <xdr:rowOff>124558</xdr:rowOff>
    </xdr:from>
    <xdr:to>
      <xdr:col>2</xdr:col>
      <xdr:colOff>537645</xdr:colOff>
      <xdr:row>36</xdr:row>
      <xdr:rowOff>145528</xdr:rowOff>
    </xdr:to>
    <xdr:cxnSp macro="">
      <xdr:nvCxnSpPr>
        <xdr:cNvPr id="12" name="Straight Connector 11"/>
        <xdr:cNvCxnSpPr/>
      </xdr:nvCxnSpPr>
      <xdr:spPr>
        <a:xfrm>
          <a:off x="1289538" y="6792058"/>
          <a:ext cx="464376" cy="9734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222121</xdr:colOff>
      <xdr:row>36</xdr:row>
      <xdr:rowOff>8098</xdr:rowOff>
    </xdr:from>
    <xdr:to>
      <xdr:col>2</xdr:col>
      <xdr:colOff>367503</xdr:colOff>
      <xdr:row>37</xdr:row>
      <xdr:rowOff>48203</xdr:rowOff>
    </xdr:to>
    <xdr:cxnSp macro="">
      <xdr:nvCxnSpPr>
        <xdr:cNvPr id="14" name="Straight Connector 13"/>
        <xdr:cNvCxnSpPr/>
      </xdr:nvCxnSpPr>
      <xdr:spPr>
        <a:xfrm>
          <a:off x="1438390" y="7628098"/>
          <a:ext cx="145382" cy="23060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184839</xdr:colOff>
      <xdr:row>28</xdr:row>
      <xdr:rowOff>152803</xdr:rowOff>
    </xdr:from>
    <xdr:to>
      <xdr:col>3</xdr:col>
      <xdr:colOff>483069</xdr:colOff>
      <xdr:row>29</xdr:row>
      <xdr:rowOff>133753</xdr:rowOff>
    </xdr:to>
    <xdr:sp macro="" textlink="">
      <xdr:nvSpPr>
        <xdr:cNvPr id="17" name="TextBox 16"/>
        <xdr:cNvSpPr txBox="1"/>
      </xdr:nvSpPr>
      <xdr:spPr>
        <a:xfrm>
          <a:off x="1401108" y="6248803"/>
          <a:ext cx="90636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Europe &amp; Japan</a:t>
          </a:r>
        </a:p>
      </xdr:txBody>
    </xdr:sp>
    <xdr:clientData/>
  </xdr:twoCellAnchor>
  <xdr:twoCellAnchor>
    <xdr:from>
      <xdr:col>2</xdr:col>
      <xdr:colOff>475172</xdr:colOff>
      <xdr:row>35</xdr:row>
      <xdr:rowOff>11506</xdr:rowOff>
    </xdr:from>
    <xdr:to>
      <xdr:col>4</xdr:col>
      <xdr:colOff>57537</xdr:colOff>
      <xdr:row>35</xdr:row>
      <xdr:rowOff>182956</xdr:rowOff>
    </xdr:to>
    <xdr:sp macro="" textlink="">
      <xdr:nvSpPr>
        <xdr:cNvPr id="18" name="TextBox 17"/>
        <xdr:cNvSpPr txBox="1"/>
      </xdr:nvSpPr>
      <xdr:spPr>
        <a:xfrm>
          <a:off x="1691441" y="7441006"/>
          <a:ext cx="798634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Middle East</a:t>
          </a:r>
        </a:p>
      </xdr:txBody>
    </xdr:sp>
    <xdr:clientData/>
  </xdr:twoCellAnchor>
  <xdr:twoCellAnchor>
    <xdr:from>
      <xdr:col>2</xdr:col>
      <xdr:colOff>315058</xdr:colOff>
      <xdr:row>33</xdr:row>
      <xdr:rowOff>43962</xdr:rowOff>
    </xdr:from>
    <xdr:to>
      <xdr:col>2</xdr:col>
      <xdr:colOff>501999</xdr:colOff>
      <xdr:row>34</xdr:row>
      <xdr:rowOff>176683</xdr:rowOff>
    </xdr:to>
    <xdr:cxnSp macro="">
      <xdr:nvCxnSpPr>
        <xdr:cNvPr id="20" name="Straight Connector 19"/>
        <xdr:cNvCxnSpPr/>
      </xdr:nvCxnSpPr>
      <xdr:spPr>
        <a:xfrm>
          <a:off x="1531327" y="7092462"/>
          <a:ext cx="186941" cy="32322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399392</xdr:colOff>
      <xdr:row>32</xdr:row>
      <xdr:rowOff>158918</xdr:rowOff>
    </xdr:from>
    <xdr:to>
      <xdr:col>3</xdr:col>
      <xdr:colOff>571500</xdr:colOff>
      <xdr:row>33</xdr:row>
      <xdr:rowOff>139868</xdr:rowOff>
    </xdr:to>
    <xdr:sp macro="" textlink="">
      <xdr:nvSpPr>
        <xdr:cNvPr id="25" name="TextBox 24"/>
        <xdr:cNvSpPr txBox="1"/>
      </xdr:nvSpPr>
      <xdr:spPr>
        <a:xfrm>
          <a:off x="1615661" y="7016918"/>
          <a:ext cx="780243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Latin America</a:t>
          </a:r>
        </a:p>
      </xdr:txBody>
    </xdr:sp>
    <xdr:clientData/>
  </xdr:twoCellAnchor>
  <xdr:twoCellAnchor>
    <xdr:from>
      <xdr:col>2</xdr:col>
      <xdr:colOff>275464</xdr:colOff>
      <xdr:row>37</xdr:row>
      <xdr:rowOff>128214</xdr:rowOff>
    </xdr:from>
    <xdr:to>
      <xdr:col>3</xdr:col>
      <xdr:colOff>68036</xdr:colOff>
      <xdr:row>38</xdr:row>
      <xdr:rowOff>109164</xdr:rowOff>
    </xdr:to>
    <xdr:sp macro="" textlink="">
      <xdr:nvSpPr>
        <xdr:cNvPr id="27" name="TextBox 26"/>
        <xdr:cNvSpPr txBox="1"/>
      </xdr:nvSpPr>
      <xdr:spPr>
        <a:xfrm>
          <a:off x="1491733" y="7938714"/>
          <a:ext cx="400707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Africa</a:t>
          </a:r>
        </a:p>
      </xdr:txBody>
    </xdr:sp>
    <xdr:clientData/>
  </xdr:twoCellAnchor>
  <xdr:twoCellAnchor>
    <xdr:from>
      <xdr:col>3</xdr:col>
      <xdr:colOff>0</xdr:colOff>
      <xdr:row>74</xdr:row>
      <xdr:rowOff>0</xdr:rowOff>
    </xdr:from>
    <xdr:to>
      <xdr:col>14</xdr:col>
      <xdr:colOff>942242</xdr:colOff>
      <xdr:row>100</xdr:row>
      <xdr:rowOff>71438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0.02199</cdr:x>
      <cdr:y>0.03318</cdr:y>
    </cdr:from>
    <cdr:to>
      <cdr:x>0.05671</cdr:x>
      <cdr:y>0.84076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1704975" y="2052638"/>
          <a:ext cx="40576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Per</a:t>
          </a:r>
          <a:r>
            <a:rPr lang="en-US" sz="1600" baseline="0"/>
            <a:t> Capita Energy Consumption (kg oil equiv.)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0.76528</cdr:x>
      <cdr:y>0.68866</cdr:y>
    </cdr:from>
    <cdr:to>
      <cdr:x>0.89028</cdr:x>
      <cdr:y>0.75116</cdr:y>
    </cdr:to>
    <cdr:sp macro="" textlink="">
      <cdr:nvSpPr>
        <cdr:cNvPr id="2" name="TextBox 5"/>
        <cdr:cNvSpPr txBox="1"/>
      </cdr:nvSpPr>
      <cdr:spPr>
        <a:xfrm xmlns:a="http://schemas.openxmlformats.org/drawingml/2006/main">
          <a:off x="3498850" y="1889125"/>
          <a:ext cx="571500" cy="171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Russia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0.06259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1347399" y="1347399"/>
          <a:ext cx="3010581" cy="315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Efficiency</a:t>
          </a:r>
          <a:r>
            <a:rPr lang="en-US" sz="1600" baseline="0"/>
            <a:t> (USD/kg oil equiv.)</a:t>
          </a:r>
        </a:p>
      </cdr:txBody>
    </cdr:sp>
  </cdr:relSizeAnchor>
  <cdr:relSizeAnchor xmlns:cdr="http://schemas.openxmlformats.org/drawingml/2006/chartDrawing">
    <cdr:from>
      <cdr:x>0.12729</cdr:x>
      <cdr:y>0.89511</cdr:y>
    </cdr:from>
    <cdr:to>
      <cdr:x>0.87594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42257" y="2694798"/>
          <a:ext cx="3777343" cy="315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/>
            <a:t>Nation Area (million</a:t>
          </a:r>
          <a:r>
            <a:rPr lang="en-US" sz="1600" baseline="0"/>
            <a:t> km</a:t>
          </a:r>
          <a:r>
            <a:rPr lang="en-US" sz="1600" baseline="30000"/>
            <a:t>2</a:t>
          </a:r>
          <a:r>
            <a:rPr lang="en-US" sz="1600" baseline="0"/>
            <a:t>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0.02199</cdr:x>
      <cdr:y>0.03318</cdr:y>
    </cdr:from>
    <cdr:to>
      <cdr:x>0.05671</cdr:x>
      <cdr:y>0.84076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1704975" y="2052638"/>
          <a:ext cx="40576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/>
            <a:t>Efficiency</a:t>
          </a:r>
          <a:r>
            <a:rPr lang="en-US" sz="1600" baseline="0"/>
            <a:t>  (USD/kg oil equiv.)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B19" zoomScale="130" zoomScaleNormal="130" workbookViewId="0">
      <selection activeCell="K23" sqref="K23:Q44"/>
    </sheetView>
  </sheetViews>
  <sheetFormatPr defaultRowHeight="15" x14ac:dyDescent="0.25"/>
  <cols>
    <col min="11" max="19" width="15.140625" style="1" customWidth="1"/>
  </cols>
  <sheetData>
    <row r="1" spans="1:17" x14ac:dyDescent="0.25">
      <c r="B1">
        <v>7000</v>
      </c>
    </row>
    <row r="2" spans="1:17" x14ac:dyDescent="0.25">
      <c r="A2">
        <v>5</v>
      </c>
      <c r="B2">
        <v>318.89999999999998</v>
      </c>
      <c r="C2">
        <v>2</v>
      </c>
      <c r="D2">
        <v>24</v>
      </c>
      <c r="E2">
        <f>D2/A2</f>
        <v>4.8</v>
      </c>
      <c r="G2">
        <f>B2/B1</f>
        <v>4.5557142857142852E-2</v>
      </c>
      <c r="K2" s="1">
        <f>D2/A2</f>
        <v>4.8</v>
      </c>
    </row>
    <row r="3" spans="1:17" ht="60" x14ac:dyDescent="0.25">
      <c r="A3">
        <f>A2*B3/B2</f>
        <v>1.9959234869865163</v>
      </c>
      <c r="B3">
        <v>127.3</v>
      </c>
      <c r="C3">
        <v>1</v>
      </c>
      <c r="D3">
        <f>D2/B2/2*B3</f>
        <v>4.7902163687676396</v>
      </c>
      <c r="E3">
        <f>D3/A3</f>
        <v>2.4000000000000004</v>
      </c>
      <c r="F3">
        <f>E3/E2</f>
        <v>0.50000000000000011</v>
      </c>
      <c r="G3">
        <f>B3/B1</f>
        <v>1.8185714285714284E-2</v>
      </c>
      <c r="H3">
        <f>G2/G3</f>
        <v>2.505106048703849</v>
      </c>
      <c r="K3" s="1" t="s">
        <v>5</v>
      </c>
      <c r="L3" s="1" t="s">
        <v>6</v>
      </c>
      <c r="M3" s="1" t="s">
        <v>13</v>
      </c>
      <c r="N3" s="1" t="s">
        <v>9</v>
      </c>
      <c r="O3" s="1" t="s">
        <v>10</v>
      </c>
      <c r="Q3" s="1" t="s">
        <v>12</v>
      </c>
    </row>
    <row r="4" spans="1:17" x14ac:dyDescent="0.25">
      <c r="B4">
        <f>B2/B3</f>
        <v>2.505106048703849</v>
      </c>
      <c r="K4" s="1">
        <v>87.25</v>
      </c>
      <c r="L4" s="1" t="s">
        <v>4</v>
      </c>
    </row>
    <row r="5" spans="1:17" x14ac:dyDescent="0.25">
      <c r="A5">
        <f>B3*D2/B1</f>
        <v>0.43645714285714282</v>
      </c>
      <c r="K5" s="1">
        <v>16.77</v>
      </c>
      <c r="L5" s="1" t="s">
        <v>0</v>
      </c>
      <c r="M5" s="1">
        <v>6793.96</v>
      </c>
      <c r="N5" s="1">
        <v>314.10000000000002</v>
      </c>
      <c r="O5" s="1">
        <v>51495.87</v>
      </c>
      <c r="Q5" s="1">
        <f t="shared" ref="Q5:Q19" si="0">O5/M5</f>
        <v>7.5796545755347404</v>
      </c>
    </row>
    <row r="6" spans="1:17" x14ac:dyDescent="0.25">
      <c r="K6" s="1">
        <v>9.24</v>
      </c>
      <c r="L6" s="1" t="s">
        <v>1</v>
      </c>
      <c r="M6" s="1">
        <v>2029.36</v>
      </c>
      <c r="N6" s="1">
        <v>1351</v>
      </c>
      <c r="O6" s="1">
        <v>6092.78</v>
      </c>
      <c r="Q6" s="1">
        <f t="shared" si="0"/>
        <v>3.0023160011037962</v>
      </c>
    </row>
    <row r="7" spans="1:17" x14ac:dyDescent="0.25">
      <c r="K7" s="1">
        <v>4.92</v>
      </c>
      <c r="L7" s="1" t="s">
        <v>2</v>
      </c>
      <c r="M7" s="1">
        <v>3539.48</v>
      </c>
      <c r="N7" s="1">
        <v>127.6</v>
      </c>
      <c r="O7" s="1">
        <v>46679.27</v>
      </c>
      <c r="Q7" s="1">
        <f t="shared" si="0"/>
        <v>13.188171708838585</v>
      </c>
    </row>
    <row r="8" spans="1:17" x14ac:dyDescent="0.25">
      <c r="K8" s="1">
        <v>1.1859999999999999</v>
      </c>
      <c r="L8" s="1" t="s">
        <v>3</v>
      </c>
      <c r="M8" s="1">
        <v>1588.16</v>
      </c>
      <c r="N8" s="1">
        <v>120.8</v>
      </c>
      <c r="O8" s="1">
        <v>9817.84</v>
      </c>
      <c r="Q8" s="1">
        <f t="shared" si="0"/>
        <v>6.1818960306266373</v>
      </c>
    </row>
    <row r="9" spans="1:17" x14ac:dyDescent="0.25">
      <c r="K9" s="1">
        <v>2.0169999999999999</v>
      </c>
      <c r="L9" s="1" t="s">
        <v>7</v>
      </c>
      <c r="M9" s="1">
        <v>5113.2299999999996</v>
      </c>
      <c r="N9" s="1">
        <v>143.19999999999999</v>
      </c>
      <c r="O9" s="1">
        <v>14090.65</v>
      </c>
      <c r="Q9" s="1">
        <f t="shared" si="0"/>
        <v>2.7557238770796544</v>
      </c>
    </row>
    <row r="10" spans="1:17" x14ac:dyDescent="0.25">
      <c r="K10" s="1">
        <v>1.821</v>
      </c>
      <c r="L10" s="1" t="s">
        <v>8</v>
      </c>
      <c r="M10" s="1">
        <v>7269.64</v>
      </c>
      <c r="N10" s="1">
        <v>34.75</v>
      </c>
      <c r="O10" s="1">
        <v>52409.19</v>
      </c>
      <c r="Q10" s="1">
        <f t="shared" si="0"/>
        <v>7.2093239830307967</v>
      </c>
    </row>
    <row r="11" spans="1:17" x14ac:dyDescent="0.25">
      <c r="K11" s="1">
        <v>1.859</v>
      </c>
      <c r="L11" s="1" t="s">
        <v>11</v>
      </c>
      <c r="M11" s="1">
        <v>613.72</v>
      </c>
      <c r="N11" s="1">
        <v>1237</v>
      </c>
      <c r="O11" s="1">
        <v>1503</v>
      </c>
      <c r="Q11" s="1">
        <f t="shared" si="0"/>
        <v>2.4489995437658867</v>
      </c>
    </row>
    <row r="12" spans="1:17" x14ac:dyDescent="0.25">
      <c r="K12" s="1">
        <v>2.6869999999999998</v>
      </c>
      <c r="L12" s="1" t="s">
        <v>14</v>
      </c>
      <c r="M12" s="1">
        <v>3832.5</v>
      </c>
      <c r="N12" s="1">
        <v>65.680000000000007</v>
      </c>
      <c r="O12" s="1">
        <v>40908.269999999997</v>
      </c>
      <c r="Q12" s="1">
        <f t="shared" si="0"/>
        <v>10.674043052837572</v>
      </c>
    </row>
    <row r="13" spans="1:17" x14ac:dyDescent="0.25">
      <c r="K13" s="1">
        <v>0.5</v>
      </c>
      <c r="L13" s="1" t="s">
        <v>15</v>
      </c>
      <c r="M13" s="1">
        <v>5941.92</v>
      </c>
      <c r="N13" s="1">
        <v>5.0190000000000001</v>
      </c>
      <c r="O13" s="1">
        <v>99635.87</v>
      </c>
      <c r="Q13" s="1">
        <f t="shared" si="0"/>
        <v>16.768295433125992</v>
      </c>
    </row>
    <row r="14" spans="1:17" x14ac:dyDescent="0.25">
      <c r="K14" s="1">
        <v>2.6150000000000002</v>
      </c>
      <c r="L14" s="1" t="s">
        <v>16</v>
      </c>
      <c r="M14" s="1">
        <v>3020.31</v>
      </c>
      <c r="N14" s="1">
        <v>63.7</v>
      </c>
      <c r="O14" s="1">
        <v>41053.74</v>
      </c>
      <c r="Q14" s="1">
        <f t="shared" si="0"/>
        <v>13.592558379768963</v>
      </c>
    </row>
    <row r="15" spans="1:17" x14ac:dyDescent="0.25">
      <c r="K15" s="1">
        <v>3.5329999999999999</v>
      </c>
      <c r="L15" s="1" t="s">
        <v>17</v>
      </c>
      <c r="M15" s="1">
        <v>3821.92</v>
      </c>
      <c r="N15" s="1">
        <v>80.430000000000007</v>
      </c>
      <c r="O15" s="2">
        <v>43931.69</v>
      </c>
      <c r="P15" s="2"/>
      <c r="Q15" s="1">
        <f t="shared" si="0"/>
        <v>11.49466498513836</v>
      </c>
    </row>
    <row r="16" spans="1:17" x14ac:dyDescent="0.25">
      <c r="K16" s="1">
        <v>1.3560000000000001</v>
      </c>
      <c r="L16" s="1" t="s">
        <v>18</v>
      </c>
      <c r="M16" s="1">
        <v>2666.29</v>
      </c>
      <c r="N16" s="1">
        <v>47.27</v>
      </c>
      <c r="O16" s="2">
        <v>28992.639999999999</v>
      </c>
      <c r="P16" s="2"/>
      <c r="Q16" s="1">
        <f t="shared" si="0"/>
        <v>10.87377592084882</v>
      </c>
    </row>
    <row r="17" spans="11:19" x14ac:dyDescent="0.25">
      <c r="K17" s="1">
        <v>2.0920000000000001</v>
      </c>
      <c r="L17" s="1" t="s">
        <v>19</v>
      </c>
      <c r="M17" s="1">
        <v>2666.04</v>
      </c>
      <c r="N17" s="1">
        <v>59.54</v>
      </c>
      <c r="O17" s="2">
        <v>35132.19</v>
      </c>
      <c r="P17" s="2"/>
      <c r="Q17" s="1">
        <f t="shared" si="0"/>
        <v>13.177668001980466</v>
      </c>
    </row>
    <row r="18" spans="11:19" x14ac:dyDescent="0.25">
      <c r="L18" s="1" t="s">
        <v>20</v>
      </c>
      <c r="M18" s="1">
        <v>695</v>
      </c>
      <c r="N18" s="1">
        <v>29.99</v>
      </c>
      <c r="O18" s="2">
        <v>6423.56</v>
      </c>
      <c r="P18" s="2"/>
      <c r="Q18" s="1">
        <f t="shared" si="0"/>
        <v>9.2425323741007208</v>
      </c>
    </row>
    <row r="19" spans="11:19" x14ac:dyDescent="0.25">
      <c r="L19" s="1" t="s">
        <v>21</v>
      </c>
      <c r="M19" s="1">
        <v>1371.15</v>
      </c>
      <c r="N19" s="1">
        <v>198.7</v>
      </c>
      <c r="O19" s="2">
        <v>11319.97</v>
      </c>
      <c r="P19" s="2"/>
      <c r="Q19" s="1">
        <f t="shared" si="0"/>
        <v>8.2558217554607438</v>
      </c>
    </row>
    <row r="22" spans="11:19" x14ac:dyDescent="0.25">
      <c r="K22" s="1" t="s">
        <v>22</v>
      </c>
    </row>
    <row r="23" spans="11:19" ht="45" x14ac:dyDescent="0.25">
      <c r="K23" s="7" t="s">
        <v>6</v>
      </c>
      <c r="L23" s="7" t="s">
        <v>38</v>
      </c>
      <c r="M23" s="7" t="s">
        <v>30</v>
      </c>
      <c r="N23" s="7" t="s">
        <v>28</v>
      </c>
      <c r="O23" s="7" t="s">
        <v>29</v>
      </c>
      <c r="P23" s="7" t="s">
        <v>31</v>
      </c>
      <c r="Q23" s="7" t="s">
        <v>23</v>
      </c>
      <c r="S23" s="1" t="s">
        <v>37</v>
      </c>
    </row>
    <row r="24" spans="11:19" x14ac:dyDescent="0.25">
      <c r="K24" s="3" t="s">
        <v>21</v>
      </c>
      <c r="L24" s="5">
        <v>196.9</v>
      </c>
      <c r="M24" s="4">
        <v>12576.2</v>
      </c>
      <c r="N24" s="4">
        <v>2.4769999999999999</v>
      </c>
      <c r="O24" s="4">
        <v>1371.15</v>
      </c>
      <c r="P24" s="8">
        <v>8.516</v>
      </c>
      <c r="Q24" s="4">
        <f>M24/O24</f>
        <v>9.1720088976406657</v>
      </c>
      <c r="R24" s="13">
        <f>AVERAGE(Q24:Q44)</f>
        <v>8.07306328766402</v>
      </c>
      <c r="S24" s="13"/>
    </row>
    <row r="25" spans="11:19" x14ac:dyDescent="0.25">
      <c r="K25" s="3" t="s">
        <v>8</v>
      </c>
      <c r="L25" s="5">
        <v>34.340000000000003</v>
      </c>
      <c r="M25" s="4">
        <v>51790.57</v>
      </c>
      <c r="N25" s="4">
        <v>1.7789999999999999</v>
      </c>
      <c r="O25" s="4">
        <v>7333.28</v>
      </c>
      <c r="P25" s="8">
        <v>9.9849999999999994</v>
      </c>
      <c r="Q25" s="4">
        <f>M25/O25</f>
        <v>7.0624018174677632</v>
      </c>
      <c r="R25" s="13">
        <f>MEDIAN(Q24:Q44)</f>
        <v>7.0819442982967553</v>
      </c>
      <c r="S25" s="13"/>
    </row>
    <row r="26" spans="11:19" x14ac:dyDescent="0.25">
      <c r="K26" s="3" t="s">
        <v>1</v>
      </c>
      <c r="L26" s="5">
        <v>1344</v>
      </c>
      <c r="M26" s="4">
        <v>5447.31</v>
      </c>
      <c r="N26" s="4">
        <v>7.3220000000000001</v>
      </c>
      <c r="O26" s="4">
        <v>2029.36</v>
      </c>
      <c r="P26" s="8">
        <v>9.5969999999999995</v>
      </c>
      <c r="Q26" s="4">
        <f>M26/O26</f>
        <v>2.6842502069618011</v>
      </c>
      <c r="S26" s="13"/>
    </row>
    <row r="27" spans="11:19" x14ac:dyDescent="0.25">
      <c r="K27" s="9" t="s">
        <v>33</v>
      </c>
      <c r="L27" s="10">
        <v>79.39</v>
      </c>
      <c r="M27" s="11">
        <v>2972.58</v>
      </c>
      <c r="N27" s="11">
        <v>0.23599999999999999</v>
      </c>
      <c r="O27" s="11">
        <v>978.04</v>
      </c>
      <c r="P27" s="12">
        <v>1.0009999999999999</v>
      </c>
      <c r="Q27" s="11">
        <f>M27/O27</f>
        <v>3.0393235450492821</v>
      </c>
      <c r="S27" s="13"/>
    </row>
    <row r="28" spans="11:19" x14ac:dyDescent="0.25">
      <c r="K28" s="3" t="s">
        <v>14</v>
      </c>
      <c r="L28" s="5">
        <v>65.34</v>
      </c>
      <c r="M28" s="4">
        <v>43809.66</v>
      </c>
      <c r="N28" s="4">
        <v>2.863</v>
      </c>
      <c r="O28" s="4">
        <v>3869.19</v>
      </c>
      <c r="P28" s="8">
        <v>0.640679</v>
      </c>
      <c r="Q28" s="4">
        <f>M28/O28</f>
        <v>11.322695447884442</v>
      </c>
      <c r="S28" s="13">
        <f>L28/P28</f>
        <v>101.98554970585894</v>
      </c>
    </row>
    <row r="29" spans="11:19" x14ac:dyDescent="0.25">
      <c r="K29" s="3" t="s">
        <v>17</v>
      </c>
      <c r="L29" s="5">
        <v>81.8</v>
      </c>
      <c r="M29" s="4">
        <v>45870.62</v>
      </c>
      <c r="N29" s="4">
        <v>3.7519999999999998</v>
      </c>
      <c r="O29" s="4">
        <v>3811.47</v>
      </c>
      <c r="P29" s="8">
        <v>0.35716799999999999</v>
      </c>
      <c r="Q29" s="4">
        <f>M29/O29</f>
        <v>12.034889425864563</v>
      </c>
      <c r="S29" s="13">
        <f>L29/P29</f>
        <v>229.02387671907897</v>
      </c>
    </row>
    <row r="30" spans="11:19" x14ac:dyDescent="0.25">
      <c r="K30" s="3" t="s">
        <v>11</v>
      </c>
      <c r="L30" s="5">
        <v>1221</v>
      </c>
      <c r="M30" s="4">
        <v>1539.61</v>
      </c>
      <c r="N30" s="4">
        <v>1.88</v>
      </c>
      <c r="O30" s="4">
        <v>613.72</v>
      </c>
      <c r="P30" s="8">
        <v>3.2879999999999998</v>
      </c>
      <c r="Q30" s="4">
        <f>M30/O30</f>
        <v>2.5086521540767772</v>
      </c>
      <c r="S30" s="13"/>
    </row>
    <row r="31" spans="11:19" x14ac:dyDescent="0.25">
      <c r="K31" s="9" t="s">
        <v>34</v>
      </c>
      <c r="L31" s="10">
        <v>7.766</v>
      </c>
      <c r="M31" s="11">
        <v>33276.36</v>
      </c>
      <c r="N31" s="11">
        <v>0.25840000000000002</v>
      </c>
      <c r="O31" s="11">
        <v>2994.45</v>
      </c>
      <c r="P31" s="12">
        <v>2.077E-2</v>
      </c>
      <c r="Q31" s="11">
        <f>M31/O31</f>
        <v>11.112678455142014</v>
      </c>
      <c r="S31" s="13"/>
    </row>
    <row r="32" spans="11:19" x14ac:dyDescent="0.25">
      <c r="K32" s="3" t="s">
        <v>19</v>
      </c>
      <c r="L32" s="5">
        <v>59.38</v>
      </c>
      <c r="M32" s="4">
        <v>38367.32</v>
      </c>
      <c r="N32" s="4">
        <v>2.278</v>
      </c>
      <c r="O32" s="4">
        <v>2819.42</v>
      </c>
      <c r="P32" s="8">
        <v>0.30133799999999999</v>
      </c>
      <c r="Q32" s="4">
        <f>M32/O32</f>
        <v>13.608231480233522</v>
      </c>
      <c r="S32" s="13">
        <f>L32/P32</f>
        <v>197.05447039537</v>
      </c>
    </row>
    <row r="33" spans="11:19" x14ac:dyDescent="0.25">
      <c r="K33" s="3" t="s">
        <v>2</v>
      </c>
      <c r="L33" s="5">
        <v>127.8</v>
      </c>
      <c r="M33" s="4">
        <v>46203.7</v>
      </c>
      <c r="N33" s="4">
        <v>5.9059999999999997</v>
      </c>
      <c r="O33" s="4">
        <v>3610.37</v>
      </c>
      <c r="P33" s="8">
        <v>0.377944</v>
      </c>
      <c r="Q33" s="4">
        <f>M33/O33</f>
        <v>12.797497209427288</v>
      </c>
      <c r="S33" s="13">
        <f>L33/P33</f>
        <v>338.14533370023071</v>
      </c>
    </row>
    <row r="34" spans="11:19" x14ac:dyDescent="0.25">
      <c r="K34" s="3" t="s">
        <v>3</v>
      </c>
      <c r="L34" s="5">
        <v>119.4</v>
      </c>
      <c r="M34" s="4">
        <v>9802.89</v>
      </c>
      <c r="N34" s="4">
        <v>1.17</v>
      </c>
      <c r="O34" s="4">
        <v>1559.73</v>
      </c>
      <c r="P34" s="8">
        <v>1.9730000000000001</v>
      </c>
      <c r="Q34" s="4">
        <f>M34/O34</f>
        <v>6.2849916331672784</v>
      </c>
      <c r="S34" s="13"/>
    </row>
    <row r="35" spans="11:19" x14ac:dyDescent="0.25">
      <c r="K35" s="9" t="s">
        <v>35</v>
      </c>
      <c r="L35" s="10">
        <v>164.2</v>
      </c>
      <c r="M35" s="11">
        <v>2507.6799999999998</v>
      </c>
      <c r="N35" s="11">
        <v>0.41170000000000001</v>
      </c>
      <c r="O35" s="11">
        <v>720.64</v>
      </c>
      <c r="P35" s="12">
        <v>0.92376800000000003</v>
      </c>
      <c r="Q35" s="11">
        <f>M35/O35</f>
        <v>3.4797957371225574</v>
      </c>
      <c r="S35" s="13"/>
    </row>
    <row r="36" spans="11:19" x14ac:dyDescent="0.25">
      <c r="K36" s="3" t="s">
        <v>15</v>
      </c>
      <c r="L36" s="5">
        <v>4.9530000000000003</v>
      </c>
      <c r="M36" s="4">
        <v>99091.09</v>
      </c>
      <c r="N36" s="4">
        <v>0.49080000000000001</v>
      </c>
      <c r="O36" s="4">
        <v>5680.65</v>
      </c>
      <c r="P36" s="8">
        <v>0.14871799999999999</v>
      </c>
      <c r="Q36" s="4">
        <f>M36/O36</f>
        <v>17.443618247911772</v>
      </c>
      <c r="S36" s="13">
        <f>L36/P36</f>
        <v>33.304643688053908</v>
      </c>
    </row>
    <row r="37" spans="11:19" x14ac:dyDescent="0.25">
      <c r="K37" s="3" t="s">
        <v>20</v>
      </c>
      <c r="L37" s="5">
        <v>29.61</v>
      </c>
      <c r="M37" s="4">
        <v>5759.41</v>
      </c>
      <c r="N37" s="4">
        <v>0.1706</v>
      </c>
      <c r="O37" s="4">
        <v>695</v>
      </c>
      <c r="P37" s="8">
        <v>1.2849999999999999</v>
      </c>
      <c r="Q37" s="4">
        <f>M37/O37</f>
        <v>8.2869208633093532</v>
      </c>
      <c r="S37" s="13"/>
    </row>
    <row r="38" spans="11:19" x14ac:dyDescent="0.25">
      <c r="K38" s="3" t="s">
        <v>7</v>
      </c>
      <c r="L38" s="5">
        <v>143</v>
      </c>
      <c r="M38" s="4">
        <v>13324.29</v>
      </c>
      <c r="N38" s="4">
        <v>1.905</v>
      </c>
      <c r="O38" s="4">
        <v>5113.2299999999996</v>
      </c>
      <c r="P38" s="8">
        <v>17.100000000000001</v>
      </c>
      <c r="Q38" s="4">
        <f>M38/O38</f>
        <v>2.6058460112296928</v>
      </c>
      <c r="S38" s="13"/>
    </row>
    <row r="39" spans="11:19" x14ac:dyDescent="0.25">
      <c r="K39" s="9" t="s">
        <v>39</v>
      </c>
      <c r="L39" s="10">
        <v>27.76</v>
      </c>
      <c r="M39" s="11">
        <v>24116.17</v>
      </c>
      <c r="N39" s="11">
        <v>0.66949999999999998</v>
      </c>
      <c r="O39" s="11">
        <v>6738.42</v>
      </c>
      <c r="P39" s="12">
        <v>2.15</v>
      </c>
      <c r="Q39" s="11">
        <f>M39/O39</f>
        <v>3.5789057375467839</v>
      </c>
      <c r="S39" s="13"/>
    </row>
    <row r="40" spans="11:19" x14ac:dyDescent="0.25">
      <c r="K40" s="9" t="s">
        <v>32</v>
      </c>
      <c r="L40" s="10">
        <v>51.58</v>
      </c>
      <c r="M40" s="11">
        <v>7830.51</v>
      </c>
      <c r="N40" s="11">
        <v>0.40389999999999998</v>
      </c>
      <c r="O40" s="11">
        <v>2740.85</v>
      </c>
      <c r="P40" s="12">
        <v>1.2210000000000001</v>
      </c>
      <c r="Q40" s="11">
        <f>M40/O40</f>
        <v>2.8569640804859806</v>
      </c>
      <c r="S40" s="13"/>
    </row>
    <row r="41" spans="11:19" x14ac:dyDescent="0.25">
      <c r="K41" s="3" t="s">
        <v>18</v>
      </c>
      <c r="L41" s="5">
        <v>47.19</v>
      </c>
      <c r="M41" s="4">
        <v>31975.01</v>
      </c>
      <c r="N41" s="4">
        <v>1.4950000000000001</v>
      </c>
      <c r="O41" s="4">
        <v>2686.42</v>
      </c>
      <c r="P41" s="8">
        <v>0.50464500000000001</v>
      </c>
      <c r="Q41" s="4">
        <f>M41/O41</f>
        <v>11.902461268156133</v>
      </c>
      <c r="S41" s="13">
        <f>L41/P41</f>
        <v>93.511280206878098</v>
      </c>
    </row>
    <row r="42" spans="11:19" x14ac:dyDescent="0.25">
      <c r="K42" s="9" t="s">
        <v>36</v>
      </c>
      <c r="L42" s="10">
        <v>73.06</v>
      </c>
      <c r="M42" s="11">
        <v>10604.55</v>
      </c>
      <c r="N42" s="11">
        <v>0.77780000000000005</v>
      </c>
      <c r="O42" s="11">
        <v>1539.29</v>
      </c>
      <c r="P42" s="12">
        <v>0.78356199999999998</v>
      </c>
      <c r="Q42" s="11">
        <f>M42/O42</f>
        <v>6.8892476401457809</v>
      </c>
      <c r="S42" s="13"/>
    </row>
    <row r="43" spans="11:19" x14ac:dyDescent="0.25">
      <c r="K43" s="3" t="s">
        <v>16</v>
      </c>
      <c r="L43" s="5">
        <v>63.26</v>
      </c>
      <c r="M43" s="4">
        <v>40972.03</v>
      </c>
      <c r="N43" s="4">
        <v>2.5920000000000001</v>
      </c>
      <c r="O43" s="4">
        <v>2973.08</v>
      </c>
      <c r="P43" s="8">
        <v>0.24360999999999999</v>
      </c>
      <c r="Q43" s="4">
        <f>M43/O43</f>
        <v>13.781004883824183</v>
      </c>
      <c r="S43" s="13">
        <f>L43/P43</f>
        <v>259.67735314642255</v>
      </c>
    </row>
    <row r="44" spans="11:19" x14ac:dyDescent="0.25">
      <c r="K44" s="3" t="s">
        <v>0</v>
      </c>
      <c r="L44" s="5">
        <v>311.7</v>
      </c>
      <c r="M44" s="4">
        <v>49803.49</v>
      </c>
      <c r="N44" s="4">
        <v>15.52</v>
      </c>
      <c r="O44" s="4">
        <v>7032.46</v>
      </c>
      <c r="P44" s="8">
        <v>9.8569999999999993</v>
      </c>
      <c r="Q44" s="4">
        <f>M44/O44</f>
        <v>7.0819442982967553</v>
      </c>
      <c r="S44" s="13"/>
    </row>
    <row r="45" spans="11:19" ht="60" customHeight="1" x14ac:dyDescent="0.25">
      <c r="K45" s="1">
        <f>44-24+1</f>
        <v>21</v>
      </c>
      <c r="M45" s="6" t="s">
        <v>26</v>
      </c>
      <c r="N45" s="6"/>
      <c r="O45" s="6"/>
      <c r="P45" s="6"/>
      <c r="Q45" s="6"/>
      <c r="R45" s="6"/>
    </row>
    <row r="46" spans="11:19" ht="45" customHeight="1" x14ac:dyDescent="0.25">
      <c r="M46" s="6" t="s">
        <v>25</v>
      </c>
      <c r="N46" s="6"/>
      <c r="O46" s="6"/>
      <c r="P46" s="6"/>
      <c r="Q46" s="6"/>
      <c r="R46" s="6"/>
    </row>
    <row r="47" spans="11:19" ht="75" customHeight="1" x14ac:dyDescent="0.25">
      <c r="M47" s="6" t="s">
        <v>24</v>
      </c>
      <c r="N47" s="6"/>
      <c r="O47" s="6"/>
      <c r="P47" s="6"/>
      <c r="Q47" s="6"/>
      <c r="R47" s="6"/>
    </row>
    <row r="48" spans="11:19" ht="45" customHeight="1" x14ac:dyDescent="0.25">
      <c r="M48" s="6" t="s">
        <v>27</v>
      </c>
      <c r="N48" s="6"/>
      <c r="O48" s="6"/>
      <c r="P48" s="6"/>
      <c r="Q48" s="6"/>
      <c r="R48" s="6"/>
    </row>
  </sheetData>
  <sortState ref="K24:Q44">
    <sortCondition ref="K24:K44"/>
  </sortState>
  <mergeCells count="4">
    <mergeCell ref="M45:R45"/>
    <mergeCell ref="M46:R46"/>
    <mergeCell ref="M47:R47"/>
    <mergeCell ref="M48:R4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2015-08-09T14:47:13Z</dcterms:created>
  <dcterms:modified xsi:type="dcterms:W3CDTF">2015-08-30T01:29:25Z</dcterms:modified>
</cp:coreProperties>
</file>