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Sheet1!$A$1:$P$25</definedName>
  </definedNames>
  <calcPr calcId="124519"/>
</workbook>
</file>

<file path=xl/calcChain.xml><?xml version="1.0" encoding="utf-8"?>
<calcChain xmlns="http://schemas.openxmlformats.org/spreadsheetml/2006/main">
  <c r="C1" i="2"/>
  <c r="A1"/>
  <c r="J25" i="1"/>
  <c r="K25" s="1"/>
  <c r="L25" s="1"/>
  <c r="J23"/>
  <c r="K23" s="1"/>
  <c r="L23" s="1"/>
  <c r="J22"/>
  <c r="K22" s="1"/>
  <c r="L22" s="1"/>
  <c r="J21"/>
  <c r="K21" s="1"/>
  <c r="L21" s="1"/>
  <c r="J20"/>
  <c r="K20" s="1"/>
  <c r="L20" s="1"/>
  <c r="J19"/>
  <c r="K19" s="1"/>
  <c r="L19" s="1"/>
  <c r="J18"/>
  <c r="K18" s="1"/>
  <c r="L18" s="1"/>
  <c r="J17"/>
  <c r="K17" s="1"/>
  <c r="L17" s="1"/>
  <c r="M25"/>
  <c r="M23"/>
  <c r="M22"/>
  <c r="M21"/>
  <c r="M20"/>
  <c r="M19"/>
  <c r="M18"/>
  <c r="M17"/>
  <c r="M16"/>
  <c r="J16"/>
  <c r="K16" s="1"/>
  <c r="L16" s="1"/>
  <c r="M15"/>
  <c r="J15"/>
  <c r="K15" s="1"/>
  <c r="L15" s="1"/>
  <c r="M14"/>
  <c r="J14"/>
  <c r="K14" s="1"/>
  <c r="L14" s="1"/>
  <c r="M13"/>
  <c r="J13"/>
  <c r="K13" s="1"/>
  <c r="L13" s="1"/>
  <c r="M12"/>
  <c r="J12"/>
  <c r="K12" s="1"/>
  <c r="L12" s="1"/>
  <c r="M11"/>
  <c r="J11"/>
  <c r="K11" s="1"/>
  <c r="L11" s="1"/>
  <c r="M10"/>
  <c r="J10"/>
  <c r="K10" s="1"/>
  <c r="L10" s="1"/>
  <c r="M9"/>
  <c r="J9"/>
  <c r="K9" s="1"/>
  <c r="L9" s="1"/>
  <c r="M8"/>
  <c r="J8"/>
  <c r="K8" s="1"/>
  <c r="L8" s="1"/>
  <c r="M7"/>
  <c r="J7"/>
  <c r="K7" s="1"/>
  <c r="L7" s="1"/>
  <c r="M6"/>
  <c r="J6"/>
  <c r="K6" s="1"/>
  <c r="L6" s="1"/>
  <c r="M5"/>
  <c r="J5"/>
  <c r="K5" s="1"/>
  <c r="L5" s="1"/>
</calcChain>
</file>

<file path=xl/sharedStrings.xml><?xml version="1.0" encoding="utf-8"?>
<sst xmlns="http://schemas.openxmlformats.org/spreadsheetml/2006/main" count="41" uniqueCount="30">
  <si>
    <t>Date</t>
  </si>
  <si>
    <t>Start Time</t>
  </si>
  <si>
    <t>Stop Time</t>
  </si>
  <si>
    <t>X_GSE</t>
  </si>
  <si>
    <t>Y_GSE</t>
  </si>
  <si>
    <t>Z_GSE</t>
  </si>
  <si>
    <t>Mag Local Time</t>
  </si>
  <si>
    <t>Re</t>
  </si>
  <si>
    <t>Mag Latitude</t>
  </si>
  <si>
    <t>Power</t>
  </si>
  <si>
    <t>E</t>
  </si>
  <si>
    <t>Comments</t>
  </si>
  <si>
    <t>too much HF?</t>
  </si>
  <si>
    <t>X_GSM</t>
  </si>
  <si>
    <t>Y_GSM</t>
  </si>
  <si>
    <t>Z_GSM</t>
  </si>
  <si>
    <t>test</t>
  </si>
  <si>
    <t>deg</t>
  </si>
  <si>
    <t>hours</t>
  </si>
  <si>
    <t>B</t>
  </si>
  <si>
    <t>Epoch</t>
  </si>
  <si>
    <t>Case</t>
  </si>
  <si>
    <t>Aug. 4, 2015 13:30</t>
  </si>
  <si>
    <t>Solar Wind Dynamics Pressure</t>
  </si>
  <si>
    <t>DST</t>
  </si>
  <si>
    <t>IMF By</t>
  </si>
  <si>
    <t>IMF BZ</t>
  </si>
  <si>
    <t>Oct. 26, 2015</t>
  </si>
  <si>
    <t>nPa</t>
  </si>
  <si>
    <t>nT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</si>
</sst>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2" borderId="0" xfId="0" applyFill="1"/>
    <xf numFmtId="20" fontId="0" fillId="0" borderId="2" xfId="0" applyNumberFormat="1" applyBorder="1"/>
    <xf numFmtId="20" fontId="0" fillId="2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0" fillId="2" borderId="3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2" borderId="9" xfId="0" applyNumberForma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8"/>
  <sheetViews>
    <sheetView workbookViewId="0">
      <pane ySplit="1" topLeftCell="A2" activePane="bottomLeft" state="frozen"/>
      <selection pane="bottomLeft" activeCell="A25" sqref="A25"/>
    </sheetView>
  </sheetViews>
  <sheetFormatPr defaultRowHeight="15"/>
  <cols>
    <col min="1" max="1" width="10.85546875" customWidth="1"/>
    <col min="2" max="2" width="10" bestFit="1" customWidth="1"/>
    <col min="3" max="3" width="9.85546875" bestFit="1" customWidth="1"/>
    <col min="4" max="4" width="6.42578125" style="5" bestFit="1" customWidth="1"/>
    <col min="5" max="6" width="6.28515625" style="5" bestFit="1" customWidth="1"/>
    <col min="7" max="7" width="6.42578125" bestFit="1" customWidth="1"/>
    <col min="8" max="9" width="6.28515625" bestFit="1" customWidth="1"/>
    <col min="10" max="10" width="14.5703125" bestFit="1" customWidth="1"/>
    <col min="11" max="11" width="14.5703125" hidden="1" customWidth="1"/>
    <col min="12" max="12" width="14.5703125" style="4" customWidth="1"/>
    <col min="13" max="13" width="12.42578125" style="4" bestFit="1" customWidth="1"/>
    <col min="16" max="16" width="16" customWidth="1"/>
  </cols>
  <sheetData>
    <row r="1" spans="1:16">
      <c r="A1" s="48" t="s">
        <v>0</v>
      </c>
      <c r="B1" s="48" t="s">
        <v>1</v>
      </c>
      <c r="C1" s="50" t="s">
        <v>2</v>
      </c>
      <c r="D1" s="22" t="s">
        <v>3</v>
      </c>
      <c r="E1" s="23" t="s">
        <v>4</v>
      </c>
      <c r="F1" s="24" t="s">
        <v>5</v>
      </c>
      <c r="G1" s="30" t="s">
        <v>13</v>
      </c>
      <c r="H1" s="31" t="s">
        <v>14</v>
      </c>
      <c r="I1" s="32" t="s">
        <v>15</v>
      </c>
      <c r="J1" s="20" t="s">
        <v>6</v>
      </c>
      <c r="K1" s="1"/>
      <c r="L1" s="11" t="s">
        <v>6</v>
      </c>
      <c r="M1" s="11" t="s">
        <v>8</v>
      </c>
      <c r="N1" s="48" t="s">
        <v>9</v>
      </c>
      <c r="O1" s="48"/>
      <c r="P1" s="46" t="s">
        <v>11</v>
      </c>
    </row>
    <row r="2" spans="1:16">
      <c r="A2" s="48"/>
      <c r="B2" s="48"/>
      <c r="C2" s="50"/>
      <c r="D2" s="51" t="s">
        <v>7</v>
      </c>
      <c r="E2" s="52"/>
      <c r="F2" s="53"/>
      <c r="G2" s="47" t="s">
        <v>7</v>
      </c>
      <c r="H2" s="48"/>
      <c r="I2" s="49"/>
      <c r="J2" s="20" t="s">
        <v>17</v>
      </c>
      <c r="K2" s="1"/>
      <c r="L2" s="11" t="s">
        <v>18</v>
      </c>
      <c r="M2" s="11" t="s">
        <v>17</v>
      </c>
      <c r="N2" s="1" t="s">
        <v>19</v>
      </c>
      <c r="O2" s="1" t="s">
        <v>10</v>
      </c>
      <c r="P2" s="46"/>
    </row>
    <row r="3" spans="1:16">
      <c r="A3" s="6">
        <v>42177</v>
      </c>
      <c r="B3" s="7">
        <v>0.66666666666666663</v>
      </c>
      <c r="C3" s="18">
        <v>0.70833333333333337</v>
      </c>
      <c r="D3" s="25"/>
      <c r="E3" s="8"/>
      <c r="F3" s="26"/>
      <c r="G3" s="33"/>
      <c r="H3" s="10"/>
      <c r="I3" s="34"/>
      <c r="J3" s="21"/>
      <c r="K3" s="10"/>
      <c r="L3" s="9"/>
      <c r="M3" s="9"/>
      <c r="N3" s="10"/>
      <c r="O3" s="10"/>
      <c r="P3" s="10"/>
    </row>
    <row r="4" spans="1:16">
      <c r="A4" s="6">
        <v>42200</v>
      </c>
      <c r="B4" s="7">
        <v>0.91666666666666663</v>
      </c>
      <c r="C4" s="18">
        <v>0.95833333333333337</v>
      </c>
      <c r="D4" s="25"/>
      <c r="E4" s="8"/>
      <c r="F4" s="26"/>
      <c r="G4" s="33"/>
      <c r="H4" s="10"/>
      <c r="I4" s="34"/>
      <c r="J4" s="21"/>
      <c r="K4" s="10"/>
      <c r="L4" s="9"/>
      <c r="M4" s="9"/>
      <c r="N4" s="10"/>
      <c r="O4" s="10"/>
      <c r="P4" s="10"/>
    </row>
    <row r="5" spans="1:16" s="17" customFormat="1">
      <c r="A5" s="12">
        <v>42217</v>
      </c>
      <c r="B5" s="13">
        <v>0.70833333333333337</v>
      </c>
      <c r="C5" s="19">
        <v>0.75</v>
      </c>
      <c r="D5" s="27">
        <v>-7.1</v>
      </c>
      <c r="E5" s="14">
        <v>-8.4</v>
      </c>
      <c r="F5" s="28">
        <v>-3.3</v>
      </c>
      <c r="G5" s="27">
        <v>-7.1</v>
      </c>
      <c r="H5" s="14">
        <v>-8.9600000000000009</v>
      </c>
      <c r="I5" s="28">
        <v>-1</v>
      </c>
      <c r="J5" s="29">
        <f>ATAN2(G5,H5)*180/PI()</f>
        <v>-128.39368223027299</v>
      </c>
      <c r="K5" s="15">
        <f>J5/360*24</f>
        <v>-8.5595788153515322</v>
      </c>
      <c r="L5" s="16">
        <f>K5+12</f>
        <v>3.4404211846484678</v>
      </c>
      <c r="M5" s="16">
        <f>ASIN(I5/SQRT(G5^2+H5^2+I5^2))*180/PI()</f>
        <v>-4.999133883020793</v>
      </c>
      <c r="N5" s="15"/>
      <c r="O5" s="15"/>
      <c r="P5" s="15"/>
    </row>
    <row r="6" spans="1:16" s="17" customFormat="1">
      <c r="A6" s="12">
        <v>42220</v>
      </c>
      <c r="B6" s="13">
        <v>0.5625</v>
      </c>
      <c r="C6" s="19">
        <v>0.58333333333333337</v>
      </c>
      <c r="D6" s="27">
        <v>-7.2</v>
      </c>
      <c r="E6" s="14">
        <v>-5.7</v>
      </c>
      <c r="F6" s="28">
        <v>-1.9</v>
      </c>
      <c r="G6" s="27">
        <v>-7.2</v>
      </c>
      <c r="H6" s="14">
        <v>-5.99</v>
      </c>
      <c r="I6" s="28">
        <v>-0.35299999999999998</v>
      </c>
      <c r="J6" s="29">
        <f>ATAN2(G6,H6)*180/PI()</f>
        <v>-140.24142475188839</v>
      </c>
      <c r="K6" s="15">
        <f t="shared" ref="K6:K16" si="0">J6/360*24</f>
        <v>-9.349428316792558</v>
      </c>
      <c r="L6" s="16">
        <f t="shared" ref="L6:L25" si="1">K6+12</f>
        <v>2.650571683207442</v>
      </c>
      <c r="M6" s="16">
        <f>ASIN(I6/SQRT(G6^2+H6^2+I6^2))*180/PI()</f>
        <v>-2.1584513405290102</v>
      </c>
      <c r="N6" s="15"/>
      <c r="O6" s="15"/>
      <c r="P6" s="15"/>
    </row>
    <row r="7" spans="1:16" s="17" customFormat="1">
      <c r="A7" s="12">
        <v>42228</v>
      </c>
      <c r="B7" s="13">
        <v>0.45833333333333331</v>
      </c>
      <c r="C7" s="19">
        <v>0.5</v>
      </c>
      <c r="D7" s="27">
        <v>-6.5</v>
      </c>
      <c r="E7" s="14">
        <v>-3.9</v>
      </c>
      <c r="F7" s="28">
        <v>-1.1000000000000001</v>
      </c>
      <c r="G7" s="27">
        <v>-6.5</v>
      </c>
      <c r="H7" s="14">
        <v>-3.94</v>
      </c>
      <c r="I7" s="28">
        <v>0.92800000000000005</v>
      </c>
      <c r="J7" s="29">
        <f>ATAN2(G7,H7)*180/PI()</f>
        <v>-148.77769026126398</v>
      </c>
      <c r="K7" s="15">
        <f t="shared" si="0"/>
        <v>-9.9185126840842646</v>
      </c>
      <c r="L7" s="16">
        <f t="shared" si="1"/>
        <v>2.0814873159157354</v>
      </c>
      <c r="M7" s="16">
        <f>ASIN(I7/SQRT(G7^2+H7^2+I7^2))*180/PI()</f>
        <v>6.9608426187549597</v>
      </c>
      <c r="N7" s="15"/>
      <c r="O7" s="15"/>
      <c r="P7" s="15"/>
    </row>
    <row r="8" spans="1:16" s="17" customFormat="1">
      <c r="A8" s="12">
        <v>42236</v>
      </c>
      <c r="B8" s="13">
        <v>0.46875</v>
      </c>
      <c r="C8" s="19">
        <v>0.5</v>
      </c>
      <c r="D8" s="27">
        <v>-7.1</v>
      </c>
      <c r="E8" s="14">
        <v>-5.5</v>
      </c>
      <c r="F8" s="28">
        <v>-2</v>
      </c>
      <c r="G8" s="27">
        <v>-7.1</v>
      </c>
      <c r="H8" s="14">
        <v>-5.75</v>
      </c>
      <c r="I8" s="28">
        <v>1.0860000000000001</v>
      </c>
      <c r="J8" s="29">
        <f t="shared" ref="J8:J16" si="2">ATAN2(G8,H8)*180/PI()</f>
        <v>-140.99740057391554</v>
      </c>
      <c r="K8" s="15">
        <f t="shared" si="0"/>
        <v>-9.3998267049277029</v>
      </c>
      <c r="L8" s="16">
        <f t="shared" si="1"/>
        <v>2.6001732950722971</v>
      </c>
      <c r="M8" s="16">
        <f t="shared" ref="M8:M25" si="3">ASIN(I8/SQRT(G8^2+H8^2+I8^2))*180/PI()</f>
        <v>6.7787209808340787</v>
      </c>
      <c r="N8" s="15"/>
      <c r="O8" s="15"/>
      <c r="P8" s="15"/>
    </row>
    <row r="9" spans="1:16" s="17" customFormat="1">
      <c r="A9" s="12">
        <v>42237</v>
      </c>
      <c r="B9" s="13">
        <v>0</v>
      </c>
      <c r="C9" s="19">
        <v>8.3333333333333329E-2</v>
      </c>
      <c r="D9" s="27">
        <v>-1.7</v>
      </c>
      <c r="E9" s="14">
        <v>-8.5</v>
      </c>
      <c r="F9" s="28">
        <v>-4.3</v>
      </c>
      <c r="G9" s="27">
        <v>-1.7</v>
      </c>
      <c r="H9" s="14">
        <v>-9.5</v>
      </c>
      <c r="I9" s="28">
        <v>0.65</v>
      </c>
      <c r="J9" s="29">
        <f t="shared" si="2"/>
        <v>-100.14554443389635</v>
      </c>
      <c r="K9" s="15">
        <f t="shared" si="0"/>
        <v>-6.6763696289264232</v>
      </c>
      <c r="L9" s="16">
        <f t="shared" si="1"/>
        <v>5.3236303710735768</v>
      </c>
      <c r="M9" s="16">
        <f t="shared" si="3"/>
        <v>3.8531195135073109</v>
      </c>
      <c r="N9" s="15"/>
      <c r="O9" s="15"/>
      <c r="P9" s="15"/>
    </row>
    <row r="10" spans="1:16" s="17" customFormat="1">
      <c r="A10" s="12">
        <v>42240</v>
      </c>
      <c r="B10" s="13">
        <v>0</v>
      </c>
      <c r="C10" s="19">
        <v>4.1666666666666664E-2</v>
      </c>
      <c r="D10" s="27">
        <v>-1.4</v>
      </c>
      <c r="E10" s="14">
        <v>-8.3000000000000007</v>
      </c>
      <c r="F10" s="28">
        <v>-4.3</v>
      </c>
      <c r="G10" s="27">
        <v>-1.7</v>
      </c>
      <c r="H10" s="14">
        <v>-9.5</v>
      </c>
      <c r="I10" s="28">
        <v>0.65</v>
      </c>
      <c r="J10" s="29">
        <f t="shared" si="2"/>
        <v>-100.14554443389635</v>
      </c>
      <c r="K10" s="15">
        <f t="shared" si="0"/>
        <v>-6.6763696289264232</v>
      </c>
      <c r="L10" s="16">
        <f t="shared" si="1"/>
        <v>5.3236303710735768</v>
      </c>
      <c r="M10" s="16">
        <f t="shared" si="3"/>
        <v>3.8531195135073109</v>
      </c>
      <c r="N10" s="15"/>
      <c r="O10" s="15"/>
      <c r="P10" s="15"/>
    </row>
    <row r="11" spans="1:16" s="17" customFormat="1">
      <c r="A11" s="12">
        <v>42241</v>
      </c>
      <c r="B11" s="13">
        <v>0</v>
      </c>
      <c r="C11" s="19">
        <v>4.1666666666666664E-2</v>
      </c>
      <c r="D11" s="27">
        <v>-1.3</v>
      </c>
      <c r="E11" s="14">
        <v>-8.1999999999999993</v>
      </c>
      <c r="F11" s="28">
        <v>-4.2</v>
      </c>
      <c r="G11" s="27">
        <v>-1.3</v>
      </c>
      <c r="H11" s="14">
        <v>-9.19</v>
      </c>
      <c r="I11" s="28">
        <v>0.57999999999999996</v>
      </c>
      <c r="J11" s="29">
        <f t="shared" si="2"/>
        <v>-98.051531320729367</v>
      </c>
      <c r="K11" s="15">
        <f t="shared" si="0"/>
        <v>-6.5367687547152906</v>
      </c>
      <c r="L11" s="16">
        <f t="shared" si="1"/>
        <v>5.4632312452847094</v>
      </c>
      <c r="M11" s="16">
        <f t="shared" si="3"/>
        <v>3.5757608414424098</v>
      </c>
      <c r="N11" s="15"/>
      <c r="O11" s="15"/>
      <c r="P11" s="15"/>
    </row>
    <row r="12" spans="1:16" s="17" customFormat="1">
      <c r="A12" s="12">
        <v>42248</v>
      </c>
      <c r="B12" s="13">
        <v>0.41666666666666669</v>
      </c>
      <c r="C12" s="19">
        <v>0.5</v>
      </c>
      <c r="D12" s="27">
        <v>4.2</v>
      </c>
      <c r="E12" s="14">
        <v>8.5</v>
      </c>
      <c r="F12" s="28">
        <v>0.2</v>
      </c>
      <c r="G12" s="27">
        <v>4.2</v>
      </c>
      <c r="H12" s="14">
        <v>7.29</v>
      </c>
      <c r="I12" s="28">
        <v>-4.375</v>
      </c>
      <c r="J12" s="29">
        <f t="shared" si="2"/>
        <v>60.052392332727763</v>
      </c>
      <c r="K12" s="15">
        <f t="shared" si="0"/>
        <v>4.0034928221818511</v>
      </c>
      <c r="L12" s="16">
        <f t="shared" si="1"/>
        <v>16.003492822181851</v>
      </c>
      <c r="M12" s="16">
        <f t="shared" si="3"/>
        <v>-27.474801883823162</v>
      </c>
      <c r="N12" s="15"/>
      <c r="O12" s="15"/>
      <c r="P12" s="15" t="s">
        <v>12</v>
      </c>
    </row>
    <row r="13" spans="1:16" s="17" customFormat="1">
      <c r="A13" s="12">
        <v>42283</v>
      </c>
      <c r="B13" s="13">
        <v>0.25</v>
      </c>
      <c r="C13" s="19">
        <v>0.33333333333333331</v>
      </c>
      <c r="D13" s="35">
        <v>8.11</v>
      </c>
      <c r="E13" s="14">
        <v>5.29</v>
      </c>
      <c r="F13" s="28">
        <v>-9.5000000000000001E-2</v>
      </c>
      <c r="G13" s="27">
        <v>8.1</v>
      </c>
      <c r="H13" s="14">
        <v>4.68</v>
      </c>
      <c r="I13" s="28">
        <v>-2.48</v>
      </c>
      <c r="J13" s="29">
        <f t="shared" si="2"/>
        <v>30.018367427609078</v>
      </c>
      <c r="K13" s="15">
        <f t="shared" si="0"/>
        <v>2.0012244951739389</v>
      </c>
      <c r="L13" s="16">
        <f t="shared" si="1"/>
        <v>14.00122449517394</v>
      </c>
      <c r="M13" s="16">
        <f t="shared" si="3"/>
        <v>-14.847814385205037</v>
      </c>
      <c r="N13" s="15"/>
      <c r="O13" s="15"/>
      <c r="P13" s="15"/>
    </row>
    <row r="14" spans="1:16" s="17" customFormat="1">
      <c r="A14" s="12">
        <v>42288</v>
      </c>
      <c r="B14" s="13">
        <v>0.25</v>
      </c>
      <c r="C14" s="19">
        <v>0.29166666666666669</v>
      </c>
      <c r="D14" s="27">
        <v>8.6</v>
      </c>
      <c r="E14" s="14">
        <v>4.9000000000000004</v>
      </c>
      <c r="F14" s="28">
        <v>-0.2</v>
      </c>
      <c r="G14" s="27">
        <v>8.6</v>
      </c>
      <c r="H14" s="14">
        <v>4.3</v>
      </c>
      <c r="I14" s="28">
        <v>-2.36</v>
      </c>
      <c r="J14" s="29">
        <f t="shared" si="2"/>
        <v>26.56505117707799</v>
      </c>
      <c r="K14" s="15">
        <f t="shared" si="0"/>
        <v>1.7710034118051996</v>
      </c>
      <c r="L14" s="16">
        <f t="shared" si="1"/>
        <v>13.7710034118052</v>
      </c>
      <c r="M14" s="16">
        <f t="shared" si="3"/>
        <v>-13.790484091641886</v>
      </c>
      <c r="N14" s="15"/>
      <c r="O14" s="15"/>
      <c r="P14" s="15"/>
    </row>
    <row r="15" spans="1:16" s="17" customFormat="1">
      <c r="A15" s="12">
        <v>42299</v>
      </c>
      <c r="B15" s="13">
        <v>0.20833333333333334</v>
      </c>
      <c r="C15" s="19">
        <v>0.22916666666666666</v>
      </c>
      <c r="D15" s="27">
        <v>9.1</v>
      </c>
      <c r="E15" s="14">
        <v>3</v>
      </c>
      <c r="F15" s="28">
        <v>-0.2</v>
      </c>
      <c r="G15" s="27">
        <v>9.1</v>
      </c>
      <c r="H15" s="14">
        <v>2.7</v>
      </c>
      <c r="I15" s="28">
        <v>-1.3</v>
      </c>
      <c r="J15" s="29">
        <f t="shared" si="2"/>
        <v>16.525796389925638</v>
      </c>
      <c r="K15" s="15">
        <f t="shared" si="0"/>
        <v>1.1017197593283758</v>
      </c>
      <c r="L15" s="16">
        <f t="shared" si="1"/>
        <v>13.101719759328375</v>
      </c>
      <c r="M15" s="16">
        <f t="shared" si="3"/>
        <v>-7.7984818268552383</v>
      </c>
      <c r="N15" s="15"/>
      <c r="O15" s="15"/>
      <c r="P15" s="15"/>
    </row>
    <row r="16" spans="1:16" s="17" customFormat="1">
      <c r="A16" s="12">
        <v>42301</v>
      </c>
      <c r="B16" s="13">
        <v>0.16666666666666666</v>
      </c>
      <c r="C16" s="19">
        <v>0.20833333333333334</v>
      </c>
      <c r="D16" s="27">
        <v>9.1</v>
      </c>
      <c r="E16" s="14">
        <v>2.5</v>
      </c>
      <c r="F16" s="28">
        <v>-0.2</v>
      </c>
      <c r="G16" s="27">
        <v>9.1</v>
      </c>
      <c r="H16" s="14">
        <v>2.2999999999999998</v>
      </c>
      <c r="I16" s="28">
        <v>-1</v>
      </c>
      <c r="J16" s="29">
        <f t="shared" si="2"/>
        <v>14.184294248270813</v>
      </c>
      <c r="K16" s="15">
        <f t="shared" si="0"/>
        <v>0.94561961655138749</v>
      </c>
      <c r="L16" s="16">
        <f t="shared" si="1"/>
        <v>12.945619616551387</v>
      </c>
      <c r="M16" s="16">
        <f t="shared" si="3"/>
        <v>-6.081343250716877</v>
      </c>
      <c r="N16" s="15"/>
      <c r="O16" s="15"/>
      <c r="P16" s="15"/>
    </row>
    <row r="17" spans="1:16" s="17" customFormat="1">
      <c r="A17" s="12">
        <v>42303</v>
      </c>
      <c r="B17" s="13">
        <v>0.16666666666666666</v>
      </c>
      <c r="C17" s="19">
        <v>0.22916666666666666</v>
      </c>
      <c r="D17" s="27">
        <v>9.3000000000000007</v>
      </c>
      <c r="E17" s="14">
        <v>2.4</v>
      </c>
      <c r="F17" s="28">
        <v>-0.3</v>
      </c>
      <c r="G17" s="27">
        <v>9.3000000000000007</v>
      </c>
      <c r="H17" s="14">
        <v>2.1800000000000002</v>
      </c>
      <c r="I17" s="28">
        <v>-1.05</v>
      </c>
      <c r="J17" s="29">
        <f t="shared" ref="J17:J25" si="4">ATAN2(G17,H17)*180/PI()</f>
        <v>13.192435709164766</v>
      </c>
      <c r="K17" s="15">
        <f t="shared" ref="K17:K25" si="5">J17/360*24</f>
        <v>0.87949571394431769</v>
      </c>
      <c r="L17" s="16">
        <f t="shared" si="1"/>
        <v>12.879495713944317</v>
      </c>
      <c r="M17" s="16">
        <f t="shared" si="3"/>
        <v>-6.272973473180933</v>
      </c>
      <c r="N17" s="15"/>
      <c r="O17" s="15"/>
      <c r="P17" s="15"/>
    </row>
    <row r="18" spans="1:16" s="17" customFormat="1">
      <c r="A18" s="12">
        <v>42303</v>
      </c>
      <c r="B18" s="13">
        <v>0.5</v>
      </c>
      <c r="C18" s="19">
        <v>0.58333333333333337</v>
      </c>
      <c r="D18" s="27">
        <v>9.3000000000000007</v>
      </c>
      <c r="E18" s="14">
        <v>7.2</v>
      </c>
      <c r="F18" s="28">
        <v>-0.8</v>
      </c>
      <c r="G18" s="27">
        <v>9.3000000000000007</v>
      </c>
      <c r="H18" s="14">
        <v>6.57</v>
      </c>
      <c r="I18" s="28">
        <v>-3.05</v>
      </c>
      <c r="J18" s="29">
        <f t="shared" si="4"/>
        <v>35.239356367822062</v>
      </c>
      <c r="K18" s="15">
        <f t="shared" si="5"/>
        <v>2.3492904245214707</v>
      </c>
      <c r="L18" s="16">
        <f t="shared" si="1"/>
        <v>14.34929042452147</v>
      </c>
      <c r="M18" s="16">
        <f t="shared" si="3"/>
        <v>-14.995149690804167</v>
      </c>
      <c r="N18" s="15"/>
      <c r="O18" s="15"/>
      <c r="P18" s="15"/>
    </row>
    <row r="19" spans="1:16" s="17" customFormat="1">
      <c r="A19" s="12">
        <v>42305</v>
      </c>
      <c r="B19" s="13">
        <v>0.16666666666666666</v>
      </c>
      <c r="C19" s="19">
        <v>0.29166666666666669</v>
      </c>
      <c r="D19" s="27">
        <v>9.5</v>
      </c>
      <c r="E19" s="14">
        <v>2.2999999999999998</v>
      </c>
      <c r="F19" s="28">
        <v>-0.3</v>
      </c>
      <c r="G19" s="27">
        <v>9.5</v>
      </c>
      <c r="H19" s="14">
        <v>2.09</v>
      </c>
      <c r="I19" s="28">
        <v>-1.01</v>
      </c>
      <c r="J19" s="29">
        <f t="shared" si="4"/>
        <v>12.407418527400743</v>
      </c>
      <c r="K19" s="15">
        <f t="shared" si="5"/>
        <v>0.82716123516004969</v>
      </c>
      <c r="L19" s="16">
        <f t="shared" si="1"/>
        <v>12.82716123516005</v>
      </c>
      <c r="M19" s="16">
        <f t="shared" si="3"/>
        <v>-5.9279344802749296</v>
      </c>
      <c r="N19" s="15"/>
      <c r="O19" s="15"/>
      <c r="P19" s="15"/>
    </row>
    <row r="20" spans="1:16" s="17" customFormat="1">
      <c r="A20" s="12">
        <v>42313</v>
      </c>
      <c r="B20" s="13">
        <v>0.10416666666666667</v>
      </c>
      <c r="C20" s="19">
        <v>0.14583333333333334</v>
      </c>
      <c r="D20" s="27">
        <v>8.8000000000000007</v>
      </c>
      <c r="E20" s="14">
        <v>0.2</v>
      </c>
      <c r="F20" s="28">
        <v>-0.2</v>
      </c>
      <c r="G20" s="27">
        <v>8.8000000000000007</v>
      </c>
      <c r="H20" s="14">
        <v>0.14799999999999999</v>
      </c>
      <c r="I20" s="28">
        <v>-0.24</v>
      </c>
      <c r="J20" s="29">
        <f t="shared" si="4"/>
        <v>0.96351999984110392</v>
      </c>
      <c r="K20" s="15">
        <f t="shared" si="5"/>
        <v>6.4234666656073594E-2</v>
      </c>
      <c r="L20" s="16">
        <f t="shared" si="1"/>
        <v>12.064234666656073</v>
      </c>
      <c r="M20" s="16">
        <f t="shared" si="3"/>
        <v>-1.5620041345130879</v>
      </c>
      <c r="N20" s="15"/>
      <c r="O20" s="15"/>
      <c r="P20" s="15"/>
    </row>
    <row r="21" spans="1:16" s="17" customFormat="1">
      <c r="A21" s="12">
        <v>42314</v>
      </c>
      <c r="B21" s="13">
        <v>0.10416666666666667</v>
      </c>
      <c r="C21" s="19">
        <v>0.25</v>
      </c>
      <c r="D21" s="27">
        <v>8.9</v>
      </c>
      <c r="E21" s="14">
        <v>0.2</v>
      </c>
      <c r="F21" s="28">
        <v>-0.3</v>
      </c>
      <c r="G21" s="27">
        <v>8.9</v>
      </c>
      <c r="H21" s="14">
        <v>0.13</v>
      </c>
      <c r="I21" s="28">
        <v>-0.33</v>
      </c>
      <c r="J21" s="29">
        <f t="shared" si="4"/>
        <v>0.83684513239797886</v>
      </c>
      <c r="K21" s="15">
        <f t="shared" si="5"/>
        <v>5.578967549319859E-2</v>
      </c>
      <c r="L21" s="16">
        <f t="shared" si="1"/>
        <v>12.055789675493198</v>
      </c>
      <c r="M21" s="16">
        <f t="shared" si="3"/>
        <v>-2.1232511847576423</v>
      </c>
      <c r="N21" s="15"/>
      <c r="O21" s="15"/>
      <c r="P21" s="15"/>
    </row>
    <row r="22" spans="1:16" s="17" customFormat="1">
      <c r="A22" s="12">
        <v>42320</v>
      </c>
      <c r="B22" s="13">
        <v>8.3333333333333329E-2</v>
      </c>
      <c r="C22" s="19">
        <v>0.125</v>
      </c>
      <c r="D22" s="27">
        <v>9.5</v>
      </c>
      <c r="E22" s="14">
        <v>-0.2</v>
      </c>
      <c r="F22" s="28">
        <v>-0.4</v>
      </c>
      <c r="G22" s="27">
        <v>9.5</v>
      </c>
      <c r="H22" s="14">
        <v>-0.25700000000000001</v>
      </c>
      <c r="I22" s="28">
        <v>-0.36499999999999999</v>
      </c>
      <c r="J22" s="29">
        <f t="shared" si="4"/>
        <v>-1.5496236598984476</v>
      </c>
      <c r="K22" s="15">
        <f t="shared" si="5"/>
        <v>-0.10330824399322983</v>
      </c>
      <c r="L22" s="16">
        <f t="shared" si="1"/>
        <v>11.896691756006771</v>
      </c>
      <c r="M22" s="16">
        <f t="shared" si="3"/>
        <v>-2.1994780169684218</v>
      </c>
      <c r="N22" s="15"/>
      <c r="O22" s="15"/>
      <c r="P22" s="15"/>
    </row>
    <row r="23" spans="1:16" s="17" customFormat="1">
      <c r="A23" s="12">
        <v>42320</v>
      </c>
      <c r="B23" s="13">
        <v>0.58333333333333337</v>
      </c>
      <c r="C23" s="19">
        <v>0.625</v>
      </c>
      <c r="D23" s="27">
        <v>8.4</v>
      </c>
      <c r="E23" s="14">
        <v>5.7</v>
      </c>
      <c r="F23" s="28">
        <v>-0.9</v>
      </c>
      <c r="G23" s="27">
        <v>8.4</v>
      </c>
      <c r="H23" s="14">
        <v>4.9000000000000004</v>
      </c>
      <c r="I23" s="28">
        <v>-2.98</v>
      </c>
      <c r="J23" s="29">
        <f t="shared" si="4"/>
        <v>30.256437163529263</v>
      </c>
      <c r="K23" s="15">
        <f t="shared" si="5"/>
        <v>2.0170958109019508</v>
      </c>
      <c r="L23" s="16">
        <f t="shared" si="1"/>
        <v>14.017095810901951</v>
      </c>
      <c r="M23" s="16">
        <f t="shared" si="3"/>
        <v>-17.036942084011244</v>
      </c>
      <c r="N23" s="15"/>
      <c r="O23" s="15"/>
      <c r="P23" s="15"/>
    </row>
    <row r="24" spans="1:16">
      <c r="A24" s="6">
        <v>42343</v>
      </c>
      <c r="B24" s="7"/>
      <c r="C24" s="18"/>
      <c r="D24" s="36"/>
      <c r="E24" s="37"/>
      <c r="F24" s="38"/>
      <c r="G24" s="36"/>
      <c r="H24" s="37"/>
      <c r="I24" s="38"/>
      <c r="J24" s="21"/>
      <c r="K24" s="10"/>
      <c r="L24" s="9"/>
      <c r="M24" s="9"/>
      <c r="N24" s="10"/>
      <c r="O24" s="10"/>
      <c r="P24" s="10"/>
    </row>
    <row r="25" spans="1:16" s="17" customFormat="1" ht="15.75" thickBot="1">
      <c r="A25" s="12">
        <v>42370</v>
      </c>
      <c r="B25" s="13">
        <v>0</v>
      </c>
      <c r="C25" s="19">
        <v>4.1666666666666664E-2</v>
      </c>
      <c r="D25" s="39">
        <v>-6.7</v>
      </c>
      <c r="E25" s="40">
        <v>-1</v>
      </c>
      <c r="F25" s="41">
        <v>11.5</v>
      </c>
      <c r="G25" s="39">
        <v>-6.7</v>
      </c>
      <c r="H25" s="40">
        <v>-4.0199999999999996</v>
      </c>
      <c r="I25" s="41">
        <v>10.82</v>
      </c>
      <c r="J25" s="29">
        <f t="shared" si="4"/>
        <v>-149.03624346792648</v>
      </c>
      <c r="K25" s="15">
        <f t="shared" si="5"/>
        <v>-9.9357495645284324</v>
      </c>
      <c r="L25" s="16">
        <f t="shared" si="1"/>
        <v>2.0642504354715676</v>
      </c>
      <c r="M25" s="16">
        <f t="shared" si="3"/>
        <v>54.165719090057856</v>
      </c>
      <c r="N25" s="15"/>
      <c r="O25" s="15"/>
      <c r="P25" s="15"/>
    </row>
    <row r="28" spans="1:16">
      <c r="A28" s="2">
        <v>42303</v>
      </c>
      <c r="B28" s="3">
        <v>0</v>
      </c>
      <c r="C28" t="s">
        <v>16</v>
      </c>
      <c r="D28" s="5">
        <v>25.24</v>
      </c>
      <c r="E28" s="5">
        <v>-243.37</v>
      </c>
      <c r="F28" s="5">
        <v>637.02</v>
      </c>
    </row>
    <row r="30" spans="1:16">
      <c r="A30" s="2">
        <v>42249</v>
      </c>
      <c r="B30" s="3">
        <v>0.52083333333333337</v>
      </c>
      <c r="C30" s="3">
        <v>0.52777777777777779</v>
      </c>
      <c r="D30" s="5">
        <v>3.7</v>
      </c>
      <c r="E30" s="5">
        <v>0.3</v>
      </c>
      <c r="F30" s="5">
        <v>0.1</v>
      </c>
    </row>
    <row r="31" spans="1:16">
      <c r="A31" s="2">
        <v>42249</v>
      </c>
      <c r="B31" s="3">
        <v>0.61458333333333337</v>
      </c>
      <c r="C31" s="3">
        <v>0.61805555555555558</v>
      </c>
      <c r="D31" s="5">
        <v>2.8</v>
      </c>
      <c r="E31" s="5">
        <v>11.3</v>
      </c>
      <c r="F31" s="5">
        <v>-0.1</v>
      </c>
    </row>
    <row r="34" spans="1:12">
      <c r="A34" s="42" t="s">
        <v>21</v>
      </c>
      <c r="B34" s="42">
        <v>1</v>
      </c>
    </row>
    <row r="35" spans="1:12">
      <c r="A35" t="s">
        <v>20</v>
      </c>
      <c r="B35" s="45" t="s">
        <v>22</v>
      </c>
      <c r="C35" s="45"/>
    </row>
    <row r="36" spans="1:12" ht="45">
      <c r="A36" s="43" t="s">
        <v>23</v>
      </c>
      <c r="B36" s="45"/>
      <c r="C36" s="45"/>
    </row>
    <row r="37" spans="1:12">
      <c r="A37" t="s">
        <v>24</v>
      </c>
      <c r="B37" s="45"/>
      <c r="C37" s="45"/>
    </row>
    <row r="38" spans="1:12">
      <c r="A38" t="s">
        <v>25</v>
      </c>
      <c r="B38" s="45"/>
      <c r="C38" s="45"/>
    </row>
    <row r="39" spans="1:12">
      <c r="A39" t="s">
        <v>26</v>
      </c>
      <c r="B39" s="45"/>
      <c r="C39" s="45"/>
    </row>
    <row r="43" spans="1:12">
      <c r="A43" s="44" t="s">
        <v>21</v>
      </c>
      <c r="B43" s="44">
        <v>2</v>
      </c>
    </row>
    <row r="44" spans="1:12">
      <c r="A44" t="s">
        <v>20</v>
      </c>
      <c r="B44" s="45" t="s">
        <v>27</v>
      </c>
      <c r="C44" s="45"/>
    </row>
    <row r="45" spans="1:12" ht="45">
      <c r="A45" s="43" t="s">
        <v>23</v>
      </c>
      <c r="B45" s="45">
        <v>1.43</v>
      </c>
      <c r="C45" s="45"/>
      <c r="D45" s="5" t="s">
        <v>28</v>
      </c>
      <c r="L45"/>
    </row>
    <row r="46" spans="1:12">
      <c r="A46" t="s">
        <v>24</v>
      </c>
      <c r="B46" s="45">
        <v>5</v>
      </c>
      <c r="C46" s="45"/>
      <c r="D46" s="5" t="s">
        <v>29</v>
      </c>
      <c r="L46"/>
    </row>
    <row r="47" spans="1:12">
      <c r="A47" t="s">
        <v>25</v>
      </c>
      <c r="B47" s="45">
        <v>-0.4</v>
      </c>
      <c r="C47" s="45"/>
      <c r="D47" s="5" t="s">
        <v>29</v>
      </c>
      <c r="L47"/>
    </row>
    <row r="48" spans="1:12">
      <c r="A48" t="s">
        <v>26</v>
      </c>
      <c r="B48" s="45">
        <v>4.2</v>
      </c>
      <c r="C48" s="45"/>
      <c r="D48" s="5" t="s">
        <v>29</v>
      </c>
    </row>
  </sheetData>
  <mergeCells count="17">
    <mergeCell ref="P1:P2"/>
    <mergeCell ref="G2:I2"/>
    <mergeCell ref="A1:A2"/>
    <mergeCell ref="B1:B2"/>
    <mergeCell ref="C1:C2"/>
    <mergeCell ref="D2:F2"/>
    <mergeCell ref="N1:O1"/>
    <mergeCell ref="B35:C35"/>
    <mergeCell ref="B36:C36"/>
    <mergeCell ref="B37:C37"/>
    <mergeCell ref="B38:C38"/>
    <mergeCell ref="B39:C39"/>
    <mergeCell ref="B44:C44"/>
    <mergeCell ref="B45:C45"/>
    <mergeCell ref="B46:C46"/>
    <mergeCell ref="B47:C47"/>
    <mergeCell ref="B48:C48"/>
  </mergeCells>
  <pageMargins left="0.7" right="0.7" top="0.75" bottom="0.75" header="0.3" footer="0.3"/>
  <pageSetup scale="7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C2" sqref="C2"/>
    </sheetView>
  </sheetViews>
  <sheetFormatPr defaultRowHeight="15"/>
  <sheetData>
    <row r="1" spans="1:3">
      <c r="A1">
        <f>16/9</f>
        <v>1.7777777777777777</v>
      </c>
      <c r="B1">
        <v>4</v>
      </c>
      <c r="C1">
        <f>B1*A1</f>
        <v>7.1111111111111107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cschiff</dc:creator>
  <cp:lastModifiedBy>cschiff</cp:lastModifiedBy>
  <cp:lastPrinted>2016-08-22T13:02:06Z</cp:lastPrinted>
  <dcterms:created xsi:type="dcterms:W3CDTF">2016-08-15T18:38:50Z</dcterms:created>
  <dcterms:modified xsi:type="dcterms:W3CDTF">2016-11-14T21:05:52Z</dcterms:modified>
</cp:coreProperties>
</file>