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其他\数学建模竞赛\"/>
    </mc:Choice>
  </mc:AlternateContent>
  <xr:revisionPtr revIDLastSave="0" documentId="13_ncr:1_{17BC61C2-033E-495F-91D9-ECC0DEE2B7CC}" xr6:coauthVersionLast="45" xr6:coauthVersionMax="45" xr10:uidLastSave="{00000000-0000-0000-0000-000000000000}"/>
  <bookViews>
    <workbookView xWindow="2685" yWindow="2685" windowWidth="21600" windowHeight="11385" tabRatio="500" xr2:uid="{00000000-000D-0000-FFFF-FFFF00000000}"/>
  </bookViews>
  <sheets>
    <sheet name="飞行器结构参数" sheetId="1" r:id="rId1"/>
    <sheet name="Sheet1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2" i="2"/>
  <c r="I3" i="2"/>
  <c r="I4" i="2"/>
  <c r="I5" i="2"/>
  <c r="I6" i="2"/>
  <c r="I7" i="2"/>
  <c r="I2" i="2"/>
  <c r="M4" i="1" l="1"/>
  <c r="M5" i="1"/>
  <c r="M6" i="1"/>
  <c r="M7" i="1"/>
  <c r="M8" i="1"/>
  <c r="M3" i="1"/>
  <c r="K7" i="1"/>
  <c r="K4" i="1"/>
  <c r="K5" i="1"/>
  <c r="K6" i="1"/>
  <c r="K8" i="1"/>
  <c r="K3" i="1"/>
  <c r="J8" i="1"/>
  <c r="J7" i="1"/>
  <c r="J6" i="1"/>
  <c r="J5" i="1"/>
  <c r="J4" i="1"/>
  <c r="J3" i="1"/>
  <c r="I4" i="1"/>
  <c r="I5" i="1"/>
  <c r="I6" i="1"/>
  <c r="I7" i="1"/>
  <c r="I8" i="1"/>
  <c r="I3" i="1"/>
</calcChain>
</file>

<file path=xl/sharedStrings.xml><?xml version="1.0" encoding="utf-8"?>
<sst xmlns="http://schemas.openxmlformats.org/spreadsheetml/2006/main" count="41" uniqueCount="30">
  <si>
    <t>油箱</t>
  </si>
  <si>
    <t>油箱中心位置（单位：m）</t>
  </si>
  <si>
    <r>
      <rPr>
        <sz val="11"/>
        <color rgb="FF000000"/>
        <rFont val="Liberation Sans1"/>
        <family val="1"/>
        <charset val="1"/>
      </rPr>
      <t>油箱尺寸（单位：</t>
    </r>
    <r>
      <rPr>
        <sz val="11"/>
        <color rgb="FF000000"/>
        <rFont val="SimSun"/>
        <family val="3"/>
        <charset val="134"/>
      </rPr>
      <t>m</t>
    </r>
    <r>
      <rPr>
        <sz val="11"/>
        <color rgb="FF000000"/>
        <rFont val="Liberation Sans1"/>
        <family val="1"/>
        <charset val="1"/>
      </rPr>
      <t>）</t>
    </r>
  </si>
  <si>
    <r>
      <rPr>
        <sz val="11"/>
        <color rgb="FF000000"/>
        <rFont val="Liberation Sans1"/>
        <family val="1"/>
        <charset val="1"/>
      </rPr>
      <t>初始油量（</t>
    </r>
    <r>
      <rPr>
        <sz val="11"/>
        <color rgb="FF000000"/>
        <rFont val="SimSun"/>
        <family val="3"/>
        <charset val="134"/>
      </rPr>
      <t>m^3</t>
    </r>
    <r>
      <rPr>
        <sz val="11"/>
        <color rgb="FF000000"/>
        <rFont val="Liberation Sans1"/>
        <family val="1"/>
        <charset val="1"/>
      </rPr>
      <t>）</t>
    </r>
  </si>
  <si>
    <t>x</t>
  </si>
  <si>
    <t>y</t>
  </si>
  <si>
    <t>z</t>
  </si>
  <si>
    <r>
      <rPr>
        <sz val="11"/>
        <color rgb="FF000000"/>
        <rFont val="Liberation Sans1"/>
        <family val="1"/>
        <charset val="1"/>
      </rPr>
      <t>长（</t>
    </r>
    <r>
      <rPr>
        <sz val="11"/>
        <color rgb="FF000000"/>
        <rFont val="Times New Roman"/>
        <family val="1"/>
        <charset val="1"/>
      </rPr>
      <t>x</t>
    </r>
    <r>
      <rPr>
        <sz val="11"/>
        <color rgb="FF000000"/>
        <rFont val="Liberation Sans1"/>
        <family val="1"/>
        <charset val="1"/>
      </rPr>
      <t>轴）</t>
    </r>
  </si>
  <si>
    <r>
      <rPr>
        <sz val="11"/>
        <color rgb="FF000000"/>
        <rFont val="Liberation Sans1"/>
        <family val="1"/>
        <charset val="1"/>
      </rPr>
      <t>宽（</t>
    </r>
    <r>
      <rPr>
        <sz val="11"/>
        <color rgb="FF000000"/>
        <rFont val="SimSun"/>
        <family val="3"/>
        <charset val="134"/>
      </rPr>
      <t>y</t>
    </r>
    <r>
      <rPr>
        <sz val="11"/>
        <color rgb="FF000000"/>
        <rFont val="Liberation Sans1"/>
        <family val="1"/>
        <charset val="1"/>
      </rPr>
      <t>轴）</t>
    </r>
  </si>
  <si>
    <r>
      <rPr>
        <sz val="11"/>
        <color rgb="FF000000"/>
        <rFont val="Liberation Sans1"/>
        <family val="1"/>
        <charset val="1"/>
      </rPr>
      <t>高（</t>
    </r>
    <r>
      <rPr>
        <sz val="11"/>
        <color rgb="FF000000"/>
        <rFont val="SimSun"/>
        <family val="3"/>
        <charset val="134"/>
      </rPr>
      <t>z</t>
    </r>
    <r>
      <rPr>
        <sz val="11"/>
        <color rgb="FF000000"/>
        <rFont val="Liberation Sans1"/>
        <family val="1"/>
        <charset val="1"/>
      </rPr>
      <t>轴）</t>
    </r>
  </si>
  <si>
    <r>
      <rPr>
        <sz val="11"/>
        <color rgb="FF000000"/>
        <rFont val="Liberation Sans1"/>
        <family val="1"/>
        <charset val="1"/>
      </rPr>
      <t>油箱</t>
    </r>
    <r>
      <rPr>
        <sz val="11"/>
        <color rgb="FF000000"/>
        <rFont val="Times New Roman"/>
        <family val="1"/>
        <charset val="1"/>
      </rPr>
      <t>1</t>
    </r>
  </si>
  <si>
    <r>
      <rPr>
        <sz val="11"/>
        <color rgb="FF000000"/>
        <rFont val="Liberation Sans1"/>
        <family val="1"/>
        <charset val="1"/>
      </rPr>
      <t>油箱</t>
    </r>
    <r>
      <rPr>
        <sz val="11"/>
        <color rgb="FF000000"/>
        <rFont val="Times New Roman"/>
        <family val="1"/>
        <charset val="1"/>
      </rPr>
      <t>2</t>
    </r>
  </si>
  <si>
    <r>
      <rPr>
        <sz val="11"/>
        <color rgb="FF000000"/>
        <rFont val="Liberation Sans1"/>
        <family val="1"/>
        <charset val="1"/>
      </rPr>
      <t>油箱</t>
    </r>
    <r>
      <rPr>
        <sz val="11"/>
        <color rgb="FF000000"/>
        <rFont val="Times New Roman"/>
        <family val="1"/>
        <charset val="1"/>
      </rPr>
      <t>3</t>
    </r>
  </si>
  <si>
    <r>
      <rPr>
        <sz val="11"/>
        <color rgb="FF000000"/>
        <rFont val="Liberation Sans1"/>
        <family val="1"/>
        <charset val="1"/>
      </rPr>
      <t>油箱</t>
    </r>
    <r>
      <rPr>
        <sz val="11"/>
        <color rgb="FF000000"/>
        <rFont val="Times New Roman"/>
        <family val="1"/>
        <charset val="1"/>
      </rPr>
      <t>4</t>
    </r>
  </si>
  <si>
    <r>
      <rPr>
        <sz val="11"/>
        <color rgb="FF000000"/>
        <rFont val="Liberation Sans1"/>
        <family val="1"/>
        <charset val="1"/>
      </rPr>
      <t>油箱</t>
    </r>
    <r>
      <rPr>
        <sz val="11"/>
        <color rgb="FF000000"/>
        <rFont val="Times New Roman"/>
        <family val="1"/>
        <charset val="1"/>
      </rPr>
      <t>5</t>
    </r>
  </si>
  <si>
    <r>
      <rPr>
        <sz val="11"/>
        <color rgb="FF000000"/>
        <rFont val="Liberation Sans1"/>
        <family val="1"/>
        <charset val="1"/>
      </rPr>
      <t>油箱</t>
    </r>
    <r>
      <rPr>
        <sz val="11"/>
        <color rgb="FF000000"/>
        <rFont val="Times New Roman"/>
        <family val="1"/>
        <charset val="1"/>
      </rPr>
      <t>6</t>
    </r>
  </si>
  <si>
    <t>燃料的密度（kg/m^3）</t>
  </si>
  <si>
    <t>飞行器净质量(kg)</t>
  </si>
  <si>
    <t>输出部件</t>
  </si>
  <si>
    <t>输入部件</t>
  </si>
  <si>
    <r>
      <rPr>
        <sz val="11"/>
        <color rgb="FF000000"/>
        <rFont val="Liberation Sans1"/>
        <family val="1"/>
        <charset val="1"/>
      </rPr>
      <t>输送油量上限</t>
    </r>
    <r>
      <rPr>
        <sz val="11"/>
        <color rgb="FF000000"/>
        <rFont val="宋体"/>
        <family val="3"/>
        <charset val="134"/>
      </rPr>
      <t>(kg/s)</t>
    </r>
  </si>
  <si>
    <t>油箱1</t>
  </si>
  <si>
    <t>油箱2</t>
  </si>
  <si>
    <t>发动机</t>
  </si>
  <si>
    <t>油箱3</t>
  </si>
  <si>
    <t>油箱4</t>
  </si>
  <si>
    <t>油箱5</t>
  </si>
  <si>
    <t>油箱6</t>
  </si>
  <si>
    <r>
      <rPr>
        <sz val="11"/>
        <color rgb="FF000000"/>
        <rFont val="宋体"/>
        <family val="3"/>
        <charset val="134"/>
      </rPr>
      <t>飞行器</t>
    </r>
    <r>
      <rPr>
        <sz val="11"/>
        <color rgb="FF000000"/>
        <rFont val="Liberation Sans1"/>
        <family val="1"/>
        <charset val="1"/>
      </rPr>
      <t>(</t>
    </r>
    <r>
      <rPr>
        <sz val="11"/>
        <color rgb="FF000000"/>
        <rFont val="宋体"/>
        <family val="3"/>
        <charset val="134"/>
      </rPr>
      <t>不载油</t>
    </r>
    <r>
      <rPr>
        <sz val="11"/>
        <color rgb="FF000000"/>
        <rFont val="Liberation Sans1"/>
        <family val="1"/>
        <charset val="1"/>
      </rPr>
      <t>)</t>
    </r>
    <r>
      <rPr>
        <sz val="11"/>
        <color rgb="FF000000"/>
        <rFont val="宋体"/>
        <family val="3"/>
        <charset val="134"/>
      </rPr>
      <t>质心坐标</t>
    </r>
    <r>
      <rPr>
        <sz val="11"/>
        <color rgb="FF000000"/>
        <rFont val="Liberation Sans1"/>
        <family val="1"/>
        <charset val="1"/>
      </rPr>
      <t>(m</t>
    </r>
    <r>
      <rPr>
        <sz val="11"/>
        <color rgb="FF000000"/>
        <rFont val="宋体"/>
        <family val="3"/>
        <charset val="134"/>
      </rPr>
      <t>）</t>
    </r>
    <phoneticPr fontId="6" type="noConversion"/>
  </si>
  <si>
    <t>消耗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</si>
</sst>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Liberation Sans1"/>
      <family val="1"/>
      <charset val="1"/>
    </font>
    <font>
      <sz val="10"/>
      <color rgb="FFCC0000"/>
      <name val="Liberation Sans1"/>
      <family val="1"/>
      <charset val="1"/>
    </font>
    <font>
      <sz val="11"/>
      <color rgb="FF000000"/>
      <name val="SimSun"/>
      <family val="3"/>
      <charset val="134"/>
    </font>
    <font>
      <sz val="11"/>
      <color rgb="FF000000"/>
      <name val="Times New Roman"/>
      <family val="1"/>
      <charset val="1"/>
    </font>
    <font>
      <sz val="11"/>
      <color rgb="FF000000"/>
      <name val="Liberation Sans1"/>
      <family val="1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Border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 applyBorder="1" applyAlignment="1">
      <alignment horizontal="center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zoomScaleNormal="100" workbookViewId="0">
      <selection activeCell="A3" sqref="A3:G8"/>
    </sheetView>
  </sheetViews>
  <sheetFormatPr defaultRowHeight="15"/>
  <cols>
    <col min="1" max="1" width="23.28515625" customWidth="1"/>
    <col min="2" max="2" width="9.7109375" customWidth="1"/>
    <col min="3" max="3" width="16.42578125" customWidth="1"/>
    <col min="4" max="4" width="17.28515625" customWidth="1"/>
    <col min="5" max="5" width="10.42578125" customWidth="1"/>
    <col min="6" max="6" width="10.28515625" customWidth="1"/>
    <col min="7" max="7" width="9.42578125" customWidth="1"/>
    <col min="8" max="8" width="18" customWidth="1"/>
    <col min="9" max="1022" width="10.7109375" customWidth="1"/>
    <col min="1023" max="1025" width="10.5703125" customWidth="1"/>
  </cols>
  <sheetData>
    <row r="1" spans="1:13">
      <c r="A1" s="4" t="s">
        <v>0</v>
      </c>
      <c r="B1" s="4" t="s">
        <v>1</v>
      </c>
      <c r="C1" s="4"/>
      <c r="D1" s="4"/>
      <c r="E1" s="4" t="s">
        <v>2</v>
      </c>
      <c r="F1" s="4"/>
      <c r="G1" s="4"/>
      <c r="H1" s="4" t="s">
        <v>3</v>
      </c>
    </row>
    <row r="2" spans="1:13">
      <c r="A2" s="4"/>
      <c r="B2" s="1" t="s">
        <v>4</v>
      </c>
      <c r="C2" s="1" t="s">
        <v>5</v>
      </c>
      <c r="D2" s="1" t="s">
        <v>6</v>
      </c>
      <c r="E2" s="2" t="s">
        <v>7</v>
      </c>
      <c r="F2" s="2" t="s">
        <v>8</v>
      </c>
      <c r="G2" s="2" t="s">
        <v>9</v>
      </c>
      <c r="H2" s="4"/>
      <c r="J2" t="s">
        <v>29</v>
      </c>
    </row>
    <row r="3" spans="1:13">
      <c r="A3" s="1" t="s">
        <v>10</v>
      </c>
      <c r="B3">
        <v>8.9130434800000007</v>
      </c>
      <c r="C3">
        <v>1.2065217399999999</v>
      </c>
      <c r="D3">
        <v>0.61669004000000005</v>
      </c>
      <c r="E3">
        <v>1.5</v>
      </c>
      <c r="F3">
        <v>0.9</v>
      </c>
      <c r="G3">
        <v>0.3</v>
      </c>
      <c r="H3">
        <v>0.3</v>
      </c>
      <c r="I3">
        <f>H3*850</f>
        <v>255</v>
      </c>
      <c r="J3">
        <f>D25</f>
        <v>254.07126511465901</v>
      </c>
      <c r="K3">
        <f>I3-J3</f>
        <v>0.92873488534098669</v>
      </c>
      <c r="M3">
        <f>H3/E3/F3</f>
        <v>0.22222222222222221</v>
      </c>
    </row>
    <row r="4" spans="1:13">
      <c r="A4" s="1" t="s">
        <v>11</v>
      </c>
      <c r="B4">
        <v>6.9130434799999998</v>
      </c>
      <c r="C4">
        <v>-1.39347826</v>
      </c>
      <c r="D4">
        <v>0.21669004</v>
      </c>
      <c r="E4">
        <v>2.2000000000000002</v>
      </c>
      <c r="F4">
        <v>0.8</v>
      </c>
      <c r="G4">
        <v>1.1000000000000001</v>
      </c>
      <c r="H4">
        <v>1.5</v>
      </c>
      <c r="I4">
        <f t="shared" ref="I4:I8" si="0">H4*850</f>
        <v>1275</v>
      </c>
      <c r="J4">
        <f>E25</f>
        <v>1164.2947193227287</v>
      </c>
      <c r="K4">
        <f>I4-J4+J3</f>
        <v>364.77654579193029</v>
      </c>
      <c r="M4">
        <f t="shared" ref="M4:M8" si="1">H4/E4/F4</f>
        <v>0.85227272727272718</v>
      </c>
    </row>
    <row r="5" spans="1:13">
      <c r="A5" s="1" t="s">
        <v>12</v>
      </c>
      <c r="B5">
        <v>-1.6869565200000001</v>
      </c>
      <c r="C5">
        <v>1.2065217399999999</v>
      </c>
      <c r="D5">
        <v>-0.28330996000000003</v>
      </c>
      <c r="E5">
        <v>2.4</v>
      </c>
      <c r="F5">
        <v>1.1000000000000001</v>
      </c>
      <c r="G5">
        <v>0.9</v>
      </c>
      <c r="H5">
        <v>2.1</v>
      </c>
      <c r="I5">
        <f t="shared" si="0"/>
        <v>1785</v>
      </c>
      <c r="J5">
        <f>F25</f>
        <v>1592.2904349132309</v>
      </c>
      <c r="K5">
        <f t="shared" ref="K5:K8" si="2">I5-J5</f>
        <v>192.70956508676909</v>
      </c>
      <c r="M5">
        <f t="shared" si="1"/>
        <v>0.79545454545454553</v>
      </c>
    </row>
    <row r="6" spans="1:13">
      <c r="A6" s="1" t="s">
        <v>13</v>
      </c>
      <c r="B6">
        <v>3.11304348</v>
      </c>
      <c r="C6">
        <v>0.60652174000000003</v>
      </c>
      <c r="D6">
        <v>-0.18330995999999999</v>
      </c>
      <c r="E6">
        <v>1.7</v>
      </c>
      <c r="F6">
        <v>1.3</v>
      </c>
      <c r="G6">
        <v>1.2</v>
      </c>
      <c r="H6">
        <v>1.9</v>
      </c>
      <c r="I6">
        <f t="shared" si="0"/>
        <v>1615</v>
      </c>
      <c r="J6">
        <f>G25</f>
        <v>887.65019428892833</v>
      </c>
      <c r="K6">
        <f t="shared" si="2"/>
        <v>727.34980571107167</v>
      </c>
      <c r="M6">
        <f t="shared" si="1"/>
        <v>0.85972850678733026</v>
      </c>
    </row>
    <row r="7" spans="1:13">
      <c r="A7" s="1" t="s">
        <v>14</v>
      </c>
      <c r="B7">
        <v>-5.2869565200000004</v>
      </c>
      <c r="C7" s="3">
        <v>-0.29347825999999999</v>
      </c>
      <c r="D7">
        <v>0.41669003999999998</v>
      </c>
      <c r="E7">
        <v>2.4</v>
      </c>
      <c r="F7">
        <v>1.2</v>
      </c>
      <c r="G7">
        <v>1</v>
      </c>
      <c r="H7">
        <v>2.6</v>
      </c>
      <c r="I7">
        <f t="shared" si="0"/>
        <v>2210</v>
      </c>
      <c r="J7">
        <f>H25</f>
        <v>1960.7777781648481</v>
      </c>
      <c r="K7">
        <f>I7-J7+J8</f>
        <v>884.86074608503543</v>
      </c>
      <c r="M7">
        <f t="shared" si="1"/>
        <v>0.9027777777777779</v>
      </c>
    </row>
    <row r="8" spans="1:13">
      <c r="A8" s="1" t="s">
        <v>15</v>
      </c>
      <c r="B8">
        <v>-2.0869565200000002</v>
      </c>
      <c r="C8">
        <v>-1.4934782600000001</v>
      </c>
      <c r="D8">
        <v>0.21669004</v>
      </c>
      <c r="E8">
        <v>2.4</v>
      </c>
      <c r="F8">
        <v>1</v>
      </c>
      <c r="G8">
        <v>0.5</v>
      </c>
      <c r="H8">
        <v>0.8</v>
      </c>
      <c r="I8">
        <f t="shared" si="0"/>
        <v>680</v>
      </c>
      <c r="J8">
        <f>I25</f>
        <v>635.63852424988352</v>
      </c>
      <c r="K8">
        <f t="shared" si="2"/>
        <v>44.361475750116483</v>
      </c>
      <c r="M8">
        <f t="shared" si="1"/>
        <v>0.33333333333333337</v>
      </c>
    </row>
    <row r="14" spans="1:13">
      <c r="A14" t="s">
        <v>28</v>
      </c>
      <c r="B14">
        <v>0</v>
      </c>
      <c r="C14">
        <v>0</v>
      </c>
      <c r="D14">
        <v>0</v>
      </c>
    </row>
    <row r="15" spans="1:13">
      <c r="A15" t="s">
        <v>16</v>
      </c>
      <c r="B15">
        <v>850</v>
      </c>
    </row>
    <row r="16" spans="1:13">
      <c r="A16" t="s">
        <v>17</v>
      </c>
      <c r="B16">
        <v>3000</v>
      </c>
    </row>
    <row r="18" spans="1:9">
      <c r="A18" t="s">
        <v>18</v>
      </c>
      <c r="B18" t="s">
        <v>19</v>
      </c>
      <c r="C18" s="2" t="s">
        <v>20</v>
      </c>
    </row>
    <row r="19" spans="1:9">
      <c r="A19" t="s">
        <v>21</v>
      </c>
      <c r="B19" t="s">
        <v>22</v>
      </c>
      <c r="C19">
        <v>1.1000000000000001</v>
      </c>
    </row>
    <row r="20" spans="1:9">
      <c r="A20" t="s">
        <v>22</v>
      </c>
      <c r="B20" t="s">
        <v>23</v>
      </c>
      <c r="C20">
        <v>1.8</v>
      </c>
    </row>
    <row r="21" spans="1:9">
      <c r="A21" t="s">
        <v>24</v>
      </c>
      <c r="B21" t="s">
        <v>23</v>
      </c>
      <c r="C21">
        <v>1.7</v>
      </c>
    </row>
    <row r="22" spans="1:9">
      <c r="A22" t="s">
        <v>25</v>
      </c>
      <c r="B22" t="s">
        <v>23</v>
      </c>
      <c r="C22">
        <v>1.5</v>
      </c>
    </row>
    <row r="23" spans="1:9">
      <c r="A23" t="s">
        <v>26</v>
      </c>
      <c r="B23" t="s">
        <v>23</v>
      </c>
      <c r="C23">
        <v>1.6</v>
      </c>
    </row>
    <row r="24" spans="1:9">
      <c r="A24" t="s">
        <v>27</v>
      </c>
      <c r="B24" t="s">
        <v>26</v>
      </c>
      <c r="C24">
        <v>1.1000000000000001</v>
      </c>
    </row>
    <row r="25" spans="1:9">
      <c r="D25">
        <v>254.07126511465901</v>
      </c>
      <c r="E25">
        <v>1164.2947193227287</v>
      </c>
      <c r="F25">
        <v>1592.2904349132309</v>
      </c>
      <c r="G25">
        <v>887.65019428892833</v>
      </c>
      <c r="H25">
        <v>1960.7777781648481</v>
      </c>
      <c r="I25">
        <v>635.63852424988352</v>
      </c>
    </row>
  </sheetData>
  <mergeCells count="4">
    <mergeCell ref="A1:A2"/>
    <mergeCell ref="B1:D1"/>
    <mergeCell ref="E1:G1"/>
    <mergeCell ref="H1:H2"/>
  </mergeCells>
  <phoneticPr fontId="6" type="noConversion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&amp;C&amp;A</oddHeader>
    <oddFooter>&amp;C页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DDB0-6973-4508-A5AB-6B7CFA6983DB}">
  <dimension ref="A2:J7"/>
  <sheetViews>
    <sheetView workbookViewId="0">
      <selection activeCell="J2" sqref="J2:J7"/>
    </sheetView>
  </sheetViews>
  <sheetFormatPr defaultRowHeight="15"/>
  <sheetData>
    <row r="2" spans="1:10">
      <c r="A2" s="1" t="s">
        <v>10</v>
      </c>
      <c r="B2">
        <v>8.9130434800000007</v>
      </c>
      <c r="C2">
        <v>1.2065217399999999</v>
      </c>
      <c r="D2">
        <v>0.61669004000000005</v>
      </c>
      <c r="E2">
        <v>1.5</v>
      </c>
      <c r="F2">
        <v>0.9</v>
      </c>
      <c r="G2">
        <v>0.3</v>
      </c>
      <c r="I2">
        <f>E2*F2*G2*850</f>
        <v>344.25</v>
      </c>
      <c r="J2">
        <f>E2*F2*G2</f>
        <v>0.40500000000000003</v>
      </c>
    </row>
    <row r="3" spans="1:10">
      <c r="A3" s="1" t="s">
        <v>11</v>
      </c>
      <c r="B3">
        <v>6.9130434799999998</v>
      </c>
      <c r="C3">
        <v>-1.39347826</v>
      </c>
      <c r="D3">
        <v>0.21669004</v>
      </c>
      <c r="E3">
        <v>2.2000000000000002</v>
      </c>
      <c r="F3">
        <v>0.8</v>
      </c>
      <c r="G3">
        <v>1.1000000000000001</v>
      </c>
      <c r="I3">
        <f t="shared" ref="I3:I7" si="0">E3*F3*G3*850</f>
        <v>1645.6000000000004</v>
      </c>
      <c r="J3">
        <f t="shared" ref="J3:J7" si="1">E3*F3*G3</f>
        <v>1.9360000000000004</v>
      </c>
    </row>
    <row r="4" spans="1:10">
      <c r="A4" s="1" t="s">
        <v>12</v>
      </c>
      <c r="B4">
        <v>-1.6869565200000001</v>
      </c>
      <c r="C4">
        <v>1.2065217399999999</v>
      </c>
      <c r="D4">
        <v>-0.28330996000000003</v>
      </c>
      <c r="E4">
        <v>2.4</v>
      </c>
      <c r="F4">
        <v>1.1000000000000001</v>
      </c>
      <c r="G4">
        <v>0.9</v>
      </c>
      <c r="I4">
        <f t="shared" si="0"/>
        <v>2019.6000000000004</v>
      </c>
      <c r="J4">
        <f t="shared" si="1"/>
        <v>2.3760000000000003</v>
      </c>
    </row>
    <row r="5" spans="1:10">
      <c r="A5" s="1" t="s">
        <v>13</v>
      </c>
      <c r="B5">
        <v>3.11304348</v>
      </c>
      <c r="C5">
        <v>0.60652174000000003</v>
      </c>
      <c r="D5">
        <v>-0.18330995999999999</v>
      </c>
      <c r="E5">
        <v>1.7</v>
      </c>
      <c r="F5">
        <v>1.3</v>
      </c>
      <c r="G5">
        <v>1.2</v>
      </c>
      <c r="I5">
        <f t="shared" si="0"/>
        <v>2254.1999999999998</v>
      </c>
      <c r="J5">
        <f t="shared" si="1"/>
        <v>2.6519999999999997</v>
      </c>
    </row>
    <row r="6" spans="1:10">
      <c r="A6" s="1" t="s">
        <v>14</v>
      </c>
      <c r="B6">
        <v>-5.2869565200000004</v>
      </c>
      <c r="C6" s="3">
        <v>-0.29347825999999999</v>
      </c>
      <c r="D6">
        <v>0.41669003999999998</v>
      </c>
      <c r="E6">
        <v>2.4</v>
      </c>
      <c r="F6">
        <v>1.2</v>
      </c>
      <c r="G6">
        <v>1</v>
      </c>
      <c r="I6">
        <f t="shared" si="0"/>
        <v>2448</v>
      </c>
      <c r="J6">
        <f t="shared" si="1"/>
        <v>2.88</v>
      </c>
    </row>
    <row r="7" spans="1:10">
      <c r="A7" s="1" t="s">
        <v>15</v>
      </c>
      <c r="B7">
        <v>-2.0869565200000002</v>
      </c>
      <c r="C7">
        <v>-1.4934782600000001</v>
      </c>
      <c r="D7">
        <v>0.21669004</v>
      </c>
      <c r="E7">
        <v>2.4</v>
      </c>
      <c r="F7">
        <v>1</v>
      </c>
      <c r="G7">
        <v>0.5</v>
      </c>
      <c r="I7">
        <f t="shared" si="0"/>
        <v>1020</v>
      </c>
      <c r="J7">
        <f t="shared" si="1"/>
        <v>1.2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飞行器结构参数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Hellow world</cp:lastModifiedBy>
  <dcterms:created xsi:type="dcterms:W3CDTF">2020-07-15T13:38:37Z</dcterms:created>
  <dcterms:modified xsi:type="dcterms:W3CDTF">2020-09-20T18:46:43Z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