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h3r\Documents\Panthera\Isolated-Test-Environment\"/>
    </mc:Choice>
  </mc:AlternateContent>
  <xr:revisionPtr revIDLastSave="0" documentId="8_{80DEC476-88FE-4C8F-8FD4-B9C70F4AB209}" xr6:coauthVersionLast="47" xr6:coauthVersionMax="47" xr10:uidLastSave="{00000000-0000-0000-0000-000000000000}"/>
  <bookViews>
    <workbookView xWindow="-110" yWindow="-110" windowWidth="38620" windowHeight="21220" xr2:uid="{E4FD34B3-2720-414E-8492-3DD6F37AC102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" i="1" l="1"/>
  <c r="AD10" i="1"/>
  <c r="Z10" i="1"/>
  <c r="X10" i="1"/>
  <c r="V10" i="1"/>
  <c r="T10" i="1"/>
  <c r="R10" i="1"/>
  <c r="P10" i="1"/>
  <c r="N10" i="1"/>
  <c r="L10" i="1"/>
  <c r="AF11" i="1"/>
  <c r="AF8" i="1"/>
  <c r="AF6" i="1"/>
  <c r="AF5" i="1"/>
  <c r="AD11" i="1"/>
  <c r="AD8" i="1"/>
  <c r="AD6" i="1"/>
  <c r="AD5" i="1"/>
  <c r="AB11" i="1"/>
  <c r="AB10" i="1"/>
  <c r="AB8" i="1"/>
  <c r="AB6" i="1"/>
  <c r="AB5" i="1"/>
  <c r="Z11" i="1"/>
  <c r="Z8" i="1"/>
  <c r="Z6" i="1"/>
  <c r="Z5" i="1"/>
  <c r="X8" i="1"/>
  <c r="X11" i="1"/>
  <c r="X6" i="1"/>
  <c r="X5" i="1"/>
  <c r="V11" i="1"/>
  <c r="V8" i="1"/>
  <c r="V6" i="1"/>
  <c r="V5" i="1"/>
  <c r="T11" i="1"/>
  <c r="T8" i="1"/>
  <c r="T6" i="1"/>
  <c r="T5" i="1"/>
  <c r="R11" i="1"/>
  <c r="R8" i="1"/>
  <c r="R6" i="1"/>
  <c r="R5" i="1"/>
  <c r="P11" i="1"/>
  <c r="P8" i="1"/>
  <c r="P6" i="1"/>
  <c r="P5" i="1"/>
  <c r="N6" i="1"/>
  <c r="N5" i="1"/>
  <c r="N11" i="1"/>
  <c r="N8" i="1"/>
  <c r="L8" i="1"/>
  <c r="L11" i="1"/>
  <c r="L5" i="1"/>
  <c r="L6" i="1"/>
  <c r="G26" i="1" l="1"/>
  <c r="G23" i="1"/>
  <c r="D15" i="1" s="1"/>
  <c r="G21" i="1"/>
  <c r="D25" i="1"/>
  <c r="D26" i="1"/>
  <c r="D20" i="1"/>
  <c r="D21" i="1"/>
  <c r="D23" i="1"/>
  <c r="G20" i="1"/>
  <c r="G25" i="1"/>
  <c r="D14" i="1" l="1"/>
  <c r="D7" i="1" s="1"/>
  <c r="D10" i="1"/>
  <c r="D13" i="1"/>
  <c r="D9" i="1"/>
  <c r="D16" i="1"/>
  <c r="D11" i="1" l="1"/>
  <c r="D6" i="1"/>
  <c r="D5" i="1"/>
  <c r="D4" i="1" s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pmh3r</author>
  </authors>
  <commentList>
    <comment ref="C19" authorId="0" shapeId="0" xr:uid="{E0BC748F-67BF-724B-8E8E-BD48565B168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images of all the same cat</t>
        </r>
      </text>
    </comment>
    <comment ref="F19" authorId="0" shapeId="0" xr:uid="{264A3250-BB5C-5D4C-BD10-4FEBD83E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images of all the same cat</t>
        </r>
      </text>
    </comment>
    <comment ref="D21" authorId="1" shapeId="0" xr:uid="{3921B918-771B-1E4E-A30E-13B703B453A4}">
      <text>
        <r>
          <rPr>
            <b/>
            <sz val="9"/>
            <color rgb="FF000000"/>
            <rFont val="Tahoma"/>
            <family val="2"/>
          </rPr>
          <t>pmh3r: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Much higher than baseline. Potentially because images with high simularity have very high keypoint count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21" authorId="1" shapeId="0" xr:uid="{9D532DDE-D592-4152-9EF9-9F84A40A68FC}">
      <text>
        <r>
          <rPr>
            <b/>
            <sz val="9"/>
            <color rgb="FF000000"/>
            <rFont val="Tahoma"/>
            <family val="2"/>
          </rPr>
          <t>pmh3r: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Much higher than baseline. Potentially because images with high simularity have very high keypoint count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<sst xmlns="http://schemas.openxmlformats.org/spreadsheetml/2006/main" count="144" uniqueCount="68">
  <si>
    <t>Metric</t>
  </si>
  <si>
    <t>Results</t>
  </si>
  <si>
    <t>Accuracy</t>
  </si>
  <si>
    <t xml:space="preserve">F1 Score </t>
  </si>
  <si>
    <t xml:space="preserve">Precision </t>
  </si>
  <si>
    <t xml:space="preserve">Recall (sensitivity) </t>
  </si>
  <si>
    <t xml:space="preserve">Specificity </t>
  </si>
  <si>
    <t>same cat (Batch 1) accuracy</t>
  </si>
  <si>
    <t>different cat (Batch 2) accuracy</t>
  </si>
  <si>
    <t>Average Accuracy</t>
  </si>
  <si>
    <t>True Posititves</t>
  </si>
  <si>
    <t>True Negatives</t>
  </si>
  <si>
    <t>False Positives</t>
  </si>
  <si>
    <t>False Negatives</t>
  </si>
  <si>
    <t>Batch 1  Average</t>
  </si>
  <si>
    <t>Batch 2  Average</t>
  </si>
  <si>
    <t>average number of keypoints per image pair</t>
  </si>
  <si>
    <t>average number of keypoint matches per image pair</t>
  </si>
  <si>
    <t>Matching Threshold</t>
  </si>
  <si>
    <t>Comparisons over matching threshold</t>
  </si>
  <si>
    <t>Number of comparisons</t>
  </si>
  <si>
    <t>Number of images</t>
  </si>
  <si>
    <t>Batch 1.1</t>
  </si>
  <si>
    <t>Batch 1.2</t>
  </si>
  <si>
    <t>Batch 1.3</t>
  </si>
  <si>
    <t>Batch 1.4</t>
  </si>
  <si>
    <t>Batch 1.5</t>
  </si>
  <si>
    <t>Batch 2.1</t>
  </si>
  <si>
    <t>Batch 2.2</t>
  </si>
  <si>
    <t>Batch 2.3</t>
  </si>
  <si>
    <t>Batch 2.4</t>
  </si>
  <si>
    <t>Batch 2.5</t>
  </si>
  <si>
    <t>average number of keypoints</t>
  </si>
  <si>
    <t>average number of keypoint matches</t>
  </si>
  <si>
    <t>Number of Comparisons:</t>
  </si>
  <si>
    <t>Number of images:</t>
  </si>
  <si>
    <t>Pristine Set</t>
  </si>
  <si>
    <t>Rating</t>
  </si>
  <si>
    <t>Observations</t>
  </si>
  <si>
    <t>Quantative Performace</t>
  </si>
  <si>
    <t>Qualatitive Performance</t>
  </si>
  <si>
    <t>Pristine Match Counts</t>
  </si>
  <si>
    <t>Pristine Keypoint Counts</t>
  </si>
  <si>
    <t>Match Counts</t>
  </si>
  <si>
    <t>Keypoint Counts</t>
  </si>
  <si>
    <t xml:space="preserve"> Match Counts</t>
  </si>
  <si>
    <t>average number of keypoints per image</t>
  </si>
  <si>
    <t>Out of 5</t>
  </si>
  <si>
    <t>Batch1.1 Match Counts</t>
  </si>
  <si>
    <t>Batch1.1 Keypoint Counts</t>
  </si>
  <si>
    <t>Batch1.2 Match Counts</t>
  </si>
  <si>
    <t>Batch1.2 Keypoint Counts</t>
  </si>
  <si>
    <t>Batch1.3 Match Counts</t>
  </si>
  <si>
    <t>Batch1.3 Keypoint Counts</t>
  </si>
  <si>
    <t>Batch1.4 Match Counts</t>
  </si>
  <si>
    <t>Batch1.4 Keypoint Counts</t>
  </si>
  <si>
    <t>Batch1.5 Match Counts</t>
  </si>
  <si>
    <t>Batch1.5 Keypoint Counts</t>
  </si>
  <si>
    <t>Batch2.1 Match Counts</t>
  </si>
  <si>
    <t>Batch2.1 Keypoint Counts</t>
  </si>
  <si>
    <t>Batch2.2 Match Counts</t>
  </si>
  <si>
    <t>Batch2.2 Keypoint Counts</t>
  </si>
  <si>
    <t>Batch2.3 Match Counts</t>
  </si>
  <si>
    <t>Batch2.3 Keypoint Counts</t>
  </si>
  <si>
    <t>Batch2.4 Match Counts</t>
  </si>
  <si>
    <t>Batch2.4 Keypoint Counts</t>
  </si>
  <si>
    <t>Batch2.5 Match Counts</t>
  </si>
  <si>
    <t>Batch2.5 Keypoint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</si>
</sst>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 Math"/>
      <family val="1"/>
    </font>
    <font>
      <sz val="16"/>
      <color rgb="FF000000"/>
      <name val="Cambria Math"/>
      <family val="1"/>
    </font>
    <font>
      <b/>
      <sz val="16"/>
      <color theme="1"/>
      <name val="Cambria Math"/>
      <family val="1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22"/>
      <color theme="1"/>
      <name val="Cambria"/>
      <family val="1"/>
    </font>
    <font>
      <b/>
      <sz val="22"/>
      <color theme="1"/>
      <name val="Cambria"/>
      <family val="1"/>
    </font>
    <font>
      <sz val="11"/>
      <color rgb="FF000000"/>
      <name val="Calibri"/>
      <family val="2"/>
      <scheme val="minor"/>
    </font>
    <font>
      <sz val="28"/>
      <color theme="1"/>
      <name val="Arial Black"/>
      <family val="2"/>
    </font>
    <font>
      <sz val="48"/>
      <color theme="1"/>
      <name val="Cambria"/>
      <family val="1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6C5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5" fillId="0" borderId="16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8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0" fontId="13" fillId="3" borderId="18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2" borderId="18" xfId="0" applyFont="1" applyFill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0" xfId="0" applyFont="1" applyBorder="1" applyAlignment="1">
      <alignment horizontal="left" vertical="top"/>
    </xf>
    <xf numFmtId="0" fontId="15" fillId="0" borderId="0" xfId="0" applyFont="1"/>
    <xf numFmtId="0" fontId="5" fillId="0" borderId="23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25" xfId="0" applyFont="1" applyBorder="1" applyAlignment="1">
      <alignment horizontal="center" vertical="top"/>
    </xf>
    <xf numFmtId="0" fontId="15" fillId="0" borderId="14" xfId="0" applyFont="1" applyBorder="1"/>
    <xf numFmtId="0" fontId="15" fillId="0" borderId="0" xfId="0" applyFont="1" applyBorder="1"/>
    <xf numFmtId="0" fontId="15" fillId="0" borderId="28" xfId="0" applyFont="1" applyBorder="1"/>
    <xf numFmtId="0" fontId="15" fillId="0" borderId="4" xfId="0" applyFont="1" applyBorder="1"/>
    <xf numFmtId="0" fontId="0" fillId="0" borderId="4" xfId="0" applyBorder="1"/>
    <xf numFmtId="0" fontId="1" fillId="0" borderId="28" xfId="0" applyFont="1" applyBorder="1"/>
    <xf numFmtId="0" fontId="1" fillId="0" borderId="4" xfId="0" applyFont="1" applyBorder="1"/>
    <xf numFmtId="0" fontId="5" fillId="0" borderId="2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6" fillId="4" borderId="28" xfId="0" applyFont="1" applyFill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8" fillId="0" borderId="1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769587</xdr:colOff>
      <xdr:row>3</xdr:row>
      <xdr:rowOff>133701</xdr:rowOff>
    </xdr:from>
    <xdr:ext cx="6875192" cy="4073627"/>
    <xdr:pic>
      <xdr:nvPicPr>
        <xdr:cNvPr id="2" name="Picture 1" descr="What is the best metric (precision, recall, f1, and accuracy) to evaluate  the machine learning model for imbalanced data?">
          <a:extLst>
            <a:ext uri="{FF2B5EF4-FFF2-40B4-BE49-F238E27FC236}">
              <a16:creationId xmlns:a16="http://schemas.microsoft.com/office/drawing/2014/main" id="{1F42703B-19D5-DF42-A543-98BEFC08A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5837" y="3292826"/>
          <a:ext cx="6875192" cy="407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708477</xdr:colOff>
      <xdr:row>10</xdr:row>
      <xdr:rowOff>515587</xdr:rowOff>
    </xdr:from>
    <xdr:ext cx="6436069" cy="3634591"/>
    <xdr:pic>
      <xdr:nvPicPr>
        <xdr:cNvPr id="3" name="Picture 2" descr="Confusion Matrix for Your Multi-Class Machine Learning Model | by Joydwip  Mohajon | Towards Data Science">
          <a:extLst>
            <a:ext uri="{FF2B5EF4-FFF2-40B4-BE49-F238E27FC236}">
              <a16:creationId xmlns:a16="http://schemas.microsoft.com/office/drawing/2014/main" id="{EB0EDFB7-E0BB-424F-8166-00FD1654C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4727" y="8598230"/>
          <a:ext cx="6436069" cy="3634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421-8140-5748-9AA9-C9DA48BD731C}">
  <dimension ref="A1:AM268"/>
  <sheetViews>
    <sheetView tabSelected="1" zoomScale="40" zoomScaleNormal="40" workbookViewId="0">
      <selection activeCell="I21" sqref="I21"/>
    </sheetView>
  </sheetViews>
  <sheetFormatPr defaultColWidth="11" defaultRowHeight="124" x14ac:dyDescent="0.35"/>
  <cols>
    <col min="1" max="1" width="24.1640625" style="1" customWidth="1"/>
    <col min="2" max="2" width="20.1640625" style="1" customWidth="1"/>
    <col min="3" max="3" width="69.75" style="1" customWidth="1"/>
    <col min="4" max="4" width="42.1640625" style="1" customWidth="1"/>
    <col min="5" max="5" width="11" style="1"/>
    <col min="6" max="6" width="62.58203125" style="1" customWidth="1"/>
    <col min="7" max="7" width="28.83203125" style="1" customWidth="1"/>
    <col min="8" max="8" width="11" style="1"/>
    <col min="9" max="9" width="28" style="1" customWidth="1"/>
    <col min="10" max="10" width="50.9140625" style="1" customWidth="1"/>
    <col min="11" max="11" width="56.25" style="1" customWidth="1"/>
    <col min="12" max="12" width="33.33203125" style="1" customWidth="1"/>
    <col min="13" max="13" width="48.6640625" style="1" customWidth="1"/>
    <col min="14" max="14" width="36.58203125" style="1" customWidth="1"/>
    <col min="15" max="15" width="66.25" style="1" customWidth="1"/>
    <col min="16" max="16" width="29.25" style="1" customWidth="1"/>
    <col min="17" max="17" width="66.08203125" style="1" customWidth="1"/>
    <col min="18" max="18" width="26.6640625" style="1" customWidth="1"/>
    <col min="19" max="19" width="67.33203125" style="1" customWidth="1"/>
    <col min="20" max="20" width="35.58203125" style="1" customWidth="1"/>
    <col min="21" max="21" width="55.25" style="1" customWidth="1"/>
    <col min="22" max="22" width="32.75" style="1" customWidth="1"/>
    <col min="23" max="23" width="60.1640625" style="1" customWidth="1"/>
    <col min="24" max="24" width="36.25" style="1" customWidth="1"/>
    <col min="25" max="25" width="55.9140625" style="1" customWidth="1"/>
    <col min="26" max="26" width="33.5" style="1" customWidth="1"/>
    <col min="27" max="27" width="71.5" style="1" customWidth="1"/>
    <col min="28" max="28" width="34.1640625" style="1" customWidth="1"/>
    <col min="29" max="29" width="58.5" style="1" customWidth="1"/>
    <col min="30" max="30" width="29.9140625" style="1" customWidth="1"/>
    <col min="31" max="31" width="47.9140625" style="1" customWidth="1"/>
    <col min="32" max="32" width="28.33203125" style="1" customWidth="1"/>
    <col min="33" max="16384" width="11" style="1"/>
  </cols>
  <sheetData>
    <row r="1" spans="1:39" ht="124.5" thickBot="1" x14ac:dyDescent="0.4">
      <c r="C1" s="29"/>
      <c r="D1" s="5"/>
    </row>
    <row r="2" spans="1:39" ht="65.150000000000006" customHeight="1" x14ac:dyDescent="0.35">
      <c r="A2" s="28"/>
      <c r="B2" s="28"/>
      <c r="C2" s="68" t="s">
        <v>0</v>
      </c>
      <c r="D2" s="69" t="s">
        <v>1</v>
      </c>
      <c r="E2" s="27"/>
      <c r="F2" s="6"/>
      <c r="G2" s="27"/>
      <c r="H2" s="6"/>
      <c r="I2" s="6"/>
      <c r="J2" s="6"/>
      <c r="K2" s="6"/>
      <c r="L2" s="6"/>
      <c r="M2" s="6"/>
      <c r="N2" s="6"/>
      <c r="O2" s="6"/>
      <c r="P2" s="6"/>
      <c r="Q2" s="6"/>
    </row>
    <row r="3" spans="1:39" ht="61.75" customHeight="1" x14ac:dyDescent="0.35">
      <c r="C3" s="41" t="s">
        <v>2</v>
      </c>
      <c r="D3" s="42">
        <f>((D13+D14)/(D13+D14+D15+D16))*100</f>
        <v>61.300309597523217</v>
      </c>
      <c r="E3" s="6"/>
      <c r="F3" s="6"/>
      <c r="G3" s="6"/>
      <c r="H3" s="6"/>
      <c r="I3" s="70" t="s">
        <v>40</v>
      </c>
      <c r="L3" s="6"/>
      <c r="M3" s="71" t="s">
        <v>39</v>
      </c>
      <c r="N3" s="36"/>
      <c r="O3" s="36"/>
      <c r="P3" s="36"/>
      <c r="Q3" s="36"/>
      <c r="R3" s="36"/>
      <c r="S3" s="36"/>
      <c r="T3" s="36"/>
      <c r="U3" s="36"/>
      <c r="V3" s="36"/>
      <c r="W3" s="17"/>
      <c r="X3" s="36"/>
      <c r="Y3" s="36"/>
      <c r="Z3" s="36"/>
      <c r="AA3" s="36"/>
      <c r="AB3" s="36"/>
      <c r="AC3" s="36"/>
      <c r="AD3" s="36"/>
      <c r="AE3" s="36"/>
      <c r="AF3" s="36"/>
      <c r="AI3" s="6"/>
      <c r="AJ3" s="6"/>
      <c r="AK3" s="6"/>
      <c r="AL3" s="6"/>
      <c r="AM3" s="6"/>
    </row>
    <row r="4" spans="1:39" ht="68.650000000000006" customHeight="1" x14ac:dyDescent="0.35">
      <c r="C4" s="50" t="s">
        <v>3</v>
      </c>
      <c r="D4" s="42">
        <f>(2*D5*D6)/(D5+D6)/100</f>
        <v>0.52866242038216571</v>
      </c>
      <c r="E4" s="6"/>
      <c r="F4" s="6"/>
      <c r="G4" s="6"/>
      <c r="I4" s="55"/>
      <c r="J4" s="55"/>
      <c r="K4" s="21" t="s">
        <v>36</v>
      </c>
      <c r="L4" s="52"/>
      <c r="M4" s="21" t="s">
        <v>22</v>
      </c>
      <c r="N4" s="19"/>
      <c r="O4" s="20" t="s">
        <v>23</v>
      </c>
      <c r="P4" s="19"/>
      <c r="Q4" s="20" t="s">
        <v>24</v>
      </c>
      <c r="R4" s="19"/>
      <c r="S4" s="20" t="s">
        <v>25</v>
      </c>
      <c r="T4" s="19"/>
      <c r="U4" s="20" t="s">
        <v>26</v>
      </c>
      <c r="V4" s="19"/>
      <c r="W4" s="21" t="s">
        <v>27</v>
      </c>
      <c r="X4" s="19"/>
      <c r="Y4" s="20" t="s">
        <v>28</v>
      </c>
      <c r="Z4" s="19"/>
      <c r="AA4" s="20" t="s">
        <v>29</v>
      </c>
      <c r="AB4" s="19"/>
      <c r="AC4" s="20" t="s">
        <v>30</v>
      </c>
      <c r="AD4" s="19"/>
      <c r="AE4" s="20" t="s">
        <v>31</v>
      </c>
      <c r="AF4" s="19"/>
      <c r="AI4" s="6"/>
      <c r="AJ4" s="6"/>
      <c r="AK4" s="6"/>
      <c r="AL4" s="6"/>
      <c r="AM4" s="6"/>
    </row>
    <row r="5" spans="1:39" ht="71.650000000000006" customHeight="1" x14ac:dyDescent="0.35">
      <c r="C5" s="41" t="s">
        <v>4</v>
      </c>
      <c r="D5" s="42">
        <f>(D13/(D13+D16))*100</f>
        <v>52.866242038216562</v>
      </c>
      <c r="E5" s="6"/>
      <c r="F5" s="6"/>
      <c r="G5" s="6"/>
      <c r="I5" s="8"/>
      <c r="J5" s="8"/>
      <c r="K5" s="17" t="s">
        <v>32</v>
      </c>
      <c r="L5" s="36">
        <f>AVERAGE(L14:L499)</f>
        <v>2182.75</v>
      </c>
      <c r="M5" s="17" t="s">
        <v>32</v>
      </c>
      <c r="N5" s="16">
        <f>AVERAGE(N14:N999)</f>
        <v>1677.8888888888889</v>
      </c>
      <c r="O5" s="9" t="s">
        <v>32</v>
      </c>
      <c r="P5" s="16">
        <f>AVERAGE(P14:P999)</f>
        <v>2115.4285714285716</v>
      </c>
      <c r="Q5" s="9" t="s">
        <v>32</v>
      </c>
      <c r="R5" s="16">
        <f>AVERAGE(R14:R999)</f>
        <v>1805.6666666666667</v>
      </c>
      <c r="S5" s="9" t="s">
        <v>32</v>
      </c>
      <c r="T5" s="16">
        <f>AVERAGE(T14:T999)</f>
        <v>1635.8888888888889</v>
      </c>
      <c r="U5" s="9" t="s">
        <v>32</v>
      </c>
      <c r="V5" s="16">
        <f>AVERAGE(V14:V999)</f>
        <v>1865.875</v>
      </c>
      <c r="W5" s="17" t="s">
        <v>32</v>
      </c>
      <c r="X5" s="16">
        <f>AVERAGE(X14:X999)</f>
        <v>1705.5</v>
      </c>
      <c r="Y5" s="9" t="s">
        <v>32</v>
      </c>
      <c r="Z5" s="16">
        <f>AVERAGE(Z14:Z999)</f>
        <v>2708.7142857142858</v>
      </c>
      <c r="AA5" s="9" t="s">
        <v>32</v>
      </c>
      <c r="AB5" s="16">
        <f>AVERAGE(AB14:AB999)</f>
        <v>1072.2222222222222</v>
      </c>
      <c r="AC5" s="9" t="s">
        <v>32</v>
      </c>
      <c r="AD5" s="16">
        <f>AVERAGE(AD14:AD999)</f>
        <v>1361.3333333333333</v>
      </c>
      <c r="AE5" s="9" t="s">
        <v>32</v>
      </c>
      <c r="AF5" s="16">
        <f>AVERAGE(AF14:AF999)</f>
        <v>1835.75</v>
      </c>
      <c r="AI5" s="6"/>
      <c r="AJ5" s="6"/>
      <c r="AK5" s="6"/>
      <c r="AL5" s="6"/>
      <c r="AM5" s="6"/>
    </row>
    <row r="6" spans="1:39" ht="66" customHeight="1" x14ac:dyDescent="0.35">
      <c r="C6" s="50" t="s">
        <v>5</v>
      </c>
      <c r="D6" s="42">
        <f>D13/(D13+D16)*100</f>
        <v>52.866242038216562</v>
      </c>
      <c r="E6" s="6"/>
      <c r="F6" s="6"/>
      <c r="G6" s="6"/>
      <c r="I6" s="8"/>
      <c r="J6" s="8"/>
      <c r="K6" s="17" t="s">
        <v>33</v>
      </c>
      <c r="L6" s="36">
        <f>AVERAGE(K14:K617)</f>
        <v>21.875</v>
      </c>
      <c r="M6" s="17" t="s">
        <v>33</v>
      </c>
      <c r="N6" s="16">
        <f>AVERAGE(M14:M999)</f>
        <v>6.8055555555555554</v>
      </c>
      <c r="O6" s="9" t="s">
        <v>33</v>
      </c>
      <c r="P6" s="16">
        <f>AVERAGE(O14:O999)</f>
        <v>12.380952380952381</v>
      </c>
      <c r="Q6" s="9" t="s">
        <v>33</v>
      </c>
      <c r="R6" s="16">
        <f>AVERAGE(Q14:Q999)</f>
        <v>8.2222222222222214</v>
      </c>
      <c r="S6" s="9" t="s">
        <v>33</v>
      </c>
      <c r="T6" s="16">
        <f>AVERAGE(S14:S999)</f>
        <v>6.8611111111111107</v>
      </c>
      <c r="U6" s="9" t="s">
        <v>33</v>
      </c>
      <c r="V6" s="16">
        <f>AVERAGE(U14:U999)</f>
        <v>11.821428571428571</v>
      </c>
      <c r="W6" s="17" t="s">
        <v>33</v>
      </c>
      <c r="X6" s="16">
        <f>AVERAGE(W14:W999)</f>
        <v>5.2444444444444445</v>
      </c>
      <c r="Y6" s="9" t="s">
        <v>33</v>
      </c>
      <c r="Z6" s="16">
        <f>AVERAGE(Y14:Y999)</f>
        <v>6.9047619047619051</v>
      </c>
      <c r="AA6" s="9" t="s">
        <v>33</v>
      </c>
      <c r="AB6" s="16">
        <f>AVERAGE(AA14:AA999)</f>
        <v>4.2222222222222223</v>
      </c>
      <c r="AC6" s="9" t="s">
        <v>33</v>
      </c>
      <c r="AD6" s="16">
        <f>AVERAGE(AC14:AC999)</f>
        <v>4.583333333333333</v>
      </c>
      <c r="AE6" s="9" t="s">
        <v>33</v>
      </c>
      <c r="AF6" s="16">
        <f>AVERAGE(AE14:AE999)</f>
        <v>8.2142857142857135</v>
      </c>
      <c r="AI6" s="6"/>
      <c r="AJ6" s="6"/>
      <c r="AK6" s="6"/>
      <c r="AL6" s="6"/>
      <c r="AM6" s="6"/>
    </row>
    <row r="7" spans="1:39" ht="44.15" customHeight="1" x14ac:dyDescent="0.35">
      <c r="C7" s="41" t="s">
        <v>6</v>
      </c>
      <c r="D7" s="42">
        <f>D14/(D14+D15)*100</f>
        <v>69.277108433734938</v>
      </c>
      <c r="E7" s="6"/>
      <c r="F7" s="6"/>
      <c r="G7" s="6"/>
      <c r="I7" s="8"/>
      <c r="J7" s="8"/>
      <c r="K7" s="18" t="s">
        <v>18</v>
      </c>
      <c r="L7" s="53">
        <v>5</v>
      </c>
      <c r="M7" s="18"/>
      <c r="N7" s="16"/>
      <c r="O7" s="37"/>
      <c r="P7" s="16"/>
      <c r="Q7" s="37"/>
      <c r="R7" s="16"/>
      <c r="S7" s="37"/>
      <c r="T7" s="16"/>
      <c r="U7" s="37"/>
      <c r="V7" s="16"/>
      <c r="W7" s="18"/>
      <c r="X7" s="16"/>
      <c r="Y7" s="37"/>
      <c r="Z7" s="16"/>
      <c r="AA7" s="37"/>
      <c r="AB7" s="16"/>
      <c r="AC7" s="37"/>
      <c r="AD7" s="16"/>
      <c r="AE7" s="37"/>
      <c r="AF7" s="16"/>
      <c r="AI7" s="6"/>
      <c r="AJ7" s="6"/>
      <c r="AK7" s="6"/>
      <c r="AL7" s="6"/>
      <c r="AM7" s="6"/>
    </row>
    <row r="8" spans="1:39" ht="46" customHeight="1" x14ac:dyDescent="0.35">
      <c r="C8" s="41"/>
      <c r="D8" s="43"/>
      <c r="E8" s="6"/>
      <c r="F8" s="6"/>
      <c r="G8" s="6"/>
      <c r="I8" s="8"/>
      <c r="J8" s="8"/>
      <c r="K8" s="17" t="s">
        <v>19</v>
      </c>
      <c r="L8" s="36">
        <f>COUNTIF(K14:K617, "&gt;="&amp;$L$7)</f>
        <v>100</v>
      </c>
      <c r="M8" s="17" t="s">
        <v>19</v>
      </c>
      <c r="N8" s="16">
        <f>COUNTIF(M14:M617, "&gt;="&amp;$D$22)</f>
        <v>14</v>
      </c>
      <c r="O8" s="9" t="s">
        <v>19</v>
      </c>
      <c r="P8" s="16">
        <f>COUNTIF(O14:O617, "&gt;="&amp;$D$22)</f>
        <v>16</v>
      </c>
      <c r="Q8" s="9" t="s">
        <v>19</v>
      </c>
      <c r="R8" s="16">
        <f>COUNTIF(Q14:Q617, "&gt;="&amp;$D$22)</f>
        <v>16</v>
      </c>
      <c r="S8" s="9" t="s">
        <v>19</v>
      </c>
      <c r="T8" s="16">
        <f>COUNTIF(S14:S617, "&gt;="&amp;$D$22)</f>
        <v>17</v>
      </c>
      <c r="U8" s="9" t="s">
        <v>19</v>
      </c>
      <c r="V8" s="16">
        <f>COUNTIF(U14:U617, "&gt;="&amp;$D$22)</f>
        <v>20</v>
      </c>
      <c r="W8" s="17" t="s">
        <v>19</v>
      </c>
      <c r="X8" s="16">
        <f>COUNTIF(W14:W617, "&gt;="&amp;$G$22)</f>
        <v>13</v>
      </c>
      <c r="Y8" s="9" t="s">
        <v>19</v>
      </c>
      <c r="Z8" s="16">
        <f>COUNTIF(Y14:Y617, "&gt;="&amp;$G$22)</f>
        <v>10</v>
      </c>
      <c r="AA8" s="9" t="s">
        <v>19</v>
      </c>
      <c r="AB8" s="16">
        <f>COUNTIF(AA14:AA617, "&gt;="&amp;$G$22)</f>
        <v>5</v>
      </c>
      <c r="AC8" s="9" t="s">
        <v>19</v>
      </c>
      <c r="AD8" s="16">
        <f>COUNTIF(AC14:AC617, "&gt;="&amp;$G$22)</f>
        <v>9</v>
      </c>
      <c r="AE8" s="9" t="s">
        <v>19</v>
      </c>
      <c r="AF8" s="16">
        <f>COUNTIF(AE14:AE617, "&gt;="&amp;$G$22)</f>
        <v>14</v>
      </c>
      <c r="AI8" s="6"/>
      <c r="AJ8" s="6"/>
      <c r="AK8" s="6"/>
      <c r="AL8" s="6"/>
      <c r="AM8" s="6"/>
    </row>
    <row r="9" spans="1:39" ht="38.65" customHeight="1" x14ac:dyDescent="0.35">
      <c r="C9" s="41" t="s">
        <v>7</v>
      </c>
      <c r="D9" s="42">
        <f>D23/D25</f>
        <v>0.5286624203821656</v>
      </c>
      <c r="E9" s="6"/>
      <c r="F9" s="6"/>
      <c r="G9" s="6"/>
      <c r="I9" s="8"/>
      <c r="J9" s="8"/>
      <c r="K9" s="17"/>
      <c r="L9" s="36"/>
      <c r="M9" s="17"/>
      <c r="N9" s="16"/>
      <c r="O9" s="9"/>
      <c r="P9" s="16"/>
      <c r="Q9" s="9"/>
      <c r="R9" s="16"/>
      <c r="S9" s="9"/>
      <c r="T9" s="16"/>
      <c r="U9" s="9"/>
      <c r="V9" s="16"/>
      <c r="W9" s="17"/>
      <c r="X9" s="16"/>
      <c r="Y9" s="9"/>
      <c r="Z9" s="16"/>
      <c r="AA9" s="9"/>
      <c r="AB9" s="16"/>
      <c r="AC9" s="9"/>
      <c r="AD9" s="16"/>
      <c r="AE9" s="9"/>
      <c r="AF9" s="16"/>
      <c r="AI9" s="6"/>
      <c r="AJ9" s="6"/>
      <c r="AK9" s="6"/>
      <c r="AL9" s="6"/>
      <c r="AM9" s="6"/>
    </row>
    <row r="10" spans="1:39" ht="51" customHeight="1" x14ac:dyDescent="0.35">
      <c r="C10" s="41" t="s">
        <v>8</v>
      </c>
      <c r="D10" s="42">
        <f>(G25-G23)/G25</f>
        <v>0.69277108433734935</v>
      </c>
      <c r="E10" s="6"/>
      <c r="F10" s="6"/>
      <c r="G10" s="6"/>
      <c r="I10" s="8"/>
      <c r="J10" s="8"/>
      <c r="K10" s="17" t="s">
        <v>34</v>
      </c>
      <c r="L10" s="36">
        <f>COUNTIF(K14:K999, "&gt;=0")</f>
        <v>120</v>
      </c>
      <c r="M10" s="17" t="s">
        <v>34</v>
      </c>
      <c r="N10" s="16">
        <f>COUNTIF(M14:M999, "&gt;=0")</f>
        <v>36</v>
      </c>
      <c r="O10" s="9" t="s">
        <v>34</v>
      </c>
      <c r="P10" s="16">
        <f>COUNTIF(O14:O999, "&gt;=0")</f>
        <v>21</v>
      </c>
      <c r="Q10" s="9" t="s">
        <v>34</v>
      </c>
      <c r="R10" s="16">
        <f>COUNTIF(Q14:Q999, "&gt;=0")</f>
        <v>36</v>
      </c>
      <c r="S10" s="9" t="s">
        <v>34</v>
      </c>
      <c r="T10" s="16">
        <f>COUNTIF(S14:S999, "&gt;=0")</f>
        <v>36</v>
      </c>
      <c r="U10" s="9" t="s">
        <v>34</v>
      </c>
      <c r="V10" s="16">
        <f>COUNTIF(U14:U999, "&gt;=0")</f>
        <v>28</v>
      </c>
      <c r="W10" s="17" t="s">
        <v>34</v>
      </c>
      <c r="X10" s="16">
        <f>COUNTIF(W14:W999, "&gt;=0")</f>
        <v>45</v>
      </c>
      <c r="Y10" s="9" t="s">
        <v>34</v>
      </c>
      <c r="Z10" s="16">
        <f>COUNTIF(Y14:Y999, "&gt;=0")</f>
        <v>21</v>
      </c>
      <c r="AA10" s="9" t="s">
        <v>34</v>
      </c>
      <c r="AB10" s="16">
        <f>COUNTIF(AA14:AA999, "&gt;=0")</f>
        <v>36</v>
      </c>
      <c r="AC10" s="9" t="s">
        <v>34</v>
      </c>
      <c r="AD10" s="16">
        <f>COUNTIF(AC14:AC999, "&gt;=0")</f>
        <v>36</v>
      </c>
      <c r="AE10" s="9" t="s">
        <v>34</v>
      </c>
      <c r="AF10" s="16">
        <f>COUNTIF(AE14:AE999, "&gt;=0")</f>
        <v>28</v>
      </c>
      <c r="AI10" s="6"/>
      <c r="AJ10" s="6"/>
      <c r="AK10" s="6"/>
      <c r="AL10" s="6"/>
      <c r="AM10" s="6"/>
    </row>
    <row r="11" spans="1:39" ht="60" customHeight="1" x14ac:dyDescent="0.35">
      <c r="C11" s="50" t="s">
        <v>9</v>
      </c>
      <c r="D11" s="42">
        <f>(D9+D10)/2*100</f>
        <v>61.071675235975739</v>
      </c>
      <c r="E11" s="6"/>
      <c r="F11" s="6"/>
      <c r="G11" s="6"/>
      <c r="I11" s="8" t="s">
        <v>47</v>
      </c>
      <c r="J11" s="8"/>
      <c r="K11" s="15" t="s">
        <v>35</v>
      </c>
      <c r="L11" s="27">
        <f>COUNTIF(L14:L617, "&gt;=0")</f>
        <v>16</v>
      </c>
      <c r="M11" s="15" t="s">
        <v>35</v>
      </c>
      <c r="N11" s="13">
        <f>COUNTIF(N14:N999, "&gt;=0")</f>
        <v>9</v>
      </c>
      <c r="O11" s="14" t="s">
        <v>35</v>
      </c>
      <c r="P11" s="13">
        <f>COUNTIF(P14:P999, "&gt;=0")</f>
        <v>7</v>
      </c>
      <c r="Q11" s="14" t="s">
        <v>35</v>
      </c>
      <c r="R11" s="13">
        <f>COUNTIF(R14:R999, "&gt;=0")</f>
        <v>9</v>
      </c>
      <c r="S11" s="14" t="s">
        <v>35</v>
      </c>
      <c r="T11" s="13">
        <f>COUNTIF(T14:T999, "&gt;=0")</f>
        <v>9</v>
      </c>
      <c r="U11" s="14" t="s">
        <v>35</v>
      </c>
      <c r="V11" s="13">
        <f>COUNTIF(V14:V999, "&gt;=0")</f>
        <v>8</v>
      </c>
      <c r="W11" s="15" t="s">
        <v>35</v>
      </c>
      <c r="X11" s="13">
        <f>COUNTIF(X14:X999, "&gt;=0")</f>
        <v>10</v>
      </c>
      <c r="Y11" s="14" t="s">
        <v>35</v>
      </c>
      <c r="Z11" s="13">
        <f>COUNTIF(Z14:Z999, "&gt;=0")</f>
        <v>7</v>
      </c>
      <c r="AA11" s="14" t="s">
        <v>35</v>
      </c>
      <c r="AB11" s="13">
        <f>COUNTIF(AB14:AB999, "&gt;=0")</f>
        <v>9</v>
      </c>
      <c r="AC11" s="14" t="s">
        <v>35</v>
      </c>
      <c r="AD11" s="13">
        <f>COUNTIF(AD14:AD999, "&gt;=0")</f>
        <v>9</v>
      </c>
      <c r="AE11" s="14" t="s">
        <v>35</v>
      </c>
      <c r="AF11" s="13">
        <f>COUNTIF(AF14:AF999, "&gt;=0")</f>
        <v>8</v>
      </c>
      <c r="AI11" s="6"/>
      <c r="AJ11" s="6"/>
      <c r="AK11" s="6"/>
      <c r="AL11" s="6"/>
      <c r="AM11" s="6"/>
    </row>
    <row r="12" spans="1:39" ht="30" customHeight="1" thickBot="1" x14ac:dyDescent="0.4">
      <c r="C12" s="41"/>
      <c r="D12" s="43"/>
      <c r="E12" s="6"/>
      <c r="F12" s="6"/>
      <c r="G12" s="6"/>
      <c r="I12" s="56" t="s">
        <v>37</v>
      </c>
      <c r="J12" s="57" t="s">
        <v>38</v>
      </c>
      <c r="K12" s="38" t="s">
        <v>41</v>
      </c>
      <c r="L12" s="54" t="s">
        <v>42</v>
      </c>
      <c r="M12" s="38" t="s">
        <v>43</v>
      </c>
      <c r="N12" s="39" t="s">
        <v>44</v>
      </c>
      <c r="O12" s="40" t="s">
        <v>43</v>
      </c>
      <c r="P12" s="39" t="s">
        <v>44</v>
      </c>
      <c r="Q12" s="40" t="s">
        <v>43</v>
      </c>
      <c r="R12" s="39" t="s">
        <v>44</v>
      </c>
      <c r="S12" s="40" t="s">
        <v>43</v>
      </c>
      <c r="T12" s="39" t="s">
        <v>44</v>
      </c>
      <c r="U12" s="40" t="s">
        <v>43</v>
      </c>
      <c r="V12" s="39" t="s">
        <v>44</v>
      </c>
      <c r="W12" s="38" t="s">
        <v>45</v>
      </c>
      <c r="X12" s="39" t="s">
        <v>44</v>
      </c>
      <c r="Y12" s="40" t="s">
        <v>43</v>
      </c>
      <c r="Z12" s="39" t="s">
        <v>44</v>
      </c>
      <c r="AA12" s="40" t="s">
        <v>43</v>
      </c>
      <c r="AB12" s="39" t="s">
        <v>44</v>
      </c>
      <c r="AC12" s="40" t="s">
        <v>43</v>
      </c>
      <c r="AD12" s="39" t="s">
        <v>44</v>
      </c>
      <c r="AE12" s="40" t="s">
        <v>43</v>
      </c>
      <c r="AF12" s="39" t="s">
        <v>44</v>
      </c>
      <c r="AI12" s="6"/>
      <c r="AJ12" s="6"/>
      <c r="AK12" s="6"/>
      <c r="AL12" s="6"/>
      <c r="AM12" s="6"/>
    </row>
    <row r="13" spans="1:39" ht="64.25" customHeight="1" x14ac:dyDescent="0.35">
      <c r="C13" s="44" t="s">
        <v>10</v>
      </c>
      <c r="D13" s="45">
        <f>D23</f>
        <v>83</v>
      </c>
      <c r="E13" s="6"/>
      <c r="F13" s="6"/>
      <c r="G13" s="6"/>
      <c r="H13" s="6"/>
      <c r="I13" s="55"/>
      <c r="J13" s="6"/>
      <c r="K13" s="67" t="s">
        <v>41</v>
      </c>
      <c r="L13" s="65" t="s">
        <v>42</v>
      </c>
      <c r="M13" s="9" t="s">
        <v>48</v>
      </c>
      <c r="N13" s="8" t="s">
        <v>49</v>
      </c>
      <c r="O13" s="9" t="s">
        <v>50</v>
      </c>
      <c r="P13" s="8" t="s">
        <v>51</v>
      </c>
      <c r="Q13" s="9" t="s">
        <v>52</v>
      </c>
      <c r="R13" s="8" t="s">
        <v>53</v>
      </c>
      <c r="S13" s="9" t="s">
        <v>54</v>
      </c>
      <c r="T13" s="8" t="s">
        <v>55</v>
      </c>
      <c r="U13" s="9" t="s">
        <v>56</v>
      </c>
      <c r="V13" s="8" t="s">
        <v>57</v>
      </c>
      <c r="W13" s="60" t="s">
        <v>58</v>
      </c>
      <c r="X13" s="60" t="s">
        <v>59</v>
      </c>
      <c r="Y13" s="58" t="s">
        <v>60</v>
      </c>
      <c r="Z13" s="60" t="s">
        <v>61</v>
      </c>
      <c r="AA13" s="58" t="s">
        <v>62</v>
      </c>
      <c r="AB13" s="60" t="s">
        <v>63</v>
      </c>
      <c r="AC13" s="58" t="s">
        <v>64</v>
      </c>
      <c r="AD13" s="60" t="s">
        <v>65</v>
      </c>
      <c r="AE13" s="58" t="s">
        <v>66</v>
      </c>
      <c r="AF13" s="63" t="s">
        <v>67</v>
      </c>
      <c r="AI13" s="6"/>
      <c r="AJ13" s="6"/>
      <c r="AK13" s="6"/>
      <c r="AL13" s="6"/>
      <c r="AM13" s="6"/>
    </row>
    <row r="14" spans="1:39" ht="51.5" customHeight="1" x14ac:dyDescent="0.35">
      <c r="C14" s="44" t="s">
        <v>11</v>
      </c>
      <c r="D14" s="45">
        <f>G25-G23</f>
        <v>115</v>
      </c>
      <c r="E14" s="6"/>
      <c r="F14" s="6"/>
      <c r="G14" s="6"/>
      <c r="H14" s="6"/>
      <c r="I14" s="8"/>
      <c r="J14" s="6"/>
      <c r="K14" s="8">
        <v>141</v>
      </c>
      <c r="L14" s="16">
        <v>2232</v>
      </c>
      <c r="M14" s="11">
        <v>1</v>
      </c>
      <c r="N14" s="10">
        <v>1151</v>
      </c>
      <c r="O14" s="11">
        <v>19</v>
      </c>
      <c r="P14" s="10">
        <v>3911</v>
      </c>
      <c r="Q14" s="11">
        <v>4</v>
      </c>
      <c r="R14" s="10">
        <v>2752</v>
      </c>
      <c r="S14" s="11">
        <v>3</v>
      </c>
      <c r="T14" s="10">
        <v>1553</v>
      </c>
      <c r="U14" s="11">
        <v>10</v>
      </c>
      <c r="V14" s="10">
        <v>2300</v>
      </c>
      <c r="W14" s="61">
        <v>5</v>
      </c>
      <c r="X14" s="61">
        <v>2452</v>
      </c>
      <c r="Y14" s="59">
        <v>5</v>
      </c>
      <c r="Z14" s="61">
        <v>2847</v>
      </c>
      <c r="AA14" s="59">
        <v>4</v>
      </c>
      <c r="AB14" s="61">
        <v>1515</v>
      </c>
      <c r="AC14" s="59">
        <v>5</v>
      </c>
      <c r="AD14" s="61">
        <v>1965</v>
      </c>
      <c r="AE14" s="59">
        <v>12</v>
      </c>
      <c r="AF14" s="64">
        <v>3803</v>
      </c>
      <c r="AI14" s="6"/>
      <c r="AJ14" s="6"/>
      <c r="AK14" s="6"/>
      <c r="AL14" s="6"/>
      <c r="AM14" s="6"/>
    </row>
    <row r="15" spans="1:39" ht="63" customHeight="1" x14ac:dyDescent="0.35">
      <c r="C15" s="46" t="s">
        <v>12</v>
      </c>
      <c r="D15" s="47">
        <f>G23</f>
        <v>51</v>
      </c>
      <c r="E15" s="6"/>
      <c r="F15" s="6"/>
      <c r="G15" s="6"/>
      <c r="H15" s="6"/>
      <c r="I15" s="8"/>
      <c r="J15" s="6"/>
      <c r="K15" s="8">
        <v>9</v>
      </c>
      <c r="L15" s="16">
        <v>2300</v>
      </c>
      <c r="M15" s="9">
        <v>3</v>
      </c>
      <c r="N15" s="8">
        <v>3757</v>
      </c>
      <c r="O15" s="9">
        <v>13</v>
      </c>
      <c r="P15" s="8">
        <v>2695</v>
      </c>
      <c r="Q15" s="9">
        <v>9</v>
      </c>
      <c r="R15" s="8">
        <v>2808</v>
      </c>
      <c r="S15" s="9">
        <v>3</v>
      </c>
      <c r="T15" s="8">
        <v>2384</v>
      </c>
      <c r="U15" s="9">
        <v>17</v>
      </c>
      <c r="V15" s="8">
        <v>773</v>
      </c>
      <c r="W15" s="61">
        <v>7</v>
      </c>
      <c r="X15" s="61">
        <v>1088</v>
      </c>
      <c r="Y15" s="59">
        <v>8</v>
      </c>
      <c r="Z15" s="61">
        <v>3855</v>
      </c>
      <c r="AA15" s="59">
        <v>5</v>
      </c>
      <c r="AB15" s="61">
        <v>343</v>
      </c>
      <c r="AC15" s="59">
        <v>10</v>
      </c>
      <c r="AD15" s="61">
        <v>956</v>
      </c>
      <c r="AE15" s="59">
        <v>9</v>
      </c>
      <c r="AF15" s="64">
        <v>533</v>
      </c>
      <c r="AI15" s="6"/>
      <c r="AJ15" s="6"/>
      <c r="AK15" s="6"/>
      <c r="AL15" s="6"/>
      <c r="AM15" s="6"/>
    </row>
    <row r="16" spans="1:39" ht="60" customHeight="1" x14ac:dyDescent="0.35">
      <c r="C16" s="46" t="s">
        <v>13</v>
      </c>
      <c r="D16" s="47">
        <f>D25-D23</f>
        <v>74</v>
      </c>
      <c r="E16" s="6"/>
      <c r="F16" s="6"/>
      <c r="G16" s="6"/>
      <c r="H16" s="6"/>
      <c r="I16" s="8"/>
      <c r="J16" s="6"/>
      <c r="K16" s="8">
        <v>6</v>
      </c>
      <c r="L16" s="16">
        <v>741</v>
      </c>
      <c r="M16" s="9">
        <v>4</v>
      </c>
      <c r="N16" s="8">
        <v>1430</v>
      </c>
      <c r="O16" s="9">
        <v>13</v>
      </c>
      <c r="P16" s="8">
        <v>2232</v>
      </c>
      <c r="Q16" s="9">
        <v>5</v>
      </c>
      <c r="R16" s="8">
        <v>1219</v>
      </c>
      <c r="S16" s="9">
        <v>3</v>
      </c>
      <c r="T16" s="8">
        <v>720</v>
      </c>
      <c r="U16" s="9">
        <v>22</v>
      </c>
      <c r="V16" s="8">
        <v>2209</v>
      </c>
      <c r="W16" s="61">
        <v>2</v>
      </c>
      <c r="X16" s="61">
        <v>1178</v>
      </c>
      <c r="Y16" s="59">
        <v>15</v>
      </c>
      <c r="Z16" s="61">
        <v>1558</v>
      </c>
      <c r="AA16" s="59">
        <v>1</v>
      </c>
      <c r="AB16" s="61">
        <v>821</v>
      </c>
      <c r="AC16" s="59">
        <v>6</v>
      </c>
      <c r="AD16" s="61">
        <v>893</v>
      </c>
      <c r="AE16" s="59">
        <v>9</v>
      </c>
      <c r="AF16" s="64">
        <v>1524</v>
      </c>
      <c r="AI16" s="6"/>
      <c r="AJ16" s="6"/>
      <c r="AK16" s="6"/>
      <c r="AL16" s="6"/>
      <c r="AM16" s="6"/>
    </row>
    <row r="17" spans="1:39" ht="124.5" thickBot="1" x14ac:dyDescent="0.4">
      <c r="A17" s="28"/>
      <c r="B17" s="28"/>
      <c r="C17" s="48"/>
      <c r="D17" s="49"/>
      <c r="E17" s="27"/>
      <c r="F17" s="27"/>
      <c r="G17" s="27"/>
      <c r="H17" s="6"/>
      <c r="I17" s="8"/>
      <c r="J17" s="6"/>
      <c r="K17" s="8">
        <v>7</v>
      </c>
      <c r="L17" s="16">
        <v>2209</v>
      </c>
      <c r="M17" s="9">
        <v>5</v>
      </c>
      <c r="N17" s="8">
        <v>741</v>
      </c>
      <c r="O17" s="9">
        <v>6</v>
      </c>
      <c r="P17" s="8">
        <v>894</v>
      </c>
      <c r="Q17" s="9">
        <v>12</v>
      </c>
      <c r="R17" s="8">
        <v>906</v>
      </c>
      <c r="S17" s="9">
        <v>18</v>
      </c>
      <c r="T17" s="8">
        <v>2063</v>
      </c>
      <c r="U17" s="9">
        <v>8</v>
      </c>
      <c r="V17" s="8">
        <v>2755</v>
      </c>
      <c r="W17" s="61">
        <v>4</v>
      </c>
      <c r="X17" s="61">
        <v>1905</v>
      </c>
      <c r="Y17" s="59">
        <v>13</v>
      </c>
      <c r="Z17" s="61">
        <v>790</v>
      </c>
      <c r="AA17" s="59">
        <v>2</v>
      </c>
      <c r="AB17" s="61">
        <v>1620</v>
      </c>
      <c r="AC17" s="59">
        <v>11</v>
      </c>
      <c r="AD17" s="61">
        <v>2786</v>
      </c>
      <c r="AE17" s="59">
        <v>7</v>
      </c>
      <c r="AF17" s="64">
        <v>725</v>
      </c>
      <c r="AI17" s="6"/>
      <c r="AJ17" s="6"/>
      <c r="AK17" s="6"/>
      <c r="AL17" s="6"/>
      <c r="AM17" s="6"/>
    </row>
    <row r="18" spans="1:39" ht="124.5" thickBot="1" x14ac:dyDescent="0.4">
      <c r="C18" s="6"/>
      <c r="D18" s="6"/>
      <c r="E18" s="6"/>
      <c r="F18" s="6"/>
      <c r="G18" s="6"/>
      <c r="H18" s="6"/>
      <c r="I18" s="8"/>
      <c r="J18" s="6"/>
      <c r="K18" s="8">
        <v>9</v>
      </c>
      <c r="L18" s="16">
        <v>2063</v>
      </c>
      <c r="M18" s="9">
        <v>2</v>
      </c>
      <c r="N18" s="8">
        <v>795</v>
      </c>
      <c r="O18" s="9">
        <v>9</v>
      </c>
      <c r="P18" s="8">
        <v>2785</v>
      </c>
      <c r="Q18" s="9">
        <v>5</v>
      </c>
      <c r="R18" s="8">
        <v>1890</v>
      </c>
      <c r="S18" s="9">
        <v>2</v>
      </c>
      <c r="T18" s="8">
        <v>885</v>
      </c>
      <c r="U18" s="9">
        <v>7</v>
      </c>
      <c r="V18" s="8">
        <v>2496</v>
      </c>
      <c r="W18" s="61">
        <v>7</v>
      </c>
      <c r="X18" s="61">
        <v>503</v>
      </c>
      <c r="Y18" s="59">
        <v>8</v>
      </c>
      <c r="Z18" s="61">
        <v>2335</v>
      </c>
      <c r="AA18" s="59">
        <v>3</v>
      </c>
      <c r="AB18" s="61">
        <v>950</v>
      </c>
      <c r="AC18" s="59">
        <v>8</v>
      </c>
      <c r="AD18" s="61">
        <v>246</v>
      </c>
      <c r="AE18" s="59">
        <v>5</v>
      </c>
      <c r="AF18" s="64">
        <v>2487</v>
      </c>
      <c r="AI18" s="6"/>
      <c r="AJ18" s="6"/>
      <c r="AK18" s="6"/>
      <c r="AL18" s="6"/>
      <c r="AM18" s="6"/>
    </row>
    <row r="19" spans="1:39" x14ac:dyDescent="0.35">
      <c r="C19" s="26" t="s">
        <v>14</v>
      </c>
      <c r="D19" s="25"/>
      <c r="E19" s="6"/>
      <c r="F19" s="30" t="s">
        <v>15</v>
      </c>
      <c r="G19" s="31"/>
      <c r="H19" s="6"/>
      <c r="I19" s="8"/>
      <c r="J19" s="6"/>
      <c r="K19" s="8">
        <v>8</v>
      </c>
      <c r="L19" s="16">
        <v>1539</v>
      </c>
      <c r="M19" s="9">
        <v>15</v>
      </c>
      <c r="N19" s="8">
        <v>1539</v>
      </c>
      <c r="O19" s="9">
        <v>14</v>
      </c>
      <c r="P19" s="8">
        <v>1780</v>
      </c>
      <c r="Q19" s="9">
        <v>7</v>
      </c>
      <c r="R19" s="8">
        <v>1459</v>
      </c>
      <c r="S19" s="9">
        <v>6</v>
      </c>
      <c r="T19" s="8">
        <v>2286</v>
      </c>
      <c r="U19" s="9">
        <v>13</v>
      </c>
      <c r="V19" s="8">
        <v>2731</v>
      </c>
      <c r="W19" s="61">
        <v>7</v>
      </c>
      <c r="X19" s="61">
        <v>2290</v>
      </c>
      <c r="Y19" s="59">
        <v>11</v>
      </c>
      <c r="Z19" s="61">
        <v>4733</v>
      </c>
      <c r="AA19" s="59">
        <v>6</v>
      </c>
      <c r="AB19" s="61">
        <v>2162</v>
      </c>
      <c r="AC19" s="59">
        <v>3</v>
      </c>
      <c r="AD19" s="61">
        <v>2091</v>
      </c>
      <c r="AE19" s="59">
        <v>11</v>
      </c>
      <c r="AF19" s="64">
        <v>4547</v>
      </c>
      <c r="AI19" s="6"/>
      <c r="AJ19" s="6"/>
      <c r="AK19" s="6"/>
      <c r="AL19" s="6"/>
      <c r="AM19" s="6"/>
    </row>
    <row r="20" spans="1:39" ht="66.900000000000006" customHeight="1" x14ac:dyDescent="0.35">
      <c r="A20" s="3"/>
      <c r="C20" s="17" t="s">
        <v>46</v>
      </c>
      <c r="D20" s="7">
        <f>AVERAGE(N5,P5,R5,T5,V5)</f>
        <v>1820.1496031746033</v>
      </c>
      <c r="E20" s="6"/>
      <c r="F20" s="32" t="s">
        <v>16</v>
      </c>
      <c r="G20" s="7">
        <f>AVERAGE(X5,Z5,AB5,AD5,AF5)</f>
        <v>1736.7039682539682</v>
      </c>
      <c r="H20" s="6"/>
      <c r="I20" s="8"/>
      <c r="J20" s="6"/>
      <c r="K20" s="8">
        <v>6</v>
      </c>
      <c r="L20" s="16">
        <v>2785</v>
      </c>
      <c r="M20" s="9">
        <v>4</v>
      </c>
      <c r="N20" s="8">
        <v>1514</v>
      </c>
      <c r="O20" s="9">
        <v>9</v>
      </c>
      <c r="P20" s="8">
        <v>511</v>
      </c>
      <c r="Q20" s="9">
        <v>1</v>
      </c>
      <c r="R20" s="8">
        <v>2273</v>
      </c>
      <c r="S20" s="9">
        <v>7</v>
      </c>
      <c r="T20" s="8">
        <v>2866</v>
      </c>
      <c r="U20" s="9">
        <v>7</v>
      </c>
      <c r="V20" s="8">
        <v>388</v>
      </c>
      <c r="W20" s="61">
        <v>7</v>
      </c>
      <c r="X20" s="61">
        <v>2276</v>
      </c>
      <c r="Y20" s="59">
        <v>12</v>
      </c>
      <c r="Z20" s="61">
        <v>2843</v>
      </c>
      <c r="AA20" s="59">
        <v>6</v>
      </c>
      <c r="AB20" s="61">
        <v>1183</v>
      </c>
      <c r="AC20" s="59">
        <v>6</v>
      </c>
      <c r="AD20" s="61">
        <v>200</v>
      </c>
      <c r="AE20" s="59">
        <v>35</v>
      </c>
      <c r="AF20" s="64">
        <v>1006</v>
      </c>
      <c r="AI20" s="6"/>
      <c r="AJ20" s="6"/>
      <c r="AK20" s="6"/>
      <c r="AL20" s="6"/>
      <c r="AM20" s="6"/>
    </row>
    <row r="21" spans="1:39" ht="64.25" customHeight="1" x14ac:dyDescent="0.35">
      <c r="C21" s="17" t="s">
        <v>17</v>
      </c>
      <c r="D21" s="7">
        <f>AVERAGE(N6,P6,R6,T6,V6)</f>
        <v>9.2182539682539666</v>
      </c>
      <c r="E21" s="6"/>
      <c r="F21" s="32" t="s">
        <v>17</v>
      </c>
      <c r="G21" s="7">
        <f>AVERAGE(X6,Z6,AB6,AD6,AF6)</f>
        <v>5.8338095238095233</v>
      </c>
      <c r="H21" s="6"/>
      <c r="I21" s="8"/>
      <c r="J21" s="6"/>
      <c r="K21" s="8">
        <v>5</v>
      </c>
      <c r="L21" s="16">
        <v>1890</v>
      </c>
      <c r="M21" s="9">
        <v>5</v>
      </c>
      <c r="N21" s="8">
        <v>1875</v>
      </c>
      <c r="O21" s="9">
        <v>9</v>
      </c>
      <c r="P21" s="8"/>
      <c r="Q21" s="9">
        <v>11</v>
      </c>
      <c r="R21" s="8">
        <v>2441</v>
      </c>
      <c r="S21" s="9">
        <v>5</v>
      </c>
      <c r="T21" s="8">
        <v>523</v>
      </c>
      <c r="U21" s="9">
        <v>3</v>
      </c>
      <c r="V21" s="8">
        <v>1275</v>
      </c>
      <c r="W21" s="61">
        <v>5</v>
      </c>
      <c r="X21" s="61">
        <v>532</v>
      </c>
      <c r="Y21" s="59">
        <v>9</v>
      </c>
      <c r="Z21" s="61"/>
      <c r="AA21" s="59">
        <v>5</v>
      </c>
      <c r="AB21" s="61">
        <v>414</v>
      </c>
      <c r="AC21" s="59">
        <v>8</v>
      </c>
      <c r="AD21" s="61">
        <v>301</v>
      </c>
      <c r="AE21" s="59">
        <v>1</v>
      </c>
      <c r="AF21" s="62">
        <v>61</v>
      </c>
      <c r="AI21" s="6"/>
      <c r="AJ21" s="6"/>
      <c r="AK21" s="6"/>
      <c r="AL21" s="6"/>
      <c r="AM21" s="6"/>
    </row>
    <row r="22" spans="1:39" ht="60.5" customHeight="1" x14ac:dyDescent="0.35">
      <c r="C22" s="18" t="s">
        <v>18</v>
      </c>
      <c r="D22" s="24">
        <v>7</v>
      </c>
      <c r="E22" s="6"/>
      <c r="F22" s="33" t="s">
        <v>18</v>
      </c>
      <c r="G22" s="24">
        <v>7</v>
      </c>
      <c r="H22" s="6"/>
      <c r="I22" s="8"/>
      <c r="J22" s="6"/>
      <c r="K22" s="8">
        <v>11</v>
      </c>
      <c r="L22" s="16">
        <v>1459</v>
      </c>
      <c r="M22" s="9">
        <v>9</v>
      </c>
      <c r="N22" s="8">
        <v>2299</v>
      </c>
      <c r="O22" s="9">
        <v>5</v>
      </c>
      <c r="P22" s="8"/>
      <c r="Q22" s="9">
        <v>10</v>
      </c>
      <c r="R22" s="8">
        <v>503</v>
      </c>
      <c r="S22" s="9">
        <v>9</v>
      </c>
      <c r="T22" s="8">
        <v>1443</v>
      </c>
      <c r="U22" s="9">
        <v>0</v>
      </c>
      <c r="V22" s="8"/>
      <c r="W22" s="61">
        <v>2</v>
      </c>
      <c r="X22" s="61">
        <v>1720</v>
      </c>
      <c r="Y22" s="59">
        <v>9</v>
      </c>
      <c r="Z22" s="61"/>
      <c r="AA22" s="59">
        <v>4</v>
      </c>
      <c r="AB22" s="62">
        <v>642</v>
      </c>
      <c r="AC22" s="59">
        <v>3</v>
      </c>
      <c r="AD22" s="62">
        <v>2814</v>
      </c>
      <c r="AE22" s="59">
        <v>0</v>
      </c>
      <c r="AF22" s="62"/>
      <c r="AI22" s="6"/>
      <c r="AJ22" s="6"/>
      <c r="AK22" s="6"/>
      <c r="AL22" s="6"/>
      <c r="AM22" s="6"/>
    </row>
    <row r="23" spans="1:39" ht="62.15" customHeight="1" x14ac:dyDescent="0.35">
      <c r="C23" s="17" t="s">
        <v>19</v>
      </c>
      <c r="D23" s="7">
        <f>SUM(V8,T8,R8,P8,N8)</f>
        <v>83</v>
      </c>
      <c r="E23" s="6"/>
      <c r="F23" s="32" t="s">
        <v>19</v>
      </c>
      <c r="G23" s="7">
        <f>SUM(X8,Z8,AB8,AD8,AF8)</f>
        <v>51</v>
      </c>
      <c r="H23" s="6"/>
      <c r="I23" s="8"/>
      <c r="J23" s="6"/>
      <c r="K23" s="8">
        <v>16</v>
      </c>
      <c r="L23" s="16">
        <v>2286</v>
      </c>
      <c r="M23" s="11">
        <v>19</v>
      </c>
      <c r="N23" s="10"/>
      <c r="O23" s="11">
        <v>9</v>
      </c>
      <c r="P23" s="10"/>
      <c r="Q23" s="11">
        <v>14</v>
      </c>
      <c r="R23" s="10"/>
      <c r="S23" s="11">
        <v>4</v>
      </c>
      <c r="T23" s="10"/>
      <c r="U23" s="11">
        <v>1</v>
      </c>
      <c r="V23" s="10"/>
      <c r="W23" s="61">
        <v>6</v>
      </c>
      <c r="X23" s="62">
        <v>3111</v>
      </c>
      <c r="Y23" s="59">
        <v>6</v>
      </c>
      <c r="Z23" s="61"/>
      <c r="AA23" s="59">
        <v>0</v>
      </c>
      <c r="AB23" s="62"/>
      <c r="AC23" s="59">
        <v>0</v>
      </c>
      <c r="AD23" s="62"/>
      <c r="AE23" s="59">
        <v>0</v>
      </c>
      <c r="AF23" s="62"/>
      <c r="AI23" s="6"/>
      <c r="AJ23" s="6"/>
      <c r="AK23" s="6"/>
      <c r="AL23" s="6"/>
      <c r="AM23" s="6"/>
    </row>
    <row r="24" spans="1:39" ht="66" customHeight="1" x14ac:dyDescent="0.35">
      <c r="C24" s="17"/>
      <c r="D24" s="7"/>
      <c r="E24" s="6"/>
      <c r="F24" s="32"/>
      <c r="G24" s="7"/>
      <c r="H24" s="6"/>
      <c r="I24" s="8"/>
      <c r="J24" s="6"/>
      <c r="K24" s="8">
        <v>11</v>
      </c>
      <c r="L24" s="16">
        <v>2755</v>
      </c>
      <c r="M24" s="11">
        <v>18</v>
      </c>
      <c r="N24" s="10"/>
      <c r="O24" s="11">
        <v>9</v>
      </c>
      <c r="P24" s="10"/>
      <c r="Q24" s="11">
        <v>8</v>
      </c>
      <c r="R24" s="10"/>
      <c r="S24" s="11">
        <v>13</v>
      </c>
      <c r="T24" s="10"/>
      <c r="U24" s="11">
        <v>1</v>
      </c>
      <c r="V24" s="10"/>
      <c r="W24" s="61">
        <v>1</v>
      </c>
      <c r="X24" s="62"/>
      <c r="Y24" s="59">
        <v>11</v>
      </c>
      <c r="Z24" s="61"/>
      <c r="AA24" s="59">
        <v>0</v>
      </c>
      <c r="AB24" s="62"/>
      <c r="AC24" s="59">
        <v>1</v>
      </c>
      <c r="AD24" s="62"/>
      <c r="AE24" s="59">
        <v>2</v>
      </c>
      <c r="AF24" s="62"/>
      <c r="AI24" s="6"/>
      <c r="AJ24" s="6"/>
      <c r="AK24" s="6"/>
      <c r="AL24" s="6"/>
      <c r="AM24" s="6"/>
    </row>
    <row r="25" spans="1:39" x14ac:dyDescent="0.35">
      <c r="C25" s="17" t="s">
        <v>20</v>
      </c>
      <c r="D25" s="7">
        <f>SUM(N10,P10,R10,T10,V10)</f>
        <v>157</v>
      </c>
      <c r="E25" s="6"/>
      <c r="F25" s="32" t="s">
        <v>20</v>
      </c>
      <c r="G25" s="7">
        <f>SUM(X10,Z10,AB10,AD10,AF10)</f>
        <v>166</v>
      </c>
      <c r="H25" s="6"/>
      <c r="I25" s="8"/>
      <c r="J25" s="6"/>
      <c r="K25" s="8">
        <v>12</v>
      </c>
      <c r="L25" s="16">
        <v>2273</v>
      </c>
      <c r="M25" s="9">
        <v>11</v>
      </c>
      <c r="N25" s="8"/>
      <c r="O25" s="9">
        <v>15</v>
      </c>
      <c r="P25" s="8"/>
      <c r="Q25" s="9">
        <v>5</v>
      </c>
      <c r="R25" s="8"/>
      <c r="S25" s="9">
        <v>12</v>
      </c>
      <c r="T25" s="8"/>
      <c r="U25" s="9">
        <v>2</v>
      </c>
      <c r="V25" s="8"/>
      <c r="W25" s="61">
        <v>0</v>
      </c>
      <c r="X25" s="62"/>
      <c r="Y25" s="59">
        <v>1</v>
      </c>
      <c r="Z25" s="61"/>
      <c r="AA25" s="59">
        <v>0</v>
      </c>
      <c r="AB25" s="62"/>
      <c r="AC25" s="59">
        <v>1</v>
      </c>
      <c r="AD25" s="62"/>
      <c r="AE25" s="59">
        <v>1</v>
      </c>
      <c r="AF25" s="62"/>
      <c r="AI25" s="6"/>
      <c r="AJ25" s="6"/>
      <c r="AK25" s="6"/>
      <c r="AL25" s="6"/>
      <c r="AM25" s="6"/>
    </row>
    <row r="26" spans="1:39" ht="65.150000000000006" customHeight="1" x14ac:dyDescent="0.35">
      <c r="C26" s="17" t="s">
        <v>21</v>
      </c>
      <c r="D26" s="7">
        <f>SUM(N11,P11,R11,T11,V11)</f>
        <v>42</v>
      </c>
      <c r="E26" s="6"/>
      <c r="F26" s="32" t="s">
        <v>21</v>
      </c>
      <c r="G26" s="7">
        <f>SUM(X11,Z11,AB11,AD11,AF11)</f>
        <v>43</v>
      </c>
      <c r="H26" s="6"/>
      <c r="I26" s="8"/>
      <c r="J26" s="6"/>
      <c r="K26" s="8">
        <v>6</v>
      </c>
      <c r="L26" s="16">
        <v>2866</v>
      </c>
      <c r="M26" s="9">
        <v>7</v>
      </c>
      <c r="N26" s="8"/>
      <c r="O26" s="9">
        <v>8</v>
      </c>
      <c r="P26" s="8"/>
      <c r="Q26" s="9">
        <v>8</v>
      </c>
      <c r="R26" s="8"/>
      <c r="S26" s="9">
        <v>6</v>
      </c>
      <c r="T26" s="8"/>
      <c r="U26" s="9">
        <v>22</v>
      </c>
      <c r="V26" s="8"/>
      <c r="W26" s="61">
        <v>1</v>
      </c>
      <c r="X26" s="62"/>
      <c r="Y26" s="59">
        <v>4</v>
      </c>
      <c r="Z26" s="61"/>
      <c r="AA26" s="59">
        <v>1</v>
      </c>
      <c r="AB26" s="62"/>
      <c r="AC26" s="59">
        <v>4</v>
      </c>
      <c r="AD26" s="62"/>
      <c r="AE26" s="59">
        <v>3</v>
      </c>
      <c r="AF26" s="62"/>
      <c r="AI26" s="6"/>
      <c r="AJ26" s="6"/>
      <c r="AK26" s="6"/>
      <c r="AL26" s="6"/>
      <c r="AM26" s="6"/>
    </row>
    <row r="27" spans="1:39" ht="61.75" customHeight="1" thickBot="1" x14ac:dyDescent="0.4">
      <c r="C27" s="23"/>
      <c r="D27" s="22"/>
      <c r="E27" s="6"/>
      <c r="F27" s="34"/>
      <c r="G27" s="35"/>
      <c r="H27" s="6"/>
      <c r="I27" s="8"/>
      <c r="J27" s="6"/>
      <c r="K27" s="8">
        <v>17</v>
      </c>
      <c r="L27" s="16">
        <v>2496</v>
      </c>
      <c r="M27" s="9">
        <v>11</v>
      </c>
      <c r="N27" s="8"/>
      <c r="O27" s="9">
        <v>12</v>
      </c>
      <c r="P27" s="8"/>
      <c r="Q27" s="9">
        <v>15</v>
      </c>
      <c r="R27" s="8"/>
      <c r="S27" s="9">
        <v>10</v>
      </c>
      <c r="T27" s="8"/>
      <c r="U27" s="9">
        <v>4</v>
      </c>
      <c r="V27" s="8"/>
      <c r="W27" s="61">
        <v>3</v>
      </c>
      <c r="X27" s="62"/>
      <c r="Y27" s="59">
        <v>2</v>
      </c>
      <c r="Z27" s="61"/>
      <c r="AA27" s="59">
        <v>1</v>
      </c>
      <c r="AB27" s="62"/>
      <c r="AC27" s="59">
        <v>4</v>
      </c>
      <c r="AD27" s="62"/>
      <c r="AE27" s="59">
        <v>8</v>
      </c>
      <c r="AF27" s="62"/>
      <c r="AI27" s="6"/>
      <c r="AJ27" s="6"/>
      <c r="AK27" s="6"/>
      <c r="AL27" s="6"/>
      <c r="AM27" s="6"/>
    </row>
    <row r="28" spans="1:39" x14ac:dyDescent="0.35">
      <c r="H28" s="6"/>
      <c r="I28" s="4"/>
      <c r="K28" s="4">
        <v>4</v>
      </c>
      <c r="L28" s="66">
        <v>2299</v>
      </c>
      <c r="M28" s="9">
        <v>11</v>
      </c>
      <c r="N28" s="8"/>
      <c r="O28" s="9">
        <v>10</v>
      </c>
      <c r="P28" s="8"/>
      <c r="Q28" s="9">
        <v>15</v>
      </c>
      <c r="R28" s="8"/>
      <c r="S28" s="9">
        <v>13</v>
      </c>
      <c r="T28" s="8"/>
      <c r="U28" s="9">
        <v>12</v>
      </c>
      <c r="V28" s="8"/>
      <c r="W28" s="61">
        <v>1</v>
      </c>
      <c r="X28" s="62"/>
      <c r="Y28" s="59">
        <v>0</v>
      </c>
      <c r="Z28" s="61"/>
      <c r="AA28" s="59">
        <v>4</v>
      </c>
      <c r="AB28" s="62"/>
      <c r="AC28" s="59">
        <v>3</v>
      </c>
      <c r="AD28" s="62"/>
      <c r="AE28" s="59">
        <v>5</v>
      </c>
      <c r="AF28" s="62"/>
      <c r="AI28" s="6"/>
      <c r="AJ28" s="6"/>
      <c r="AK28" s="6"/>
      <c r="AL28" s="6"/>
      <c r="AM28" s="6"/>
    </row>
    <row r="29" spans="1:39" x14ac:dyDescent="0.35">
      <c r="C29" s="6"/>
      <c r="D29" s="6"/>
      <c r="E29" s="6"/>
      <c r="F29" s="6"/>
      <c r="G29" s="6"/>
      <c r="H29" s="6"/>
      <c r="K29" s="1">
        <v>14</v>
      </c>
      <c r="L29" s="1">
        <v>2731</v>
      </c>
      <c r="M29" s="1">
        <v>13</v>
      </c>
      <c r="O29" s="1">
        <v>4</v>
      </c>
      <c r="Q29" s="1">
        <v>1</v>
      </c>
      <c r="S29" s="1">
        <v>3</v>
      </c>
      <c r="U29" s="1">
        <v>11</v>
      </c>
      <c r="W29" s="1">
        <v>6</v>
      </c>
      <c r="Y29" s="1">
        <v>4</v>
      </c>
      <c r="AA29" s="1">
        <v>3</v>
      </c>
      <c r="AC29" s="1">
        <v>1</v>
      </c>
      <c r="AE29" s="1">
        <v>3</v>
      </c>
      <c r="AF29" s="12"/>
      <c r="AG29" s="6"/>
      <c r="AH29" s="6"/>
      <c r="AI29" s="6"/>
      <c r="AJ29" s="6"/>
      <c r="AK29" s="6"/>
      <c r="AL29" s="6"/>
      <c r="AM29" s="6"/>
    </row>
    <row r="30" spans="1:39" x14ac:dyDescent="0.35">
      <c r="C30" s="6"/>
      <c r="D30" s="6"/>
      <c r="E30" s="6"/>
      <c r="F30" s="6"/>
      <c r="G30" s="6"/>
      <c r="H30" s="6"/>
      <c r="K30" s="1">
        <v>17</v>
      </c>
      <c r="M30" s="1">
        <v>7</v>
      </c>
      <c r="O30" s="1">
        <v>2</v>
      </c>
      <c r="Q30" s="1">
        <v>2</v>
      </c>
      <c r="S30" s="1">
        <v>4</v>
      </c>
      <c r="U30" s="1">
        <v>15</v>
      </c>
      <c r="W30" s="1">
        <v>0</v>
      </c>
      <c r="Y30" s="1">
        <v>2</v>
      </c>
      <c r="AA30" s="1">
        <v>2</v>
      </c>
      <c r="AC30" s="1">
        <v>4</v>
      </c>
      <c r="AE30" s="1">
        <v>4</v>
      </c>
      <c r="AF30" s="6"/>
      <c r="AG30" s="6"/>
      <c r="AH30" s="6"/>
      <c r="AI30" s="6"/>
      <c r="AJ30" s="6"/>
      <c r="AK30" s="6"/>
      <c r="AL30" s="6"/>
      <c r="AM30" s="6"/>
    </row>
    <row r="31" spans="1:39" x14ac:dyDescent="0.35">
      <c r="C31" s="6"/>
      <c r="D31" s="6"/>
      <c r="E31" s="6"/>
      <c r="F31" s="6"/>
      <c r="G31" s="6"/>
      <c r="H31" s="6"/>
      <c r="K31" s="1">
        <v>7</v>
      </c>
      <c r="M31" s="1">
        <v>6</v>
      </c>
      <c r="O31" s="1">
        <v>2</v>
      </c>
      <c r="Q31" s="1">
        <v>3</v>
      </c>
      <c r="S31" s="1">
        <v>0</v>
      </c>
      <c r="U31" s="1">
        <v>8</v>
      </c>
      <c r="W31" s="1">
        <v>3</v>
      </c>
      <c r="Y31" s="1">
        <v>1</v>
      </c>
      <c r="AA31" s="1">
        <v>3</v>
      </c>
      <c r="AC31" s="1">
        <v>0</v>
      </c>
      <c r="AE31" s="1">
        <v>7</v>
      </c>
      <c r="AF31" s="6"/>
      <c r="AG31" s="6"/>
      <c r="AH31" s="6"/>
      <c r="AI31" s="6"/>
      <c r="AJ31" s="6"/>
      <c r="AK31" s="6"/>
      <c r="AL31" s="6"/>
      <c r="AM31" s="6"/>
    </row>
    <row r="32" spans="1:39" x14ac:dyDescent="0.35">
      <c r="C32" s="6"/>
      <c r="D32" s="6"/>
      <c r="E32" s="6"/>
      <c r="F32" s="6"/>
      <c r="G32" s="6"/>
      <c r="H32" s="6"/>
      <c r="K32" s="1">
        <v>12</v>
      </c>
      <c r="M32" s="1">
        <v>4</v>
      </c>
      <c r="O32" s="1">
        <v>70</v>
      </c>
      <c r="Q32" s="1">
        <v>3</v>
      </c>
      <c r="S32" s="1">
        <v>2</v>
      </c>
      <c r="U32" s="1">
        <v>10</v>
      </c>
      <c r="W32" s="1">
        <v>4</v>
      </c>
      <c r="Y32" s="1">
        <v>4</v>
      </c>
      <c r="AA32" s="1">
        <v>3</v>
      </c>
      <c r="AC32" s="1">
        <v>5</v>
      </c>
      <c r="AE32" s="1">
        <v>2</v>
      </c>
      <c r="AF32" s="6"/>
      <c r="AG32" s="6"/>
      <c r="AH32" s="6"/>
      <c r="AI32" s="6"/>
      <c r="AJ32" s="6"/>
      <c r="AK32" s="6"/>
      <c r="AL32" s="6"/>
      <c r="AM32" s="6"/>
    </row>
    <row r="33" spans="3:39" x14ac:dyDescent="0.35">
      <c r="C33" s="6"/>
      <c r="D33" s="6"/>
      <c r="E33" s="6"/>
      <c r="F33" s="6"/>
      <c r="G33" s="6"/>
      <c r="H33" s="36"/>
      <c r="K33" s="1">
        <v>13</v>
      </c>
      <c r="M33" s="1">
        <v>7</v>
      </c>
      <c r="O33" s="1">
        <v>12</v>
      </c>
      <c r="Q33" s="1">
        <v>4</v>
      </c>
      <c r="S33" s="1">
        <v>3</v>
      </c>
      <c r="U33" s="1">
        <v>3</v>
      </c>
      <c r="W33" s="1">
        <v>2</v>
      </c>
      <c r="Y33" s="1">
        <v>6</v>
      </c>
      <c r="AA33" s="1">
        <v>3</v>
      </c>
      <c r="AC33" s="1">
        <v>1</v>
      </c>
      <c r="AE33" s="1">
        <v>0</v>
      </c>
      <c r="AF33" s="6"/>
      <c r="AG33" s="6"/>
      <c r="AH33" s="6"/>
      <c r="AI33" s="6"/>
      <c r="AJ33" s="6"/>
      <c r="AK33" s="6"/>
      <c r="AL33" s="6"/>
      <c r="AM33" s="6"/>
    </row>
    <row r="34" spans="3:39" x14ac:dyDescent="0.35">
      <c r="G34" s="6"/>
      <c r="H34" s="6"/>
      <c r="K34" s="1">
        <v>6</v>
      </c>
      <c r="M34" s="1">
        <v>3</v>
      </c>
      <c r="O34" s="1">
        <v>10</v>
      </c>
      <c r="Q34" s="1">
        <v>5</v>
      </c>
      <c r="S34" s="1">
        <v>2</v>
      </c>
      <c r="U34" s="1">
        <v>15</v>
      </c>
      <c r="W34" s="1">
        <v>3</v>
      </c>
      <c r="Y34" s="1">
        <v>14</v>
      </c>
      <c r="AA34" s="1">
        <v>5</v>
      </c>
      <c r="AC34" s="1">
        <v>2</v>
      </c>
      <c r="AE34" s="1">
        <v>2</v>
      </c>
      <c r="AF34" s="6"/>
      <c r="AG34" s="6"/>
      <c r="AH34" s="6"/>
      <c r="AI34" s="6"/>
      <c r="AJ34" s="6"/>
      <c r="AK34" s="6"/>
      <c r="AL34" s="6"/>
      <c r="AM34" s="6"/>
    </row>
    <row r="35" spans="3:39" x14ac:dyDescent="0.35">
      <c r="G35" s="6"/>
      <c r="H35" s="6"/>
      <c r="K35" s="1">
        <v>12</v>
      </c>
      <c r="M35" s="1">
        <v>1</v>
      </c>
      <c r="Q35" s="1">
        <v>4</v>
      </c>
      <c r="S35" s="1">
        <v>9</v>
      </c>
      <c r="U35" s="1">
        <v>18</v>
      </c>
      <c r="W35" s="1">
        <v>4</v>
      </c>
      <c r="AA35" s="1">
        <v>6</v>
      </c>
      <c r="AC35" s="1">
        <v>19</v>
      </c>
      <c r="AE35" s="1">
        <v>2</v>
      </c>
      <c r="AF35" s="6"/>
      <c r="AG35" s="6"/>
      <c r="AH35" s="6"/>
      <c r="AI35" s="6"/>
      <c r="AJ35" s="6"/>
      <c r="AK35" s="6"/>
      <c r="AL35" s="6"/>
      <c r="AM35" s="6"/>
    </row>
    <row r="36" spans="3:39" x14ac:dyDescent="0.35">
      <c r="G36" s="6"/>
      <c r="H36" s="6"/>
      <c r="K36" s="1">
        <v>9</v>
      </c>
      <c r="M36" s="1">
        <v>0</v>
      </c>
      <c r="Q36" s="1">
        <v>1</v>
      </c>
      <c r="S36" s="1">
        <v>14</v>
      </c>
      <c r="U36" s="1">
        <v>79</v>
      </c>
      <c r="W36" s="1">
        <v>4</v>
      </c>
      <c r="AA36" s="1">
        <v>3</v>
      </c>
      <c r="AC36" s="1">
        <v>10</v>
      </c>
      <c r="AE36" s="1">
        <v>12</v>
      </c>
    </row>
    <row r="37" spans="3:39" x14ac:dyDescent="0.35">
      <c r="G37" s="6"/>
      <c r="H37" s="6"/>
      <c r="K37" s="1">
        <v>22</v>
      </c>
      <c r="M37" s="1">
        <v>3</v>
      </c>
      <c r="Q37" s="1">
        <v>0</v>
      </c>
      <c r="S37" s="1">
        <v>12</v>
      </c>
      <c r="U37" s="1">
        <v>12</v>
      </c>
      <c r="W37" s="1">
        <v>2</v>
      </c>
      <c r="AA37" s="1">
        <v>12</v>
      </c>
      <c r="AC37" s="1">
        <v>5</v>
      </c>
      <c r="AE37" s="1">
        <v>12</v>
      </c>
    </row>
    <row r="38" spans="3:39" x14ac:dyDescent="0.35">
      <c r="G38" s="6"/>
      <c r="H38" s="6"/>
      <c r="K38" s="1">
        <v>5</v>
      </c>
      <c r="M38" s="1">
        <v>3</v>
      </c>
      <c r="Q38" s="1">
        <v>6</v>
      </c>
      <c r="S38" s="1">
        <v>8</v>
      </c>
      <c r="U38" s="1">
        <v>9</v>
      </c>
      <c r="W38" s="1">
        <v>5</v>
      </c>
      <c r="AA38" s="1">
        <v>8</v>
      </c>
      <c r="AC38" s="1">
        <v>16</v>
      </c>
      <c r="AE38" s="1">
        <v>18</v>
      </c>
    </row>
    <row r="39" spans="3:39" x14ac:dyDescent="0.35">
      <c r="G39" s="6"/>
      <c r="H39" s="6"/>
      <c r="K39" s="1">
        <v>4</v>
      </c>
      <c r="M39" s="1">
        <v>2</v>
      </c>
      <c r="Q39" s="1">
        <v>4</v>
      </c>
      <c r="S39" s="1">
        <v>17</v>
      </c>
      <c r="U39" s="1">
        <v>11</v>
      </c>
      <c r="W39" s="1">
        <v>11</v>
      </c>
      <c r="AA39" s="1">
        <v>5</v>
      </c>
      <c r="AC39" s="1">
        <v>7</v>
      </c>
      <c r="AE39" s="1">
        <v>11</v>
      </c>
      <c r="AF39" s="2"/>
    </row>
    <row r="40" spans="3:39" x14ac:dyDescent="0.35">
      <c r="K40" s="1">
        <v>8</v>
      </c>
      <c r="M40" s="1">
        <v>0</v>
      </c>
      <c r="Q40" s="1">
        <v>56</v>
      </c>
      <c r="S40" s="1">
        <v>1</v>
      </c>
      <c r="U40" s="1">
        <v>10</v>
      </c>
      <c r="W40" s="1">
        <v>6</v>
      </c>
      <c r="AA40" s="1">
        <v>2</v>
      </c>
      <c r="AC40" s="1">
        <v>0</v>
      </c>
      <c r="AE40" s="1">
        <v>38</v>
      </c>
    </row>
    <row r="41" spans="3:39" x14ac:dyDescent="0.35">
      <c r="K41" s="1">
        <v>24</v>
      </c>
      <c r="M41" s="1">
        <v>7</v>
      </c>
      <c r="Q41" s="1">
        <v>8</v>
      </c>
      <c r="S41" s="1">
        <v>2</v>
      </c>
      <c r="U41" s="1">
        <v>1</v>
      </c>
      <c r="W41" s="1">
        <v>14</v>
      </c>
      <c r="AA41" s="1">
        <v>6</v>
      </c>
      <c r="AC41" s="1">
        <v>3</v>
      </c>
      <c r="AE41" s="1">
        <v>11</v>
      </c>
    </row>
    <row r="42" spans="3:39" x14ac:dyDescent="0.35">
      <c r="K42" s="1">
        <v>7</v>
      </c>
      <c r="M42" s="1">
        <v>4</v>
      </c>
      <c r="Q42" s="1">
        <v>6</v>
      </c>
      <c r="S42" s="1">
        <v>2</v>
      </c>
      <c r="W42" s="1">
        <v>4</v>
      </c>
      <c r="AA42" s="1">
        <v>0</v>
      </c>
      <c r="AC42" s="1">
        <v>1</v>
      </c>
    </row>
    <row r="43" spans="3:39" x14ac:dyDescent="0.35">
      <c r="K43" s="1">
        <v>5</v>
      </c>
      <c r="M43" s="1">
        <v>1</v>
      </c>
      <c r="Q43" s="1">
        <v>10</v>
      </c>
      <c r="S43" s="1">
        <v>3</v>
      </c>
      <c r="W43" s="1">
        <v>9</v>
      </c>
      <c r="AA43" s="1">
        <v>2</v>
      </c>
      <c r="AC43" s="1">
        <v>0</v>
      </c>
    </row>
    <row r="44" spans="3:39" x14ac:dyDescent="0.35">
      <c r="K44" s="1">
        <v>3</v>
      </c>
      <c r="M44" s="1">
        <v>4</v>
      </c>
      <c r="Q44" s="1">
        <v>2</v>
      </c>
      <c r="S44" s="1">
        <v>8</v>
      </c>
      <c r="W44" s="1">
        <v>1</v>
      </c>
      <c r="AA44" s="1">
        <v>16</v>
      </c>
      <c r="AC44" s="1">
        <v>5</v>
      </c>
    </row>
    <row r="45" spans="3:39" x14ac:dyDescent="0.35">
      <c r="K45" s="1">
        <v>0</v>
      </c>
      <c r="M45" s="1">
        <v>3</v>
      </c>
      <c r="Q45" s="1">
        <v>6</v>
      </c>
      <c r="S45" s="1">
        <v>8</v>
      </c>
      <c r="W45" s="1">
        <v>4</v>
      </c>
      <c r="AA45" s="1">
        <v>11</v>
      </c>
      <c r="AC45" s="1">
        <v>9</v>
      </c>
    </row>
    <row r="46" spans="3:39" x14ac:dyDescent="0.35">
      <c r="K46" s="1">
        <v>3</v>
      </c>
      <c r="M46" s="1">
        <v>9</v>
      </c>
      <c r="Q46" s="1">
        <v>4</v>
      </c>
      <c r="S46" s="1">
        <v>9</v>
      </c>
      <c r="W46" s="1">
        <v>1</v>
      </c>
      <c r="AA46" s="1">
        <v>9</v>
      </c>
      <c r="AC46" s="1">
        <v>3</v>
      </c>
    </row>
    <row r="47" spans="3:39" x14ac:dyDescent="0.35">
      <c r="K47" s="1">
        <v>1</v>
      </c>
      <c r="M47" s="1">
        <v>6</v>
      </c>
      <c r="Q47" s="1">
        <v>7</v>
      </c>
      <c r="S47" s="1">
        <v>13</v>
      </c>
      <c r="W47" s="1">
        <v>2</v>
      </c>
      <c r="AA47" s="1">
        <v>3</v>
      </c>
      <c r="AC47" s="1">
        <v>0</v>
      </c>
    </row>
    <row r="48" spans="3:39" x14ac:dyDescent="0.35">
      <c r="K48" s="1">
        <v>4</v>
      </c>
      <c r="M48" s="1">
        <v>31</v>
      </c>
      <c r="Q48" s="1">
        <v>14</v>
      </c>
      <c r="S48" s="1">
        <v>12</v>
      </c>
      <c r="W48" s="1">
        <v>2</v>
      </c>
      <c r="AA48" s="1">
        <v>4</v>
      </c>
      <c r="AC48" s="1">
        <v>1</v>
      </c>
    </row>
    <row r="49" spans="10:29" x14ac:dyDescent="0.35">
      <c r="K49" s="1">
        <v>1</v>
      </c>
      <c r="M49" s="1">
        <v>6</v>
      </c>
      <c r="Q49" s="1">
        <v>21</v>
      </c>
      <c r="S49" s="1">
        <v>1</v>
      </c>
      <c r="W49" s="1">
        <v>5</v>
      </c>
      <c r="AA49" s="1">
        <v>4</v>
      </c>
      <c r="AC49" s="1">
        <v>0</v>
      </c>
    </row>
    <row r="50" spans="10:29" x14ac:dyDescent="0.35">
      <c r="J50" s="51"/>
      <c r="K50" s="1">
        <v>2</v>
      </c>
      <c r="W50" s="1">
        <v>9</v>
      </c>
    </row>
    <row r="51" spans="10:29" x14ac:dyDescent="0.35">
      <c r="J51" s="51"/>
      <c r="K51" s="1">
        <v>5</v>
      </c>
      <c r="W51" s="1">
        <v>8</v>
      </c>
    </row>
    <row r="52" spans="10:29" x14ac:dyDescent="0.35">
      <c r="J52" s="51"/>
      <c r="K52" s="1">
        <v>3</v>
      </c>
      <c r="W52" s="1">
        <v>7</v>
      </c>
    </row>
    <row r="53" spans="10:29" x14ac:dyDescent="0.35">
      <c r="J53" s="51"/>
      <c r="K53" s="1">
        <v>0</v>
      </c>
      <c r="W53" s="1">
        <v>11</v>
      </c>
    </row>
    <row r="54" spans="10:29" x14ac:dyDescent="0.35">
      <c r="J54"/>
      <c r="K54" s="1">
        <v>2</v>
      </c>
      <c r="W54" s="1">
        <v>13</v>
      </c>
    </row>
    <row r="55" spans="10:29" x14ac:dyDescent="0.35">
      <c r="K55" s="1">
        <v>1</v>
      </c>
      <c r="W55" s="1">
        <v>3</v>
      </c>
    </row>
    <row r="56" spans="10:29" x14ac:dyDescent="0.35">
      <c r="K56" s="1">
        <v>310</v>
      </c>
      <c r="W56" s="1">
        <v>1</v>
      </c>
    </row>
    <row r="57" spans="10:29" x14ac:dyDescent="0.35">
      <c r="K57" s="1">
        <v>17</v>
      </c>
      <c r="W57" s="1">
        <v>0</v>
      </c>
    </row>
    <row r="58" spans="10:29" x14ac:dyDescent="0.35">
      <c r="K58" s="1">
        <v>16</v>
      </c>
      <c r="W58" s="1">
        <v>34</v>
      </c>
    </row>
    <row r="59" spans="10:29" x14ac:dyDescent="0.35">
      <c r="K59" s="1">
        <v>25</v>
      </c>
    </row>
    <row r="60" spans="10:29" x14ac:dyDescent="0.35">
      <c r="K60" s="1">
        <v>7</v>
      </c>
    </row>
    <row r="61" spans="10:29" x14ac:dyDescent="0.35">
      <c r="K61" s="1">
        <v>16</v>
      </c>
    </row>
    <row r="62" spans="10:29" x14ac:dyDescent="0.35">
      <c r="K62" s="1">
        <v>4</v>
      </c>
    </row>
    <row r="63" spans="10:29" x14ac:dyDescent="0.35">
      <c r="K63" s="1">
        <v>11</v>
      </c>
    </row>
    <row r="64" spans="10:29" x14ac:dyDescent="0.35">
      <c r="K64" s="1">
        <v>15</v>
      </c>
    </row>
    <row r="65" spans="11:11" x14ac:dyDescent="0.35">
      <c r="K65" s="1">
        <v>12</v>
      </c>
    </row>
    <row r="66" spans="11:11" x14ac:dyDescent="0.35">
      <c r="K66" s="1">
        <v>7</v>
      </c>
    </row>
    <row r="67" spans="11:11" x14ac:dyDescent="0.35">
      <c r="K67" s="1">
        <v>11</v>
      </c>
    </row>
    <row r="68" spans="11:11" x14ac:dyDescent="0.35">
      <c r="K68" s="1">
        <v>8</v>
      </c>
    </row>
    <row r="69" spans="11:11" x14ac:dyDescent="0.35">
      <c r="K69" s="1">
        <v>5</v>
      </c>
    </row>
    <row r="70" spans="11:11" x14ac:dyDescent="0.35">
      <c r="K70" s="1">
        <v>25</v>
      </c>
    </row>
    <row r="71" spans="11:11" x14ac:dyDescent="0.35">
      <c r="K71" s="1">
        <v>13</v>
      </c>
    </row>
    <row r="72" spans="11:11" x14ac:dyDescent="0.35">
      <c r="K72" s="1">
        <v>14</v>
      </c>
    </row>
    <row r="73" spans="11:11" x14ac:dyDescent="0.35">
      <c r="K73" s="1">
        <v>6</v>
      </c>
    </row>
    <row r="74" spans="11:11" x14ac:dyDescent="0.35">
      <c r="K74" s="1">
        <v>21</v>
      </c>
    </row>
    <row r="75" spans="11:11" x14ac:dyDescent="0.35">
      <c r="K75" s="1">
        <v>12</v>
      </c>
    </row>
    <row r="76" spans="11:11" x14ac:dyDescent="0.35">
      <c r="K76" s="1">
        <v>5</v>
      </c>
    </row>
    <row r="77" spans="11:11" x14ac:dyDescent="0.35">
      <c r="K77" s="1">
        <v>5</v>
      </c>
    </row>
    <row r="78" spans="11:11" x14ac:dyDescent="0.35">
      <c r="K78" s="1">
        <v>26</v>
      </c>
    </row>
    <row r="79" spans="11:11" x14ac:dyDescent="0.35">
      <c r="K79" s="1">
        <v>44</v>
      </c>
    </row>
    <row r="80" spans="11:11" x14ac:dyDescent="0.35">
      <c r="K80" s="1">
        <v>9</v>
      </c>
    </row>
    <row r="81" spans="11:11" x14ac:dyDescent="0.35">
      <c r="K81" s="1">
        <v>24</v>
      </c>
    </row>
    <row r="82" spans="11:11" x14ac:dyDescent="0.35">
      <c r="K82" s="1">
        <v>13</v>
      </c>
    </row>
    <row r="83" spans="11:11" x14ac:dyDescent="0.35">
      <c r="K83" s="1">
        <v>28</v>
      </c>
    </row>
    <row r="84" spans="11:11" x14ac:dyDescent="0.35">
      <c r="K84" s="1">
        <v>2</v>
      </c>
    </row>
    <row r="85" spans="11:11" x14ac:dyDescent="0.35">
      <c r="K85" s="1">
        <v>30</v>
      </c>
    </row>
    <row r="86" spans="11:11" x14ac:dyDescent="0.35">
      <c r="K86" s="1">
        <v>9</v>
      </c>
    </row>
    <row r="87" spans="11:11" x14ac:dyDescent="0.35">
      <c r="K87" s="1">
        <v>9</v>
      </c>
    </row>
    <row r="88" spans="11:11" x14ac:dyDescent="0.35">
      <c r="K88" s="1">
        <v>8</v>
      </c>
    </row>
    <row r="89" spans="11:11" x14ac:dyDescent="0.35">
      <c r="K89" s="1">
        <v>20</v>
      </c>
    </row>
    <row r="90" spans="11:11" x14ac:dyDescent="0.35">
      <c r="K90" s="1">
        <v>11</v>
      </c>
    </row>
    <row r="91" spans="11:11" x14ac:dyDescent="0.35">
      <c r="K91" s="1">
        <v>81</v>
      </c>
    </row>
    <row r="92" spans="11:11" x14ac:dyDescent="0.35">
      <c r="K92" s="1">
        <v>169</v>
      </c>
    </row>
    <row r="93" spans="11:11" x14ac:dyDescent="0.35">
      <c r="K93" s="1">
        <v>11</v>
      </c>
    </row>
    <row r="94" spans="11:11" x14ac:dyDescent="0.35">
      <c r="K94" s="1">
        <v>21</v>
      </c>
    </row>
    <row r="95" spans="11:11" x14ac:dyDescent="0.35">
      <c r="K95" s="1">
        <v>10</v>
      </c>
    </row>
    <row r="96" spans="11:11" x14ac:dyDescent="0.35">
      <c r="K96" s="1">
        <v>28</v>
      </c>
    </row>
    <row r="97" spans="2:11" x14ac:dyDescent="0.35">
      <c r="K97" s="1">
        <v>10</v>
      </c>
    </row>
    <row r="98" spans="2:11" x14ac:dyDescent="0.35">
      <c r="K98" s="1">
        <v>56</v>
      </c>
    </row>
    <row r="99" spans="2:11" x14ac:dyDescent="0.35">
      <c r="K99" s="1">
        <v>264</v>
      </c>
    </row>
    <row r="100" spans="2:11" x14ac:dyDescent="0.35">
      <c r="K100" s="1">
        <v>13</v>
      </c>
    </row>
    <row r="101" spans="2:11" x14ac:dyDescent="0.35">
      <c r="K101" s="1">
        <v>8</v>
      </c>
    </row>
    <row r="102" spans="2:11" x14ac:dyDescent="0.35">
      <c r="K102" s="1">
        <v>8</v>
      </c>
    </row>
    <row r="103" spans="2:11" x14ac:dyDescent="0.35">
      <c r="K103" s="1">
        <v>8</v>
      </c>
    </row>
    <row r="104" spans="2:11" x14ac:dyDescent="0.35">
      <c r="B104" s="2"/>
      <c r="G104" s="2"/>
      <c r="K104" s="1">
        <v>7</v>
      </c>
    </row>
    <row r="105" spans="2:11" x14ac:dyDescent="0.35">
      <c r="B105" s="2"/>
      <c r="G105" s="2"/>
      <c r="K105" s="1">
        <v>9</v>
      </c>
    </row>
    <row r="106" spans="2:11" x14ac:dyDescent="0.35">
      <c r="B106" s="2"/>
      <c r="G106" s="2"/>
      <c r="K106" s="1">
        <v>41</v>
      </c>
    </row>
    <row r="107" spans="2:11" x14ac:dyDescent="0.35">
      <c r="B107" s="2"/>
      <c r="G107" s="2"/>
      <c r="K107" s="1">
        <v>4</v>
      </c>
    </row>
    <row r="108" spans="2:11" x14ac:dyDescent="0.35">
      <c r="B108" s="2"/>
      <c r="G108" s="2"/>
      <c r="K108" s="1">
        <v>2</v>
      </c>
    </row>
    <row r="109" spans="2:11" x14ac:dyDescent="0.35">
      <c r="B109" s="2"/>
      <c r="G109" s="2"/>
      <c r="K109" s="1">
        <v>12</v>
      </c>
    </row>
    <row r="110" spans="2:11" x14ac:dyDescent="0.35">
      <c r="B110" s="2"/>
      <c r="G110" s="2"/>
      <c r="K110" s="1">
        <v>5</v>
      </c>
    </row>
    <row r="111" spans="2:11" x14ac:dyDescent="0.35">
      <c r="B111" s="2"/>
      <c r="G111" s="2"/>
      <c r="K111" s="1">
        <v>4</v>
      </c>
    </row>
    <row r="112" spans="2:11" x14ac:dyDescent="0.35">
      <c r="B112" s="2"/>
      <c r="G112" s="2"/>
      <c r="K112" s="1">
        <v>6</v>
      </c>
    </row>
    <row r="113" spans="2:11" x14ac:dyDescent="0.35">
      <c r="B113" s="2"/>
      <c r="G113" s="2"/>
      <c r="K113" s="1">
        <v>12</v>
      </c>
    </row>
    <row r="114" spans="2:11" x14ac:dyDescent="0.35">
      <c r="B114" s="2"/>
      <c r="G114" s="2"/>
      <c r="K114" s="1">
        <v>13</v>
      </c>
    </row>
    <row r="115" spans="2:11" x14ac:dyDescent="0.35">
      <c r="B115" s="2"/>
      <c r="G115" s="2"/>
      <c r="K115" s="1">
        <v>8</v>
      </c>
    </row>
    <row r="116" spans="2:11" x14ac:dyDescent="0.35">
      <c r="B116" s="2"/>
      <c r="G116" s="2"/>
      <c r="K116" s="1">
        <v>3</v>
      </c>
    </row>
    <row r="117" spans="2:11" x14ac:dyDescent="0.35">
      <c r="B117" s="2"/>
      <c r="G117" s="2"/>
      <c r="K117" s="1">
        <v>12</v>
      </c>
    </row>
    <row r="118" spans="2:11" x14ac:dyDescent="0.35">
      <c r="B118" s="2"/>
      <c r="G118" s="2"/>
      <c r="K118" s="1">
        <v>6</v>
      </c>
    </row>
    <row r="119" spans="2:11" x14ac:dyDescent="0.35">
      <c r="B119" s="2"/>
      <c r="G119" s="2"/>
      <c r="K119" s="1">
        <v>11</v>
      </c>
    </row>
    <row r="120" spans="2:11" x14ac:dyDescent="0.35">
      <c r="B120" s="2"/>
      <c r="G120" s="2"/>
      <c r="K120" s="1">
        <v>8</v>
      </c>
    </row>
    <row r="121" spans="2:11" x14ac:dyDescent="0.35">
      <c r="G121" s="2"/>
      <c r="K121" s="1">
        <v>10</v>
      </c>
    </row>
    <row r="122" spans="2:11" x14ac:dyDescent="0.35">
      <c r="G122" s="2"/>
      <c r="K122" s="1">
        <v>67</v>
      </c>
    </row>
    <row r="123" spans="2:11" x14ac:dyDescent="0.35">
      <c r="G123" s="2"/>
      <c r="K123" s="1">
        <v>3</v>
      </c>
    </row>
    <row r="124" spans="2:11" x14ac:dyDescent="0.35">
      <c r="G124" s="2"/>
      <c r="K124" s="1">
        <v>165</v>
      </c>
    </row>
    <row r="125" spans="2:11" x14ac:dyDescent="0.35">
      <c r="G125" s="2"/>
      <c r="K125" s="1">
        <v>15</v>
      </c>
    </row>
    <row r="126" spans="2:11" x14ac:dyDescent="0.35">
      <c r="G126" s="2"/>
      <c r="K126" s="1">
        <v>24</v>
      </c>
    </row>
    <row r="127" spans="2:11" x14ac:dyDescent="0.35">
      <c r="G127" s="2"/>
      <c r="K127" s="1">
        <v>11</v>
      </c>
    </row>
    <row r="128" spans="2:11" x14ac:dyDescent="0.35">
      <c r="G128" s="2"/>
      <c r="K128" s="1">
        <v>69</v>
      </c>
    </row>
    <row r="129" spans="7:11" x14ac:dyDescent="0.35">
      <c r="G129" s="2"/>
      <c r="K129" s="1">
        <v>17</v>
      </c>
    </row>
    <row r="130" spans="7:11" x14ac:dyDescent="0.35">
      <c r="G130" s="2"/>
      <c r="K130" s="1">
        <v>43</v>
      </c>
    </row>
    <row r="131" spans="7:11" x14ac:dyDescent="0.35">
      <c r="G131" s="2"/>
      <c r="K131" s="1">
        <v>8</v>
      </c>
    </row>
    <row r="132" spans="7:11" x14ac:dyDescent="0.35">
      <c r="G132" s="2"/>
      <c r="K132" s="1">
        <v>79</v>
      </c>
    </row>
    <row r="133" spans="7:11" x14ac:dyDescent="0.35">
      <c r="G133" s="2"/>
      <c r="K133" s="1">
        <v>8</v>
      </c>
    </row>
    <row r="134" spans="7:11" x14ac:dyDescent="0.35">
      <c r="G134" s="2"/>
    </row>
    <row r="135" spans="7:11" x14ac:dyDescent="0.35">
      <c r="G135" s="2"/>
    </row>
    <row r="136" spans="7:11" x14ac:dyDescent="0.35">
      <c r="G136" s="2"/>
    </row>
    <row r="137" spans="7:11" x14ac:dyDescent="0.35">
      <c r="G137" s="2"/>
    </row>
    <row r="138" spans="7:11" x14ac:dyDescent="0.35">
      <c r="G138" s="2"/>
    </row>
    <row r="139" spans="7:11" x14ac:dyDescent="0.35">
      <c r="G139" s="2"/>
    </row>
    <row r="140" spans="7:11" x14ac:dyDescent="0.35">
      <c r="G140" s="2"/>
    </row>
    <row r="141" spans="7:11" x14ac:dyDescent="0.35">
      <c r="G141" s="2"/>
    </row>
    <row r="142" spans="7:11" x14ac:dyDescent="0.35">
      <c r="G142" s="2"/>
    </row>
    <row r="143" spans="7:11" x14ac:dyDescent="0.35">
      <c r="G143" s="2"/>
    </row>
    <row r="144" spans="7:11" x14ac:dyDescent="0.35">
      <c r="G144" s="2"/>
    </row>
    <row r="145" spans="7:7" x14ac:dyDescent="0.35">
      <c r="G145" s="2"/>
    </row>
    <row r="146" spans="7:7" x14ac:dyDescent="0.35">
      <c r="G146" s="2"/>
    </row>
    <row r="147" spans="7:7" x14ac:dyDescent="0.35">
      <c r="G147" s="2"/>
    </row>
    <row r="148" spans="7:7" x14ac:dyDescent="0.35">
      <c r="G148" s="2"/>
    </row>
    <row r="149" spans="7:7" x14ac:dyDescent="0.35">
      <c r="G149" s="2"/>
    </row>
    <row r="150" spans="7:7" x14ac:dyDescent="0.35">
      <c r="G150" s="2"/>
    </row>
    <row r="151" spans="7:7" x14ac:dyDescent="0.35">
      <c r="G151" s="2"/>
    </row>
    <row r="152" spans="7:7" x14ac:dyDescent="0.35">
      <c r="G152" s="2"/>
    </row>
    <row r="153" spans="7:7" x14ac:dyDescent="0.35">
      <c r="G153" s="2"/>
    </row>
    <row r="154" spans="7:7" x14ac:dyDescent="0.35">
      <c r="G154" s="2"/>
    </row>
    <row r="155" spans="7:7" x14ac:dyDescent="0.35">
      <c r="G155" s="2"/>
    </row>
    <row r="156" spans="7:7" x14ac:dyDescent="0.35">
      <c r="G156" s="2"/>
    </row>
    <row r="157" spans="7:7" x14ac:dyDescent="0.35">
      <c r="G157" s="2"/>
    </row>
    <row r="158" spans="7:7" x14ac:dyDescent="0.35">
      <c r="G158" s="2"/>
    </row>
    <row r="159" spans="7:7" x14ac:dyDescent="0.35">
      <c r="G159" s="2"/>
    </row>
    <row r="160" spans="7:7" x14ac:dyDescent="0.35">
      <c r="G160" s="2"/>
    </row>
    <row r="161" spans="7:7" x14ac:dyDescent="0.35">
      <c r="G161" s="2"/>
    </row>
    <row r="162" spans="7:7" x14ac:dyDescent="0.35">
      <c r="G162" s="2"/>
    </row>
    <row r="163" spans="7:7" x14ac:dyDescent="0.35">
      <c r="G163" s="2"/>
    </row>
    <row r="164" spans="7:7" x14ac:dyDescent="0.35">
      <c r="G164" s="2"/>
    </row>
    <row r="165" spans="7:7" x14ac:dyDescent="0.35">
      <c r="G165" s="2"/>
    </row>
    <row r="166" spans="7:7" x14ac:dyDescent="0.35">
      <c r="G166" s="2"/>
    </row>
    <row r="167" spans="7:7" x14ac:dyDescent="0.35">
      <c r="G167" s="2"/>
    </row>
    <row r="168" spans="7:7" x14ac:dyDescent="0.35">
      <c r="G168" s="2"/>
    </row>
    <row r="169" spans="7:7" x14ac:dyDescent="0.35">
      <c r="G169" s="2"/>
    </row>
    <row r="170" spans="7:7" x14ac:dyDescent="0.35">
      <c r="G170" s="2"/>
    </row>
    <row r="171" spans="7:7" x14ac:dyDescent="0.35">
      <c r="G171" s="2"/>
    </row>
    <row r="172" spans="7:7" x14ac:dyDescent="0.35">
      <c r="G172" s="2"/>
    </row>
    <row r="173" spans="7:7" x14ac:dyDescent="0.35">
      <c r="G173" s="2"/>
    </row>
    <row r="174" spans="7:7" x14ac:dyDescent="0.35">
      <c r="G174" s="2"/>
    </row>
    <row r="175" spans="7:7" x14ac:dyDescent="0.35">
      <c r="G175" s="2"/>
    </row>
    <row r="176" spans="7:7" x14ac:dyDescent="0.35">
      <c r="G176" s="2"/>
    </row>
    <row r="177" spans="7:7" x14ac:dyDescent="0.35">
      <c r="G177" s="2"/>
    </row>
    <row r="178" spans="7:7" x14ac:dyDescent="0.35">
      <c r="G178" s="2"/>
    </row>
    <row r="179" spans="7:7" x14ac:dyDescent="0.35">
      <c r="G179" s="2"/>
    </row>
    <row r="180" spans="7:7" x14ac:dyDescent="0.35">
      <c r="G180" s="2"/>
    </row>
    <row r="181" spans="7:7" x14ac:dyDescent="0.35">
      <c r="G181" s="2"/>
    </row>
    <row r="182" spans="7:7" x14ac:dyDescent="0.35">
      <c r="G182" s="2"/>
    </row>
    <row r="183" spans="7:7" x14ac:dyDescent="0.35">
      <c r="G183" s="2"/>
    </row>
    <row r="184" spans="7:7" x14ac:dyDescent="0.35">
      <c r="G184" s="2"/>
    </row>
    <row r="185" spans="7:7" x14ac:dyDescent="0.35">
      <c r="G185" s="2"/>
    </row>
    <row r="186" spans="7:7" x14ac:dyDescent="0.35">
      <c r="G186" s="2"/>
    </row>
    <row r="187" spans="7:7" x14ac:dyDescent="0.35">
      <c r="G187" s="2"/>
    </row>
    <row r="188" spans="7:7" x14ac:dyDescent="0.35">
      <c r="G188" s="2"/>
    </row>
    <row r="189" spans="7:7" x14ac:dyDescent="0.35">
      <c r="G189" s="2"/>
    </row>
    <row r="190" spans="7:7" x14ac:dyDescent="0.35">
      <c r="G190" s="2"/>
    </row>
    <row r="191" spans="7:7" x14ac:dyDescent="0.35">
      <c r="G191" s="2"/>
    </row>
    <row r="192" spans="7:7" x14ac:dyDescent="0.35">
      <c r="G192" s="2"/>
    </row>
    <row r="193" spans="7:7" x14ac:dyDescent="0.35">
      <c r="G193" s="2"/>
    </row>
    <row r="194" spans="7:7" x14ac:dyDescent="0.35">
      <c r="G194" s="2"/>
    </row>
    <row r="195" spans="7:7" x14ac:dyDescent="0.35">
      <c r="G195" s="2"/>
    </row>
    <row r="196" spans="7:7" x14ac:dyDescent="0.35">
      <c r="G196" s="2"/>
    </row>
    <row r="197" spans="7:7" x14ac:dyDescent="0.35">
      <c r="G197" s="2"/>
    </row>
    <row r="198" spans="7:7" x14ac:dyDescent="0.35">
      <c r="G198" s="2"/>
    </row>
    <row r="199" spans="7:7" x14ac:dyDescent="0.35">
      <c r="G199" s="2"/>
    </row>
    <row r="200" spans="7:7" x14ac:dyDescent="0.35">
      <c r="G200" s="2"/>
    </row>
    <row r="201" spans="7:7" x14ac:dyDescent="0.35">
      <c r="G201" s="2"/>
    </row>
    <row r="202" spans="7:7" x14ac:dyDescent="0.35">
      <c r="G202" s="2"/>
    </row>
    <row r="203" spans="7:7" x14ac:dyDescent="0.35">
      <c r="G203" s="2"/>
    </row>
    <row r="204" spans="7:7" x14ac:dyDescent="0.35">
      <c r="G204" s="2"/>
    </row>
    <row r="205" spans="7:7" x14ac:dyDescent="0.35">
      <c r="G205" s="2"/>
    </row>
    <row r="206" spans="7:7" x14ac:dyDescent="0.35">
      <c r="G206" s="2"/>
    </row>
    <row r="207" spans="7:7" x14ac:dyDescent="0.35">
      <c r="G207" s="2"/>
    </row>
    <row r="208" spans="7:7" x14ac:dyDescent="0.35">
      <c r="G208" s="2"/>
    </row>
    <row r="209" spans="7:7" x14ac:dyDescent="0.35">
      <c r="G209" s="2"/>
    </row>
    <row r="210" spans="7:7" x14ac:dyDescent="0.35">
      <c r="G210" s="2"/>
    </row>
    <row r="211" spans="7:7" x14ac:dyDescent="0.35">
      <c r="G211" s="2"/>
    </row>
    <row r="212" spans="7:7" x14ac:dyDescent="0.35">
      <c r="G212" s="2"/>
    </row>
    <row r="213" spans="7:7" x14ac:dyDescent="0.35">
      <c r="G213" s="2"/>
    </row>
    <row r="214" spans="7:7" x14ac:dyDescent="0.35">
      <c r="G214" s="2"/>
    </row>
    <row r="215" spans="7:7" x14ac:dyDescent="0.35">
      <c r="G215" s="2"/>
    </row>
    <row r="216" spans="7:7" x14ac:dyDescent="0.35">
      <c r="G216" s="2"/>
    </row>
    <row r="217" spans="7:7" x14ac:dyDescent="0.35">
      <c r="G217" s="2"/>
    </row>
    <row r="218" spans="7:7" x14ac:dyDescent="0.35">
      <c r="G218" s="2"/>
    </row>
    <row r="219" spans="7:7" x14ac:dyDescent="0.35">
      <c r="G219" s="2"/>
    </row>
    <row r="220" spans="7:7" x14ac:dyDescent="0.35">
      <c r="G220" s="2"/>
    </row>
    <row r="221" spans="7:7" x14ac:dyDescent="0.35">
      <c r="G221" s="2"/>
    </row>
    <row r="222" spans="7:7" x14ac:dyDescent="0.35">
      <c r="G222" s="2"/>
    </row>
    <row r="223" spans="7:7" x14ac:dyDescent="0.35">
      <c r="G223" s="2"/>
    </row>
    <row r="224" spans="7:7" x14ac:dyDescent="0.35">
      <c r="G224" s="2"/>
    </row>
    <row r="225" spans="7:7" x14ac:dyDescent="0.35">
      <c r="G225" s="2"/>
    </row>
    <row r="226" spans="7:7" x14ac:dyDescent="0.35">
      <c r="G226" s="2"/>
    </row>
    <row r="227" spans="7:7" x14ac:dyDescent="0.35">
      <c r="G227" s="2"/>
    </row>
    <row r="228" spans="7:7" x14ac:dyDescent="0.35">
      <c r="G228" s="2"/>
    </row>
    <row r="229" spans="7:7" x14ac:dyDescent="0.35">
      <c r="G229" s="2"/>
    </row>
    <row r="230" spans="7:7" x14ac:dyDescent="0.35">
      <c r="G230" s="2"/>
    </row>
    <row r="231" spans="7:7" x14ac:dyDescent="0.35">
      <c r="G231" s="2"/>
    </row>
    <row r="232" spans="7:7" x14ac:dyDescent="0.35">
      <c r="G232" s="2"/>
    </row>
    <row r="233" spans="7:7" x14ac:dyDescent="0.35">
      <c r="G233" s="2"/>
    </row>
    <row r="234" spans="7:7" x14ac:dyDescent="0.35">
      <c r="G234" s="2"/>
    </row>
    <row r="235" spans="7:7" x14ac:dyDescent="0.35">
      <c r="G235" s="2"/>
    </row>
    <row r="236" spans="7:7" x14ac:dyDescent="0.35">
      <c r="G236" s="2"/>
    </row>
    <row r="237" spans="7:7" x14ac:dyDescent="0.35">
      <c r="G237" s="2"/>
    </row>
    <row r="238" spans="7:7" x14ac:dyDescent="0.35">
      <c r="G238" s="2"/>
    </row>
    <row r="239" spans="7:7" x14ac:dyDescent="0.35">
      <c r="G239" s="2"/>
    </row>
    <row r="240" spans="7:7" x14ac:dyDescent="0.35">
      <c r="G240" s="2"/>
    </row>
    <row r="241" spans="7:7" x14ac:dyDescent="0.35">
      <c r="G241" s="2"/>
    </row>
    <row r="242" spans="7:7" x14ac:dyDescent="0.35">
      <c r="G242" s="2"/>
    </row>
    <row r="243" spans="7:7" x14ac:dyDescent="0.35">
      <c r="G243" s="2"/>
    </row>
    <row r="244" spans="7:7" x14ac:dyDescent="0.35">
      <c r="G244" s="2"/>
    </row>
    <row r="245" spans="7:7" x14ac:dyDescent="0.35">
      <c r="G245" s="2"/>
    </row>
    <row r="246" spans="7:7" x14ac:dyDescent="0.35">
      <c r="G246" s="2"/>
    </row>
    <row r="247" spans="7:7" x14ac:dyDescent="0.35">
      <c r="G247" s="2"/>
    </row>
    <row r="248" spans="7:7" x14ac:dyDescent="0.35">
      <c r="G248" s="2"/>
    </row>
    <row r="249" spans="7:7" x14ac:dyDescent="0.35">
      <c r="G249" s="2"/>
    </row>
    <row r="250" spans="7:7" x14ac:dyDescent="0.35">
      <c r="G250" s="2"/>
    </row>
    <row r="251" spans="7:7" x14ac:dyDescent="0.35">
      <c r="G251" s="2"/>
    </row>
    <row r="252" spans="7:7" x14ac:dyDescent="0.35">
      <c r="G252" s="2"/>
    </row>
    <row r="253" spans="7:7" x14ac:dyDescent="0.35">
      <c r="G253" s="2"/>
    </row>
    <row r="254" spans="7:7" x14ac:dyDescent="0.35">
      <c r="G254" s="2"/>
    </row>
    <row r="255" spans="7:7" x14ac:dyDescent="0.35">
      <c r="G255" s="2"/>
    </row>
    <row r="256" spans="7:7" x14ac:dyDescent="0.35">
      <c r="G256" s="2"/>
    </row>
    <row r="257" spans="7:7" x14ac:dyDescent="0.35">
      <c r="G257" s="2"/>
    </row>
    <row r="258" spans="7:7" x14ac:dyDescent="0.35">
      <c r="G258" s="2"/>
    </row>
    <row r="259" spans="7:7" x14ac:dyDescent="0.35">
      <c r="G259" s="2"/>
    </row>
    <row r="260" spans="7:7" x14ac:dyDescent="0.35">
      <c r="G260" s="2"/>
    </row>
    <row r="261" spans="7:7" x14ac:dyDescent="0.35">
      <c r="G261" s="2"/>
    </row>
    <row r="262" spans="7:7" x14ac:dyDescent="0.35">
      <c r="G262" s="2"/>
    </row>
    <row r="263" spans="7:7" x14ac:dyDescent="0.35">
      <c r="G263" s="2"/>
    </row>
    <row r="264" spans="7:7" x14ac:dyDescent="0.35">
      <c r="G264" s="2"/>
    </row>
    <row r="265" spans="7:7" x14ac:dyDescent="0.35">
      <c r="G265" s="2"/>
    </row>
    <row r="266" spans="7:7" x14ac:dyDescent="0.35">
      <c r="G266" s="2"/>
    </row>
    <row r="267" spans="7:7" x14ac:dyDescent="0.35">
      <c r="G267" s="2"/>
    </row>
    <row r="268" spans="7:7" x14ac:dyDescent="0.35">
      <c r="G268" s="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B8D44B300E44A8C57E4588CF33048" ma:contentTypeVersion="13" ma:contentTypeDescription="Create a new document." ma:contentTypeScope="" ma:versionID="3969f72ef856aa71486dedade6e6859f">
  <xsd:schema xmlns:xsd="http://www.w3.org/2001/XMLSchema" xmlns:xs="http://www.w3.org/2001/XMLSchema" xmlns:p="http://schemas.microsoft.com/office/2006/metadata/properties" xmlns:ns2="b591a2c2-6991-4ddd-81b8-3029ba29be44" xmlns:ns3="b43d355d-8d3a-4ce8-8922-d86966104345" targetNamespace="http://schemas.microsoft.com/office/2006/metadata/properties" ma:root="true" ma:fieldsID="4bb23783b31c3911a51b4dddceed9294" ns2:_="" ns3:_="">
    <xsd:import namespace="b591a2c2-6991-4ddd-81b8-3029ba29be44"/>
    <xsd:import namespace="b43d355d-8d3a-4ce8-8922-d869661043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1a2c2-6991-4ddd-81b8-3029ba29be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d355d-8d3a-4ce8-8922-d8696610434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8B04C2-C7FF-4C61-AFDC-AED143D5BC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F620C-361C-476A-AD6B-DE1BF1E79C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1a2c2-6991-4ddd-81b8-3029ba29be44"/>
    <ds:schemaRef ds:uri="b43d355d-8d3a-4ce8-8922-d86966104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9BA547-E8CA-4467-854B-D73082AF793C}">
  <ds:schemaRefs>
    <ds:schemaRef ds:uri="b43d355d-8d3a-4ce8-8922-d86966104345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591a2c2-6991-4ddd-81b8-3029ba29be44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pmh3rd@gmail.com</cp:lastModifiedBy>
  <cp:revision/>
  <dcterms:created xsi:type="dcterms:W3CDTF">2022-03-07T01:15:45Z</dcterms:created>
  <dcterms:modified xsi:type="dcterms:W3CDTF">2022-05-30T23:52:47Z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0x010100437B8D44B300E44A8C57E4588CF33048</vt:lpwstr>
  </property>
</Properties>
</file>