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" windowWidth="18255" windowHeight="12045"/>
  </bookViews>
  <sheets>
    <sheet name="黄金增强策略" sheetId="1" r:id="rId1"/>
    <sheet name="AU9999 vs AU9995" sheetId="3" r:id="rId2"/>
  </sheets>
  <calcPr calcId="124519"/>
</workbook>
</file>

<file path=xl/calcChain.xml><?xml version="1.0" encoding="utf-8"?>
<calcChain xmlns="http://schemas.openxmlformats.org/spreadsheetml/2006/main">
  <c r="F9" i="1"/>
  <c r="F10" s="1"/>
  <c r="B30"/>
  <c r="G2"/>
  <c r="G4"/>
  <c r="C8"/>
  <c r="G5"/>
  <c r="B8"/>
  <c r="G3"/>
  <c r="C9"/>
  <c r="B9"/>
  <c r="B12" l="1"/>
  <c r="B13" s="1"/>
  <c r="B14" s="1"/>
  <c r="C5"/>
  <c r="E5"/>
  <c r="E4"/>
  <c r="D4"/>
  <c r="C3"/>
  <c r="C4"/>
  <c r="E3"/>
  <c r="C2"/>
  <c r="F2"/>
  <c r="F5"/>
  <c r="D5"/>
  <c r="F4"/>
  <c r="E2"/>
  <c r="F3"/>
  <c r="D2"/>
  <c r="D3"/>
  <c r="H4" l="1"/>
  <c r="H3"/>
  <c r="H5"/>
  <c r="H2"/>
</calcChain>
</file>

<file path=xl/comments1.xml><?xml version="1.0" encoding="utf-8"?>
<comments xmlns="http://schemas.openxmlformats.org/spreadsheetml/2006/main">
  <authors>
    <author>H00731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<sst xmlns="http://schemas.openxmlformats.org/spreadsheetml/2006/main" count="39" uniqueCount="38">
  <si>
    <t>518880.SH</t>
    <phoneticPr fontId="2" type="noConversion"/>
  </si>
  <si>
    <t>159937.SZ</t>
    <phoneticPr fontId="2" type="noConversion"/>
  </si>
  <si>
    <t>518800.SH</t>
    <phoneticPr fontId="2" type="noConversion"/>
  </si>
  <si>
    <t>159934.SZ</t>
    <phoneticPr fontId="2" type="noConversion"/>
  </si>
  <si>
    <t>名称</t>
    <phoneticPr fontId="2" type="noConversion"/>
  </si>
  <si>
    <t>代码</t>
    <phoneticPr fontId="2" type="noConversion"/>
  </si>
  <si>
    <t>黄金ETF</t>
  </si>
  <si>
    <t>黄金基金</t>
  </si>
  <si>
    <t>博时黄金</t>
  </si>
  <si>
    <t>卖1价</t>
    <phoneticPr fontId="2" type="noConversion"/>
  </si>
  <si>
    <t>卖1量</t>
    <phoneticPr fontId="2" type="noConversion"/>
  </si>
  <si>
    <t>买1价</t>
    <phoneticPr fontId="2" type="noConversion"/>
  </si>
  <si>
    <t>买1量</t>
    <phoneticPr fontId="2" type="noConversion"/>
  </si>
  <si>
    <t>IOPV</t>
    <phoneticPr fontId="2" type="noConversion"/>
  </si>
  <si>
    <t>AU9999</t>
    <phoneticPr fontId="2" type="noConversion"/>
  </si>
  <si>
    <t>AU9995</t>
    <phoneticPr fontId="2" type="noConversion"/>
  </si>
  <si>
    <t>折溢价率</t>
    <phoneticPr fontId="2" type="noConversion"/>
  </si>
  <si>
    <t>AU1612.SHF</t>
    <phoneticPr fontId="2" type="noConversion"/>
  </si>
  <si>
    <t>注释：黄金期货合约交割标准，金含量不小于99.95%的国产金锭，交割单位3000g</t>
    <phoneticPr fontId="2" type="noConversion"/>
  </si>
  <si>
    <t>AU9999流动性好于AU9995，AU9995 bid-ask spread 较高</t>
    <phoneticPr fontId="2" type="noConversion"/>
  </si>
  <si>
    <t>AU9999</t>
    <phoneticPr fontId="2" type="noConversion"/>
  </si>
  <si>
    <t>2016-01-04</t>
  </si>
  <si>
    <t>AU9995公允价</t>
    <phoneticPr fontId="2" type="noConversion"/>
  </si>
  <si>
    <t>期货升贴水</t>
    <phoneticPr fontId="2" type="noConversion"/>
  </si>
  <si>
    <t>AU1606收盘272</t>
    <phoneticPr fontId="2" type="noConversion"/>
  </si>
  <si>
    <t>策略1：多现货，空期货</t>
    <phoneticPr fontId="2" type="noConversion"/>
  </si>
  <si>
    <t>历史折溢价均值</t>
    <phoneticPr fontId="2" type="noConversion"/>
  </si>
  <si>
    <t>策略2：</t>
    <phoneticPr fontId="2" type="noConversion"/>
  </si>
  <si>
    <t>t：借入黄金，卖出获得现金，现金收益；期货做多</t>
    <phoneticPr fontId="2" type="noConversion"/>
  </si>
  <si>
    <t>T：买入黄金，还黄金，平期货仓</t>
    <phoneticPr fontId="2" type="noConversion"/>
  </si>
  <si>
    <t>策略分析：成本（借入成本，期货升水成本）</t>
    <phoneticPr fontId="2" type="noConversion"/>
  </si>
  <si>
    <t>借入成本</t>
    <phoneticPr fontId="2" type="noConversion"/>
  </si>
  <si>
    <t>放贷利率</t>
    <phoneticPr fontId="2" type="noConversion"/>
  </si>
  <si>
    <t>期货合理年化升水</t>
    <phoneticPr fontId="2" type="noConversion"/>
  </si>
  <si>
    <t>最后交易日</t>
    <phoneticPr fontId="2" type="noConversion"/>
  </si>
  <si>
    <t>今日</t>
    <phoneticPr fontId="2" type="noConversion"/>
  </si>
  <si>
    <t>天数</t>
    <phoneticPr fontId="2" type="noConversion"/>
  </si>
  <si>
    <t>年化升水</t>
    <phoneticPr fontId="2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</si>
</sst>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###,###,##0.000"/>
    <numFmt numFmtId="178" formatCode="###,###,##0"/>
    <numFmt numFmtId="179" formatCode="yyyy\-mm\-dd"/>
  </numFmts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3" fontId="0" fillId="0" borderId="0" xfId="1" applyFont="1">
      <alignment vertical="center"/>
    </xf>
    <xf numFmtId="176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14" fontId="0" fillId="0" borderId="0" xfId="0" applyNumberFormat="1">
      <alignment vertical="center"/>
    </xf>
    <xf numFmtId="179" fontId="0" fillId="0" borderId="0" xfId="0" applyNumberFormat="1" applyAlignment="1">
      <alignment horizontal="right" vertical="center"/>
    </xf>
    <xf numFmtId="43" fontId="0" fillId="0" borderId="0" xfId="0" applyNumberFormat="1">
      <alignment vertical="center"/>
    </xf>
    <xf numFmtId="179" fontId="0" fillId="2" borderId="0" xfId="0" applyNumberFormat="1" applyFill="1" applyAlignment="1">
      <alignment horizontal="right" vertical="center"/>
    </xf>
    <xf numFmtId="43" fontId="0" fillId="2" borderId="0" xfId="1" applyFont="1" applyFill="1">
      <alignment vertical="center"/>
    </xf>
    <xf numFmtId="43" fontId="0" fillId="2" borderId="0" xfId="0" applyNumberFormat="1" applyFill="1">
      <alignment vertical="center"/>
    </xf>
    <xf numFmtId="10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wdf.rtq">
      <tp>
        <v>283.85000000000002</v>
        <stp/>
        <stp>AU1612.SHF</stp>
        <stp>Bid_Price1</stp>
        <tr r="C8" s="1"/>
      </tp>
      <tp>
        <v>283.90000000000003</v>
        <stp/>
        <stp>AU1612.SHF</stp>
        <stp>Ask_Price1</stp>
        <tr r="B8" s="1"/>
      </tp>
      <tp>
        <v>2.8130000000000002</v>
        <stp/>
        <stp>518800.SH</stp>
        <stp>Bid_Price1</stp>
        <tr r="E3" s="1"/>
      </tp>
      <tp>
        <v>2.8290000000000002</v>
        <stp/>
        <stp>518880.SH</stp>
        <stp>Bid_Price1</stp>
        <tr r="E2" s="1"/>
      </tp>
      <tp>
        <v>2.8180000000000001</v>
        <stp/>
        <stp>159934.SZ</stp>
        <stp>Bid_Price1</stp>
        <tr r="E5" s="1"/>
      </tp>
      <tp>
        <v>2.819</v>
        <stp/>
        <stp>159934.SZ</stp>
        <stp>Ask_Price1</stp>
        <tr r="D5" s="1"/>
      </tp>
      <tp>
        <v>2.83</v>
        <stp/>
        <stp>518880.SH</stp>
        <stp>Ask_Price1</stp>
        <tr r="D2" s="1"/>
      </tp>
      <tp>
        <v>2.8149999999999999</v>
        <stp/>
        <stp>518800.SH</stp>
        <stp>Ask_Price1</stp>
        <tr r="D3" s="1"/>
      </tp>
      <tp>
        <v>2.819</v>
        <stp/>
        <stp>159937.SZ</stp>
        <stp>Bid_Price1</stp>
        <tr r="E4" s="1"/>
      </tp>
      <tp>
        <v>2.82</v>
        <stp/>
        <stp>159937.SZ</stp>
        <stp>Ask_Price1</stp>
        <tr r="D4" s="1"/>
      </tp>
      <tp>
        <v>2.8210000000000002</v>
        <stp/>
        <stp>159934.SZ</stp>
        <stp>IOPV</stp>
        <stp>RT_Price</stp>
        <tr r="G5" s="1"/>
      </tp>
      <tp>
        <v>2.8380000000000001</v>
        <stp/>
        <stp>159937.SZ</stp>
        <stp>IOPV</stp>
        <stp>RT_Price</stp>
        <tr r="G4" s="1"/>
      </tp>
      <tp>
        <v>283.45999999999998</v>
        <stp/>
        <stp>AU9999</stp>
        <stp>Bid_Price1</stp>
        <tr r="C9" s="1"/>
      </tp>
      <tp>
        <v>283.5</v>
        <stp/>
        <stp>AU9999</stp>
        <stp>Ask_Price1</stp>
        <tr r="B9" s="1"/>
      </tp>
      <tp>
        <v>2.8159999999999998</v>
        <stp/>
        <stp>518800.SH</stp>
        <stp>IOPV</stp>
        <stp>RT_Price</stp>
        <tr r="G3" s="1"/>
      </tp>
      <tp>
        <v>2.8340000000000001</v>
        <stp/>
        <stp>518880.SH</stp>
        <stp>IOPV</stp>
        <stp>RT_Price</stp>
        <tr r="G2" s="1"/>
      </tp>
      <tp>
        <v>57200</v>
        <stp/>
        <stp>159937.SZ</stp>
        <stp>Ask_Volume1</stp>
        <tr r="C4" s="1"/>
      </tp>
      <tp>
        <v>523500</v>
        <stp/>
        <stp>159934.SZ</stp>
        <stp>Ask_Volume1</stp>
        <tr r="C5" s="1"/>
      </tp>
      <tp>
        <v>72700</v>
        <stp/>
        <stp>518880.SH</stp>
        <stp>Ask_Volume1</stp>
        <tr r="C2" s="1"/>
      </tp>
      <tp>
        <v>215000</v>
        <stp/>
        <stp>518800.SH</stp>
        <stp>Ask_Volume1</stp>
        <tr r="C3" s="1"/>
      </tp>
      <tp>
        <v>210000</v>
        <stp/>
        <stp>518800.SH</stp>
        <stp>Bid_Volume1</stp>
        <tr r="F3" s="1"/>
      </tp>
      <tp>
        <v>641700</v>
        <stp/>
        <stp>518880.SH</stp>
        <stp>Bid_Volume1</stp>
        <tr r="F2" s="1"/>
      </tp>
      <tp>
        <v>815700</v>
        <stp/>
        <stp>159937.SZ</stp>
        <stp>Bid_Volume1</stp>
        <tr r="F4" s="1"/>
      </tp>
      <tp>
        <v>96400</v>
        <stp/>
        <stp>159934.SZ</stp>
        <stp>Bid_Volume1</stp>
        <tr r="F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F15" sqref="F15"/>
    </sheetView>
  </sheetViews>
  <sheetFormatPr defaultRowHeight="13.5"/>
  <cols>
    <col min="1" max="1" width="10.5" bestFit="1" customWidth="1"/>
    <col min="2" max="2" width="9.5" bestFit="1" customWidth="1"/>
    <col min="3" max="3" width="11.625" bestFit="1" customWidth="1"/>
    <col min="4" max="5" width="9.5" bestFit="1" customWidth="1"/>
    <col min="6" max="6" width="11.625" bestFit="1" customWidth="1"/>
  </cols>
  <sheetData>
    <row r="1" spans="1:9">
      <c r="A1" t="s">
        <v>5</v>
      </c>
      <c r="B1" t="s">
        <v>4</v>
      </c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16</v>
      </c>
      <c r="I1" t="s">
        <v>26</v>
      </c>
    </row>
    <row r="2" spans="1:9">
      <c r="A2" t="s">
        <v>0</v>
      </c>
      <c r="B2" t="s">
        <v>6</v>
      </c>
      <c r="C2" s="2">
        <f>RTD("wdf.rtq",,A2,"Ask_Volume1")</f>
        <v>72700</v>
      </c>
      <c r="D2" s="3">
        <f>RTD("wdf.rtq",,A2,"Ask_Price1")</f>
        <v>2.83</v>
      </c>
      <c r="E2" s="3">
        <f>RTD("wdf.rtq",,A2,"Bid_Price1")</f>
        <v>2.8290000000000002</v>
      </c>
      <c r="F2" s="4">
        <f>RTD("wdf.rtq",,A2,"Bid_Volume1")</f>
        <v>641700</v>
      </c>
      <c r="G2" s="7">
        <f>RTD("wdf.rtq", ,A2, "IOPV","RT_Price")</f>
        <v>2.8340000000000001</v>
      </c>
      <c r="H2" s="8">
        <f>(D2+E2)/G2/2-1</f>
        <v>-1.5878616796046741E-3</v>
      </c>
    </row>
    <row r="3" spans="1:9">
      <c r="A3" t="s">
        <v>2</v>
      </c>
      <c r="B3" t="s">
        <v>7</v>
      </c>
      <c r="C3" s="2">
        <f>RTD("wdf.rtq",,A3,"Ask_Volume1")</f>
        <v>215000</v>
      </c>
      <c r="D3" s="3">
        <f>RTD("wdf.rtq",,A3,"Ask_Price1")</f>
        <v>2.8149999999999999</v>
      </c>
      <c r="E3" s="3">
        <f>RTD("wdf.rtq",,A3,"Bid_Price1")</f>
        <v>2.8130000000000002</v>
      </c>
      <c r="F3" s="4">
        <f>RTD("wdf.rtq",,A3,"Bid_Volume1")</f>
        <v>210000</v>
      </c>
      <c r="G3" s="7">
        <f>RTD("wdf.rtq", ,A3, "IOPV","RT_Price")</f>
        <v>2.8159999999999998</v>
      </c>
      <c r="H3" s="8">
        <f t="shared" ref="H3:H5" si="0">(D3+E3)/G3/2-1</f>
        <v>-7.1022727272718189E-4</v>
      </c>
    </row>
    <row r="4" spans="1:9">
      <c r="A4" t="s">
        <v>1</v>
      </c>
      <c r="B4" t="s">
        <v>8</v>
      </c>
      <c r="C4" s="2">
        <f>RTD("wdf.rtq",,A4,"Ask_Volume1")</f>
        <v>57200</v>
      </c>
      <c r="D4" s="3">
        <f>RTD("wdf.rtq",,A4,"Ask_Price1")</f>
        <v>2.82</v>
      </c>
      <c r="E4" s="3">
        <f>RTD("wdf.rtq",,A4,"Bid_Price1")</f>
        <v>2.819</v>
      </c>
      <c r="F4" s="4">
        <f>RTD("wdf.rtq",,A4,"Bid_Volume1")</f>
        <v>815700</v>
      </c>
      <c r="G4" s="7">
        <f>RTD("wdf.rtq", ,A4, "IOPV","RT_Price")</f>
        <v>2.8380000000000001</v>
      </c>
      <c r="H4" s="8">
        <f t="shared" si="0"/>
        <v>-6.5186751233263784E-3</v>
      </c>
    </row>
    <row r="5" spans="1:9">
      <c r="A5" t="s">
        <v>3</v>
      </c>
      <c r="B5" t="s">
        <v>6</v>
      </c>
      <c r="C5" s="2">
        <f>RTD("wdf.rtq",,A5,"Ask_Volume1")</f>
        <v>523500</v>
      </c>
      <c r="D5" s="3">
        <f>RTD("wdf.rtq",,A5,"Ask_Price1")</f>
        <v>2.819</v>
      </c>
      <c r="E5" s="3">
        <f>RTD("wdf.rtq",,A5,"Bid_Price1")</f>
        <v>2.8180000000000001</v>
      </c>
      <c r="F5" s="4">
        <f>RTD("wdf.rtq",,A5,"Bid_Volume1")</f>
        <v>96400</v>
      </c>
      <c r="G5" s="7">
        <f>RTD("wdf.rtq", ,A5, "IOPV","RT_Price")</f>
        <v>2.8210000000000002</v>
      </c>
      <c r="H5" s="8">
        <f t="shared" si="0"/>
        <v>-8.862105636299189E-4</v>
      </c>
    </row>
    <row r="8" spans="1:9">
      <c r="A8" t="s">
        <v>17</v>
      </c>
      <c r="B8" s="1">
        <f>RTD("wdf.rtq",,A8,"Ask_Price1")</f>
        <v>283.90000000000003</v>
      </c>
      <c r="C8" s="1">
        <f>RTD("wdf.rtq",,A8,"Bid_Price1")</f>
        <v>283.85000000000002</v>
      </c>
      <c r="E8" t="s">
        <v>34</v>
      </c>
      <c r="F8" s="9">
        <v>42719</v>
      </c>
    </row>
    <row r="9" spans="1:9">
      <c r="A9" t="s">
        <v>20</v>
      </c>
      <c r="B9" s="1">
        <f>RTD("wdf.rtq",,A9,"Ask_Price1")</f>
        <v>283.5</v>
      </c>
      <c r="C9" s="1">
        <f>RTD("wdf.rtq",,A9,"Bid_Price1")</f>
        <v>283.45999999999998</v>
      </c>
      <c r="E9" t="s">
        <v>35</v>
      </c>
      <c r="F9" s="9">
        <f ca="1">TODAY()</f>
        <v>42612</v>
      </c>
    </row>
    <row r="10" spans="1:9">
      <c r="E10" t="s">
        <v>36</v>
      </c>
      <c r="F10">
        <f ca="1">F8-F9</f>
        <v>107</v>
      </c>
    </row>
    <row r="12" spans="1:9">
      <c r="A12" t="s">
        <v>22</v>
      </c>
      <c r="B12" s="1">
        <f>(B9+C9)/2/'AU9999 vs AU9995'!G2</f>
        <v>283.25965021375828</v>
      </c>
    </row>
    <row r="13" spans="1:9">
      <c r="A13" t="s">
        <v>23</v>
      </c>
      <c r="B13" s="5">
        <f>(B8+C8)/2/B12-1</f>
        <v>2.1723877219270715E-3</v>
      </c>
    </row>
    <row r="14" spans="1:9">
      <c r="A14" t="s">
        <v>37</v>
      </c>
      <c r="B14" s="5">
        <f ca="1">B13*365/F10</f>
        <v>7.4104814813400104E-3</v>
      </c>
    </row>
    <row r="18" spans="1:2">
      <c r="A18" t="s">
        <v>18</v>
      </c>
    </row>
    <row r="19" spans="1:2">
      <c r="A19" t="s">
        <v>19</v>
      </c>
    </row>
    <row r="21" spans="1:2">
      <c r="A21" t="s">
        <v>25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  <c r="B28" s="15">
        <v>1.2999999999999999E-2</v>
      </c>
    </row>
    <row r="29" spans="1:2">
      <c r="A29" t="s">
        <v>32</v>
      </c>
      <c r="B29" s="15">
        <v>0.02</v>
      </c>
    </row>
    <row r="30" spans="1:2">
      <c r="A30" t="s">
        <v>33</v>
      </c>
      <c r="B30" s="15">
        <f>B29-B28</f>
        <v>7.000000000000001E-3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"/>
  <sheetViews>
    <sheetView topLeftCell="A10" workbookViewId="0">
      <selection activeCell="E42" sqref="E42:E43"/>
    </sheetView>
  </sheetViews>
  <sheetFormatPr defaultRowHeight="13.5"/>
  <cols>
    <col min="1" max="1" width="11.625" bestFit="1" customWidth="1"/>
    <col min="2" max="2" width="9.625" style="1" bestFit="1" customWidth="1"/>
    <col min="3" max="3" width="9.5" style="1" bestFit="1" customWidth="1"/>
  </cols>
  <sheetData>
    <row r="1" spans="1:7">
      <c r="B1" s="1" t="s">
        <v>14</v>
      </c>
      <c r="C1" s="1" t="s">
        <v>15</v>
      </c>
    </row>
    <row r="2" spans="1:7">
      <c r="A2" s="10" t="s">
        <v>21</v>
      </c>
      <c r="B2" s="1">
        <v>224.77</v>
      </c>
      <c r="C2" s="1">
        <v>224.79</v>
      </c>
      <c r="D2" s="11">
        <v>-1.999999999998181E-2</v>
      </c>
      <c r="E2">
        <v>0.9999110280706438</v>
      </c>
      <c r="G2">
        <v>1.000777907429016</v>
      </c>
    </row>
    <row r="3" spans="1:7">
      <c r="A3" s="10">
        <v>42374</v>
      </c>
      <c r="B3" s="1">
        <v>226.65</v>
      </c>
      <c r="C3" s="1">
        <v>226.68</v>
      </c>
      <c r="D3" s="11">
        <v>-3.0000000000001137E-2</v>
      </c>
      <c r="E3">
        <v>0.99986765484383267</v>
      </c>
    </row>
    <row r="4" spans="1:7">
      <c r="A4" s="10">
        <v>42375</v>
      </c>
      <c r="B4" s="1">
        <v>228.09</v>
      </c>
      <c r="C4" s="1">
        <v>228.12</v>
      </c>
      <c r="D4" s="11">
        <v>-3.0000000000001137E-2</v>
      </c>
      <c r="E4">
        <v>0.99986849026827984</v>
      </c>
    </row>
    <row r="5" spans="1:7">
      <c r="A5" s="10">
        <v>42376</v>
      </c>
      <c r="B5" s="1">
        <v>233.24</v>
      </c>
      <c r="C5" s="1">
        <v>233.48</v>
      </c>
      <c r="D5" s="11">
        <v>-0.23999999999998067</v>
      </c>
      <c r="E5">
        <v>0.99897207469590554</v>
      </c>
    </row>
    <row r="6" spans="1:7">
      <c r="A6" s="10">
        <v>42377</v>
      </c>
      <c r="B6" s="1">
        <v>233.54</v>
      </c>
      <c r="C6" s="1">
        <v>233.52</v>
      </c>
      <c r="D6" s="11">
        <v>1.999999999998181E-2</v>
      </c>
      <c r="E6">
        <v>1.000085645769099</v>
      </c>
    </row>
    <row r="7" spans="1:7">
      <c r="A7" s="10">
        <v>42380</v>
      </c>
      <c r="B7" s="1">
        <v>234.89</v>
      </c>
      <c r="C7" s="1">
        <v>234.82</v>
      </c>
      <c r="D7" s="11">
        <v>6.9999999999993179E-2</v>
      </c>
      <c r="E7">
        <v>1.0002981006728557</v>
      </c>
    </row>
    <row r="8" spans="1:7">
      <c r="A8" s="10">
        <v>42381</v>
      </c>
      <c r="B8" s="1">
        <v>232.51</v>
      </c>
      <c r="C8" s="1">
        <v>232.46</v>
      </c>
      <c r="D8" s="11">
        <v>4.9999999999982947E-2</v>
      </c>
      <c r="E8">
        <v>1.0002150907683041</v>
      </c>
    </row>
    <row r="9" spans="1:7">
      <c r="A9" s="10">
        <v>42382</v>
      </c>
      <c r="B9" s="1">
        <v>229.27</v>
      </c>
      <c r="C9" s="1">
        <v>229.69</v>
      </c>
      <c r="D9" s="11">
        <v>-0.41999999999998749</v>
      </c>
      <c r="E9">
        <v>0.99817144847403028</v>
      </c>
    </row>
    <row r="10" spans="1:7">
      <c r="A10" s="10">
        <v>42383</v>
      </c>
      <c r="B10" s="1">
        <v>231.41</v>
      </c>
      <c r="C10" s="1">
        <v>230.8</v>
      </c>
      <c r="D10" s="11">
        <v>0.60999999999998522</v>
      </c>
      <c r="E10">
        <v>1.0026429809358752</v>
      </c>
    </row>
    <row r="11" spans="1:7">
      <c r="A11" s="10">
        <v>42384</v>
      </c>
      <c r="B11" s="1">
        <v>230.5</v>
      </c>
      <c r="C11" s="1">
        <v>231.27</v>
      </c>
      <c r="D11" s="11">
        <v>-0.77000000000001023</v>
      </c>
      <c r="E11">
        <v>0.99667055822199158</v>
      </c>
    </row>
    <row r="12" spans="1:7">
      <c r="A12" s="10">
        <v>42387</v>
      </c>
      <c r="B12" s="1">
        <v>231.7</v>
      </c>
      <c r="C12" s="1">
        <v>231.45</v>
      </c>
      <c r="D12" s="11">
        <v>0.25</v>
      </c>
      <c r="E12">
        <v>1.0010801468999784</v>
      </c>
    </row>
    <row r="13" spans="1:7">
      <c r="A13" s="10">
        <v>42388</v>
      </c>
      <c r="B13" s="1">
        <v>231.3</v>
      </c>
      <c r="C13" s="1">
        <v>231.28</v>
      </c>
      <c r="D13" s="11">
        <v>2.0000000000010232E-2</v>
      </c>
      <c r="E13">
        <v>1.0000864752680734</v>
      </c>
    </row>
    <row r="14" spans="1:7">
      <c r="A14" s="10">
        <v>42389</v>
      </c>
      <c r="B14" s="1">
        <v>232.3</v>
      </c>
      <c r="C14" s="1">
        <v>232.19</v>
      </c>
      <c r="D14" s="11">
        <v>0.11000000000001364</v>
      </c>
      <c r="E14">
        <v>1.0004737499461649</v>
      </c>
    </row>
    <row r="15" spans="1:7">
      <c r="A15" s="10">
        <v>42390</v>
      </c>
      <c r="B15" s="1">
        <v>234.17</v>
      </c>
      <c r="C15" s="1">
        <v>233.97</v>
      </c>
      <c r="D15" s="11">
        <v>0.19999999999998863</v>
      </c>
      <c r="E15">
        <v>1.0008548104457835</v>
      </c>
    </row>
    <row r="16" spans="1:7">
      <c r="A16" s="10">
        <v>42391</v>
      </c>
      <c r="B16" s="1">
        <v>232.5</v>
      </c>
      <c r="C16" s="1">
        <v>232.79</v>
      </c>
      <c r="D16" s="11">
        <v>-0.28999999999999204</v>
      </c>
      <c r="E16">
        <v>0.9987542420207054</v>
      </c>
    </row>
    <row r="17" spans="1:5">
      <c r="A17" s="10">
        <v>42394</v>
      </c>
      <c r="B17" s="1">
        <v>233.69</v>
      </c>
      <c r="C17" s="1">
        <v>233.56</v>
      </c>
      <c r="D17" s="11">
        <v>0.12999999999999545</v>
      </c>
      <c r="E17">
        <v>1.0005566021579038</v>
      </c>
    </row>
    <row r="18" spans="1:5">
      <c r="A18" s="10">
        <v>42395</v>
      </c>
      <c r="B18" s="1">
        <v>237</v>
      </c>
      <c r="C18" s="1">
        <v>236.57</v>
      </c>
      <c r="D18" s="11">
        <v>0.43000000000000682</v>
      </c>
      <c r="E18">
        <v>1.0018176438263517</v>
      </c>
    </row>
    <row r="19" spans="1:5">
      <c r="A19" s="10">
        <v>42396</v>
      </c>
      <c r="B19" s="1">
        <v>237.09</v>
      </c>
      <c r="C19" s="1">
        <v>237.03</v>
      </c>
      <c r="D19" s="11">
        <v>6.0000000000002274E-2</v>
      </c>
      <c r="E19">
        <v>1.0002531325148716</v>
      </c>
    </row>
    <row r="20" spans="1:5">
      <c r="A20" s="10">
        <v>42397</v>
      </c>
      <c r="B20" s="1">
        <v>236.79</v>
      </c>
      <c r="C20" s="1">
        <v>236.75</v>
      </c>
      <c r="D20" s="11">
        <v>3.9999999999992042E-2</v>
      </c>
      <c r="E20">
        <v>1.0001689545934529</v>
      </c>
    </row>
    <row r="21" spans="1:5">
      <c r="A21" s="10">
        <v>42398</v>
      </c>
      <c r="B21" s="1">
        <v>236.48</v>
      </c>
      <c r="C21" s="1">
        <v>235.48</v>
      </c>
      <c r="D21" s="11">
        <v>1</v>
      </c>
      <c r="E21">
        <v>1.0042466451503311</v>
      </c>
    </row>
    <row r="22" spans="1:5">
      <c r="A22" s="10">
        <v>42401</v>
      </c>
      <c r="B22" s="1">
        <v>238.09</v>
      </c>
      <c r="C22" s="1">
        <v>237.94</v>
      </c>
      <c r="D22" s="11">
        <v>0.15000000000000568</v>
      </c>
      <c r="E22">
        <v>1.0006304110279902</v>
      </c>
    </row>
    <row r="23" spans="1:5">
      <c r="A23" s="10">
        <v>42402</v>
      </c>
      <c r="B23" s="1">
        <v>238.5</v>
      </c>
      <c r="C23" s="1">
        <v>238.44</v>
      </c>
      <c r="D23" s="11">
        <v>6.0000000000002274E-2</v>
      </c>
      <c r="E23">
        <v>1.0002516356316054</v>
      </c>
    </row>
    <row r="24" spans="1:5">
      <c r="A24" s="10">
        <v>42403</v>
      </c>
      <c r="B24" s="1">
        <v>238.5</v>
      </c>
      <c r="C24" s="1">
        <v>239.04</v>
      </c>
      <c r="D24" s="11">
        <v>-0.53999999999999204</v>
      </c>
      <c r="E24">
        <v>0.99774096385542177</v>
      </c>
    </row>
    <row r="25" spans="1:5">
      <c r="A25" s="10">
        <v>42404</v>
      </c>
      <c r="B25" s="1">
        <v>241.8</v>
      </c>
      <c r="C25" s="1">
        <v>241.79</v>
      </c>
      <c r="D25" s="11">
        <v>1.0000000000019327E-2</v>
      </c>
      <c r="E25">
        <v>1.0000413582033998</v>
      </c>
    </row>
    <row r="26" spans="1:5">
      <c r="A26" s="10">
        <v>42405</v>
      </c>
      <c r="B26" s="1">
        <v>243.94</v>
      </c>
      <c r="C26" s="1">
        <v>243.76</v>
      </c>
      <c r="D26" s="11">
        <v>0.18000000000000682</v>
      </c>
      <c r="E26">
        <v>1.0007384312438465</v>
      </c>
    </row>
    <row r="27" spans="1:5">
      <c r="A27" s="10">
        <v>42415</v>
      </c>
      <c r="B27" s="1">
        <v>253.7</v>
      </c>
      <c r="C27" s="1">
        <v>253.81</v>
      </c>
      <c r="D27" s="11">
        <v>-0.11000000000001364</v>
      </c>
      <c r="E27">
        <v>0.9995666049407036</v>
      </c>
    </row>
    <row r="28" spans="1:5">
      <c r="A28" s="10">
        <v>42416</v>
      </c>
      <c r="B28" s="1">
        <v>251.39</v>
      </c>
      <c r="C28" s="1">
        <v>251.2</v>
      </c>
      <c r="D28" s="11">
        <v>0.18999999999999773</v>
      </c>
      <c r="E28">
        <v>1.0007563694267516</v>
      </c>
    </row>
    <row r="29" spans="1:5">
      <c r="A29" s="10">
        <v>42417</v>
      </c>
      <c r="B29" s="1">
        <v>254</v>
      </c>
      <c r="C29" s="1">
        <v>253.31</v>
      </c>
      <c r="D29" s="11">
        <v>0.68999999999999773</v>
      </c>
      <c r="E29">
        <v>1.0027239350992854</v>
      </c>
    </row>
    <row r="30" spans="1:5">
      <c r="A30" s="10">
        <v>42418</v>
      </c>
      <c r="B30" s="1">
        <v>253.05</v>
      </c>
      <c r="C30" s="1">
        <v>252.52</v>
      </c>
      <c r="D30" s="11">
        <v>0.53000000000000114</v>
      </c>
      <c r="E30">
        <v>1.0020988436559481</v>
      </c>
    </row>
    <row r="31" spans="1:5">
      <c r="A31" s="10">
        <v>42419</v>
      </c>
      <c r="B31" s="1">
        <v>256.64999999999998</v>
      </c>
      <c r="C31" s="1">
        <v>256.76</v>
      </c>
      <c r="D31" s="11">
        <v>-0.11000000000001364</v>
      </c>
      <c r="E31">
        <v>0.99957158435893434</v>
      </c>
    </row>
    <row r="32" spans="1:5">
      <c r="A32" s="10">
        <v>42422</v>
      </c>
      <c r="B32" s="1">
        <v>254.86</v>
      </c>
      <c r="C32" s="1">
        <v>254.7</v>
      </c>
      <c r="D32" s="11">
        <v>0.16000000000002501</v>
      </c>
      <c r="E32">
        <v>1.0006281900274834</v>
      </c>
    </row>
    <row r="33" spans="1:5">
      <c r="A33" s="10">
        <v>42423</v>
      </c>
      <c r="B33" s="1">
        <v>256.14999999999998</v>
      </c>
      <c r="C33" s="1">
        <v>256.24</v>
      </c>
      <c r="D33" s="11">
        <v>-9.0000000000031832E-2</v>
      </c>
      <c r="E33">
        <v>0.99964876678114256</v>
      </c>
    </row>
    <row r="34" spans="1:5">
      <c r="A34" s="10">
        <v>42424</v>
      </c>
      <c r="B34" s="1">
        <v>256.98</v>
      </c>
      <c r="C34" s="1">
        <v>256.5</v>
      </c>
      <c r="D34" s="11">
        <v>0.48000000000001819</v>
      </c>
      <c r="E34">
        <v>1.0018713450292398</v>
      </c>
    </row>
    <row r="35" spans="1:5">
      <c r="A35" s="10">
        <v>42425</v>
      </c>
      <c r="B35" s="1">
        <v>260.32</v>
      </c>
      <c r="C35" s="1">
        <v>260</v>
      </c>
      <c r="D35" s="11">
        <v>0.31999999999999318</v>
      </c>
      <c r="E35">
        <v>1.0012307692307691</v>
      </c>
    </row>
    <row r="36" spans="1:5">
      <c r="A36" s="10">
        <v>42426</v>
      </c>
      <c r="B36" s="1">
        <v>260.41000000000003</v>
      </c>
      <c r="C36" s="1">
        <v>259.86</v>
      </c>
      <c r="D36" s="11">
        <v>0.55000000000001137</v>
      </c>
      <c r="E36">
        <v>1.0021165242823058</v>
      </c>
    </row>
    <row r="37" spans="1:5">
      <c r="A37" s="10">
        <v>42429</v>
      </c>
      <c r="B37" s="1">
        <v>258.86</v>
      </c>
      <c r="C37" s="1">
        <v>258.86</v>
      </c>
      <c r="D37" s="11">
        <v>0</v>
      </c>
      <c r="E37">
        <v>1</v>
      </c>
    </row>
    <row r="38" spans="1:5">
      <c r="A38" s="10">
        <v>42430</v>
      </c>
      <c r="B38" s="1">
        <v>261.12</v>
      </c>
      <c r="C38" s="1">
        <v>261.60000000000002</v>
      </c>
      <c r="D38" s="11">
        <v>-0.48000000000001819</v>
      </c>
      <c r="E38">
        <v>0.99816513761467884</v>
      </c>
    </row>
    <row r="39" spans="1:5">
      <c r="A39" s="10">
        <v>42431</v>
      </c>
      <c r="B39" s="1">
        <v>258.66000000000003</v>
      </c>
      <c r="C39" s="1">
        <v>258.69</v>
      </c>
      <c r="D39" s="11">
        <v>-2.9999999999972715E-2</v>
      </c>
      <c r="E39">
        <v>0.99988403107967072</v>
      </c>
    </row>
    <row r="40" spans="1:5">
      <c r="A40" s="10">
        <v>42432</v>
      </c>
      <c r="B40" s="1">
        <v>261.47000000000003</v>
      </c>
      <c r="C40" s="1">
        <v>261.04000000000002</v>
      </c>
      <c r="D40" s="11">
        <v>0.43000000000000682</v>
      </c>
      <c r="E40">
        <v>1.0016472571253447</v>
      </c>
    </row>
    <row r="41" spans="1:5">
      <c r="A41" s="10">
        <v>42433</v>
      </c>
      <c r="B41" s="1">
        <v>264.74</v>
      </c>
      <c r="C41" s="1">
        <v>264.49</v>
      </c>
      <c r="D41" s="11">
        <v>0.25</v>
      </c>
      <c r="E41">
        <v>1.00094521532005</v>
      </c>
    </row>
    <row r="42" spans="1:5">
      <c r="A42" s="10">
        <v>42436</v>
      </c>
      <c r="B42" s="1">
        <v>265</v>
      </c>
      <c r="C42" s="1">
        <v>264.82</v>
      </c>
      <c r="D42" s="11">
        <v>0.18000000000000682</v>
      </c>
      <c r="E42">
        <v>1.0006797069707727</v>
      </c>
    </row>
    <row r="43" spans="1:5">
      <c r="A43" s="10">
        <v>42437</v>
      </c>
      <c r="B43" s="1">
        <v>266.29000000000002</v>
      </c>
      <c r="C43" s="1">
        <v>265.88</v>
      </c>
      <c r="D43" s="11">
        <v>0.41000000000002501</v>
      </c>
      <c r="E43">
        <v>1.0015420490446818</v>
      </c>
    </row>
    <row r="44" spans="1:5">
      <c r="A44" s="10">
        <v>42438</v>
      </c>
      <c r="B44" s="1">
        <v>263.75</v>
      </c>
      <c r="C44" s="1">
        <v>263.52999999999997</v>
      </c>
      <c r="D44" s="11">
        <v>0.22000000000002728</v>
      </c>
      <c r="E44">
        <v>1.0008348195651351</v>
      </c>
    </row>
    <row r="45" spans="1:5">
      <c r="A45" s="10">
        <v>42439</v>
      </c>
      <c r="B45" s="1">
        <v>261.43</v>
      </c>
      <c r="C45" s="1">
        <v>261.38</v>
      </c>
      <c r="D45" s="11">
        <v>5.0000000000011369E-2</v>
      </c>
      <c r="E45">
        <v>1.0001912923712604</v>
      </c>
    </row>
    <row r="46" spans="1:5">
      <c r="A46" s="10">
        <v>42440</v>
      </c>
      <c r="B46" s="1">
        <v>264.97000000000003</v>
      </c>
      <c r="C46" s="1">
        <v>264.54000000000002</v>
      </c>
      <c r="D46" s="11">
        <v>0.43000000000000682</v>
      </c>
      <c r="E46">
        <v>1.0016254630679671</v>
      </c>
    </row>
    <row r="47" spans="1:5">
      <c r="A47" s="10">
        <v>42443</v>
      </c>
      <c r="B47" s="1">
        <v>262.08</v>
      </c>
      <c r="C47" s="1">
        <v>261.95999999999998</v>
      </c>
      <c r="D47" s="11">
        <v>0.12000000000000455</v>
      </c>
      <c r="E47">
        <v>1.0004580852038478</v>
      </c>
    </row>
    <row r="48" spans="1:5">
      <c r="A48" s="10">
        <v>42444</v>
      </c>
      <c r="B48" s="1">
        <v>257.69</v>
      </c>
      <c r="C48" s="1">
        <v>257.36</v>
      </c>
      <c r="D48" s="11">
        <v>0.32999999999998408</v>
      </c>
      <c r="E48">
        <v>1.0012822505439851</v>
      </c>
    </row>
    <row r="49" spans="1:5">
      <c r="A49" s="10">
        <v>42445</v>
      </c>
      <c r="B49" s="1">
        <v>259.08999999999997</v>
      </c>
      <c r="C49" s="1">
        <v>259.14</v>
      </c>
      <c r="D49" s="11">
        <v>-5.0000000000011369E-2</v>
      </c>
      <c r="E49">
        <v>0.99980705410202975</v>
      </c>
    </row>
    <row r="50" spans="1:5">
      <c r="A50" s="10">
        <v>42446</v>
      </c>
      <c r="B50" s="1">
        <v>263.86</v>
      </c>
      <c r="C50" s="1">
        <v>263.45999999999998</v>
      </c>
      <c r="D50" s="11">
        <v>0.40000000000003411</v>
      </c>
      <c r="E50">
        <v>1.0015182570409171</v>
      </c>
    </row>
    <row r="51" spans="1:5">
      <c r="A51" s="10">
        <v>42447</v>
      </c>
      <c r="B51" s="1">
        <v>262.45999999999998</v>
      </c>
      <c r="C51" s="1">
        <v>262.79000000000002</v>
      </c>
      <c r="D51" s="11">
        <v>-0.33000000000004093</v>
      </c>
      <c r="E51">
        <v>0.99874424445374621</v>
      </c>
    </row>
    <row r="52" spans="1:5">
      <c r="A52" s="10">
        <v>42450</v>
      </c>
      <c r="B52" s="1">
        <v>259.70999999999998</v>
      </c>
      <c r="C52" s="1">
        <v>259.55</v>
      </c>
      <c r="D52" s="11">
        <v>0.15999999999996817</v>
      </c>
      <c r="E52">
        <v>1.0006164515507607</v>
      </c>
    </row>
    <row r="53" spans="1:5">
      <c r="A53" s="10">
        <v>42451</v>
      </c>
      <c r="B53" s="1">
        <v>262.10000000000002</v>
      </c>
      <c r="C53" s="1">
        <v>261.66000000000003</v>
      </c>
      <c r="D53" s="11">
        <v>0.43999999999999773</v>
      </c>
      <c r="E53">
        <v>1.0016815715050065</v>
      </c>
    </row>
    <row r="54" spans="1:5">
      <c r="A54" s="10">
        <v>42452</v>
      </c>
      <c r="B54" s="1">
        <v>258.25</v>
      </c>
      <c r="C54" s="1">
        <v>258.12</v>
      </c>
      <c r="D54" s="11">
        <v>0.12999999999999545</v>
      </c>
      <c r="E54">
        <v>1.0005036417170308</v>
      </c>
    </row>
    <row r="55" spans="1:5">
      <c r="A55" s="10">
        <v>42453</v>
      </c>
      <c r="B55" s="1">
        <v>255</v>
      </c>
      <c r="C55" s="1">
        <v>255</v>
      </c>
      <c r="D55" s="11">
        <v>0</v>
      </c>
      <c r="E55">
        <v>1</v>
      </c>
    </row>
    <row r="56" spans="1:5">
      <c r="A56" s="10">
        <v>42454</v>
      </c>
      <c r="B56" s="1">
        <v>256.05</v>
      </c>
      <c r="C56" s="1">
        <v>255.94</v>
      </c>
      <c r="D56" s="11">
        <v>0.11000000000001364</v>
      </c>
      <c r="E56">
        <v>1.0004297882316169</v>
      </c>
    </row>
    <row r="57" spans="1:5">
      <c r="A57" s="10">
        <v>42457</v>
      </c>
      <c r="B57" s="1">
        <v>255.78</v>
      </c>
      <c r="C57" s="1">
        <v>255.13</v>
      </c>
      <c r="D57" s="11">
        <v>0.65000000000000568</v>
      </c>
      <c r="E57">
        <v>1.0025477207698037</v>
      </c>
    </row>
    <row r="58" spans="1:5">
      <c r="A58" s="10">
        <v>42458</v>
      </c>
      <c r="B58" s="1">
        <v>255.02</v>
      </c>
      <c r="C58" s="1">
        <v>255.19</v>
      </c>
      <c r="D58" s="11">
        <v>-0.16999999999998749</v>
      </c>
      <c r="E58">
        <v>0.99933382969552098</v>
      </c>
    </row>
    <row r="59" spans="1:5">
      <c r="A59" s="10">
        <v>42459</v>
      </c>
      <c r="B59" s="1">
        <v>258.68</v>
      </c>
      <c r="C59" s="1">
        <v>257.89999999999998</v>
      </c>
      <c r="D59" s="11">
        <v>0.78000000000002956</v>
      </c>
      <c r="E59">
        <v>1.0030244280728966</v>
      </c>
    </row>
    <row r="60" spans="1:5">
      <c r="A60" s="10">
        <v>42460</v>
      </c>
      <c r="B60" s="1">
        <v>255.7</v>
      </c>
      <c r="C60" s="1">
        <v>256.24</v>
      </c>
      <c r="D60" s="11">
        <v>-0.54000000000002046</v>
      </c>
      <c r="E60">
        <v>0.99789260068685603</v>
      </c>
    </row>
    <row r="61" spans="1:5">
      <c r="A61" s="10">
        <v>42461</v>
      </c>
      <c r="B61" s="1">
        <v>257</v>
      </c>
      <c r="C61" s="1">
        <v>256.7</v>
      </c>
      <c r="D61" s="11">
        <v>0.30000000000001137</v>
      </c>
      <c r="E61">
        <v>1.0011686793922867</v>
      </c>
    </row>
    <row r="62" spans="1:5">
      <c r="A62" s="10">
        <v>42465</v>
      </c>
      <c r="B62" s="1">
        <v>255.45</v>
      </c>
      <c r="C62" s="1">
        <v>255.5</v>
      </c>
      <c r="D62" s="11">
        <v>-5.0000000000011369E-2</v>
      </c>
      <c r="E62">
        <v>0.9998043052837573</v>
      </c>
    </row>
    <row r="63" spans="1:5">
      <c r="A63" s="10">
        <v>42466</v>
      </c>
      <c r="B63" s="1">
        <v>255.99</v>
      </c>
      <c r="C63" s="1">
        <v>255.76</v>
      </c>
      <c r="D63" s="11">
        <v>0.23000000000001819</v>
      </c>
      <c r="E63">
        <v>1.0008992805755397</v>
      </c>
    </row>
    <row r="64" spans="1:5">
      <c r="A64" s="10">
        <v>42467</v>
      </c>
      <c r="B64" s="1">
        <v>255.64</v>
      </c>
      <c r="C64" s="1">
        <v>255.7</v>
      </c>
      <c r="D64" s="11">
        <v>-6.0000000000002274E-2</v>
      </c>
      <c r="E64">
        <v>0.99976535001955413</v>
      </c>
    </row>
    <row r="65" spans="1:5">
      <c r="A65" s="10">
        <v>42468</v>
      </c>
      <c r="B65" s="1">
        <v>257.3</v>
      </c>
      <c r="C65" s="1">
        <v>257.10000000000002</v>
      </c>
      <c r="D65" s="11">
        <v>0.19999999999998863</v>
      </c>
      <c r="E65">
        <v>1.000777907429016</v>
      </c>
    </row>
    <row r="66" spans="1:5">
      <c r="A66" s="10">
        <v>42471</v>
      </c>
      <c r="B66" s="1">
        <v>260.97000000000003</v>
      </c>
      <c r="C66" s="1">
        <v>260.66000000000003</v>
      </c>
      <c r="D66" s="11">
        <v>0.31000000000000227</v>
      </c>
      <c r="E66">
        <v>1.001189288728612</v>
      </c>
    </row>
    <row r="67" spans="1:5">
      <c r="A67" s="10">
        <v>42472</v>
      </c>
      <c r="B67" s="1">
        <v>261.3</v>
      </c>
      <c r="C67" s="1">
        <v>261.49</v>
      </c>
      <c r="D67" s="11">
        <v>-0.18999999999999773</v>
      </c>
      <c r="E67">
        <v>0.9992733947760909</v>
      </c>
    </row>
    <row r="68" spans="1:5">
      <c r="A68" s="10">
        <v>42473</v>
      </c>
      <c r="B68" s="1">
        <v>259.8</v>
      </c>
      <c r="C68" s="1">
        <v>259.98</v>
      </c>
      <c r="D68" s="11">
        <v>-0.18000000000000682</v>
      </c>
      <c r="E68">
        <v>0.99930763904915765</v>
      </c>
    </row>
    <row r="69" spans="1:5">
      <c r="A69" s="10">
        <v>42474</v>
      </c>
      <c r="B69" s="1">
        <v>257.99</v>
      </c>
      <c r="C69" s="1">
        <v>257.48</v>
      </c>
      <c r="D69" s="11">
        <v>0.50999999999999091</v>
      </c>
      <c r="E69">
        <v>1.0019807363678732</v>
      </c>
    </row>
    <row r="70" spans="1:5">
      <c r="A70" s="10">
        <v>42475</v>
      </c>
      <c r="B70" s="1">
        <v>256.95</v>
      </c>
      <c r="C70" s="1">
        <v>256.81</v>
      </c>
      <c r="D70" s="11">
        <v>0.13999999999998636</v>
      </c>
      <c r="E70">
        <v>1.000545150110977</v>
      </c>
    </row>
    <row r="71" spans="1:5">
      <c r="A71" s="10">
        <v>42478</v>
      </c>
      <c r="B71" s="1">
        <v>258.27999999999997</v>
      </c>
      <c r="C71" s="1">
        <v>257.61</v>
      </c>
      <c r="D71" s="11">
        <v>0.66999999999995907</v>
      </c>
      <c r="E71">
        <v>1.0026008307130934</v>
      </c>
    </row>
    <row r="72" spans="1:5">
      <c r="A72" s="10">
        <v>42479</v>
      </c>
      <c r="B72" s="1">
        <v>259.89999999999998</v>
      </c>
      <c r="C72" s="1">
        <v>259.52</v>
      </c>
      <c r="D72" s="11">
        <v>0.37999999999999545</v>
      </c>
      <c r="E72">
        <v>1.0014642416769419</v>
      </c>
    </row>
    <row r="73" spans="1:5">
      <c r="A73" s="10">
        <v>42480</v>
      </c>
      <c r="B73" s="1">
        <v>260</v>
      </c>
      <c r="C73" s="1">
        <v>259.88</v>
      </c>
      <c r="D73" s="11">
        <v>0.12000000000000455</v>
      </c>
      <c r="E73">
        <v>1.0004617515776513</v>
      </c>
    </row>
    <row r="74" spans="1:5">
      <c r="A74" s="10">
        <v>42481</v>
      </c>
      <c r="B74" s="1">
        <v>262.74</v>
      </c>
      <c r="C74" s="1">
        <v>262.83</v>
      </c>
      <c r="D74" s="11">
        <v>-8.9999999999974989E-2</v>
      </c>
      <c r="E74">
        <v>0.99965757333637717</v>
      </c>
    </row>
    <row r="75" spans="1:5">
      <c r="A75" s="10">
        <v>42482</v>
      </c>
      <c r="B75" s="1">
        <v>260.44</v>
      </c>
      <c r="C75" s="1">
        <v>260.27999999999997</v>
      </c>
      <c r="D75" s="11">
        <v>0.16000000000002501</v>
      </c>
      <c r="E75">
        <v>1.0006147226064239</v>
      </c>
    </row>
    <row r="76" spans="1:5">
      <c r="A76" s="10">
        <v>42485</v>
      </c>
      <c r="B76" s="1">
        <v>259.06</v>
      </c>
      <c r="C76" s="1">
        <v>258.36</v>
      </c>
      <c r="D76" s="11">
        <v>0.69999999999998863</v>
      </c>
      <c r="E76">
        <v>1.0027093977395882</v>
      </c>
    </row>
    <row r="77" spans="1:5">
      <c r="A77" s="10">
        <v>42486</v>
      </c>
      <c r="B77" s="1">
        <v>258.39999999999998</v>
      </c>
      <c r="C77" s="1">
        <v>258.08</v>
      </c>
      <c r="D77" s="11">
        <v>0.31999999999999318</v>
      </c>
      <c r="E77">
        <v>1.0012399256044637</v>
      </c>
    </row>
    <row r="78" spans="1:5">
      <c r="A78" s="10">
        <v>42487</v>
      </c>
      <c r="B78" s="1">
        <v>260.67</v>
      </c>
      <c r="C78" s="1">
        <v>260.60000000000002</v>
      </c>
      <c r="D78" s="11">
        <v>6.9999999999993179E-2</v>
      </c>
      <c r="E78">
        <v>1.0002686108979277</v>
      </c>
    </row>
    <row r="79" spans="1:5">
      <c r="A79" s="10">
        <v>42488</v>
      </c>
      <c r="B79" s="1">
        <v>261.5</v>
      </c>
      <c r="C79" s="1">
        <v>261.87</v>
      </c>
      <c r="D79" s="11">
        <v>-0.37000000000000455</v>
      </c>
      <c r="E79">
        <v>0.99858708519494399</v>
      </c>
    </row>
    <row r="80" spans="1:5">
      <c r="A80" s="10">
        <v>42489</v>
      </c>
      <c r="B80" s="1">
        <v>266.32</v>
      </c>
      <c r="C80" s="1">
        <v>265.5</v>
      </c>
      <c r="D80" s="11">
        <v>0.81999999999999318</v>
      </c>
      <c r="E80">
        <v>1.0030885122410547</v>
      </c>
    </row>
    <row r="81" spans="1:5">
      <c r="A81" s="10">
        <v>42493</v>
      </c>
      <c r="B81" s="1">
        <v>270.69</v>
      </c>
      <c r="C81" s="1">
        <v>270.5</v>
      </c>
      <c r="D81" s="11">
        <v>0.18999999999999773</v>
      </c>
      <c r="E81">
        <v>1.000702402957486</v>
      </c>
    </row>
    <row r="82" spans="1:5">
      <c r="A82" s="10">
        <v>42494</v>
      </c>
      <c r="B82" s="1">
        <v>268.35000000000002</v>
      </c>
      <c r="C82" s="1">
        <v>268.52999999999997</v>
      </c>
      <c r="D82" s="11">
        <v>-0.17999999999994998</v>
      </c>
      <c r="E82">
        <v>0.99932968383420862</v>
      </c>
    </row>
    <row r="83" spans="1:5">
      <c r="A83" s="10">
        <v>42495</v>
      </c>
      <c r="B83" s="1">
        <v>267.60000000000002</v>
      </c>
      <c r="C83" s="1">
        <v>267.58</v>
      </c>
      <c r="D83" s="11">
        <v>2.0000000000038654E-2</v>
      </c>
      <c r="E83">
        <v>1.0000747440017941</v>
      </c>
    </row>
    <row r="84" spans="1:5">
      <c r="A84" s="10">
        <v>42496</v>
      </c>
      <c r="B84" s="1">
        <v>268.23</v>
      </c>
      <c r="C84" s="1">
        <v>268</v>
      </c>
      <c r="D84" s="11">
        <v>0.23000000000001819</v>
      </c>
      <c r="E84">
        <v>1.000858208955224</v>
      </c>
    </row>
    <row r="85" spans="1:5">
      <c r="A85" s="10">
        <v>42499</v>
      </c>
      <c r="B85" s="1">
        <v>268.10000000000002</v>
      </c>
      <c r="C85" s="1">
        <v>267.82</v>
      </c>
      <c r="D85" s="11">
        <v>0.28000000000002956</v>
      </c>
      <c r="E85">
        <v>1.0010454783063252</v>
      </c>
    </row>
    <row r="86" spans="1:5">
      <c r="A86" s="10">
        <v>42500</v>
      </c>
      <c r="B86" s="1">
        <v>266</v>
      </c>
      <c r="C86" s="1">
        <v>265.72000000000003</v>
      </c>
      <c r="D86" s="11">
        <v>0.27999999999997272</v>
      </c>
      <c r="E86">
        <v>1.0010537407797682</v>
      </c>
    </row>
    <row r="87" spans="1:5">
      <c r="A87" s="10">
        <v>42501</v>
      </c>
      <c r="B87" s="1">
        <v>267.02999999999997</v>
      </c>
      <c r="C87" s="1">
        <v>266.77</v>
      </c>
      <c r="D87" s="11">
        <v>0.25999999999999091</v>
      </c>
      <c r="E87">
        <v>1.0009746223338456</v>
      </c>
    </row>
    <row r="88" spans="1:5">
      <c r="A88" s="10">
        <v>42502</v>
      </c>
      <c r="B88" s="1">
        <v>266.39999999999998</v>
      </c>
      <c r="C88" s="1">
        <v>266.3</v>
      </c>
      <c r="D88" s="11">
        <v>9.9999999999965894E-2</v>
      </c>
      <c r="E88">
        <v>1.0003755163349604</v>
      </c>
    </row>
    <row r="89" spans="1:5">
      <c r="A89" s="10">
        <v>42503</v>
      </c>
      <c r="B89" s="1">
        <v>267.49</v>
      </c>
      <c r="C89" s="1">
        <v>266.85000000000002</v>
      </c>
      <c r="D89" s="11">
        <v>0.63999999999998636</v>
      </c>
      <c r="E89">
        <v>1.0023983511335957</v>
      </c>
    </row>
    <row r="90" spans="1:5">
      <c r="A90" s="10">
        <v>42506</v>
      </c>
      <c r="B90" s="1">
        <v>269.35000000000002</v>
      </c>
      <c r="C90" s="1">
        <v>269.49</v>
      </c>
      <c r="D90" s="11">
        <v>-0.13999999999998636</v>
      </c>
      <c r="E90">
        <v>0.99948050020408929</v>
      </c>
    </row>
    <row r="91" spans="1:5">
      <c r="A91" s="10">
        <v>42507</v>
      </c>
      <c r="B91" s="1">
        <v>267.89</v>
      </c>
      <c r="C91" s="1">
        <v>267.57</v>
      </c>
      <c r="D91" s="11">
        <v>0.31999999999999318</v>
      </c>
      <c r="E91">
        <v>1.0011959487236985</v>
      </c>
    </row>
    <row r="92" spans="1:5">
      <c r="A92" s="10">
        <v>42508</v>
      </c>
      <c r="B92" s="1">
        <v>267.93</v>
      </c>
      <c r="C92" s="1">
        <v>267.70999999999998</v>
      </c>
      <c r="D92" s="11">
        <v>0.22000000000002728</v>
      </c>
      <c r="E92">
        <v>1.0008217847670988</v>
      </c>
    </row>
    <row r="93" spans="1:5">
      <c r="A93" s="10">
        <v>42509</v>
      </c>
      <c r="B93" s="1">
        <v>264.5</v>
      </c>
      <c r="C93" s="1">
        <v>264</v>
      </c>
      <c r="D93" s="11">
        <v>0.5</v>
      </c>
      <c r="E93">
        <v>1.0018939393939394</v>
      </c>
    </row>
    <row r="94" spans="1:5">
      <c r="A94" s="10">
        <v>42510</v>
      </c>
      <c r="B94" s="1">
        <v>264.51</v>
      </c>
      <c r="C94" s="1">
        <v>264</v>
      </c>
      <c r="D94" s="11">
        <v>0.50999999999999091</v>
      </c>
      <c r="E94">
        <v>1.0019318181818182</v>
      </c>
    </row>
    <row r="95" spans="1:5">
      <c r="A95" s="10">
        <v>42513</v>
      </c>
      <c r="B95" s="1">
        <v>264.11</v>
      </c>
      <c r="C95" s="1">
        <v>263.76</v>
      </c>
      <c r="D95" s="11">
        <v>0.35000000000002274</v>
      </c>
      <c r="E95">
        <v>1.0013269639065818</v>
      </c>
    </row>
    <row r="96" spans="1:5">
      <c r="A96" s="10">
        <v>42514</v>
      </c>
      <c r="B96" s="1">
        <v>262.45</v>
      </c>
      <c r="C96" s="1">
        <v>262.02</v>
      </c>
      <c r="D96" s="11">
        <v>0.43000000000000682</v>
      </c>
      <c r="E96">
        <v>1.0016410960995343</v>
      </c>
    </row>
    <row r="97" spans="1:7">
      <c r="A97" s="10">
        <v>42515</v>
      </c>
      <c r="B97" s="1">
        <v>258.45</v>
      </c>
      <c r="C97" s="1">
        <v>258.42</v>
      </c>
      <c r="D97" s="11">
        <v>2.9999999999972715E-2</v>
      </c>
      <c r="E97">
        <v>1.0001160900859065</v>
      </c>
    </row>
    <row r="98" spans="1:7">
      <c r="A98" s="10">
        <v>42516</v>
      </c>
      <c r="B98" s="1">
        <v>259.85000000000002</v>
      </c>
      <c r="C98" s="1">
        <v>259.5</v>
      </c>
      <c r="D98" s="11">
        <v>0.35000000000002274</v>
      </c>
      <c r="E98">
        <v>1.0013487475915221</v>
      </c>
    </row>
    <row r="99" spans="1:7">
      <c r="A99" s="10">
        <v>42517</v>
      </c>
      <c r="B99" s="1">
        <v>258.02999999999997</v>
      </c>
      <c r="C99" s="1">
        <v>257.95999999999998</v>
      </c>
      <c r="D99" s="11">
        <v>6.9999999999993179E-2</v>
      </c>
      <c r="E99">
        <v>1.0002713599007598</v>
      </c>
    </row>
    <row r="100" spans="1:7">
      <c r="A100" s="10">
        <v>42520</v>
      </c>
      <c r="B100" s="1">
        <v>255.3</v>
      </c>
      <c r="C100" s="1">
        <v>254.75</v>
      </c>
      <c r="D100" s="11">
        <v>0.55000000000001137</v>
      </c>
      <c r="E100">
        <v>1.0021589793915604</v>
      </c>
    </row>
    <row r="101" spans="1:7">
      <c r="A101" s="10">
        <v>42521</v>
      </c>
      <c r="B101" s="1">
        <v>256.89999999999998</v>
      </c>
      <c r="C101" s="1">
        <v>257.14</v>
      </c>
      <c r="D101" s="11">
        <v>-0.24000000000000909</v>
      </c>
      <c r="E101">
        <v>0.99906665629618108</v>
      </c>
    </row>
    <row r="102" spans="1:7">
      <c r="A102" s="10">
        <v>42522</v>
      </c>
      <c r="B102" s="1">
        <v>258.3</v>
      </c>
      <c r="C102" s="1">
        <v>258.10000000000002</v>
      </c>
      <c r="D102" s="11">
        <v>0.19999999999998863</v>
      </c>
      <c r="E102">
        <v>1.0007748934521503</v>
      </c>
    </row>
    <row r="103" spans="1:7">
      <c r="A103" s="10">
        <v>42523</v>
      </c>
      <c r="B103" s="1">
        <v>257.98</v>
      </c>
      <c r="C103" s="1">
        <v>258</v>
      </c>
      <c r="D103" s="11">
        <v>-1.999999999998181E-2</v>
      </c>
      <c r="E103">
        <v>0.9999224806201551</v>
      </c>
    </row>
    <row r="104" spans="1:7">
      <c r="A104" s="10">
        <v>42524</v>
      </c>
      <c r="B104" s="1">
        <v>257.39999999999998</v>
      </c>
      <c r="C104" s="1">
        <v>257.35000000000002</v>
      </c>
      <c r="D104" s="11">
        <v>4.9999999999954525E-2</v>
      </c>
      <c r="E104">
        <v>1.000194287934719</v>
      </c>
    </row>
    <row r="105" spans="1:7">
      <c r="A105" s="10">
        <v>42527</v>
      </c>
      <c r="B105" s="1">
        <v>262.49</v>
      </c>
      <c r="C105" s="1">
        <v>262.27</v>
      </c>
      <c r="D105" s="11">
        <v>0.22000000000002728</v>
      </c>
      <c r="E105">
        <v>1.0008388302131392</v>
      </c>
    </row>
    <row r="106" spans="1:7">
      <c r="A106" s="10">
        <v>42528</v>
      </c>
      <c r="B106" s="1">
        <v>262.89999999999998</v>
      </c>
      <c r="C106" s="1">
        <v>262.85000000000002</v>
      </c>
      <c r="D106" s="11">
        <v>4.9999999999954525E-2</v>
      </c>
      <c r="E106">
        <v>1.0001902225603956</v>
      </c>
    </row>
    <row r="107" spans="1:7">
      <c r="A107" s="10">
        <v>42529</v>
      </c>
      <c r="B107" s="1">
        <v>265.10000000000002</v>
      </c>
      <c r="C107" s="1">
        <v>264.83</v>
      </c>
      <c r="D107" s="11">
        <v>0.27000000000003865</v>
      </c>
      <c r="E107">
        <v>1.0010195219574822</v>
      </c>
    </row>
    <row r="108" spans="1:7">
      <c r="A108" s="10">
        <v>42534</v>
      </c>
      <c r="B108" s="1">
        <v>271.75</v>
      </c>
      <c r="C108" s="1">
        <v>271.89999999999998</v>
      </c>
      <c r="D108" s="11">
        <v>-0.14999999999997726</v>
      </c>
      <c r="E108">
        <v>0.99944832659065841</v>
      </c>
    </row>
    <row r="109" spans="1:7">
      <c r="A109" s="10">
        <v>42535</v>
      </c>
      <c r="B109" s="1">
        <v>271.5</v>
      </c>
      <c r="C109" s="1">
        <v>271</v>
      </c>
      <c r="D109" s="11">
        <v>0.5</v>
      </c>
      <c r="E109">
        <v>1.0018450184501846</v>
      </c>
    </row>
    <row r="110" spans="1:7">
      <c r="A110" s="12">
        <v>42536</v>
      </c>
      <c r="B110" s="13">
        <v>272.77999999999997</v>
      </c>
      <c r="C110" s="13">
        <v>272.55</v>
      </c>
      <c r="D110" s="14">
        <v>0.22999999999996135</v>
      </c>
      <c r="E110" s="6">
        <v>1.0008438818565399</v>
      </c>
      <c r="G110" t="s">
        <v>24</v>
      </c>
    </row>
    <row r="111" spans="1:7">
      <c r="A111" s="10">
        <v>42537</v>
      </c>
      <c r="B111" s="1">
        <v>277.66000000000003</v>
      </c>
      <c r="C111" s="1">
        <v>277.39</v>
      </c>
      <c r="D111" s="11">
        <v>0.27000000000003865</v>
      </c>
      <c r="E111">
        <v>1.0009733588088974</v>
      </c>
    </row>
    <row r="112" spans="1:7">
      <c r="A112" s="10">
        <v>42538</v>
      </c>
      <c r="B112" s="1">
        <v>272.7</v>
      </c>
      <c r="C112" s="1">
        <v>272.08</v>
      </c>
      <c r="D112" s="11">
        <v>0.62000000000000455</v>
      </c>
      <c r="E112">
        <v>1.0022787415466039</v>
      </c>
    </row>
    <row r="113" spans="1:5">
      <c r="A113" s="10">
        <v>42541</v>
      </c>
      <c r="B113" s="1">
        <v>272</v>
      </c>
      <c r="C113" s="1">
        <v>272.22000000000003</v>
      </c>
      <c r="D113" s="11">
        <v>-0.22000000000002728</v>
      </c>
      <c r="E113">
        <v>0.99919183013738877</v>
      </c>
    </row>
    <row r="114" spans="1:5">
      <c r="A114" s="10">
        <v>42542</v>
      </c>
      <c r="B114" s="1">
        <v>271.64</v>
      </c>
      <c r="C114" s="1">
        <v>271.60000000000002</v>
      </c>
      <c r="D114" s="11">
        <v>3.999999999996362E-2</v>
      </c>
      <c r="E114">
        <v>1.0001472754050071</v>
      </c>
    </row>
    <row r="115" spans="1:5">
      <c r="A115" s="10">
        <v>42543</v>
      </c>
      <c r="B115" s="1">
        <v>268.56</v>
      </c>
      <c r="C115" s="1">
        <v>268.10000000000002</v>
      </c>
      <c r="D115" s="11">
        <v>0.45999999999997954</v>
      </c>
      <c r="E115">
        <v>1.00171577769489</v>
      </c>
    </row>
    <row r="116" spans="1:5">
      <c r="A116" s="10">
        <v>42544</v>
      </c>
      <c r="B116" s="1">
        <v>268.89999999999998</v>
      </c>
      <c r="C116" s="1">
        <v>268.69</v>
      </c>
      <c r="D116" s="11">
        <v>0.20999999999997954</v>
      </c>
      <c r="E116">
        <v>1.0007815698388476</v>
      </c>
    </row>
    <row r="117" spans="1:5">
      <c r="A117" s="10">
        <v>42545</v>
      </c>
      <c r="B117" s="1">
        <v>281.44</v>
      </c>
      <c r="C117" s="1">
        <v>280.91000000000003</v>
      </c>
      <c r="D117" s="11">
        <v>0.52999999999997272</v>
      </c>
      <c r="E117">
        <v>1.0018867252856787</v>
      </c>
    </row>
    <row r="118" spans="1:5">
      <c r="A118" s="10">
        <v>42548</v>
      </c>
      <c r="B118" s="1">
        <v>282.83999999999997</v>
      </c>
      <c r="C118" s="1">
        <v>282.60000000000002</v>
      </c>
      <c r="D118" s="11">
        <v>0.23999999999995225</v>
      </c>
      <c r="E118">
        <v>1.0008492569002121</v>
      </c>
    </row>
    <row r="119" spans="1:5">
      <c r="A119" s="10">
        <v>42549</v>
      </c>
      <c r="B119" s="1">
        <v>281.67</v>
      </c>
      <c r="C119" s="1">
        <v>281.60000000000002</v>
      </c>
      <c r="D119" s="11">
        <v>6.9999999999993179E-2</v>
      </c>
      <c r="E119">
        <v>1.0002485795454545</v>
      </c>
    </row>
    <row r="120" spans="1:5">
      <c r="A120" s="10">
        <v>42550</v>
      </c>
      <c r="B120" s="1">
        <v>283</v>
      </c>
      <c r="C120" s="1">
        <v>282.5</v>
      </c>
      <c r="D120" s="11">
        <v>0.5</v>
      </c>
      <c r="E120">
        <v>1.0017699115044247</v>
      </c>
    </row>
    <row r="121" spans="1:5">
      <c r="A121" s="10">
        <v>42551</v>
      </c>
      <c r="B121" s="1">
        <v>281.5</v>
      </c>
      <c r="C121" s="1">
        <v>281.33</v>
      </c>
      <c r="D121" s="11">
        <v>0.17000000000001592</v>
      </c>
      <c r="E121">
        <v>1.0006042725624711</v>
      </c>
    </row>
    <row r="122" spans="1:5">
      <c r="A122" s="10">
        <v>42552</v>
      </c>
      <c r="B122" s="1">
        <v>285.89</v>
      </c>
      <c r="C122" s="1">
        <v>285.3</v>
      </c>
      <c r="D122" s="11">
        <v>0.58999999999997499</v>
      </c>
      <c r="E122">
        <v>1.002067998597967</v>
      </c>
    </row>
    <row r="123" spans="1:5">
      <c r="A123" s="10">
        <v>42555</v>
      </c>
      <c r="B123" s="1">
        <v>289.87</v>
      </c>
      <c r="C123" s="1">
        <v>289.56</v>
      </c>
      <c r="D123" s="11">
        <v>0.31000000000000227</v>
      </c>
      <c r="E123">
        <v>1.0010705898604779</v>
      </c>
    </row>
    <row r="124" spans="1:5">
      <c r="A124" s="10">
        <v>42556</v>
      </c>
      <c r="B124" s="1">
        <v>288.68</v>
      </c>
      <c r="C124" s="1">
        <v>288.45</v>
      </c>
      <c r="D124" s="11">
        <v>0.23000000000001819</v>
      </c>
      <c r="E124">
        <v>1.0007973652279425</v>
      </c>
    </row>
    <row r="125" spans="1:5">
      <c r="A125" s="10">
        <v>42557</v>
      </c>
      <c r="B125" s="1">
        <v>293.82</v>
      </c>
      <c r="C125" s="1">
        <v>294.27999999999997</v>
      </c>
      <c r="D125" s="11">
        <v>-0.45999999999997954</v>
      </c>
      <c r="E125">
        <v>0.99843686285170596</v>
      </c>
    </row>
    <row r="126" spans="1:5">
      <c r="A126" s="10">
        <v>42558</v>
      </c>
      <c r="B126" s="1">
        <v>294.25</v>
      </c>
      <c r="C126" s="1">
        <v>293.89999999999998</v>
      </c>
      <c r="D126" s="11">
        <v>0.35000000000002274</v>
      </c>
      <c r="E126">
        <v>1.0011908812521266</v>
      </c>
    </row>
    <row r="127" spans="1:5">
      <c r="A127" s="10">
        <v>42559</v>
      </c>
      <c r="B127" s="1">
        <v>291.63</v>
      </c>
      <c r="C127" s="1">
        <v>291.45</v>
      </c>
      <c r="D127" s="11">
        <v>0.18000000000000682</v>
      </c>
      <c r="E127">
        <v>1.0006176016469377</v>
      </c>
    </row>
    <row r="128" spans="1:5">
      <c r="A128" s="10">
        <v>42562</v>
      </c>
      <c r="B128" s="1">
        <v>293</v>
      </c>
      <c r="C128" s="1">
        <v>293.05</v>
      </c>
      <c r="D128" s="11">
        <v>-5.0000000000011369E-2</v>
      </c>
      <c r="E128">
        <v>0.99982938065176585</v>
      </c>
    </row>
    <row r="129" spans="1:5">
      <c r="A129" s="10">
        <v>42563</v>
      </c>
      <c r="B129" s="1">
        <v>292.39999999999998</v>
      </c>
      <c r="C129" s="1">
        <v>292.14</v>
      </c>
      <c r="D129" s="11">
        <v>0.25999999999999091</v>
      </c>
      <c r="E129">
        <v>1.0008899842541248</v>
      </c>
    </row>
    <row r="130" spans="1:5">
      <c r="A130" s="10">
        <v>42564</v>
      </c>
      <c r="B130" s="1">
        <v>289.42</v>
      </c>
      <c r="C130" s="1">
        <v>288.89999999999998</v>
      </c>
      <c r="D130" s="11">
        <v>0.52000000000003865</v>
      </c>
      <c r="E130">
        <v>1.0017999307718934</v>
      </c>
    </row>
    <row r="131" spans="1:5">
      <c r="A131" s="10">
        <v>42565</v>
      </c>
      <c r="B131" s="1">
        <v>287.39999999999998</v>
      </c>
      <c r="C131" s="1">
        <v>286.5</v>
      </c>
      <c r="D131" s="11">
        <v>0.89999999999997726</v>
      </c>
      <c r="E131">
        <v>1.0031413612565445</v>
      </c>
    </row>
    <row r="132" spans="1:5">
      <c r="A132" s="10">
        <v>42566</v>
      </c>
      <c r="B132" s="1">
        <v>287.04000000000002</v>
      </c>
      <c r="C132" s="1">
        <v>286.8</v>
      </c>
      <c r="D132" s="11">
        <v>0.24000000000000909</v>
      </c>
      <c r="E132">
        <v>1.0008368200836821</v>
      </c>
    </row>
    <row r="133" spans="1:5">
      <c r="A133" s="10">
        <v>42569</v>
      </c>
      <c r="B133" s="1">
        <v>286.29000000000002</v>
      </c>
      <c r="C133" s="1">
        <v>286.01</v>
      </c>
      <c r="D133" s="11">
        <v>0.28000000000002956</v>
      </c>
      <c r="E133">
        <v>1.0009789867487151</v>
      </c>
    </row>
    <row r="134" spans="1:5">
      <c r="A134" s="10">
        <v>42570</v>
      </c>
      <c r="B134" s="1">
        <v>287.02</v>
      </c>
      <c r="C134" s="1">
        <v>286.76</v>
      </c>
      <c r="D134" s="11">
        <v>0.25999999999999091</v>
      </c>
      <c r="E134">
        <v>1.0009066815455432</v>
      </c>
    </row>
    <row r="135" spans="1:5">
      <c r="A135" s="10">
        <v>42571</v>
      </c>
      <c r="B135" s="1">
        <v>285.85000000000002</v>
      </c>
      <c r="C135" s="1">
        <v>285.8</v>
      </c>
      <c r="D135" s="11">
        <v>5.0000000000011369E-2</v>
      </c>
      <c r="E135">
        <v>1.0001749475157453</v>
      </c>
    </row>
    <row r="136" spans="1:5">
      <c r="A136" s="10">
        <v>42572</v>
      </c>
      <c r="B136" s="1">
        <v>283.33999999999997</v>
      </c>
      <c r="C136" s="1">
        <v>282.94</v>
      </c>
      <c r="D136" s="11">
        <v>0.39999999999997726</v>
      </c>
      <c r="E136">
        <v>1.0014137272920054</v>
      </c>
    </row>
    <row r="137" spans="1:5">
      <c r="A137" s="10">
        <v>42573</v>
      </c>
      <c r="B137" s="1">
        <v>285</v>
      </c>
      <c r="C137" s="1">
        <v>284.36</v>
      </c>
      <c r="D137" s="11">
        <v>0.63999999999998636</v>
      </c>
      <c r="E137">
        <v>1.0022506681671122</v>
      </c>
    </row>
    <row r="138" spans="1:5">
      <c r="A138" s="10">
        <v>42576</v>
      </c>
      <c r="B138" s="1">
        <v>283.27</v>
      </c>
      <c r="C138" s="1">
        <v>282.89999999999998</v>
      </c>
      <c r="D138" s="11">
        <v>0.37000000000000455</v>
      </c>
      <c r="E138">
        <v>1.0013078826440438</v>
      </c>
    </row>
    <row r="139" spans="1:5">
      <c r="A139" s="10">
        <v>42577</v>
      </c>
      <c r="B139" s="1">
        <v>283.97000000000003</v>
      </c>
      <c r="C139" s="1">
        <v>283.8</v>
      </c>
      <c r="D139" s="11">
        <v>0.17000000000001592</v>
      </c>
      <c r="E139">
        <v>1.0005990133897111</v>
      </c>
    </row>
    <row r="140" spans="1:5">
      <c r="A140" s="10">
        <v>42578</v>
      </c>
      <c r="B140" s="1">
        <v>283.63</v>
      </c>
      <c r="C140" s="1">
        <v>283.45</v>
      </c>
      <c r="D140" s="11">
        <v>0.18000000000000682</v>
      </c>
      <c r="E140">
        <v>1.0006350326336215</v>
      </c>
    </row>
    <row r="141" spans="1:5">
      <c r="A141" s="10">
        <v>42579</v>
      </c>
      <c r="B141" s="1">
        <v>287.70999999999998</v>
      </c>
      <c r="C141" s="1">
        <v>287.56</v>
      </c>
      <c r="D141" s="11">
        <v>0.14999999999997726</v>
      </c>
      <c r="E141">
        <v>1.0005216302684656</v>
      </c>
    </row>
    <row r="142" spans="1:5">
      <c r="A142" s="10">
        <v>42580</v>
      </c>
      <c r="B142" s="1">
        <v>285.83</v>
      </c>
      <c r="C142" s="1">
        <v>285.35000000000002</v>
      </c>
      <c r="D142" s="11">
        <v>0.47999999999996135</v>
      </c>
      <c r="E142">
        <v>1.0016821447345363</v>
      </c>
    </row>
    <row r="143" spans="1:5">
      <c r="A143" s="10">
        <v>42583</v>
      </c>
      <c r="B143" s="1">
        <v>288.17</v>
      </c>
      <c r="C143" s="1">
        <v>287.7</v>
      </c>
      <c r="D143" s="11">
        <v>0.47000000000002728</v>
      </c>
      <c r="E143">
        <v>1.0016336461591937</v>
      </c>
    </row>
    <row r="144" spans="1:5">
      <c r="A144" s="10">
        <v>42584</v>
      </c>
      <c r="B144" s="1">
        <v>290.10000000000002</v>
      </c>
      <c r="C144" s="1">
        <v>289.93</v>
      </c>
      <c r="D144" s="11">
        <v>0.17000000000001592</v>
      </c>
      <c r="E144">
        <v>1.0005863484289312</v>
      </c>
    </row>
    <row r="145" spans="1:5">
      <c r="A145" s="10">
        <v>42585</v>
      </c>
      <c r="B145" s="1">
        <v>291.89999999999998</v>
      </c>
      <c r="C145" s="1">
        <v>290.57</v>
      </c>
      <c r="D145" s="11">
        <v>1.3299999999999841</v>
      </c>
      <c r="E145">
        <v>1.0045772103107684</v>
      </c>
    </row>
    <row r="146" spans="1:5">
      <c r="A146" s="10">
        <v>42586</v>
      </c>
      <c r="B146" s="1">
        <v>289.05</v>
      </c>
      <c r="C146" s="1">
        <v>288.3</v>
      </c>
      <c r="D146" s="11">
        <v>0.75</v>
      </c>
      <c r="E146">
        <v>1.0026014568158168</v>
      </c>
    </row>
    <row r="147" spans="1:5">
      <c r="A147" s="10">
        <v>42587</v>
      </c>
      <c r="B147" s="1">
        <v>292.12</v>
      </c>
      <c r="C147" s="1">
        <v>291.77999999999997</v>
      </c>
      <c r="D147" s="11">
        <v>0.34000000000003183</v>
      </c>
      <c r="E147">
        <v>1.0011652614983892</v>
      </c>
    </row>
    <row r="148" spans="1:5">
      <c r="A148" s="10">
        <v>42590</v>
      </c>
      <c r="B148" s="1">
        <v>286.42</v>
      </c>
      <c r="C148" s="1">
        <v>286.29000000000002</v>
      </c>
      <c r="D148" s="11">
        <v>0.12999999999999545</v>
      </c>
      <c r="E148">
        <v>1.0004540850186874</v>
      </c>
    </row>
    <row r="149" spans="1:5">
      <c r="A149" s="10">
        <v>42591</v>
      </c>
      <c r="B149" s="1">
        <v>289</v>
      </c>
      <c r="C149" s="1">
        <v>285.58</v>
      </c>
      <c r="D149" s="11">
        <v>3.4200000000000159</v>
      </c>
      <c r="E149">
        <v>1.0119756285454165</v>
      </c>
    </row>
    <row r="150" spans="1:5">
      <c r="A150" s="10">
        <v>42592</v>
      </c>
      <c r="B150" s="1">
        <v>289.58999999999997</v>
      </c>
      <c r="C150" s="1">
        <v>289.17</v>
      </c>
      <c r="D150" s="11">
        <v>0.41999999999995907</v>
      </c>
      <c r="E150">
        <v>1.0014524328249816</v>
      </c>
    </row>
    <row r="151" spans="1:5">
      <c r="A151" s="10">
        <v>42593</v>
      </c>
      <c r="B151" s="1">
        <v>287.83999999999997</v>
      </c>
      <c r="C151" s="1">
        <v>287.44</v>
      </c>
      <c r="D151" s="11">
        <v>0.39999999999997726</v>
      </c>
      <c r="E151">
        <v>1.0013915947676035</v>
      </c>
    </row>
    <row r="152" spans="1:5">
      <c r="A152" s="10">
        <v>42594</v>
      </c>
      <c r="B152" s="1">
        <v>286.8</v>
      </c>
      <c r="C152" s="1">
        <v>286.2</v>
      </c>
      <c r="D152" s="11">
        <v>0.60000000000002274</v>
      </c>
      <c r="E152">
        <v>1.0020964360587004</v>
      </c>
    </row>
    <row r="153" spans="1:5">
      <c r="A153" s="10">
        <v>42597</v>
      </c>
      <c r="B153" s="1">
        <v>287.35000000000002</v>
      </c>
      <c r="C153" s="1">
        <v>287.10000000000002</v>
      </c>
      <c r="D153" s="11">
        <v>0.25</v>
      </c>
      <c r="E153">
        <v>1.0008707767328457</v>
      </c>
    </row>
    <row r="154" spans="1:5">
      <c r="A154" s="10">
        <v>42598</v>
      </c>
      <c r="B154" s="1">
        <v>287.98</v>
      </c>
      <c r="C154" s="1">
        <v>287.89</v>
      </c>
      <c r="D154" s="11">
        <v>9.0000000000031832E-2</v>
      </c>
      <c r="E154">
        <v>1.0003126194032443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黄金增强策略</vt:lpstr>
      <vt:lpstr>AU9999 vs AU9995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H00731</dc:creator>
  <cp:lastModifiedBy>H00731</cp:lastModifiedBy>
  <dcterms:created xsi:type="dcterms:W3CDTF">2016-08-16T12:51:45Z</dcterms:created>
  <dcterms:modified xsi:type="dcterms:W3CDTF">2016-08-30T00:51:32Z</dcterms:modified>
</cp:coreProperties>
</file>