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1c5c25fb64308/Dokumente/GitHub/GEO885/R/"/>
    </mc:Choice>
  </mc:AlternateContent>
  <xr:revisionPtr revIDLastSave="140" documentId="8_{6FC1AC35-7FF8-41F1-A517-631D3F746AD3}" xr6:coauthVersionLast="47" xr6:coauthVersionMax="47" xr10:uidLastSave="{003F38BD-74DB-4B5D-B9A0-6085344402C9}"/>
  <bookViews>
    <workbookView xWindow="16690" yWindow="-110" windowWidth="22780" windowHeight="14540" activeTab="1" xr2:uid="{B5B9485F-0C94-4C3B-9F68-C929287F1A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F67" i="1"/>
  <c r="F13" i="1"/>
  <c r="G56" i="1"/>
  <c r="G55" i="1"/>
  <c r="C58" i="1"/>
  <c r="C59" i="1" s="1"/>
  <c r="C60" i="1" s="1"/>
  <c r="C61" i="1" s="1"/>
  <c r="C62" i="1" s="1"/>
  <c r="C57" i="1"/>
  <c r="C56" i="1"/>
  <c r="D12" i="1"/>
  <c r="B44" i="1"/>
  <c r="B40" i="1"/>
  <c r="B41" i="1" s="1"/>
  <c r="B42" i="1" s="1"/>
  <c r="B43" i="1" s="1"/>
  <c r="B39" i="1"/>
  <c r="B38" i="1"/>
  <c r="H36" i="1"/>
  <c r="B36" i="1"/>
  <c r="B37" i="1" s="1"/>
  <c r="G36" i="1"/>
  <c r="C44" i="1" s="1"/>
  <c r="C24" i="1"/>
  <c r="D24" i="1" s="1"/>
  <c r="C2" i="1"/>
  <c r="D2" i="1" s="1"/>
  <c r="D13" i="1"/>
  <c r="B3" i="1"/>
  <c r="E2" i="1" s="1"/>
  <c r="F54" i="1" l="1"/>
  <c r="E56" i="1" s="1"/>
  <c r="B4" i="1"/>
  <c r="E57" i="1" l="1"/>
  <c r="E58" i="1" s="1"/>
  <c r="E59" i="1" s="1"/>
  <c r="E60" i="1" s="1"/>
  <c r="E61" i="1" s="1"/>
  <c r="E62" i="1" s="1"/>
  <c r="B5" i="1"/>
  <c r="B6" i="1" l="1"/>
  <c r="B7" i="1" s="1"/>
  <c r="B8" i="1" s="1"/>
  <c r="B9" i="1" s="1"/>
</calcChain>
</file>

<file path=xl/sharedStrings.xml><?xml version="1.0" encoding="utf-8"?>
<sst xmlns="http://schemas.openxmlformats.org/spreadsheetml/2006/main" count="18" uniqueCount="17">
  <si>
    <t>year</t>
  </si>
  <si>
    <t>kgCO2</t>
  </si>
  <si>
    <t>What need to be reduced [%]</t>
  </si>
  <si>
    <t>Reduction per year [%]</t>
  </si>
  <si>
    <t>kgCO2 per year</t>
  </si>
  <si>
    <t>für R</t>
  </si>
  <si>
    <t>What needs to be reduced [%] (short_dist) (flights)</t>
  </si>
  <si>
    <t>reduction short dist flights</t>
  </si>
  <si>
    <t xml:space="preserve">mean emissions </t>
  </si>
  <si>
    <t xml:space="preserve">emission per capita </t>
  </si>
  <si>
    <t>Personen</t>
  </si>
  <si>
    <t>Anz. Flüge</t>
  </si>
  <si>
    <t>reduktion flüge</t>
  </si>
  <si>
    <t>total redutkion emission</t>
  </si>
  <si>
    <t>reductkion per year</t>
  </si>
  <si>
    <t xml:space="preserve">steps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</si>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</sst>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8080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2" fillId="2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3815-E0D2-41FA-9E0C-E185F05A96F0}">
  <dimension ref="A1:K69"/>
  <sheetViews>
    <sheetView workbookViewId="0">
      <selection activeCell="J2" sqref="J2:J18"/>
    </sheetView>
  </sheetViews>
  <sheetFormatPr defaultRowHeight="15" x14ac:dyDescent="0.25"/>
  <cols>
    <col min="2" max="2" width="23.28515625" customWidth="1"/>
    <col min="3" max="3" width="36.42578125" customWidth="1"/>
    <col min="4" max="4" width="20.85546875" customWidth="1"/>
    <col min="5" max="5" width="16.140625" customWidth="1"/>
    <col min="6" max="8" width="15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</row>
    <row r="2" spans="1:10" x14ac:dyDescent="0.25">
      <c r="A2">
        <v>2022</v>
      </c>
      <c r="B2">
        <v>1130100</v>
      </c>
      <c r="C2">
        <f>(1130100-562245.5)/1130100*100</f>
        <v>50.248163879302723</v>
      </c>
      <c r="D2">
        <f>C2/8</f>
        <v>6.2810204849128404</v>
      </c>
      <c r="E2">
        <f>B2-B3</f>
        <v>70982.711099999957</v>
      </c>
      <c r="I2">
        <v>2022</v>
      </c>
      <c r="J2">
        <v>1130100</v>
      </c>
    </row>
    <row r="3" spans="1:10" x14ac:dyDescent="0.25">
      <c r="A3">
        <v>2023</v>
      </c>
      <c r="B3">
        <f>B2*0.937189</f>
        <v>1059117.2889</v>
      </c>
      <c r="I3">
        <v>2022</v>
      </c>
      <c r="J3">
        <v>1059117.2889</v>
      </c>
    </row>
    <row r="4" spans="1:10" x14ac:dyDescent="0.25">
      <c r="A4">
        <v>2024</v>
      </c>
      <c r="B4">
        <f t="shared" ref="B4:B9" si="0">B3-$E$2</f>
        <v>988134.57780000009</v>
      </c>
      <c r="I4">
        <v>2023</v>
      </c>
      <c r="J4">
        <v>1059117.2889</v>
      </c>
    </row>
    <row r="5" spans="1:10" x14ac:dyDescent="0.25">
      <c r="A5">
        <v>2025</v>
      </c>
      <c r="B5">
        <f t="shared" si="0"/>
        <v>917151.86670000013</v>
      </c>
      <c r="I5">
        <v>2023</v>
      </c>
      <c r="J5">
        <v>988134.57780000009</v>
      </c>
    </row>
    <row r="6" spans="1:10" x14ac:dyDescent="0.25">
      <c r="A6">
        <v>2026</v>
      </c>
      <c r="B6">
        <f t="shared" si="0"/>
        <v>846169.15560000017</v>
      </c>
      <c r="I6">
        <v>2024</v>
      </c>
      <c r="J6">
        <v>988134.57780000009</v>
      </c>
    </row>
    <row r="7" spans="1:10" x14ac:dyDescent="0.25">
      <c r="A7">
        <v>2027</v>
      </c>
      <c r="B7">
        <f t="shared" si="0"/>
        <v>775186.44450000022</v>
      </c>
      <c r="I7">
        <v>2024</v>
      </c>
      <c r="J7">
        <v>917151.86670000013</v>
      </c>
    </row>
    <row r="8" spans="1:10" x14ac:dyDescent="0.25">
      <c r="A8">
        <v>2028</v>
      </c>
      <c r="B8">
        <f t="shared" si="0"/>
        <v>704203.73340000026</v>
      </c>
      <c r="I8">
        <v>2025</v>
      </c>
      <c r="J8">
        <v>917151.86670000013</v>
      </c>
    </row>
    <row r="9" spans="1:10" x14ac:dyDescent="0.25">
      <c r="A9">
        <v>2029</v>
      </c>
      <c r="B9">
        <f t="shared" si="0"/>
        <v>633221.0223000003</v>
      </c>
      <c r="I9">
        <v>2025</v>
      </c>
      <c r="J9">
        <v>846169.15560000017</v>
      </c>
    </row>
    <row r="10" spans="1:10" x14ac:dyDescent="0.25">
      <c r="A10">
        <v>2030</v>
      </c>
      <c r="B10">
        <v>562245.5</v>
      </c>
      <c r="I10">
        <v>2026</v>
      </c>
      <c r="J10">
        <v>846169.15560000017</v>
      </c>
    </row>
    <row r="11" spans="1:10" x14ac:dyDescent="0.25">
      <c r="C11" s="1" t="s">
        <v>6</v>
      </c>
      <c r="D11" t="s">
        <v>7</v>
      </c>
      <c r="I11">
        <v>2026</v>
      </c>
      <c r="J11">
        <v>775186.44450000022</v>
      </c>
    </row>
    <row r="12" spans="1:10" x14ac:dyDescent="0.25">
      <c r="A12">
        <v>2022</v>
      </c>
      <c r="B12">
        <v>1130100</v>
      </c>
      <c r="C12">
        <v>96.251480000000001</v>
      </c>
      <c r="D12">
        <f>C12/8</f>
        <v>12.031435</v>
      </c>
      <c r="F12">
        <v>96.251480000000001</v>
      </c>
      <c r="I12">
        <v>2027</v>
      </c>
      <c r="J12">
        <v>775186.44450000022</v>
      </c>
    </row>
    <row r="13" spans="1:10" x14ac:dyDescent="0.25">
      <c r="A13">
        <v>2023</v>
      </c>
      <c r="B13">
        <v>1059117.2889</v>
      </c>
      <c r="D13">
        <f>100-D12</f>
        <v>87.968564999999998</v>
      </c>
      <c r="F13">
        <f>F12/9</f>
        <v>10.694608888888888</v>
      </c>
      <c r="I13">
        <v>2027</v>
      </c>
      <c r="J13">
        <v>704203.73340000026</v>
      </c>
    </row>
    <row r="14" spans="1:10" x14ac:dyDescent="0.25">
      <c r="A14">
        <v>2024</v>
      </c>
      <c r="B14">
        <v>988134.57780000009</v>
      </c>
      <c r="I14">
        <v>2028</v>
      </c>
      <c r="J14">
        <v>704203.73340000026</v>
      </c>
    </row>
    <row r="15" spans="1:10" x14ac:dyDescent="0.25">
      <c r="A15">
        <v>2025</v>
      </c>
      <c r="B15">
        <v>917151.86670000013</v>
      </c>
      <c r="I15">
        <v>2028</v>
      </c>
      <c r="J15">
        <v>633221.0223000003</v>
      </c>
    </row>
    <row r="16" spans="1:10" x14ac:dyDescent="0.25">
      <c r="A16">
        <v>2026</v>
      </c>
      <c r="B16">
        <v>846169.15560000017</v>
      </c>
      <c r="I16">
        <v>2029</v>
      </c>
      <c r="J16">
        <v>633221.0223000003</v>
      </c>
    </row>
    <row r="17" spans="1:10" x14ac:dyDescent="0.25">
      <c r="A17">
        <v>2027</v>
      </c>
      <c r="B17">
        <v>775186.44450000022</v>
      </c>
      <c r="I17">
        <v>2029</v>
      </c>
      <c r="J17">
        <v>562245.5</v>
      </c>
    </row>
    <row r="18" spans="1:10" x14ac:dyDescent="0.25">
      <c r="A18">
        <v>2028</v>
      </c>
      <c r="B18">
        <v>704203.73340000026</v>
      </c>
      <c r="I18">
        <v>2030</v>
      </c>
      <c r="J18">
        <v>562245.5</v>
      </c>
    </row>
    <row r="19" spans="1:10" x14ac:dyDescent="0.25">
      <c r="A19">
        <v>2029</v>
      </c>
      <c r="B19">
        <v>633221.0223000003</v>
      </c>
    </row>
    <row r="20" spans="1:10" x14ac:dyDescent="0.25">
      <c r="A20">
        <v>2030</v>
      </c>
      <c r="B20">
        <v>562245.5</v>
      </c>
    </row>
    <row r="24" spans="1:10" x14ac:dyDescent="0.25">
      <c r="A24">
        <v>2022</v>
      </c>
      <c r="B24">
        <v>1197433.3</v>
      </c>
      <c r="C24">
        <f>(1197433.3-562245.5)/1197433.3*100</f>
        <v>53.045777163538041</v>
      </c>
      <c r="D24">
        <f>C24/8</f>
        <v>6.6307221454422551</v>
      </c>
    </row>
    <row r="25" spans="1:10" x14ac:dyDescent="0.25">
      <c r="A25">
        <v>2023</v>
      </c>
    </row>
    <row r="26" spans="1:10" x14ac:dyDescent="0.25">
      <c r="A26">
        <v>2024</v>
      </c>
    </row>
    <row r="27" spans="1:10" x14ac:dyDescent="0.25">
      <c r="A27">
        <v>2025</v>
      </c>
    </row>
    <row r="28" spans="1:10" x14ac:dyDescent="0.25">
      <c r="A28">
        <v>2026</v>
      </c>
    </row>
    <row r="29" spans="1:10" x14ac:dyDescent="0.25">
      <c r="A29">
        <v>2027</v>
      </c>
    </row>
    <row r="30" spans="1:10" x14ac:dyDescent="0.25">
      <c r="A30">
        <v>2028</v>
      </c>
    </row>
    <row r="31" spans="1:10" x14ac:dyDescent="0.25">
      <c r="A31">
        <v>2029</v>
      </c>
    </row>
    <row r="32" spans="1:10" x14ac:dyDescent="0.25">
      <c r="A32">
        <v>2030</v>
      </c>
      <c r="B32">
        <v>562245.5</v>
      </c>
    </row>
    <row r="35" spans="1:11" x14ac:dyDescent="0.25">
      <c r="A35" s="3" t="s">
        <v>0</v>
      </c>
      <c r="B35" s="4" t="s">
        <v>9</v>
      </c>
      <c r="C35" s="4" t="s">
        <v>8</v>
      </c>
      <c r="D35" s="4" t="s">
        <v>10</v>
      </c>
      <c r="E35" s="4" t="s">
        <v>11</v>
      </c>
      <c r="F35" s="4" t="s">
        <v>12</v>
      </c>
      <c r="G35" s="4" t="s">
        <v>13</v>
      </c>
      <c r="H35" s="4" t="s">
        <v>14</v>
      </c>
      <c r="I35" s="5"/>
      <c r="J35" s="6"/>
      <c r="K35" s="7"/>
    </row>
    <row r="36" spans="1:11" x14ac:dyDescent="0.25">
      <c r="A36" s="2">
        <v>2022</v>
      </c>
      <c r="B36" s="8">
        <f>C36/D36</f>
        <v>0.13736971532404604</v>
      </c>
      <c r="C36" s="8">
        <v>226.79740000000001</v>
      </c>
      <c r="D36" s="8">
        <v>1651</v>
      </c>
      <c r="E36" s="8">
        <v>2601</v>
      </c>
      <c r="F36" s="8">
        <v>2503.5</v>
      </c>
      <c r="G36" s="8">
        <f>C36/E36*F36</f>
        <v>218.29576735870819</v>
      </c>
      <c r="H36" s="8">
        <f>B36-B37</f>
        <v>1.6621735554209566E-2</v>
      </c>
      <c r="I36" s="2">
        <v>2022</v>
      </c>
      <c r="J36" s="8">
        <v>0.13736971532404604</v>
      </c>
      <c r="K36" s="9"/>
    </row>
    <row r="37" spans="1:11" x14ac:dyDescent="0.25">
      <c r="A37" s="2">
        <v>2023</v>
      </c>
      <c r="B37" s="8">
        <f>B36*0.879</f>
        <v>0.12074797976983648</v>
      </c>
      <c r="C37" s="8"/>
      <c r="D37" s="8"/>
      <c r="E37" s="8"/>
      <c r="F37" s="8"/>
      <c r="G37" s="8"/>
      <c r="H37" s="8"/>
      <c r="I37" s="2">
        <v>2022</v>
      </c>
      <c r="J37" s="8">
        <v>0.12074797976983648</v>
      </c>
      <c r="K37" s="9">
        <v>0.13736971532404604</v>
      </c>
    </row>
    <row r="38" spans="1:11" x14ac:dyDescent="0.25">
      <c r="A38" s="2">
        <v>2024</v>
      </c>
      <c r="B38" s="8">
        <f>B37-$H$36</f>
        <v>0.10412624421562691</v>
      </c>
      <c r="C38" s="8"/>
      <c r="D38" s="8"/>
      <c r="E38" s="8"/>
      <c r="F38" s="8"/>
      <c r="G38" s="8"/>
      <c r="H38" s="8"/>
      <c r="I38" s="2">
        <v>2023</v>
      </c>
      <c r="J38" s="8">
        <v>0.12074797976983648</v>
      </c>
      <c r="K38" s="9">
        <v>0.12074797976983648</v>
      </c>
    </row>
    <row r="39" spans="1:11" x14ac:dyDescent="0.25">
      <c r="A39" s="2">
        <v>2025</v>
      </c>
      <c r="B39" s="8">
        <f>B38-$H$36</f>
        <v>8.7504508661417346E-2</v>
      </c>
      <c r="C39" s="8"/>
      <c r="D39" s="8"/>
      <c r="E39" s="8"/>
      <c r="F39" s="8"/>
      <c r="G39" s="8"/>
      <c r="H39" s="8"/>
      <c r="I39" s="2">
        <v>2023</v>
      </c>
      <c r="J39" s="8">
        <v>0.10412624421562691</v>
      </c>
      <c r="K39" s="9">
        <v>0.10412624421562691</v>
      </c>
    </row>
    <row r="40" spans="1:11" x14ac:dyDescent="0.25">
      <c r="A40" s="2">
        <v>2026</v>
      </c>
      <c r="B40" s="8">
        <f t="shared" ref="B40:B43" si="1">B39-$H$36</f>
        <v>7.088277310720778E-2</v>
      </c>
      <c r="C40" s="8"/>
      <c r="D40" s="8"/>
      <c r="E40" s="8"/>
      <c r="F40" s="8"/>
      <c r="G40" s="8"/>
      <c r="H40" s="8"/>
      <c r="I40" s="2">
        <v>2024</v>
      </c>
      <c r="J40" s="8">
        <v>0.10412624421562691</v>
      </c>
      <c r="K40" s="9">
        <v>8.7504508661417346E-2</v>
      </c>
    </row>
    <row r="41" spans="1:11" x14ac:dyDescent="0.25">
      <c r="A41" s="2">
        <v>2027</v>
      </c>
      <c r="B41" s="8">
        <f t="shared" si="1"/>
        <v>5.4261037552998215E-2</v>
      </c>
      <c r="C41" s="8"/>
      <c r="D41" s="8"/>
      <c r="E41" s="8"/>
      <c r="F41" s="8"/>
      <c r="G41" s="8"/>
      <c r="H41" s="8"/>
      <c r="I41" s="2">
        <v>2024</v>
      </c>
      <c r="J41" s="8">
        <v>8.7504508661417346E-2</v>
      </c>
      <c r="K41" s="9">
        <v>7.088277310720778E-2</v>
      </c>
    </row>
    <row r="42" spans="1:11" x14ac:dyDescent="0.25">
      <c r="A42" s="2">
        <v>2028</v>
      </c>
      <c r="B42" s="8">
        <f t="shared" si="1"/>
        <v>3.7639301998788649E-2</v>
      </c>
      <c r="C42" s="8"/>
      <c r="D42" s="8"/>
      <c r="E42" s="8"/>
      <c r="F42" s="8"/>
      <c r="G42" s="8"/>
      <c r="H42" s="8"/>
      <c r="I42" s="2">
        <v>2025</v>
      </c>
      <c r="J42" s="8">
        <v>8.7504508661417346E-2</v>
      </c>
      <c r="K42" s="9">
        <v>5.4261037552998215E-2</v>
      </c>
    </row>
    <row r="43" spans="1:11" x14ac:dyDescent="0.25">
      <c r="A43" s="2">
        <v>2029</v>
      </c>
      <c r="B43" s="8">
        <f t="shared" si="1"/>
        <v>2.1017566444579083E-2</v>
      </c>
      <c r="C43" s="8"/>
      <c r="D43" s="8"/>
      <c r="E43" s="8"/>
      <c r="F43" s="8"/>
      <c r="G43" s="8"/>
      <c r="H43" s="8"/>
      <c r="I43" s="2">
        <v>2025</v>
      </c>
      <c r="J43" s="8">
        <v>7.088277310720778E-2</v>
      </c>
      <c r="K43" s="9">
        <v>3.7639301998788649E-2</v>
      </c>
    </row>
    <row r="44" spans="1:11" x14ac:dyDescent="0.25">
      <c r="A44" s="2">
        <v>2030</v>
      </c>
      <c r="B44" s="8">
        <f>C44/D36</f>
        <v>5.1493837924238769E-3</v>
      </c>
      <c r="C44" s="8">
        <f>C36-G36</f>
        <v>8.5016326412918204</v>
      </c>
      <c r="D44" s="8"/>
      <c r="E44" s="8">
        <v>97.5</v>
      </c>
      <c r="F44" s="8"/>
      <c r="G44" s="8"/>
      <c r="H44" s="8"/>
      <c r="I44" s="2">
        <v>2026</v>
      </c>
      <c r="J44" s="8">
        <v>7.088277310720778E-2</v>
      </c>
      <c r="K44" s="9">
        <v>2.1017566444579083E-2</v>
      </c>
    </row>
    <row r="45" spans="1:11" x14ac:dyDescent="0.25">
      <c r="A45" s="2"/>
      <c r="B45" s="8"/>
      <c r="C45" s="8"/>
      <c r="D45" s="8"/>
      <c r="E45" s="8"/>
      <c r="F45" s="8"/>
      <c r="G45" s="8"/>
      <c r="H45" s="8"/>
      <c r="I45" s="2">
        <v>2026</v>
      </c>
      <c r="J45" s="8">
        <v>5.4261037552998215E-2</v>
      </c>
      <c r="K45" s="9">
        <v>5.1493837924238769E-3</v>
      </c>
    </row>
    <row r="46" spans="1:11" x14ac:dyDescent="0.25">
      <c r="A46" s="2"/>
      <c r="B46" s="8"/>
      <c r="C46" s="8"/>
      <c r="D46" s="8"/>
      <c r="E46" s="8"/>
      <c r="F46" s="8"/>
      <c r="G46" s="8"/>
      <c r="H46" s="8"/>
      <c r="I46" s="2">
        <v>2027</v>
      </c>
      <c r="J46" s="8">
        <v>5.4261037552998215E-2</v>
      </c>
      <c r="K46" s="9"/>
    </row>
    <row r="47" spans="1:11" x14ac:dyDescent="0.25">
      <c r="A47" s="2"/>
      <c r="B47" s="8"/>
      <c r="C47" s="8"/>
      <c r="D47" s="8"/>
      <c r="E47" s="8"/>
      <c r="F47" s="8"/>
      <c r="G47" s="8"/>
      <c r="H47" s="8"/>
      <c r="I47" s="2">
        <v>2027</v>
      </c>
      <c r="J47" s="8">
        <v>3.7639301998788649E-2</v>
      </c>
      <c r="K47" s="9"/>
    </row>
    <row r="48" spans="1:11" x14ac:dyDescent="0.25">
      <c r="A48" s="2"/>
      <c r="B48" s="8"/>
      <c r="C48" s="8"/>
      <c r="D48" s="8"/>
      <c r="E48" s="8"/>
      <c r="F48" s="8"/>
      <c r="G48" s="8"/>
      <c r="H48" s="8"/>
      <c r="I48" s="2">
        <v>2028</v>
      </c>
      <c r="J48" s="8">
        <v>3.7639301998788649E-2</v>
      </c>
      <c r="K48" s="9"/>
    </row>
    <row r="49" spans="1:11" x14ac:dyDescent="0.25">
      <c r="A49" s="2"/>
      <c r="B49" s="8"/>
      <c r="C49" s="8"/>
      <c r="D49" s="8"/>
      <c r="E49" s="8"/>
      <c r="F49" s="8"/>
      <c r="G49" s="8"/>
      <c r="H49" s="8"/>
      <c r="I49" s="2">
        <v>2028</v>
      </c>
      <c r="J49" s="8">
        <v>2.1017566444579083E-2</v>
      </c>
      <c r="K49" s="9"/>
    </row>
    <row r="50" spans="1:11" x14ac:dyDescent="0.25">
      <c r="A50" s="2"/>
      <c r="B50" s="8"/>
      <c r="C50" s="8"/>
      <c r="D50" s="8"/>
      <c r="E50" s="8"/>
      <c r="F50" s="8"/>
      <c r="G50" s="8"/>
      <c r="H50" s="8"/>
      <c r="I50" s="2">
        <v>2029</v>
      </c>
      <c r="J50" s="8">
        <v>2.1017566444579083E-2</v>
      </c>
      <c r="K50" s="9"/>
    </row>
    <row r="51" spans="1:11" x14ac:dyDescent="0.25">
      <c r="A51" s="2"/>
      <c r="B51" s="8"/>
      <c r="C51" s="8"/>
      <c r="D51" s="8"/>
      <c r="E51" s="8"/>
      <c r="F51" s="8"/>
      <c r="G51" s="8"/>
      <c r="H51" s="8"/>
      <c r="I51" s="2">
        <v>2029</v>
      </c>
      <c r="J51" s="8">
        <v>5.1493837924238769E-3</v>
      </c>
      <c r="K51" s="9"/>
    </row>
    <row r="52" spans="1:11" x14ac:dyDescent="0.25">
      <c r="A52" s="10"/>
      <c r="B52" s="11"/>
      <c r="C52" s="11"/>
      <c r="D52" s="11"/>
      <c r="E52" s="11"/>
      <c r="F52" s="11"/>
      <c r="G52" s="11"/>
      <c r="H52" s="11"/>
      <c r="I52" s="10">
        <v>2030</v>
      </c>
      <c r="J52" s="11">
        <v>5.1493837924238769E-3</v>
      </c>
      <c r="K52" s="12"/>
    </row>
    <row r="53" spans="1:11" x14ac:dyDescent="0.25">
      <c r="B53" t="s">
        <v>16</v>
      </c>
      <c r="C53" t="s">
        <v>15</v>
      </c>
    </row>
    <row r="54" spans="1:11" x14ac:dyDescent="0.25">
      <c r="A54" s="2">
        <v>2022</v>
      </c>
      <c r="B54">
        <v>0</v>
      </c>
      <c r="C54">
        <v>0</v>
      </c>
      <c r="D54">
        <v>1130100</v>
      </c>
      <c r="E54">
        <v>1130100</v>
      </c>
      <c r="F54">
        <f>E54-E55</f>
        <v>136064.03999999992</v>
      </c>
    </row>
    <row r="55" spans="1:11" x14ac:dyDescent="0.25">
      <c r="A55" s="2">
        <v>2023</v>
      </c>
      <c r="C55">
        <v>12.031435</v>
      </c>
      <c r="E55">
        <f>E54*0.8796</f>
        <v>994035.96000000008</v>
      </c>
      <c r="G55">
        <f>1-C55</f>
        <v>-11.031435</v>
      </c>
    </row>
    <row r="56" spans="1:11" x14ac:dyDescent="0.25">
      <c r="A56" s="2">
        <v>2024</v>
      </c>
      <c r="C56">
        <f>C55+12.031435</f>
        <v>24.06287</v>
      </c>
      <c r="E56">
        <f>E55-$F$54</f>
        <v>857971.92000000016</v>
      </c>
      <c r="G56">
        <f>100-C55</f>
        <v>87.968564999999998</v>
      </c>
    </row>
    <row r="57" spans="1:11" x14ac:dyDescent="0.25">
      <c r="A57" s="2">
        <v>2025</v>
      </c>
      <c r="C57">
        <f>C56+12.031435</f>
        <v>36.094304999999999</v>
      </c>
      <c r="E57">
        <f>E56-$F$54</f>
        <v>721907.88000000024</v>
      </c>
    </row>
    <row r="58" spans="1:11" x14ac:dyDescent="0.25">
      <c r="A58" s="2">
        <v>2026</v>
      </c>
      <c r="C58">
        <f t="shared" ref="C58:D62" si="2">C57+12.031435</f>
        <v>48.12574</v>
      </c>
      <c r="E58">
        <f t="shared" ref="E58:E62" si="3">E57-$F$54</f>
        <v>585843.84000000032</v>
      </c>
    </row>
    <row r="59" spans="1:11" x14ac:dyDescent="0.25">
      <c r="A59" s="2">
        <v>2027</v>
      </c>
      <c r="C59">
        <f t="shared" si="2"/>
        <v>60.157175000000002</v>
      </c>
      <c r="E59">
        <f t="shared" si="3"/>
        <v>449779.8000000004</v>
      </c>
    </row>
    <row r="60" spans="1:11" x14ac:dyDescent="0.25">
      <c r="A60" s="2">
        <v>2028</v>
      </c>
      <c r="C60">
        <f t="shared" si="2"/>
        <v>72.188609999999997</v>
      </c>
      <c r="E60">
        <f t="shared" si="3"/>
        <v>313715.76000000047</v>
      </c>
    </row>
    <row r="61" spans="1:11" x14ac:dyDescent="0.25">
      <c r="A61" s="2">
        <v>2029</v>
      </c>
      <c r="C61">
        <f t="shared" si="2"/>
        <v>84.220044999999999</v>
      </c>
      <c r="E61">
        <f t="shared" si="3"/>
        <v>177651.72000000055</v>
      </c>
    </row>
    <row r="62" spans="1:11" x14ac:dyDescent="0.25">
      <c r="A62" s="2">
        <v>2030</v>
      </c>
      <c r="B62" s="13">
        <v>1</v>
      </c>
      <c r="C62">
        <f t="shared" si="2"/>
        <v>96.251480000000001</v>
      </c>
      <c r="D62">
        <v>562245.5</v>
      </c>
      <c r="E62">
        <f t="shared" si="3"/>
        <v>41587.680000000633</v>
      </c>
      <c r="F62">
        <v>562245.5</v>
      </c>
    </row>
    <row r="67" spans="6:6" x14ac:dyDescent="0.25">
      <c r="F67">
        <f>100-F69</f>
        <v>89.305391111111106</v>
      </c>
    </row>
    <row r="69" spans="6:6" x14ac:dyDescent="0.25">
      <c r="F69">
        <v>10.694608888888888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0C76-4205-4C00-913E-145E0D8CE164}">
  <dimension ref="A1"/>
  <sheetViews>
    <sheetView tabSelected="1" workbookViewId="0">
      <selection activeCell="F11" sqref="F11"/>
    </sheetView>
  </sheetViews>
  <sheetFormatPr defaultRowHeight="15" x14ac:dyDescent="0.25"/>
  <sheetData>
    <row r="1" spans="1:1" ht="15.75" thickBot="1" x14ac:dyDescent="0.3">
      <c r="A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Vincenzo</dc:creator>
  <cp:lastModifiedBy>Simona Di Vincenzo</cp:lastModifiedBy>
  <dcterms:created xsi:type="dcterms:W3CDTF">2022-05-26T14:11:21Z</dcterms:created>
  <dcterms:modified xsi:type="dcterms:W3CDTF">2022-05-28T11:29:15Z</dcterms:modified>
</cp:coreProperties>
</file>